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Учёба\Phish\Лабы\2 сем\1.3.3\"/>
    </mc:Choice>
  </mc:AlternateContent>
  <xr:revisionPtr revIDLastSave="0" documentId="13_ncr:1_{744388BE-4776-4BBD-A1D9-08EC84136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6" i="1" l="1"/>
  <c r="AB56" i="1"/>
  <c r="AA56" i="1"/>
  <c r="Z56" i="1"/>
  <c r="Y56" i="1"/>
  <c r="Z41" i="1"/>
  <c r="AC41" i="1" s="1"/>
  <c r="Z42" i="1"/>
  <c r="AC42" i="1" s="1"/>
  <c r="Z43" i="1"/>
  <c r="Z44" i="1"/>
  <c r="AC44" i="1" s="1"/>
  <c r="Z45" i="1"/>
  <c r="Z46" i="1"/>
  <c r="Z47" i="1"/>
  <c r="AC47" i="1" s="1"/>
  <c r="Z48" i="1"/>
  <c r="AA48" i="1" s="1"/>
  <c r="Z49" i="1"/>
  <c r="AA49" i="1" s="1"/>
  <c r="Z50" i="1"/>
  <c r="Z51" i="1"/>
  <c r="Z52" i="1"/>
  <c r="AC52" i="1" s="1"/>
  <c r="Z53" i="1"/>
  <c r="AC53" i="1" s="1"/>
  <c r="Z54" i="1"/>
  <c r="AC54" i="1" s="1"/>
  <c r="Z40" i="1"/>
  <c r="AC40" i="1" s="1"/>
  <c r="AC43" i="1"/>
  <c r="AC45" i="1"/>
  <c r="AC46" i="1"/>
  <c r="AC50" i="1"/>
  <c r="AC51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40" i="1"/>
  <c r="AA54" i="1"/>
  <c r="AA43" i="1"/>
  <c r="AA45" i="1"/>
  <c r="AA46" i="1"/>
  <c r="AA47" i="1"/>
  <c r="AA50" i="1"/>
  <c r="AA51" i="1"/>
  <c r="AA52" i="1"/>
  <c r="AA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40" i="1"/>
  <c r="T71" i="1"/>
  <c r="S71" i="1"/>
  <c r="R71" i="1"/>
  <c r="Q71" i="1"/>
  <c r="P71" i="1"/>
  <c r="S70" i="1"/>
  <c r="T70" i="1"/>
  <c r="R70" i="1"/>
  <c r="Q70" i="1"/>
  <c r="P7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41" i="1"/>
  <c r="P65" i="1"/>
  <c r="P66" i="1"/>
  <c r="P67" i="1"/>
  <c r="P68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41" i="1"/>
  <c r="M23" i="1" a="1"/>
  <c r="M23" i="1" s="1"/>
  <c r="M4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H5" i="1"/>
  <c r="G4" i="1" s="1" a="1"/>
  <c r="G4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F60" i="1"/>
  <c r="G60" i="1" s="1"/>
  <c r="E60" i="1"/>
  <c r="F59" i="1"/>
  <c r="G59" i="1" s="1"/>
  <c r="E59" i="1"/>
  <c r="F58" i="1"/>
  <c r="G58" i="1" s="1"/>
  <c r="E58" i="1"/>
  <c r="F57" i="1"/>
  <c r="G57" i="1" s="1"/>
  <c r="E57" i="1"/>
  <c r="F56" i="1"/>
  <c r="G56" i="1" s="1"/>
  <c r="E56" i="1"/>
  <c r="F55" i="1"/>
  <c r="G55" i="1" s="1"/>
  <c r="E55" i="1"/>
  <c r="F54" i="1"/>
  <c r="G54" i="1" s="1"/>
  <c r="E54" i="1"/>
  <c r="F53" i="1"/>
  <c r="G53" i="1" s="1"/>
  <c r="E53" i="1"/>
  <c r="F52" i="1"/>
  <c r="G52" i="1" s="1"/>
  <c r="E52" i="1"/>
  <c r="F51" i="1"/>
  <c r="G51" i="1" s="1"/>
  <c r="E51" i="1"/>
  <c r="F50" i="1"/>
  <c r="G50" i="1" s="1"/>
  <c r="E50" i="1"/>
  <c r="F49" i="1"/>
  <c r="G49" i="1" s="1"/>
  <c r="E49" i="1"/>
  <c r="F48" i="1"/>
  <c r="G48" i="1" s="1"/>
  <c r="E48" i="1"/>
  <c r="F47" i="1"/>
  <c r="G47" i="1" s="1"/>
  <c r="E47" i="1"/>
  <c r="F46" i="1"/>
  <c r="G46" i="1" s="1"/>
  <c r="E46" i="1"/>
  <c r="F45" i="1"/>
  <c r="G45" i="1" s="1"/>
  <c r="E45" i="1"/>
  <c r="F44" i="1"/>
  <c r="G44" i="1" s="1"/>
  <c r="E44" i="1"/>
  <c r="F43" i="1"/>
  <c r="G43" i="1" s="1"/>
  <c r="E43" i="1"/>
  <c r="F42" i="1"/>
  <c r="G42" i="1" s="1"/>
  <c r="E42" i="1"/>
  <c r="F41" i="1"/>
  <c r="G41" i="1" s="1"/>
  <c r="E41" i="1"/>
  <c r="J4" i="1"/>
  <c r="I4" i="1"/>
  <c r="H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B4" i="1"/>
  <c r="AA4" i="1"/>
  <c r="V5" i="1"/>
  <c r="V6" i="1"/>
  <c r="V7" i="1"/>
  <c r="V8" i="1"/>
  <c r="V9" i="1"/>
  <c r="V10" i="1"/>
  <c r="V24" i="1"/>
  <c r="V25" i="1"/>
  <c r="V26" i="1"/>
  <c r="V27" i="1"/>
  <c r="V28" i="1"/>
  <c r="V29" i="1"/>
  <c r="V30" i="1"/>
  <c r="V4" i="1"/>
  <c r="U5" i="1"/>
  <c r="U6" i="1"/>
  <c r="U7" i="1"/>
  <c r="U8" i="1"/>
  <c r="U9" i="1"/>
  <c r="U10" i="1"/>
  <c r="U11" i="1"/>
  <c r="V11" i="1" s="1"/>
  <c r="U12" i="1"/>
  <c r="U13" i="1"/>
  <c r="U14" i="1"/>
  <c r="U15" i="1"/>
  <c r="U16" i="1"/>
  <c r="U17" i="1"/>
  <c r="V17" i="1" s="1"/>
  <c r="U18" i="1"/>
  <c r="U19" i="1"/>
  <c r="U20" i="1"/>
  <c r="U21" i="1"/>
  <c r="U22" i="1"/>
  <c r="U23" i="1"/>
  <c r="U24" i="1"/>
  <c r="U25" i="1"/>
  <c r="U2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4" i="1"/>
  <c r="U4" i="1"/>
  <c r="O5" i="1"/>
  <c r="O6" i="1"/>
  <c r="O7" i="1"/>
  <c r="O8" i="1"/>
  <c r="O4" i="1"/>
  <c r="E4" i="1"/>
  <c r="N5" i="1"/>
  <c r="N6" i="1"/>
  <c r="N7" i="1"/>
  <c r="N8" i="1"/>
  <c r="N9" i="1"/>
  <c r="N10" i="1"/>
  <c r="N11" i="1"/>
  <c r="N12" i="1"/>
  <c r="N4" i="1"/>
  <c r="F4" i="1"/>
  <c r="F31" i="1"/>
  <c r="G31" i="1" s="1"/>
  <c r="E31" i="1"/>
  <c r="F30" i="1"/>
  <c r="G30" i="1" s="1"/>
  <c r="E30" i="1"/>
  <c r="F29" i="1"/>
  <c r="G29" i="1" s="1"/>
  <c r="F28" i="1"/>
  <c r="G28" i="1" s="1"/>
  <c r="E29" i="1"/>
  <c r="E28" i="1"/>
  <c r="F27" i="1"/>
  <c r="G27" i="1" s="1"/>
  <c r="E27" i="1"/>
  <c r="F26" i="1"/>
  <c r="G26" i="1"/>
  <c r="E26" i="1"/>
  <c r="F25" i="1"/>
  <c r="G25" i="1" s="1"/>
  <c r="E25" i="1"/>
  <c r="F24" i="1"/>
  <c r="G24" i="1" s="1"/>
  <c r="E24" i="1"/>
  <c r="F23" i="1"/>
  <c r="G23" i="1" s="1"/>
  <c r="E23" i="1"/>
  <c r="F22" i="1"/>
  <c r="G22" i="1" s="1"/>
  <c r="E22" i="1"/>
  <c r="F21" i="1"/>
  <c r="G21" i="1"/>
  <c r="E21" i="1"/>
  <c r="G5" i="1"/>
  <c r="G6" i="1"/>
  <c r="G7" i="1"/>
  <c r="G8" i="1"/>
  <c r="F5" i="1"/>
  <c r="F6" i="1"/>
  <c r="F7" i="1"/>
  <c r="F8" i="1"/>
  <c r="F9" i="1"/>
  <c r="G9" i="1" s="1"/>
  <c r="F10" i="1"/>
  <c r="F11" i="1"/>
  <c r="F12" i="1"/>
  <c r="G12" i="1" s="1"/>
  <c r="F13" i="1"/>
  <c r="G13" i="1" s="1"/>
  <c r="F14" i="1"/>
  <c r="F15" i="1"/>
  <c r="F16" i="1"/>
  <c r="F17" i="1"/>
  <c r="F18" i="1"/>
  <c r="F19" i="1"/>
  <c r="F20" i="1"/>
  <c r="E20" i="1"/>
  <c r="E5" i="1"/>
  <c r="E6" i="1"/>
  <c r="E7" i="1"/>
  <c r="E8" i="1"/>
  <c r="E9" i="1"/>
  <c r="E10" i="1"/>
  <c r="E11" i="1"/>
  <c r="E12" i="1"/>
  <c r="E13" i="1"/>
  <c r="E14" i="1"/>
  <c r="G14" i="1" s="1"/>
  <c r="E15" i="1"/>
  <c r="E16" i="1"/>
  <c r="E17" i="1"/>
  <c r="E18" i="1"/>
  <c r="E19" i="1"/>
  <c r="AA44" i="1" l="1"/>
  <c r="AC49" i="1"/>
  <c r="AA42" i="1"/>
  <c r="AC48" i="1"/>
  <c r="AA53" i="1"/>
  <c r="AA41" i="1"/>
  <c r="V23" i="1"/>
  <c r="V22" i="1"/>
  <c r="V21" i="1"/>
  <c r="V20" i="1"/>
  <c r="V19" i="1"/>
  <c r="V18" i="1"/>
  <c r="V16" i="1"/>
  <c r="V15" i="1"/>
  <c r="V14" i="1"/>
  <c r="V13" i="1"/>
  <c r="V12" i="1"/>
  <c r="G20" i="1"/>
  <c r="G19" i="1"/>
  <c r="G18" i="1"/>
  <c r="G17" i="1"/>
  <c r="G16" i="1"/>
  <c r="G15" i="1"/>
  <c r="G11" i="1"/>
  <c r="G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<sst xmlns="http://schemas.openxmlformats.org/spreadsheetml/2006/main" count="44" uniqueCount="27">
  <si>
    <t>x, мм</t>
  </si>
  <si>
    <t>P</t>
  </si>
  <si>
    <t>V/t =Q</t>
  </si>
  <si>
    <t>Q'</t>
  </si>
  <si>
    <t>P/Q</t>
  </si>
  <si>
    <t>P/Q(Па с /м3)</t>
  </si>
  <si>
    <t>Q' (м3/с)</t>
  </si>
  <si>
    <t>P (Па)</t>
  </si>
  <si>
    <t>x,мм</t>
  </si>
  <si>
    <t>Q л/м</t>
  </si>
  <si>
    <t>y, см</t>
  </si>
  <si>
    <t>Delta l, см</t>
  </si>
  <si>
    <t>диамтр 1</t>
  </si>
  <si>
    <t>3,95+-0,05мм</t>
  </si>
  <si>
    <t>диаметр2</t>
  </si>
  <si>
    <t>x</t>
  </si>
  <si>
    <t>Q</t>
  </si>
  <si>
    <t>P*Q</t>
  </si>
  <si>
    <t>P2</t>
  </si>
  <si>
    <t>Q2</t>
  </si>
  <si>
    <t>\</t>
  </si>
  <si>
    <t>ln(Q)</t>
  </si>
  <si>
    <t>ln(P)</t>
  </si>
  <si>
    <t>p*q</t>
  </si>
  <si>
    <t>p2</t>
  </si>
  <si>
    <t>q2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</si>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</sst>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71"/>
  <sheetViews>
    <sheetView tabSelected="1" topLeftCell="J34" workbookViewId="0">
      <selection activeCell="V50" sqref="V50"/>
    </sheetView>
  </sheetViews>
  <sheetFormatPr defaultRowHeight="14.4" x14ac:dyDescent="0.3"/>
  <cols>
    <col min="8" max="8" width="12" bestFit="1" customWidth="1"/>
    <col min="10" max="10" width="12" bestFit="1" customWidth="1"/>
    <col min="13" max="13" width="11" bestFit="1" customWidth="1"/>
    <col min="28" max="28" width="12" bestFit="1" customWidth="1"/>
  </cols>
  <sheetData>
    <row r="2" spans="3:29" x14ac:dyDescent="0.3">
      <c r="C2">
        <v>1</v>
      </c>
      <c r="R2">
        <v>2</v>
      </c>
    </row>
    <row r="3" spans="3:29" x14ac:dyDescent="0.3">
      <c r="C3" t="s">
        <v>0</v>
      </c>
      <c r="D3" t="s">
        <v>2</v>
      </c>
      <c r="E3" t="s">
        <v>7</v>
      </c>
      <c r="F3" t="s">
        <v>6</v>
      </c>
      <c r="G3" t="s">
        <v>5</v>
      </c>
      <c r="H3" t="s">
        <v>17</v>
      </c>
      <c r="I3" t="s">
        <v>18</v>
      </c>
      <c r="J3" t="s">
        <v>19</v>
      </c>
      <c r="K3" t="s">
        <v>11</v>
      </c>
      <c r="L3" t="s">
        <v>8</v>
      </c>
      <c r="M3" t="s">
        <v>9</v>
      </c>
      <c r="N3" t="s">
        <v>6</v>
      </c>
      <c r="O3" t="s">
        <v>7</v>
      </c>
      <c r="P3" t="s">
        <v>10</v>
      </c>
      <c r="R3" t="s">
        <v>15</v>
      </c>
      <c r="S3" t="s">
        <v>16</v>
      </c>
      <c r="T3" t="s">
        <v>1</v>
      </c>
      <c r="U3" t="s">
        <v>3</v>
      </c>
      <c r="V3" t="s">
        <v>4</v>
      </c>
      <c r="X3" t="s">
        <v>11</v>
      </c>
      <c r="Y3" t="s">
        <v>8</v>
      </c>
      <c r="Z3" t="s">
        <v>9</v>
      </c>
      <c r="AA3" t="s">
        <v>6</v>
      </c>
      <c r="AB3" t="s">
        <v>7</v>
      </c>
      <c r="AC3" t="s">
        <v>10</v>
      </c>
    </row>
    <row r="4" spans="3:29" x14ac:dyDescent="0.3">
      <c r="C4">
        <v>5</v>
      </c>
      <c r="D4">
        <v>0.34699999999999998</v>
      </c>
      <c r="E4">
        <f>C4*9.8*0.2</f>
        <v>9.8000000000000007</v>
      </c>
      <c r="F4">
        <f>D4/60000</f>
        <v>5.7833333333333327E-6</v>
      </c>
      <c r="G4" t="e" cm="1" vm="1">
        <f t="array" aca="1" ref="G4" ca="1">H4:H60</f>
        <v>#VALUE!</v>
      </c>
      <c r="H4">
        <f>E4*F4</f>
        <v>5.6676666666666666E-5</v>
      </c>
      <c r="I4">
        <f>E4*E4</f>
        <v>96.04000000000002</v>
      </c>
      <c r="J4">
        <f>F4*F4</f>
        <v>3.3446944444444439E-11</v>
      </c>
      <c r="K4">
        <v>50</v>
      </c>
      <c r="L4">
        <v>45</v>
      </c>
      <c r="M4">
        <v>3.2690000000000001</v>
      </c>
      <c r="N4">
        <f>M4/60000</f>
        <v>5.4483333333333334E-5</v>
      </c>
      <c r="O4">
        <f>L4*9.8*0.2</f>
        <v>88.200000000000017</v>
      </c>
      <c r="P4">
        <v>81.5</v>
      </c>
      <c r="R4">
        <v>5</v>
      </c>
      <c r="S4">
        <v>1.2609999999999999</v>
      </c>
      <c r="T4">
        <f>R4*9.8*0.2</f>
        <v>9.8000000000000007</v>
      </c>
      <c r="U4">
        <f>S4/60000</f>
        <v>2.1016666666666665E-5</v>
      </c>
      <c r="V4">
        <f>U4/T4</f>
        <v>2.1445578231292515E-6</v>
      </c>
      <c r="X4">
        <v>50</v>
      </c>
      <c r="Y4">
        <v>20</v>
      </c>
      <c r="Z4">
        <v>4.5490000000000004</v>
      </c>
      <c r="AA4">
        <f>Z4/60000</f>
        <v>7.5816666666666675E-5</v>
      </c>
      <c r="AB4">
        <f>Y4*9.8*0.2</f>
        <v>39.200000000000003</v>
      </c>
      <c r="AC4">
        <v>81.5</v>
      </c>
    </row>
    <row r="5" spans="3:29" x14ac:dyDescent="0.3">
      <c r="C5">
        <v>10</v>
      </c>
      <c r="D5">
        <v>0.71499999999999997</v>
      </c>
      <c r="E5">
        <f t="shared" ref="E5:E19" si="0">C5*9.8*0.2</f>
        <v>19.600000000000001</v>
      </c>
      <c r="F5">
        <f t="shared" ref="F5:F31" si="1">D5/60000</f>
        <v>1.1916666666666666E-5</v>
      </c>
      <c r="G5">
        <f t="shared" ref="G5:G31" si="2">F5/E5</f>
        <v>6.0799319727891147E-7</v>
      </c>
      <c r="H5">
        <f t="shared" ref="H5:H45" si="3">E5*F5</f>
        <v>2.3356666666666666E-4</v>
      </c>
      <c r="I5">
        <f t="shared" ref="I5:I45" si="4">E5*E5</f>
        <v>384.16000000000008</v>
      </c>
      <c r="J5">
        <f t="shared" ref="J5:J45" si="5">F5*F5</f>
        <v>1.420069444444444E-10</v>
      </c>
      <c r="K5">
        <v>40</v>
      </c>
      <c r="L5">
        <v>36</v>
      </c>
      <c r="M5">
        <v>3.2410000000000001</v>
      </c>
      <c r="N5">
        <f t="shared" ref="N5:N12" si="6">M5/60000</f>
        <v>5.4016666666666667E-5</v>
      </c>
      <c r="O5">
        <f t="shared" ref="O5:O8" si="7">L5*9.8*0.2</f>
        <v>70.56</v>
      </c>
      <c r="P5">
        <v>41.5</v>
      </c>
      <c r="R5">
        <v>12</v>
      </c>
      <c r="S5">
        <v>2.819</v>
      </c>
      <c r="T5">
        <f t="shared" ref="T5:T28" si="8">R5*9.8*0.2</f>
        <v>23.520000000000003</v>
      </c>
      <c r="U5">
        <f t="shared" ref="U5:U26" si="9">S5/60000</f>
        <v>4.6983333333333335E-5</v>
      </c>
      <c r="V5">
        <f t="shared" ref="V5:V30" si="10">U5/T5</f>
        <v>1.9975907029478456E-6</v>
      </c>
      <c r="X5">
        <v>90</v>
      </c>
      <c r="Y5">
        <v>39</v>
      </c>
      <c r="Z5">
        <v>4.5599999999999996</v>
      </c>
      <c r="AA5">
        <f t="shared" ref="AA5:AA18" si="11">Z5/60000</f>
        <v>7.5999999999999991E-5</v>
      </c>
      <c r="AB5">
        <f t="shared" ref="AB5:AB18" si="12">Y5*9.8*0.2</f>
        <v>76.440000000000012</v>
      </c>
      <c r="AC5">
        <v>41.5</v>
      </c>
    </row>
    <row r="6" spans="3:29" x14ac:dyDescent="0.3">
      <c r="C6" s="1">
        <v>15</v>
      </c>
      <c r="D6">
        <v>1.0629999999999999</v>
      </c>
      <c r="E6">
        <f t="shared" si="0"/>
        <v>29.400000000000002</v>
      </c>
      <c r="F6">
        <f t="shared" si="1"/>
        <v>1.7716666666666666E-5</v>
      </c>
      <c r="G6">
        <f t="shared" si="2"/>
        <v>6.0260770975056687E-7</v>
      </c>
      <c r="H6">
        <f t="shared" si="3"/>
        <v>5.2086999999999999E-4</v>
      </c>
      <c r="I6">
        <f t="shared" si="4"/>
        <v>864.36000000000013</v>
      </c>
      <c r="J6">
        <f t="shared" si="5"/>
        <v>3.1388027777777775E-10</v>
      </c>
      <c r="K6">
        <v>11.5</v>
      </c>
      <c r="L6">
        <v>25</v>
      </c>
      <c r="M6">
        <v>3.2069999999999999</v>
      </c>
      <c r="N6">
        <f t="shared" si="6"/>
        <v>5.3449999999999998E-5</v>
      </c>
      <c r="O6">
        <f t="shared" si="7"/>
        <v>49.000000000000007</v>
      </c>
      <c r="P6">
        <v>0</v>
      </c>
      <c r="R6">
        <v>15</v>
      </c>
      <c r="S6">
        <v>3.6179999999999999</v>
      </c>
      <c r="T6">
        <f t="shared" si="8"/>
        <v>29.400000000000002</v>
      </c>
      <c r="U6">
        <f t="shared" si="9"/>
        <v>6.0299999999999995E-5</v>
      </c>
      <c r="V6">
        <f t="shared" si="10"/>
        <v>2.051020408163265E-6</v>
      </c>
      <c r="X6">
        <v>40</v>
      </c>
      <c r="Y6">
        <v>20</v>
      </c>
      <c r="Z6">
        <v>4.5759999999999996</v>
      </c>
      <c r="AA6">
        <f t="shared" si="11"/>
        <v>7.6266666666666659E-5</v>
      </c>
      <c r="AB6">
        <f t="shared" si="12"/>
        <v>39.200000000000003</v>
      </c>
      <c r="AC6">
        <v>41.5</v>
      </c>
    </row>
    <row r="7" spans="3:29" x14ac:dyDescent="0.3">
      <c r="C7">
        <v>20</v>
      </c>
      <c r="D7">
        <v>1.468</v>
      </c>
      <c r="E7">
        <f t="shared" si="0"/>
        <v>39.200000000000003</v>
      </c>
      <c r="F7">
        <f t="shared" si="1"/>
        <v>2.4466666666666667E-5</v>
      </c>
      <c r="G7">
        <f t="shared" si="2"/>
        <v>6.2414965986394557E-7</v>
      </c>
      <c r="H7">
        <f t="shared" si="3"/>
        <v>9.5909333333333343E-4</v>
      </c>
      <c r="I7">
        <f t="shared" si="4"/>
        <v>1536.6400000000003</v>
      </c>
      <c r="J7">
        <f t="shared" si="5"/>
        <v>5.9861777777777782E-10</v>
      </c>
      <c r="K7">
        <v>70</v>
      </c>
      <c r="L7">
        <v>81</v>
      </c>
      <c r="M7">
        <v>3.2410000000000001</v>
      </c>
      <c r="N7">
        <f t="shared" si="6"/>
        <v>5.4016666666666667E-5</v>
      </c>
      <c r="O7">
        <f t="shared" si="7"/>
        <v>158.76000000000002</v>
      </c>
      <c r="P7">
        <v>11.5</v>
      </c>
      <c r="R7">
        <v>20</v>
      </c>
      <c r="S7">
        <v>4.774</v>
      </c>
      <c r="T7">
        <f t="shared" si="8"/>
        <v>39.200000000000003</v>
      </c>
      <c r="U7">
        <f t="shared" si="9"/>
        <v>7.9566666666666672E-5</v>
      </c>
      <c r="V7">
        <f t="shared" si="10"/>
        <v>2.0297619047619048E-6</v>
      </c>
      <c r="X7">
        <v>30</v>
      </c>
      <c r="Y7">
        <v>14</v>
      </c>
      <c r="Z7">
        <v>4.5720000000000001</v>
      </c>
      <c r="AA7">
        <f t="shared" si="11"/>
        <v>7.6199999999999995E-5</v>
      </c>
      <c r="AB7">
        <f t="shared" si="12"/>
        <v>27.440000000000005</v>
      </c>
      <c r="AC7">
        <v>11.5</v>
      </c>
    </row>
    <row r="8" spans="3:29" x14ac:dyDescent="0.3">
      <c r="C8">
        <v>25</v>
      </c>
      <c r="D8">
        <v>1.9159999999999999</v>
      </c>
      <c r="E8">
        <f t="shared" si="0"/>
        <v>49.000000000000007</v>
      </c>
      <c r="F8">
        <f t="shared" si="1"/>
        <v>3.1933333333333335E-5</v>
      </c>
      <c r="G8">
        <f t="shared" si="2"/>
        <v>6.5170068027210878E-7</v>
      </c>
      <c r="H8">
        <f t="shared" si="3"/>
        <v>1.5647333333333336E-3</v>
      </c>
      <c r="I8">
        <f t="shared" si="4"/>
        <v>2401.0000000000009</v>
      </c>
      <c r="J8">
        <f t="shared" si="5"/>
        <v>1.0197377777777779E-9</v>
      </c>
      <c r="K8">
        <v>30</v>
      </c>
      <c r="L8">
        <v>45</v>
      </c>
      <c r="M8">
        <v>3.2029999999999998</v>
      </c>
      <c r="N8">
        <f t="shared" si="6"/>
        <v>5.3383333333333328E-5</v>
      </c>
      <c r="O8">
        <f t="shared" si="7"/>
        <v>88.200000000000017</v>
      </c>
      <c r="P8">
        <v>11.5</v>
      </c>
      <c r="R8">
        <v>25</v>
      </c>
      <c r="S8">
        <v>5.9950000000000001</v>
      </c>
      <c r="T8">
        <f t="shared" si="8"/>
        <v>49.000000000000007</v>
      </c>
      <c r="U8">
        <f t="shared" si="9"/>
        <v>9.9916666666666665E-5</v>
      </c>
      <c r="V8">
        <f t="shared" si="10"/>
        <v>2.0391156462585029E-6</v>
      </c>
      <c r="X8">
        <v>11.5</v>
      </c>
      <c r="Y8">
        <v>16</v>
      </c>
      <c r="Z8">
        <v>4.59</v>
      </c>
      <c r="AA8">
        <f t="shared" si="11"/>
        <v>7.6500000000000003E-5</v>
      </c>
      <c r="AB8">
        <f t="shared" si="12"/>
        <v>31.360000000000003</v>
      </c>
      <c r="AC8">
        <v>0</v>
      </c>
    </row>
    <row r="9" spans="3:29" x14ac:dyDescent="0.3">
      <c r="C9">
        <v>30</v>
      </c>
      <c r="D9">
        <v>2.2050000000000001</v>
      </c>
      <c r="E9">
        <f t="shared" si="0"/>
        <v>58.800000000000004</v>
      </c>
      <c r="F9">
        <f t="shared" si="1"/>
        <v>3.6749999999999999E-5</v>
      </c>
      <c r="G9">
        <f t="shared" si="2"/>
        <v>6.2499999999999995E-7</v>
      </c>
      <c r="H9">
        <f t="shared" si="3"/>
        <v>2.1608999999999999E-3</v>
      </c>
      <c r="I9">
        <f t="shared" si="4"/>
        <v>3457.4400000000005</v>
      </c>
      <c r="J9">
        <f t="shared" si="5"/>
        <v>1.3505624999999999E-9</v>
      </c>
      <c r="N9">
        <f t="shared" si="6"/>
        <v>0</v>
      </c>
      <c r="R9">
        <v>30</v>
      </c>
      <c r="S9">
        <v>6.7089999999999996</v>
      </c>
      <c r="T9">
        <f t="shared" si="8"/>
        <v>58.800000000000004</v>
      </c>
      <c r="U9">
        <f t="shared" si="9"/>
        <v>1.1181666666666666E-4</v>
      </c>
      <c r="V9">
        <f t="shared" si="10"/>
        <v>1.9016439909297049E-6</v>
      </c>
      <c r="AA9">
        <f t="shared" si="11"/>
        <v>0</v>
      </c>
      <c r="AB9">
        <f t="shared" si="12"/>
        <v>0</v>
      </c>
    </row>
    <row r="10" spans="3:29" x14ac:dyDescent="0.3">
      <c r="C10">
        <v>35</v>
      </c>
      <c r="D10">
        <v>2.5720000000000001</v>
      </c>
      <c r="E10">
        <f t="shared" si="0"/>
        <v>68.600000000000009</v>
      </c>
      <c r="F10">
        <f t="shared" si="1"/>
        <v>4.2866666666666667E-5</v>
      </c>
      <c r="G10">
        <f t="shared" si="2"/>
        <v>6.2487852283770643E-7</v>
      </c>
      <c r="H10">
        <f t="shared" si="3"/>
        <v>2.9406533333333337E-3</v>
      </c>
      <c r="I10">
        <f t="shared" si="4"/>
        <v>4705.9600000000009</v>
      </c>
      <c r="J10">
        <f t="shared" si="5"/>
        <v>1.8375511111111111E-9</v>
      </c>
      <c r="N10">
        <f t="shared" si="6"/>
        <v>0</v>
      </c>
      <c r="R10">
        <v>35</v>
      </c>
      <c r="S10">
        <v>7.3869999999999996</v>
      </c>
      <c r="T10">
        <f t="shared" si="8"/>
        <v>68.600000000000009</v>
      </c>
      <c r="U10">
        <f t="shared" si="9"/>
        <v>1.2311666666666666E-4</v>
      </c>
      <c r="V10">
        <f t="shared" si="10"/>
        <v>1.7947035957240035E-6</v>
      </c>
      <c r="AA10">
        <f t="shared" si="11"/>
        <v>0</v>
      </c>
      <c r="AB10">
        <f t="shared" si="12"/>
        <v>0</v>
      </c>
    </row>
    <row r="11" spans="3:29" x14ac:dyDescent="0.3">
      <c r="C11">
        <v>40</v>
      </c>
      <c r="D11">
        <v>2.9969999999999999</v>
      </c>
      <c r="E11">
        <f t="shared" si="0"/>
        <v>78.400000000000006</v>
      </c>
      <c r="F11">
        <f t="shared" si="1"/>
        <v>4.9950000000000001E-5</v>
      </c>
      <c r="G11">
        <f t="shared" si="2"/>
        <v>6.3711734693877544E-7</v>
      </c>
      <c r="H11">
        <f t="shared" si="3"/>
        <v>3.9160800000000006E-3</v>
      </c>
      <c r="I11">
        <f t="shared" si="4"/>
        <v>6146.5600000000013</v>
      </c>
      <c r="J11">
        <f t="shared" si="5"/>
        <v>2.4950025000000001E-9</v>
      </c>
      <c r="N11">
        <f t="shared" si="6"/>
        <v>0</v>
      </c>
      <c r="R11">
        <v>40</v>
      </c>
      <c r="S11">
        <v>7.944</v>
      </c>
      <c r="T11">
        <f t="shared" si="8"/>
        <v>78.400000000000006</v>
      </c>
      <c r="U11">
        <f t="shared" si="9"/>
        <v>1.3239999999999999E-4</v>
      </c>
      <c r="V11">
        <f t="shared" si="10"/>
        <v>1.6887755102040815E-6</v>
      </c>
      <c r="AA11">
        <f t="shared" si="11"/>
        <v>0</v>
      </c>
      <c r="AB11">
        <f t="shared" si="12"/>
        <v>0</v>
      </c>
    </row>
    <row r="12" spans="3:29" x14ac:dyDescent="0.3">
      <c r="C12">
        <v>45</v>
      </c>
      <c r="D12">
        <v>3.3250000000000002</v>
      </c>
      <c r="E12">
        <f t="shared" si="0"/>
        <v>88.200000000000017</v>
      </c>
      <c r="F12">
        <f t="shared" si="1"/>
        <v>5.5416666666666667E-5</v>
      </c>
      <c r="G12">
        <f t="shared" si="2"/>
        <v>6.2830687830687818E-7</v>
      </c>
      <c r="H12">
        <f t="shared" si="3"/>
        <v>4.8877500000000006E-3</v>
      </c>
      <c r="I12">
        <f t="shared" si="4"/>
        <v>7779.2400000000034</v>
      </c>
      <c r="J12">
        <f t="shared" si="5"/>
        <v>3.0710069444444445E-9</v>
      </c>
      <c r="N12">
        <f t="shared" si="6"/>
        <v>0</v>
      </c>
      <c r="R12">
        <v>51</v>
      </c>
      <c r="S12">
        <v>8.6890000000000001</v>
      </c>
      <c r="T12">
        <f t="shared" si="8"/>
        <v>99.960000000000008</v>
      </c>
      <c r="U12">
        <f t="shared" si="9"/>
        <v>1.4481666666666667E-4</v>
      </c>
      <c r="V12">
        <f t="shared" si="10"/>
        <v>1.4487461651327198E-6</v>
      </c>
      <c r="AA12">
        <f t="shared" si="11"/>
        <v>0</v>
      </c>
      <c r="AB12">
        <f t="shared" si="12"/>
        <v>0</v>
      </c>
    </row>
    <row r="13" spans="3:29" x14ac:dyDescent="0.3">
      <c r="C13">
        <v>50</v>
      </c>
      <c r="D13">
        <v>3.778</v>
      </c>
      <c r="E13">
        <f t="shared" si="0"/>
        <v>98.000000000000014</v>
      </c>
      <c r="F13">
        <f t="shared" si="1"/>
        <v>6.2966666666666661E-5</v>
      </c>
      <c r="G13">
        <f t="shared" si="2"/>
        <v>6.425170068027209E-7</v>
      </c>
      <c r="H13">
        <f t="shared" si="3"/>
        <v>6.1707333333333335E-3</v>
      </c>
      <c r="I13">
        <f t="shared" si="4"/>
        <v>9604.0000000000036</v>
      </c>
      <c r="J13">
        <f t="shared" si="5"/>
        <v>3.9648011111111108E-9</v>
      </c>
      <c r="R13">
        <v>60</v>
      </c>
      <c r="S13">
        <v>9.0660000000000007</v>
      </c>
      <c r="T13">
        <f t="shared" si="8"/>
        <v>117.60000000000001</v>
      </c>
      <c r="U13">
        <f t="shared" si="9"/>
        <v>1.5110000000000001E-4</v>
      </c>
      <c r="V13">
        <f t="shared" si="10"/>
        <v>1.2848639455782312E-6</v>
      </c>
      <c r="AA13">
        <f t="shared" si="11"/>
        <v>0</v>
      </c>
      <c r="AB13">
        <f t="shared" si="12"/>
        <v>0</v>
      </c>
    </row>
    <row r="14" spans="3:29" x14ac:dyDescent="0.3">
      <c r="C14">
        <v>55</v>
      </c>
      <c r="D14">
        <v>3.9860000000000002</v>
      </c>
      <c r="E14">
        <f t="shared" si="0"/>
        <v>107.80000000000001</v>
      </c>
      <c r="F14">
        <f t="shared" si="1"/>
        <v>6.643333333333334E-5</v>
      </c>
      <c r="G14">
        <f t="shared" si="2"/>
        <v>6.1626468769325914E-7</v>
      </c>
      <c r="H14">
        <f t="shared" si="3"/>
        <v>7.1615133333333345E-3</v>
      </c>
      <c r="I14">
        <f t="shared" si="4"/>
        <v>11620.840000000002</v>
      </c>
      <c r="J14">
        <f t="shared" si="5"/>
        <v>4.4133877777777787E-9</v>
      </c>
      <c r="R14">
        <v>70</v>
      </c>
      <c r="S14">
        <v>9.6660000000000004</v>
      </c>
      <c r="T14">
        <f t="shared" si="8"/>
        <v>137.20000000000002</v>
      </c>
      <c r="U14">
        <f t="shared" si="9"/>
        <v>1.6110000000000001E-4</v>
      </c>
      <c r="V14">
        <f t="shared" si="10"/>
        <v>1.1741982507288629E-6</v>
      </c>
      <c r="AA14">
        <f t="shared" si="11"/>
        <v>0</v>
      </c>
      <c r="AB14">
        <f t="shared" si="12"/>
        <v>0</v>
      </c>
    </row>
    <row r="15" spans="3:29" x14ac:dyDescent="0.3">
      <c r="C15">
        <v>60</v>
      </c>
      <c r="D15">
        <v>4.383</v>
      </c>
      <c r="E15">
        <f t="shared" si="0"/>
        <v>117.60000000000001</v>
      </c>
      <c r="F15">
        <f t="shared" si="1"/>
        <v>7.305E-5</v>
      </c>
      <c r="G15">
        <f t="shared" si="2"/>
        <v>6.2117346938775504E-7</v>
      </c>
      <c r="H15">
        <f t="shared" si="3"/>
        <v>8.5906799999999998E-3</v>
      </c>
      <c r="I15">
        <f t="shared" si="4"/>
        <v>13829.760000000002</v>
      </c>
      <c r="J15">
        <f t="shared" si="5"/>
        <v>5.3363025000000002E-9</v>
      </c>
      <c r="R15">
        <v>80</v>
      </c>
      <c r="S15">
        <v>10.343999999999999</v>
      </c>
      <c r="T15">
        <f t="shared" si="8"/>
        <v>156.80000000000001</v>
      </c>
      <c r="U15">
        <f t="shared" si="9"/>
        <v>1.7239999999999999E-4</v>
      </c>
      <c r="V15">
        <f t="shared" si="10"/>
        <v>1.0994897959183673E-6</v>
      </c>
      <c r="AA15">
        <f t="shared" si="11"/>
        <v>0</v>
      </c>
      <c r="AB15">
        <f t="shared" si="12"/>
        <v>0</v>
      </c>
    </row>
    <row r="16" spans="3:29" x14ac:dyDescent="0.3">
      <c r="C16">
        <v>65</v>
      </c>
      <c r="D16">
        <v>4.7919999999999998</v>
      </c>
      <c r="E16">
        <f t="shared" si="0"/>
        <v>127.4</v>
      </c>
      <c r="F16">
        <f t="shared" si="1"/>
        <v>7.9866666666666665E-5</v>
      </c>
      <c r="G16">
        <f t="shared" si="2"/>
        <v>6.2689691261119833E-7</v>
      </c>
      <c r="H16">
        <f t="shared" si="3"/>
        <v>1.0175013333333333E-2</v>
      </c>
      <c r="I16">
        <f t="shared" si="4"/>
        <v>16230.760000000002</v>
      </c>
      <c r="J16">
        <f t="shared" si="5"/>
        <v>6.378684444444444E-9</v>
      </c>
      <c r="K16" t="s">
        <v>12</v>
      </c>
      <c r="L16" t="s">
        <v>13</v>
      </c>
      <c r="R16">
        <v>90</v>
      </c>
      <c r="S16">
        <v>11.03</v>
      </c>
      <c r="T16">
        <f t="shared" si="8"/>
        <v>176.40000000000003</v>
      </c>
      <c r="U16">
        <f t="shared" si="9"/>
        <v>1.8383333333333332E-4</v>
      </c>
      <c r="V16">
        <f t="shared" si="10"/>
        <v>1.0421390778533634E-6</v>
      </c>
      <c r="AA16">
        <f t="shared" si="11"/>
        <v>0</v>
      </c>
      <c r="AB16">
        <f t="shared" si="12"/>
        <v>0</v>
      </c>
    </row>
    <row r="17" spans="3:28" x14ac:dyDescent="0.3">
      <c r="C17">
        <v>70</v>
      </c>
      <c r="D17">
        <v>4.9450000000000003</v>
      </c>
      <c r="E17">
        <f t="shared" si="0"/>
        <v>137.20000000000002</v>
      </c>
      <c r="F17">
        <f t="shared" si="1"/>
        <v>8.2416666666666673E-5</v>
      </c>
      <c r="G17">
        <f t="shared" si="2"/>
        <v>6.007045675413022E-7</v>
      </c>
      <c r="H17">
        <f t="shared" si="3"/>
        <v>1.130756666666667E-2</v>
      </c>
      <c r="I17">
        <f t="shared" si="4"/>
        <v>18823.840000000004</v>
      </c>
      <c r="J17">
        <f t="shared" si="5"/>
        <v>6.7925069444444457E-9</v>
      </c>
      <c r="K17" t="s">
        <v>14</v>
      </c>
      <c r="L17">
        <v>5.05</v>
      </c>
      <c r="R17">
        <v>100</v>
      </c>
      <c r="S17">
        <v>11.683</v>
      </c>
      <c r="T17">
        <f t="shared" si="8"/>
        <v>196.00000000000003</v>
      </c>
      <c r="U17">
        <f t="shared" si="9"/>
        <v>1.9471666666666667E-4</v>
      </c>
      <c r="V17">
        <f t="shared" si="10"/>
        <v>9.9345238095238071E-7</v>
      </c>
      <c r="AA17">
        <f t="shared" si="11"/>
        <v>0</v>
      </c>
      <c r="AB17">
        <f t="shared" si="12"/>
        <v>0</v>
      </c>
    </row>
    <row r="18" spans="3:28" x14ac:dyDescent="0.3">
      <c r="C18">
        <v>75</v>
      </c>
      <c r="D18">
        <v>5.4050000000000002</v>
      </c>
      <c r="E18">
        <f t="shared" si="0"/>
        <v>147</v>
      </c>
      <c r="F18">
        <f t="shared" si="1"/>
        <v>9.0083333333333332E-5</v>
      </c>
      <c r="G18">
        <f t="shared" si="2"/>
        <v>6.1281179138321992E-7</v>
      </c>
      <c r="H18">
        <f t="shared" si="3"/>
        <v>1.3242250000000001E-2</v>
      </c>
      <c r="I18">
        <f t="shared" si="4"/>
        <v>21609</v>
      </c>
      <c r="J18">
        <f t="shared" si="5"/>
        <v>8.1150069444444448E-9</v>
      </c>
      <c r="R18">
        <v>115</v>
      </c>
      <c r="S18">
        <v>12.679</v>
      </c>
      <c r="T18">
        <f t="shared" si="8"/>
        <v>225.4</v>
      </c>
      <c r="U18">
        <f t="shared" si="9"/>
        <v>2.1131666666666666E-4</v>
      </c>
      <c r="V18">
        <f t="shared" si="10"/>
        <v>9.3751848565513155E-7</v>
      </c>
      <c r="AA18">
        <f t="shared" si="11"/>
        <v>0</v>
      </c>
      <c r="AB18">
        <f t="shared" si="12"/>
        <v>0</v>
      </c>
    </row>
    <row r="19" spans="3:28" x14ac:dyDescent="0.3">
      <c r="C19">
        <v>80</v>
      </c>
      <c r="D19">
        <v>5.5369999999999999</v>
      </c>
      <c r="E19">
        <f t="shared" si="0"/>
        <v>156.80000000000001</v>
      </c>
      <c r="F19">
        <f t="shared" si="1"/>
        <v>9.2283333333333331E-5</v>
      </c>
      <c r="G19">
        <f t="shared" si="2"/>
        <v>5.8854166666666661E-7</v>
      </c>
      <c r="R19">
        <v>130</v>
      </c>
      <c r="S19">
        <v>13.492000000000001</v>
      </c>
      <c r="T19">
        <f t="shared" si="8"/>
        <v>254.8</v>
      </c>
      <c r="U19">
        <f t="shared" si="9"/>
        <v>2.2486666666666669E-4</v>
      </c>
      <c r="V19">
        <f t="shared" si="10"/>
        <v>8.8252223966509685E-7</v>
      </c>
    </row>
    <row r="20" spans="3:28" x14ac:dyDescent="0.3">
      <c r="C20">
        <v>90</v>
      </c>
      <c r="D20">
        <v>5.6509999999999998</v>
      </c>
      <c r="E20">
        <f t="shared" ref="E20:E31" si="13">C20*9.8*0.2</f>
        <v>176.40000000000003</v>
      </c>
      <c r="F20">
        <f t="shared" si="1"/>
        <v>9.4183333333333337E-5</v>
      </c>
      <c r="G20">
        <f t="shared" si="2"/>
        <v>5.3391912320483745E-7</v>
      </c>
      <c r="R20">
        <v>145</v>
      </c>
      <c r="S20">
        <v>14.316000000000001</v>
      </c>
      <c r="T20">
        <f t="shared" si="8"/>
        <v>284.2</v>
      </c>
      <c r="U20">
        <f t="shared" si="9"/>
        <v>2.386E-4</v>
      </c>
      <c r="V20">
        <f t="shared" si="10"/>
        <v>8.3954961294862771E-7</v>
      </c>
    </row>
    <row r="21" spans="3:28" x14ac:dyDescent="0.3">
      <c r="C21">
        <v>100</v>
      </c>
      <c r="D21">
        <v>5.7869999999999999</v>
      </c>
      <c r="E21">
        <f t="shared" si="13"/>
        <v>196.00000000000003</v>
      </c>
      <c r="F21">
        <f t="shared" si="1"/>
        <v>9.645E-5</v>
      </c>
      <c r="G21">
        <f t="shared" si="2"/>
        <v>4.9209183673469377E-7</v>
      </c>
      <c r="R21">
        <v>159</v>
      </c>
      <c r="S21">
        <v>15.052</v>
      </c>
      <c r="T21">
        <f t="shared" si="8"/>
        <v>311.64000000000004</v>
      </c>
      <c r="U21">
        <f t="shared" si="9"/>
        <v>2.5086666666666667E-4</v>
      </c>
      <c r="V21">
        <f t="shared" si="10"/>
        <v>8.049886621315192E-7</v>
      </c>
    </row>
    <row r="22" spans="3:28" x14ac:dyDescent="0.3">
      <c r="C22">
        <v>110</v>
      </c>
      <c r="D22">
        <v>6.0179999999999998</v>
      </c>
      <c r="E22">
        <f t="shared" si="13"/>
        <v>215.60000000000002</v>
      </c>
      <c r="F22">
        <f t="shared" si="1"/>
        <v>1.003E-4</v>
      </c>
      <c r="G22">
        <f t="shared" si="2"/>
        <v>4.6521335807050085E-7</v>
      </c>
      <c r="R22">
        <v>170</v>
      </c>
      <c r="S22">
        <v>15.596</v>
      </c>
      <c r="T22">
        <f t="shared" si="8"/>
        <v>333.20000000000005</v>
      </c>
      <c r="U22">
        <f t="shared" si="9"/>
        <v>2.5993333333333333E-4</v>
      </c>
      <c r="V22">
        <f t="shared" si="10"/>
        <v>7.8011204481792701E-7</v>
      </c>
    </row>
    <row r="23" spans="3:28" x14ac:dyDescent="0.3">
      <c r="C23">
        <v>120</v>
      </c>
      <c r="D23">
        <v>6.2750000000000004</v>
      </c>
      <c r="E23">
        <f t="shared" si="13"/>
        <v>235.20000000000002</v>
      </c>
      <c r="F23">
        <f t="shared" si="1"/>
        <v>1.0458333333333335E-4</v>
      </c>
      <c r="G23">
        <f t="shared" si="2"/>
        <v>4.4465702947845808E-7</v>
      </c>
      <c r="M23" cm="1">
        <f t="array" ref="M23">AVERAGE(E4*E4:F18*F18)</f>
        <v>3.4606434862779575E-2</v>
      </c>
      <c r="R23">
        <v>180</v>
      </c>
      <c r="S23">
        <v>16.097000000000001</v>
      </c>
      <c r="T23">
        <f t="shared" si="8"/>
        <v>352.80000000000007</v>
      </c>
      <c r="U23">
        <f t="shared" si="9"/>
        <v>2.6828333333333334E-4</v>
      </c>
      <c r="V23">
        <f t="shared" si="10"/>
        <v>7.6044028722600139E-7</v>
      </c>
    </row>
    <row r="24" spans="3:28" x14ac:dyDescent="0.3">
      <c r="C24">
        <v>130</v>
      </c>
      <c r="D24">
        <v>6.5620000000000003</v>
      </c>
      <c r="E24">
        <f t="shared" si="13"/>
        <v>254.8</v>
      </c>
      <c r="F24">
        <f t="shared" si="1"/>
        <v>1.0936666666666668E-4</v>
      </c>
      <c r="G24">
        <f t="shared" si="2"/>
        <v>4.2922553636839352E-7</v>
      </c>
      <c r="M24" t="s">
        <v>20</v>
      </c>
      <c r="T24">
        <f t="shared" si="8"/>
        <v>0</v>
      </c>
      <c r="U24">
        <f t="shared" si="9"/>
        <v>0</v>
      </c>
      <c r="V24" t="e">
        <f t="shared" si="10"/>
        <v>#DIV/0!</v>
      </c>
    </row>
    <row r="25" spans="3:28" x14ac:dyDescent="0.3">
      <c r="C25">
        <v>140</v>
      </c>
      <c r="D25">
        <v>6.6619999999999999</v>
      </c>
      <c r="E25">
        <f t="shared" si="13"/>
        <v>274.40000000000003</v>
      </c>
      <c r="F25">
        <f t="shared" si="1"/>
        <v>1.1103333333333333E-4</v>
      </c>
      <c r="G25">
        <f t="shared" si="2"/>
        <v>4.046404275996112E-7</v>
      </c>
      <c r="T25">
        <f t="shared" si="8"/>
        <v>0</v>
      </c>
      <c r="U25">
        <f t="shared" si="9"/>
        <v>0</v>
      </c>
      <c r="V25" t="e">
        <f t="shared" si="10"/>
        <v>#DIV/0!</v>
      </c>
    </row>
    <row r="26" spans="3:28" x14ac:dyDescent="0.3">
      <c r="C26">
        <v>152</v>
      </c>
      <c r="D26">
        <v>6.91</v>
      </c>
      <c r="E26">
        <f t="shared" si="13"/>
        <v>297.92</v>
      </c>
      <c r="F26">
        <f t="shared" si="1"/>
        <v>1.1516666666666667E-4</v>
      </c>
      <c r="G26">
        <f t="shared" si="2"/>
        <v>3.8656910132474044E-7</v>
      </c>
      <c r="T26">
        <f t="shared" si="8"/>
        <v>0</v>
      </c>
      <c r="U26">
        <f t="shared" si="9"/>
        <v>0</v>
      </c>
      <c r="V26" t="e">
        <f t="shared" si="10"/>
        <v>#DIV/0!</v>
      </c>
    </row>
    <row r="27" spans="3:28" x14ac:dyDescent="0.3">
      <c r="C27">
        <v>160</v>
      </c>
      <c r="D27">
        <v>7.0970000000000004</v>
      </c>
      <c r="E27">
        <f t="shared" si="13"/>
        <v>313.60000000000002</v>
      </c>
      <c r="F27">
        <f t="shared" si="1"/>
        <v>1.1828333333333334E-4</v>
      </c>
      <c r="G27">
        <f t="shared" si="2"/>
        <v>3.7717899659863943E-7</v>
      </c>
      <c r="T27">
        <f t="shared" si="8"/>
        <v>0</v>
      </c>
      <c r="V27" t="e">
        <f t="shared" si="10"/>
        <v>#DIV/0!</v>
      </c>
    </row>
    <row r="28" spans="3:28" x14ac:dyDescent="0.3">
      <c r="C28">
        <v>171</v>
      </c>
      <c r="D28">
        <v>7.2670000000000003</v>
      </c>
      <c r="E28">
        <f t="shared" si="13"/>
        <v>335.16000000000008</v>
      </c>
      <c r="F28">
        <f t="shared" si="1"/>
        <v>1.2111666666666668E-4</v>
      </c>
      <c r="G28">
        <f t="shared" si="2"/>
        <v>3.6136969407646094E-7</v>
      </c>
      <c r="T28">
        <f t="shared" si="8"/>
        <v>0</v>
      </c>
      <c r="V28" t="e">
        <f t="shared" si="10"/>
        <v>#DIV/0!</v>
      </c>
    </row>
    <row r="29" spans="3:28" x14ac:dyDescent="0.3">
      <c r="C29">
        <v>179</v>
      </c>
      <c r="D29">
        <v>7.359</v>
      </c>
      <c r="E29">
        <f t="shared" si="13"/>
        <v>350.84000000000003</v>
      </c>
      <c r="F29">
        <f t="shared" si="1"/>
        <v>1.2265E-4</v>
      </c>
      <c r="G29">
        <f t="shared" si="2"/>
        <v>3.4958955649298824E-7</v>
      </c>
      <c r="V29" t="e">
        <f t="shared" si="10"/>
        <v>#DIV/0!</v>
      </c>
    </row>
    <row r="30" spans="3:28" x14ac:dyDescent="0.3">
      <c r="C30">
        <v>190</v>
      </c>
      <c r="D30">
        <v>7.5830000000000002</v>
      </c>
      <c r="E30">
        <f t="shared" si="13"/>
        <v>372.40000000000009</v>
      </c>
      <c r="F30">
        <f t="shared" si="1"/>
        <v>1.2638333333333333E-4</v>
      </c>
      <c r="G30">
        <f t="shared" si="2"/>
        <v>3.3937522377371991E-7</v>
      </c>
      <c r="V30" t="e">
        <f t="shared" si="10"/>
        <v>#DIV/0!</v>
      </c>
    </row>
    <row r="31" spans="3:28" x14ac:dyDescent="0.3">
      <c r="C31">
        <v>205</v>
      </c>
      <c r="D31">
        <v>7.9569999999999999</v>
      </c>
      <c r="E31">
        <f t="shared" si="13"/>
        <v>401.80000000000007</v>
      </c>
      <c r="F31">
        <f t="shared" si="1"/>
        <v>1.3261666666666667E-4</v>
      </c>
      <c r="G31">
        <f t="shared" si="2"/>
        <v>3.3005641280902604E-7</v>
      </c>
    </row>
    <row r="32" spans="3:28" x14ac:dyDescent="0.3">
      <c r="H32">
        <f t="shared" si="3"/>
        <v>0</v>
      </c>
      <c r="I32">
        <f t="shared" si="4"/>
        <v>0</v>
      </c>
      <c r="J32">
        <f t="shared" si="5"/>
        <v>0</v>
      </c>
    </row>
    <row r="33" spans="3:29" x14ac:dyDescent="0.3">
      <c r="H33">
        <f t="shared" si="3"/>
        <v>0</v>
      </c>
      <c r="I33">
        <f t="shared" si="4"/>
        <v>0</v>
      </c>
      <c r="J33">
        <f t="shared" si="5"/>
        <v>0</v>
      </c>
    </row>
    <row r="34" spans="3:29" x14ac:dyDescent="0.3">
      <c r="H34">
        <f t="shared" si="3"/>
        <v>0</v>
      </c>
      <c r="I34">
        <f t="shared" si="4"/>
        <v>0</v>
      </c>
      <c r="J34">
        <f t="shared" si="5"/>
        <v>0</v>
      </c>
    </row>
    <row r="35" spans="3:29" x14ac:dyDescent="0.3">
      <c r="H35">
        <f t="shared" si="3"/>
        <v>0</v>
      </c>
      <c r="I35">
        <f t="shared" si="4"/>
        <v>0</v>
      </c>
      <c r="J35">
        <f t="shared" si="5"/>
        <v>0</v>
      </c>
    </row>
    <row r="36" spans="3:29" x14ac:dyDescent="0.3">
      <c r="H36">
        <f t="shared" si="3"/>
        <v>0</v>
      </c>
      <c r="I36">
        <f t="shared" si="4"/>
        <v>0</v>
      </c>
      <c r="J36">
        <f t="shared" si="5"/>
        <v>0</v>
      </c>
    </row>
    <row r="37" spans="3:29" x14ac:dyDescent="0.3">
      <c r="H37">
        <f t="shared" si="3"/>
        <v>0</v>
      </c>
      <c r="I37">
        <f t="shared" si="4"/>
        <v>0</v>
      </c>
      <c r="J37">
        <f t="shared" si="5"/>
        <v>0</v>
      </c>
    </row>
    <row r="38" spans="3:29" x14ac:dyDescent="0.3">
      <c r="H38">
        <f t="shared" si="3"/>
        <v>0</v>
      </c>
      <c r="I38">
        <f t="shared" si="4"/>
        <v>0</v>
      </c>
      <c r="J38">
        <f t="shared" si="5"/>
        <v>0</v>
      </c>
    </row>
    <row r="39" spans="3:29" x14ac:dyDescent="0.3">
      <c r="H39">
        <f t="shared" si="3"/>
        <v>0</v>
      </c>
      <c r="I39">
        <f t="shared" si="4"/>
        <v>0</v>
      </c>
      <c r="J39">
        <f t="shared" si="5"/>
        <v>0</v>
      </c>
      <c r="Y39" t="s">
        <v>16</v>
      </c>
      <c r="Z39" t="s">
        <v>1</v>
      </c>
      <c r="AA39" t="s">
        <v>26</v>
      </c>
      <c r="AB39" t="s">
        <v>19</v>
      </c>
      <c r="AC39" t="s">
        <v>18</v>
      </c>
    </row>
    <row r="40" spans="3:29" x14ac:dyDescent="0.3">
      <c r="C40" t="s">
        <v>15</v>
      </c>
      <c r="D40" t="s">
        <v>16</v>
      </c>
      <c r="E40" t="s">
        <v>1</v>
      </c>
      <c r="F40" t="s">
        <v>3</v>
      </c>
      <c r="G40" t="s">
        <v>4</v>
      </c>
      <c r="H40" t="e">
        <f t="shared" si="3"/>
        <v>#VALUE!</v>
      </c>
      <c r="I40" t="e">
        <f t="shared" si="4"/>
        <v>#VALUE!</v>
      </c>
      <c r="J40" t="e">
        <f t="shared" si="5"/>
        <v>#VALUE!</v>
      </c>
      <c r="P40" t="s">
        <v>21</v>
      </c>
      <c r="Q40" t="s">
        <v>22</v>
      </c>
      <c r="R40" t="s">
        <v>23</v>
      </c>
      <c r="S40" t="s">
        <v>25</v>
      </c>
      <c r="T40" t="s">
        <v>24</v>
      </c>
      <c r="Y40">
        <f>U9</f>
        <v>1.1181666666666666E-4</v>
      </c>
      <c r="Z40">
        <f>SQRT(T9)</f>
        <v>7.6681158050723255</v>
      </c>
      <c r="AA40">
        <f>Y40*Z40</f>
        <v>8.5742314893717049E-4</v>
      </c>
      <c r="AB40">
        <f>Y40*Y40</f>
        <v>1.2502966944444441E-8</v>
      </c>
      <c r="AC40">
        <f>Z40*Z40</f>
        <v>58.8</v>
      </c>
    </row>
    <row r="41" spans="3:29" x14ac:dyDescent="0.3">
      <c r="C41">
        <v>5</v>
      </c>
      <c r="D41">
        <v>1.2609999999999999</v>
      </c>
      <c r="E41">
        <f>C41*9.8*0.2</f>
        <v>9.8000000000000007</v>
      </c>
      <c r="F41">
        <f>D41/60000</f>
        <v>2.1016666666666665E-5</v>
      </c>
      <c r="G41">
        <f>F41/E41</f>
        <v>2.1445578231292515E-6</v>
      </c>
      <c r="H41">
        <f t="shared" si="3"/>
        <v>2.0596333333333333E-4</v>
      </c>
      <c r="I41">
        <f t="shared" si="4"/>
        <v>96.04000000000002</v>
      </c>
      <c r="J41">
        <f t="shared" si="5"/>
        <v>4.4170027777777772E-10</v>
      </c>
      <c r="P41">
        <f>LN(F4)</f>
        <v>-12.060530340239517</v>
      </c>
      <c r="Q41">
        <f>LN(E4)</f>
        <v>2.2823823856765264</v>
      </c>
      <c r="R41">
        <f>P41*Q41</f>
        <v>-27.526742010479996</v>
      </c>
      <c r="S41">
        <f>P41*P41</f>
        <v>145.45639208783791</v>
      </c>
      <c r="T41">
        <f>Q41*Q41</f>
        <v>5.2092693544464721</v>
      </c>
      <c r="Y41">
        <f t="shared" ref="Y41:Y68" si="14">U10</f>
        <v>1.2311666666666666E-4</v>
      </c>
      <c r="Z41">
        <f t="shared" ref="Z41:Z54" si="15">SQRT(T10)</f>
        <v>8.2825116963394638</v>
      </c>
      <c r="AA41">
        <f t="shared" ref="AA41:AA54" si="16">Y41*Z41</f>
        <v>1.0197152316809936E-3</v>
      </c>
      <c r="AB41">
        <f t="shared" ref="AB41:AB54" si="17">Y41*Y41</f>
        <v>1.5157713611111111E-8</v>
      </c>
      <c r="AC41">
        <f t="shared" ref="AC41:AC54" si="18">Z41*Z41</f>
        <v>68.600000000000023</v>
      </c>
    </row>
    <row r="42" spans="3:29" x14ac:dyDescent="0.3">
      <c r="C42">
        <v>12</v>
      </c>
      <c r="D42">
        <v>2.819</v>
      </c>
      <c r="E42">
        <f t="shared" ref="E42:E60" si="19">C42*9.8*0.2</f>
        <v>23.520000000000003</v>
      </c>
      <c r="F42">
        <f t="shared" ref="F42:F60" si="20">D42/60000</f>
        <v>4.6983333333333335E-5</v>
      </c>
      <c r="G42">
        <f t="shared" ref="G42:G60" si="21">F42/E42</f>
        <v>1.9975907029478456E-6</v>
      </c>
      <c r="H42">
        <f t="shared" si="3"/>
        <v>1.1050480000000002E-3</v>
      </c>
      <c r="I42">
        <f t="shared" si="4"/>
        <v>553.19040000000018</v>
      </c>
      <c r="J42">
        <f t="shared" si="5"/>
        <v>2.2074336111111114E-9</v>
      </c>
      <c r="P42">
        <f t="shared" ref="P42:P68" si="22">LN(F5)</f>
        <v>-11.337572577492367</v>
      </c>
      <c r="Q42">
        <f t="shared" ref="Q42:Q68" si="23">LN(E5)</f>
        <v>2.9755295662364718</v>
      </c>
      <c r="R42">
        <f t="shared" ref="R42:R68" si="24">P42*Q42</f>
        <v>-33.73528241368038</v>
      </c>
      <c r="S42">
        <f t="shared" ref="S42:S68" si="25">P42*P42</f>
        <v>128.5405519499069</v>
      </c>
      <c r="T42">
        <f t="shared" ref="T42:T68" si="26">Q42*Q42</f>
        <v>8.853776199547406</v>
      </c>
      <c r="Y42">
        <f t="shared" si="14"/>
        <v>1.3239999999999999E-4</v>
      </c>
      <c r="Z42">
        <f t="shared" si="15"/>
        <v>8.8543774484714621</v>
      </c>
      <c r="AA42">
        <f t="shared" si="16"/>
        <v>1.1723195741776215E-3</v>
      </c>
      <c r="AB42">
        <f t="shared" si="17"/>
        <v>1.7529759999999998E-8</v>
      </c>
      <c r="AC42">
        <f t="shared" si="18"/>
        <v>78.400000000000006</v>
      </c>
    </row>
    <row r="43" spans="3:29" x14ac:dyDescent="0.3">
      <c r="C43">
        <v>15</v>
      </c>
      <c r="D43">
        <v>3.6179999999999999</v>
      </c>
      <c r="E43">
        <f t="shared" si="19"/>
        <v>29.400000000000002</v>
      </c>
      <c r="F43">
        <f t="shared" si="20"/>
        <v>6.0299999999999995E-5</v>
      </c>
      <c r="G43">
        <f t="shared" si="21"/>
        <v>2.051020408163265E-6</v>
      </c>
      <c r="H43">
        <f t="shared" si="3"/>
        <v>1.77282E-3</v>
      </c>
      <c r="I43">
        <f t="shared" si="4"/>
        <v>864.36000000000013</v>
      </c>
      <c r="J43">
        <f t="shared" si="5"/>
        <v>3.6360899999999996E-9</v>
      </c>
      <c r="P43">
        <f t="shared" si="22"/>
        <v>-10.941004741844427</v>
      </c>
      <c r="Q43">
        <f t="shared" si="23"/>
        <v>3.380994674344636</v>
      </c>
      <c r="R43">
        <f t="shared" si="24"/>
        <v>-36.991478764155417</v>
      </c>
      <c r="S43">
        <f t="shared" si="25"/>
        <v>119.70558476106224</v>
      </c>
      <c r="T43">
        <f t="shared" si="26"/>
        <v>11.431124987946792</v>
      </c>
      <c r="Y43">
        <f t="shared" si="14"/>
        <v>1.4481666666666667E-4</v>
      </c>
      <c r="Z43">
        <f t="shared" si="15"/>
        <v>9.9979997999599899</v>
      </c>
      <c r="AA43">
        <f t="shared" si="16"/>
        <v>1.447877004364206E-3</v>
      </c>
      <c r="AB43">
        <f t="shared" si="17"/>
        <v>2.0971866944444447E-8</v>
      </c>
      <c r="AC43">
        <f t="shared" si="18"/>
        <v>99.96</v>
      </c>
    </row>
    <row r="44" spans="3:29" x14ac:dyDescent="0.3">
      <c r="C44">
        <v>20</v>
      </c>
      <c r="D44">
        <v>4.774</v>
      </c>
      <c r="E44">
        <f t="shared" si="19"/>
        <v>39.200000000000003</v>
      </c>
      <c r="F44">
        <f t="shared" si="20"/>
        <v>7.9566666666666672E-5</v>
      </c>
      <c r="G44">
        <f t="shared" si="21"/>
        <v>2.0297619047619048E-6</v>
      </c>
      <c r="H44">
        <f t="shared" si="3"/>
        <v>3.1190133333333339E-3</v>
      </c>
      <c r="I44">
        <f t="shared" si="4"/>
        <v>1536.6400000000003</v>
      </c>
      <c r="J44">
        <f t="shared" si="5"/>
        <v>6.3308544444444454E-9</v>
      </c>
      <c r="M44">
        <f>AVERAGE(J41:J45)</f>
        <v>4.5198837222222231E-9</v>
      </c>
      <c r="P44">
        <f t="shared" si="22"/>
        <v>-10.618198911011914</v>
      </c>
      <c r="Q44">
        <f t="shared" si="23"/>
        <v>3.6686767467964168</v>
      </c>
      <c r="R44">
        <f t="shared" si="24"/>
        <v>-38.954739437688445</v>
      </c>
      <c r="S44">
        <f t="shared" si="25"/>
        <v>112.7461481138146</v>
      </c>
      <c r="T44">
        <f t="shared" si="26"/>
        <v>13.45918907248474</v>
      </c>
      <c r="Y44">
        <f t="shared" si="14"/>
        <v>1.5110000000000001E-4</v>
      </c>
      <c r="Z44">
        <f t="shared" si="15"/>
        <v>10.844353369380768</v>
      </c>
      <c r="AA44">
        <f t="shared" si="16"/>
        <v>1.6385817941134341E-3</v>
      </c>
      <c r="AB44">
        <f t="shared" si="17"/>
        <v>2.2831210000000005E-8</v>
      </c>
      <c r="AC44">
        <f t="shared" si="18"/>
        <v>117.60000000000001</v>
      </c>
    </row>
    <row r="45" spans="3:29" x14ac:dyDescent="0.3">
      <c r="C45">
        <v>25</v>
      </c>
      <c r="D45">
        <v>5.9950000000000001</v>
      </c>
      <c r="E45">
        <f t="shared" si="19"/>
        <v>49.000000000000007</v>
      </c>
      <c r="F45">
        <f t="shared" si="20"/>
        <v>9.9916666666666665E-5</v>
      </c>
      <c r="G45">
        <f t="shared" si="21"/>
        <v>2.0391156462585029E-6</v>
      </c>
      <c r="H45">
        <f t="shared" si="3"/>
        <v>4.8959166666666673E-3</v>
      </c>
      <c r="I45">
        <f t="shared" si="4"/>
        <v>2401.0000000000009</v>
      </c>
      <c r="J45">
        <f t="shared" si="5"/>
        <v>9.983340277777778E-9</v>
      </c>
      <c r="P45">
        <f t="shared" si="22"/>
        <v>-10.351860161655569</v>
      </c>
      <c r="Q45">
        <f t="shared" si="23"/>
        <v>3.8918202981106269</v>
      </c>
      <c r="R45">
        <f t="shared" si="24"/>
        <v>-40.287579500333898</v>
      </c>
      <c r="S45">
        <f t="shared" si="25"/>
        <v>107.16100880647167</v>
      </c>
      <c r="T45">
        <f t="shared" si="26"/>
        <v>15.14626523278589</v>
      </c>
      <c r="Y45">
        <f t="shared" si="14"/>
        <v>1.6110000000000001E-4</v>
      </c>
      <c r="Z45">
        <f t="shared" si="15"/>
        <v>11.713240371477058</v>
      </c>
      <c r="AA45">
        <f t="shared" si="16"/>
        <v>1.8870030238449542E-3</v>
      </c>
      <c r="AB45">
        <f t="shared" si="17"/>
        <v>2.5953210000000005E-8</v>
      </c>
      <c r="AC45">
        <f t="shared" si="18"/>
        <v>137.20000000000002</v>
      </c>
    </row>
    <row r="46" spans="3:29" x14ac:dyDescent="0.3">
      <c r="C46">
        <v>30</v>
      </c>
      <c r="D46">
        <v>6.7089999999999996</v>
      </c>
      <c r="E46">
        <f t="shared" si="19"/>
        <v>58.800000000000004</v>
      </c>
      <c r="F46">
        <f t="shared" si="20"/>
        <v>1.1181666666666666E-4</v>
      </c>
      <c r="G46">
        <f t="shared" si="21"/>
        <v>1.9016439909297049E-6</v>
      </c>
      <c r="P46">
        <f t="shared" si="22"/>
        <v>-10.211372332305428</v>
      </c>
      <c r="Q46">
        <f t="shared" si="23"/>
        <v>4.0741418549045809</v>
      </c>
      <c r="R46">
        <f t="shared" si="24"/>
        <v>-41.602579415060156</v>
      </c>
      <c r="S46">
        <f t="shared" si="25"/>
        <v>104.2721249089728</v>
      </c>
      <c r="T46">
        <f t="shared" si="26"/>
        <v>16.59863185388534</v>
      </c>
      <c r="Y46">
        <f t="shared" si="14"/>
        <v>1.7239999999999999E-4</v>
      </c>
      <c r="Z46">
        <f t="shared" si="15"/>
        <v>12.521980673998822</v>
      </c>
      <c r="AA46">
        <f t="shared" si="16"/>
        <v>2.158789468197397E-3</v>
      </c>
      <c r="AB46">
        <f t="shared" si="17"/>
        <v>2.9721759999999996E-8</v>
      </c>
      <c r="AC46">
        <f t="shared" si="18"/>
        <v>156.80000000000001</v>
      </c>
    </row>
    <row r="47" spans="3:29" x14ac:dyDescent="0.3">
      <c r="C47">
        <v>35</v>
      </c>
      <c r="D47">
        <v>7.3869999999999996</v>
      </c>
      <c r="E47">
        <f t="shared" si="19"/>
        <v>68.600000000000009</v>
      </c>
      <c r="F47">
        <f t="shared" si="20"/>
        <v>1.2311666666666666E-4</v>
      </c>
      <c r="G47">
        <f t="shared" si="21"/>
        <v>1.7947035957240035E-6</v>
      </c>
      <c r="P47">
        <f t="shared" si="22"/>
        <v>-10.057416034828865</v>
      </c>
      <c r="Q47">
        <f t="shared" si="23"/>
        <v>4.2282925347318399</v>
      </c>
      <c r="R47">
        <f t="shared" si="24"/>
        <v>-42.525697138759192</v>
      </c>
      <c r="S47">
        <f t="shared" si="25"/>
        <v>101.15161729763277</v>
      </c>
      <c r="T47">
        <f t="shared" si="26"/>
        <v>17.878457759269008</v>
      </c>
      <c r="Y47">
        <f t="shared" si="14"/>
        <v>1.8383333333333332E-4</v>
      </c>
      <c r="Z47">
        <f t="shared" si="15"/>
        <v>13.281566172707194</v>
      </c>
      <c r="AA47">
        <f t="shared" si="16"/>
        <v>2.4415945814160057E-3</v>
      </c>
      <c r="AB47">
        <f t="shared" si="17"/>
        <v>3.3794694444444442E-8</v>
      </c>
      <c r="AC47">
        <f t="shared" si="18"/>
        <v>176.40000000000003</v>
      </c>
    </row>
    <row r="48" spans="3:29" x14ac:dyDescent="0.3">
      <c r="C48">
        <v>40</v>
      </c>
      <c r="D48">
        <v>7.944</v>
      </c>
      <c r="E48">
        <f t="shared" si="19"/>
        <v>78.400000000000006</v>
      </c>
      <c r="F48">
        <f t="shared" si="20"/>
        <v>1.3239999999999999E-4</v>
      </c>
      <c r="G48">
        <f t="shared" si="21"/>
        <v>1.6887755102040815E-6</v>
      </c>
      <c r="P48">
        <f t="shared" si="22"/>
        <v>-9.904488052869711</v>
      </c>
      <c r="Q48">
        <f t="shared" si="23"/>
        <v>4.3618239273563626</v>
      </c>
      <c r="R48">
        <f t="shared" si="24"/>
        <v>-43.201632977222339</v>
      </c>
      <c r="S48">
        <f t="shared" si="25"/>
        <v>98.098883589438842</v>
      </c>
      <c r="T48">
        <f t="shared" si="26"/>
        <v>19.025507973258485</v>
      </c>
      <c r="Y48">
        <f t="shared" si="14"/>
        <v>1.9471666666666667E-4</v>
      </c>
      <c r="Z48">
        <f t="shared" si="15"/>
        <v>14.000000000000002</v>
      </c>
      <c r="AA48">
        <f t="shared" si="16"/>
        <v>2.7260333333333337E-3</v>
      </c>
      <c r="AB48">
        <f t="shared" si="17"/>
        <v>3.7914580277777776E-8</v>
      </c>
      <c r="AC48">
        <f t="shared" si="18"/>
        <v>196.00000000000006</v>
      </c>
    </row>
    <row r="49" spans="3:29" x14ac:dyDescent="0.3">
      <c r="C49">
        <v>51</v>
      </c>
      <c r="D49">
        <v>8.6890000000000001</v>
      </c>
      <c r="E49">
        <f t="shared" si="19"/>
        <v>99.960000000000008</v>
      </c>
      <c r="F49">
        <f t="shared" si="20"/>
        <v>1.4481666666666667E-4</v>
      </c>
      <c r="G49">
        <f t="shared" si="21"/>
        <v>1.4487461651327198E-6</v>
      </c>
      <c r="P49">
        <f t="shared" si="22"/>
        <v>-9.8006301670964202</v>
      </c>
      <c r="Q49">
        <f t="shared" si="23"/>
        <v>4.4796069630127455</v>
      </c>
      <c r="R49">
        <f t="shared" si="24"/>
        <v>-43.902971138437891</v>
      </c>
      <c r="S49">
        <f t="shared" si="25"/>
        <v>96.052351672200402</v>
      </c>
      <c r="T49">
        <f t="shared" si="26"/>
        <v>20.066878543072274</v>
      </c>
      <c r="Y49">
        <f t="shared" si="14"/>
        <v>2.1131666666666666E-4</v>
      </c>
      <c r="Z49">
        <f t="shared" si="15"/>
        <v>15.013327412669051</v>
      </c>
      <c r="AA49">
        <f t="shared" si="16"/>
        <v>3.1725663044205148E-3</v>
      </c>
      <c r="AB49">
        <f t="shared" si="17"/>
        <v>4.4654733611111107E-8</v>
      </c>
      <c r="AC49">
        <f t="shared" si="18"/>
        <v>225.39999999999998</v>
      </c>
    </row>
    <row r="50" spans="3:29" x14ac:dyDescent="0.3">
      <c r="C50">
        <v>60</v>
      </c>
      <c r="D50">
        <v>9.0660000000000007</v>
      </c>
      <c r="E50">
        <f t="shared" si="19"/>
        <v>117.60000000000001</v>
      </c>
      <c r="F50">
        <f t="shared" si="20"/>
        <v>1.5110000000000001E-4</v>
      </c>
      <c r="G50">
        <f t="shared" si="21"/>
        <v>1.2848639455782312E-6</v>
      </c>
      <c r="P50">
        <f t="shared" si="22"/>
        <v>-9.6729050721249195</v>
      </c>
      <c r="Q50">
        <f t="shared" si="23"/>
        <v>4.5849674786705723</v>
      </c>
      <c r="R50">
        <f t="shared" si="24"/>
        <v>-44.349955179960382</v>
      </c>
      <c r="S50">
        <f t="shared" si="25"/>
        <v>93.565092534339996</v>
      </c>
      <c r="T50">
        <f t="shared" si="26"/>
        <v>21.021926780466785</v>
      </c>
      <c r="Y50">
        <f t="shared" si="14"/>
        <v>2.2486666666666669E-4</v>
      </c>
      <c r="Z50">
        <f t="shared" si="15"/>
        <v>15.962455951387932</v>
      </c>
      <c r="AA50">
        <f t="shared" si="16"/>
        <v>3.5894242616021001E-3</v>
      </c>
      <c r="AB50">
        <f t="shared" si="17"/>
        <v>5.0565017777777792E-8</v>
      </c>
      <c r="AC50">
        <f t="shared" si="18"/>
        <v>254.8</v>
      </c>
    </row>
    <row r="51" spans="3:29" x14ac:dyDescent="0.3">
      <c r="C51">
        <v>70</v>
      </c>
      <c r="D51">
        <v>9.6660000000000004</v>
      </c>
      <c r="E51">
        <f t="shared" si="19"/>
        <v>137.20000000000002</v>
      </c>
      <c r="F51">
        <f t="shared" si="20"/>
        <v>1.6110000000000001E-4</v>
      </c>
      <c r="G51">
        <f t="shared" si="21"/>
        <v>1.1741982507288629E-6</v>
      </c>
      <c r="P51">
        <f t="shared" si="22"/>
        <v>-9.6193116194136348</v>
      </c>
      <c r="Q51">
        <f t="shared" si="23"/>
        <v>4.6802776584748971</v>
      </c>
      <c r="R51">
        <f t="shared" si="24"/>
        <v>-45.021049262249619</v>
      </c>
      <c r="S51">
        <f t="shared" si="25"/>
        <v>92.531156031386161</v>
      </c>
      <c r="T51">
        <f t="shared" si="26"/>
        <v>21.904998960419267</v>
      </c>
      <c r="Y51">
        <f t="shared" si="14"/>
        <v>2.386E-4</v>
      </c>
      <c r="Z51">
        <f t="shared" si="15"/>
        <v>16.858232410309213</v>
      </c>
      <c r="AA51">
        <f t="shared" si="16"/>
        <v>4.0223742530997786E-3</v>
      </c>
      <c r="AB51">
        <f t="shared" si="17"/>
        <v>5.6929960000000001E-8</v>
      </c>
      <c r="AC51">
        <f t="shared" si="18"/>
        <v>284.2</v>
      </c>
    </row>
    <row r="52" spans="3:29" x14ac:dyDescent="0.3">
      <c r="C52">
        <v>80</v>
      </c>
      <c r="D52">
        <v>10.343999999999999</v>
      </c>
      <c r="E52">
        <f t="shared" si="19"/>
        <v>156.80000000000001</v>
      </c>
      <c r="F52">
        <f t="shared" si="20"/>
        <v>1.7239999999999999E-4</v>
      </c>
      <c r="G52">
        <f t="shared" si="21"/>
        <v>1.0994897959183673E-6</v>
      </c>
      <c r="P52">
        <f t="shared" si="22"/>
        <v>-9.5243664197675653</v>
      </c>
      <c r="Q52">
        <f t="shared" si="23"/>
        <v>4.7672890354645263</v>
      </c>
      <c r="R52">
        <f t="shared" si="24"/>
        <v>-45.405407602704443</v>
      </c>
      <c r="S52">
        <f t="shared" si="25"/>
        <v>90.713555697996028</v>
      </c>
      <c r="T52">
        <f t="shared" si="26"/>
        <v>22.727044747660294</v>
      </c>
      <c r="Y52">
        <f t="shared" si="14"/>
        <v>2.5086666666666667E-4</v>
      </c>
      <c r="Z52">
        <f t="shared" si="15"/>
        <v>17.653328298085889</v>
      </c>
      <c r="AA52">
        <f t="shared" si="16"/>
        <v>4.4286316257131468E-3</v>
      </c>
      <c r="AB52">
        <f t="shared" si="17"/>
        <v>6.2934084444444447E-8</v>
      </c>
      <c r="AC52">
        <f t="shared" si="18"/>
        <v>311.64</v>
      </c>
    </row>
    <row r="53" spans="3:29" x14ac:dyDescent="0.3">
      <c r="C53">
        <v>90</v>
      </c>
      <c r="D53">
        <v>11.03</v>
      </c>
      <c r="E53">
        <f t="shared" si="19"/>
        <v>176.40000000000003</v>
      </c>
      <c r="F53">
        <f t="shared" si="20"/>
        <v>1.8383333333333332E-4</v>
      </c>
      <c r="G53">
        <f t="shared" si="21"/>
        <v>1.0421390778533634E-6</v>
      </c>
      <c r="P53">
        <f t="shared" si="22"/>
        <v>-9.4351519803910904</v>
      </c>
      <c r="Q53">
        <f t="shared" si="23"/>
        <v>4.8473317431380627</v>
      </c>
      <c r="R53">
        <f t="shared" si="24"/>
        <v>-45.735311695881691</v>
      </c>
      <c r="S53">
        <f t="shared" si="25"/>
        <v>89.022092893077911</v>
      </c>
      <c r="T53">
        <f t="shared" si="26"/>
        <v>23.49662502803389</v>
      </c>
      <c r="Y53">
        <f t="shared" si="14"/>
        <v>2.5993333333333333E-4</v>
      </c>
      <c r="Z53">
        <f t="shared" si="15"/>
        <v>18.253766734567417</v>
      </c>
      <c r="AA53">
        <f t="shared" si="16"/>
        <v>4.7447624332052239E-3</v>
      </c>
      <c r="AB53">
        <f t="shared" si="17"/>
        <v>6.7565337777777775E-8</v>
      </c>
      <c r="AC53">
        <f t="shared" si="18"/>
        <v>333.20000000000005</v>
      </c>
    </row>
    <row r="54" spans="3:29" x14ac:dyDescent="0.3">
      <c r="C54">
        <v>100</v>
      </c>
      <c r="D54">
        <v>11.683</v>
      </c>
      <c r="E54">
        <f t="shared" si="19"/>
        <v>196.00000000000003</v>
      </c>
      <c r="F54">
        <f t="shared" si="20"/>
        <v>1.9471666666666667E-4</v>
      </c>
      <c r="G54">
        <f t="shared" si="21"/>
        <v>9.9345238095238071E-7</v>
      </c>
      <c r="P54">
        <f t="shared" si="22"/>
        <v>-9.4037228761295619</v>
      </c>
      <c r="Q54">
        <f t="shared" si="23"/>
        <v>4.9214397152917853</v>
      </c>
      <c r="R54">
        <f t="shared" si="24"/>
        <v>-46.279855234181916</v>
      </c>
      <c r="S54">
        <f t="shared" si="25"/>
        <v>88.430003931042435</v>
      </c>
      <c r="T54">
        <f t="shared" si="26"/>
        <v>24.220568871251288</v>
      </c>
      <c r="Y54">
        <f t="shared" si="14"/>
        <v>2.6828333333333334E-4</v>
      </c>
      <c r="Z54">
        <f t="shared" si="15"/>
        <v>18.782971010998235</v>
      </c>
      <c r="AA54">
        <f t="shared" si="16"/>
        <v>5.039158072733977E-3</v>
      </c>
      <c r="AB54">
        <f t="shared" si="17"/>
        <v>7.1975946944444447E-8</v>
      </c>
      <c r="AC54">
        <f t="shared" si="18"/>
        <v>352.80000000000007</v>
      </c>
    </row>
    <row r="55" spans="3:29" x14ac:dyDescent="0.3">
      <c r="C55">
        <v>115</v>
      </c>
      <c r="D55">
        <v>12.679</v>
      </c>
      <c r="E55">
        <f t="shared" si="19"/>
        <v>225.4</v>
      </c>
      <c r="F55">
        <f t="shared" si="20"/>
        <v>2.1131666666666666E-4</v>
      </c>
      <c r="G55">
        <f t="shared" si="21"/>
        <v>9.3751848565513155E-7</v>
      </c>
      <c r="P55">
        <f t="shared" si="22"/>
        <v>-9.3147753901130663</v>
      </c>
      <c r="Q55">
        <f t="shared" si="23"/>
        <v>4.990432586778736</v>
      </c>
      <c r="R55">
        <f t="shared" si="24"/>
        <v>-46.484758645344861</v>
      </c>
      <c r="S55">
        <f t="shared" si="25"/>
        <v>86.765040568256026</v>
      </c>
      <c r="T55">
        <f t="shared" si="26"/>
        <v>24.904417403183107</v>
      </c>
    </row>
    <row r="56" spans="3:29" x14ac:dyDescent="0.3">
      <c r="C56">
        <v>130</v>
      </c>
      <c r="D56">
        <v>13.492000000000001</v>
      </c>
      <c r="E56">
        <f t="shared" si="19"/>
        <v>254.8</v>
      </c>
      <c r="F56">
        <f t="shared" si="20"/>
        <v>2.2486666666666669E-4</v>
      </c>
      <c r="G56">
        <f t="shared" si="21"/>
        <v>8.8252223966509685E-7</v>
      </c>
      <c r="P56">
        <f t="shared" si="22"/>
        <v>-9.2906470033634072</v>
      </c>
      <c r="Q56">
        <f t="shared" si="23"/>
        <v>5.0549711079163071</v>
      </c>
      <c r="R56">
        <f t="shared" si="24"/>
        <v>-46.96395217585124</v>
      </c>
      <c r="S56">
        <f t="shared" si="25"/>
        <v>86.316121741105462</v>
      </c>
      <c r="T56">
        <f t="shared" si="26"/>
        <v>25.552732901868616</v>
      </c>
      <c r="Y56">
        <f>AVERAGE(Y40:Y54)</f>
        <v>1.8861111111111116E-4</v>
      </c>
      <c r="Z56">
        <f>AVERAGE(Z40:Z54)</f>
        <v>13.312548477028322</v>
      </c>
      <c r="AA56">
        <f>AVERAGE(AA40:AA54)</f>
        <v>2.6897502740559909E-3</v>
      </c>
      <c r="AB56">
        <f>AVERAGE(AB40:AB54)</f>
        <v>3.8066856185185185E-8</v>
      </c>
      <c r="AC56">
        <f>AVERAGE(AC40:AC54)</f>
        <v>190.12</v>
      </c>
    </row>
    <row r="57" spans="3:29" x14ac:dyDescent="0.3">
      <c r="C57">
        <v>145</v>
      </c>
      <c r="D57">
        <v>14.316000000000001</v>
      </c>
      <c r="E57">
        <f t="shared" si="19"/>
        <v>284.2</v>
      </c>
      <c r="F57">
        <f t="shared" si="20"/>
        <v>2.386E-4</v>
      </c>
      <c r="G57">
        <f t="shared" si="21"/>
        <v>8.3954961294862771E-7</v>
      </c>
      <c r="P57">
        <f t="shared" si="22"/>
        <v>-9.2702673205565311</v>
      </c>
      <c r="Q57">
        <f t="shared" si="23"/>
        <v>5.1727541435726909</v>
      </c>
      <c r="R57">
        <f t="shared" si="24"/>
        <v>-47.952813694435307</v>
      </c>
      <c r="S57">
        <f t="shared" si="25"/>
        <v>85.937856194578373</v>
      </c>
      <c r="T57">
        <f t="shared" si="26"/>
        <v>26.757385429848444</v>
      </c>
    </row>
    <row r="58" spans="3:29" x14ac:dyDescent="0.3">
      <c r="C58">
        <v>159</v>
      </c>
      <c r="D58">
        <v>15.052</v>
      </c>
      <c r="E58">
        <f t="shared" si="19"/>
        <v>311.64000000000004</v>
      </c>
      <c r="F58">
        <f t="shared" si="20"/>
        <v>2.5086666666666667E-4</v>
      </c>
      <c r="G58">
        <f t="shared" si="21"/>
        <v>8.049886621315192E-7</v>
      </c>
      <c r="P58">
        <f t="shared" si="22"/>
        <v>-9.2464858186125358</v>
      </c>
      <c r="Q58">
        <f t="shared" si="23"/>
        <v>5.2781146592305177</v>
      </c>
      <c r="R58">
        <f t="shared" si="24"/>
        <v>-48.804012345585917</v>
      </c>
      <c r="S58">
        <f t="shared" si="25"/>
        <v>85.497499993802734</v>
      </c>
      <c r="T58">
        <f t="shared" si="26"/>
        <v>27.858494355984085</v>
      </c>
    </row>
    <row r="59" spans="3:29" x14ac:dyDescent="0.3">
      <c r="C59">
        <v>170</v>
      </c>
      <c r="D59">
        <v>15.596</v>
      </c>
      <c r="E59">
        <f t="shared" si="19"/>
        <v>333.20000000000005</v>
      </c>
      <c r="F59">
        <f t="shared" si="20"/>
        <v>2.5993333333333333E-4</v>
      </c>
      <c r="G59">
        <f t="shared" si="21"/>
        <v>7.8011204481792701E-7</v>
      </c>
      <c r="P59">
        <f t="shared" si="22"/>
        <v>-9.2073448629963845</v>
      </c>
      <c r="Q59">
        <f t="shared" si="23"/>
        <v>5.3734248390348425</v>
      </c>
      <c r="R59">
        <f t="shared" si="24"/>
        <v>-49.47497558838463</v>
      </c>
      <c r="S59">
        <f t="shared" si="25"/>
        <v>84.775199426145917</v>
      </c>
      <c r="T59">
        <f t="shared" si="26"/>
        <v>28.873694500756624</v>
      </c>
    </row>
    <row r="60" spans="3:29" x14ac:dyDescent="0.3">
      <c r="C60">
        <v>180</v>
      </c>
      <c r="D60">
        <v>16.097000000000001</v>
      </c>
      <c r="E60">
        <f t="shared" si="19"/>
        <v>352.80000000000007</v>
      </c>
      <c r="F60">
        <f t="shared" si="20"/>
        <v>2.6828333333333334E-4</v>
      </c>
      <c r="G60">
        <f t="shared" si="21"/>
        <v>7.6044028722600139E-7</v>
      </c>
      <c r="P60">
        <f t="shared" si="22"/>
        <v>-9.1655263561863904</v>
      </c>
      <c r="Q60">
        <f t="shared" si="23"/>
        <v>5.4604362160244717</v>
      </c>
      <c r="R60">
        <f t="shared" si="24"/>
        <v>-50.047772054246977</v>
      </c>
      <c r="S60">
        <f t="shared" si="25"/>
        <v>84.006873385947372</v>
      </c>
      <c r="T60">
        <f t="shared" si="26"/>
        <v>29.816363669271652</v>
      </c>
    </row>
    <row r="61" spans="3:29" x14ac:dyDescent="0.3">
      <c r="P61">
        <f t="shared" si="22"/>
        <v>-9.1208044066653269</v>
      </c>
      <c r="Q61">
        <f t="shared" si="23"/>
        <v>5.5404789236980081</v>
      </c>
      <c r="R61">
        <f t="shared" si="24"/>
        <v>-50.533624582301158</v>
      </c>
      <c r="S61">
        <f t="shared" si="25"/>
        <v>83.189073024645651</v>
      </c>
      <c r="T61">
        <f t="shared" si="26"/>
        <v>30.696906703941838</v>
      </c>
    </row>
    <row r="62" spans="3:29" x14ac:dyDescent="0.3">
      <c r="P62">
        <f t="shared" si="22"/>
        <v>-9.1056801014327498</v>
      </c>
      <c r="Q62">
        <f t="shared" si="23"/>
        <v>5.6145868958517307</v>
      </c>
      <c r="R62">
        <f t="shared" si="24"/>
        <v>-51.124632175322176</v>
      </c>
      <c r="S62">
        <f t="shared" si="25"/>
        <v>82.91341010962833</v>
      </c>
      <c r="T62">
        <f t="shared" si="26"/>
        <v>31.523586011069973</v>
      </c>
    </row>
    <row r="63" spans="3:29" x14ac:dyDescent="0.3">
      <c r="P63">
        <f t="shared" si="22"/>
        <v>-9.0691302034246597</v>
      </c>
      <c r="Q63">
        <f t="shared" si="23"/>
        <v>5.6968249940887024</v>
      </c>
      <c r="R63">
        <f t="shared" si="24"/>
        <v>-51.66524761751436</v>
      </c>
      <c r="S63">
        <f t="shared" si="25"/>
        <v>82.249122646669406</v>
      </c>
      <c r="T63">
        <f t="shared" si="26"/>
        <v>32.453815013273747</v>
      </c>
    </row>
    <row r="64" spans="3:29" x14ac:dyDescent="0.3">
      <c r="P64">
        <f t="shared" si="22"/>
        <v>-9.0424276816613922</v>
      </c>
      <c r="Q64">
        <f t="shared" si="23"/>
        <v>5.7481182884762525</v>
      </c>
      <c r="R64">
        <f t="shared" si="24"/>
        <v>-51.976943929181772</v>
      </c>
      <c r="S64">
        <f t="shared" si="25"/>
        <v>81.765498378076217</v>
      </c>
      <c r="T64">
        <f t="shared" si="26"/>
        <v>33.040863858315163</v>
      </c>
    </row>
    <row r="65" spans="16:20" x14ac:dyDescent="0.3">
      <c r="P65">
        <f>LN(F28)</f>
        <v>-9.0187562895697386</v>
      </c>
      <c r="Q65">
        <f t="shared" si="23"/>
        <v>5.8146080297450862</v>
      </c>
      <c r="R65">
        <f t="shared" si="24"/>
        <v>-52.440532739646201</v>
      </c>
      <c r="S65">
        <f t="shared" si="25"/>
        <v>81.337965010653718</v>
      </c>
      <c r="T65">
        <f t="shared" si="26"/>
        <v>33.809666539576035</v>
      </c>
    </row>
    <row r="66" spans="16:20" x14ac:dyDescent="0.3">
      <c r="P66">
        <f t="shared" si="22"/>
        <v>-9.0061757872597763</v>
      </c>
      <c r="Q66">
        <f t="shared" si="23"/>
        <v>5.8603302790831808</v>
      </c>
      <c r="R66">
        <f t="shared" si="24"/>
        <v>-52.779164664824272</v>
      </c>
      <c r="S66">
        <f t="shared" si="25"/>
        <v>81.111202311024257</v>
      </c>
      <c r="T66">
        <f t="shared" si="26"/>
        <v>34.343470979939156</v>
      </c>
    </row>
    <row r="67" spans="16:20" x14ac:dyDescent="0.3">
      <c r="P67">
        <f t="shared" si="22"/>
        <v>-8.9761909414854397</v>
      </c>
      <c r="Q67">
        <f t="shared" si="23"/>
        <v>5.9199685454029121</v>
      </c>
      <c r="R67">
        <f t="shared" si="24"/>
        <v>-53.138768031124357</v>
      </c>
      <c r="S67">
        <f t="shared" si="25"/>
        <v>80.572003818005271</v>
      </c>
      <c r="T67">
        <f t="shared" si="26"/>
        <v>35.046027578559872</v>
      </c>
    </row>
    <row r="68" spans="16:20" x14ac:dyDescent="0.3">
      <c r="P68">
        <f t="shared" si="22"/>
        <v>-8.9280477968088405</v>
      </c>
      <c r="Q68">
        <f t="shared" si="23"/>
        <v>5.9959544523808344</v>
      </c>
      <c r="R68">
        <f t="shared" si="24"/>
        <v>-53.53216793834487</v>
      </c>
      <c r="S68">
        <f t="shared" si="25"/>
        <v>79.710037462103188</v>
      </c>
      <c r="T68">
        <f t="shared" si="26"/>
        <v>35.951469795025552</v>
      </c>
    </row>
    <row r="70" spans="16:20" x14ac:dyDescent="0.3">
      <c r="P70">
        <f>AVERAGE(P41:P56)</f>
        <v>-10.096497105040465</v>
      </c>
      <c r="Q70">
        <f>AVERAGE(Q41:Q56)</f>
        <v>4.1993736423065684</v>
      </c>
      <c r="R70">
        <f>AVERAGE(R41:R56)</f>
        <v>-41.810562036999485</v>
      </c>
      <c r="S70">
        <f>AVERAGE(S41:S56)</f>
        <v>102.53298291153388</v>
      </c>
      <c r="T70">
        <f>AVERAGE(T41:T56)</f>
        <v>18.218588479348732</v>
      </c>
    </row>
    <row r="71" spans="16:20" x14ac:dyDescent="0.3">
      <c r="P71">
        <f>AVERAGE(P56:P68)</f>
        <v>-9.1113449669248592</v>
      </c>
      <c r="Q71">
        <f>AVERAGE(Q56:Q68)</f>
        <v>5.5792747211158105</v>
      </c>
      <c r="R71">
        <f>AVERAGE(R56:R68)</f>
        <v>-50.802662118212552</v>
      </c>
      <c r="S71">
        <f>AVERAGE(S56:S68)</f>
        <v>83.02937411556816</v>
      </c>
      <c r="T71">
        <f>AVERAGE(T56:T68)</f>
        <v>31.209575179802364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73BAEDD-3CC1-40C9-A559-3FE17FEE81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Sheet1!G4:G4</xm:f>
              <xm:sqref>H4</xm:sqref>
            </x14:sparkline>
            <x14:sparkline>
              <xm:f>Sheet1!G5:G5</xm:f>
              <xm:sqref>H5</xm:sqref>
            </x14:sparkline>
            <x14:sparkline>
              <xm:f>Sheet1!G6:G6</xm:f>
              <xm:sqref>H6</xm:sqref>
            </x14:sparkline>
            <x14:sparkline>
              <xm:f>Sheet1!G7:G7</xm:f>
              <xm:sqref>H7</xm:sqref>
            </x14:sparkline>
            <x14:sparkline>
              <xm:f>Sheet1!G8:G8</xm:f>
              <xm:sqref>H8</xm:sqref>
            </x14:sparkline>
            <x14:sparkline>
              <xm:f>Sheet1!G9:G9</xm:f>
              <xm:sqref>H9</xm:sqref>
            </x14:sparkline>
            <x14:sparkline>
              <xm:f>Sheet1!G10:G10</xm:f>
              <xm:sqref>H10</xm:sqref>
            </x14:sparkline>
            <x14:sparkline>
              <xm:f>Sheet1!G11:G11</xm:f>
              <xm:sqref>H11</xm:sqref>
            </x14:sparkline>
            <x14:sparkline>
              <xm:f>Sheet1!G12:G12</xm:f>
              <xm:sqref>H12</xm:sqref>
            </x14:sparkline>
            <x14:sparkline>
              <xm:f>Sheet1!G13:G13</xm:f>
              <xm:sqref>H13</xm:sqref>
            </x14:sparkline>
            <x14:sparkline>
              <xm:f>Sheet1!G14:G14</xm:f>
              <xm:sqref>H14</xm:sqref>
            </x14:sparkline>
            <x14:sparkline>
              <xm:f>Sheet1!G15:G15</xm:f>
              <xm:sqref>H15</xm:sqref>
            </x14:sparkline>
            <x14:sparkline>
              <xm:f>Sheet1!G16:G16</xm:f>
              <xm:sqref>H16</xm:sqref>
            </x14:sparkline>
            <x14:sparkline>
              <xm:f>Sheet1!G17:G17</xm:f>
              <xm:sqref>H17</xm:sqref>
            </x14:sparkline>
            <x14:sparkline>
              <xm:f>Sheet1!G18:G18</xm:f>
              <xm:sqref>H18</xm:sqref>
            </x14:sparkline>
            <x14:sparkline>
              <xm:f>Sheet1!G32:G32</xm:f>
              <xm:sqref>H32</xm:sqref>
            </x14:sparkline>
            <x14:sparkline>
              <xm:f>Sheet1!G33:G33</xm:f>
              <xm:sqref>H33</xm:sqref>
            </x14:sparkline>
            <x14:sparkline>
              <xm:f>Sheet1!G34:G34</xm:f>
              <xm:sqref>H34</xm:sqref>
            </x14:sparkline>
            <x14:sparkline>
              <xm:f>Sheet1!G35:G35</xm:f>
              <xm:sqref>H35</xm:sqref>
            </x14:sparkline>
            <x14:sparkline>
              <xm:f>Sheet1!G36:G36</xm:f>
              <xm:sqref>H36</xm:sqref>
            </x14:sparkline>
            <x14:sparkline>
              <xm:f>Sheet1!G37:G37</xm:f>
              <xm:sqref>H37</xm:sqref>
            </x14:sparkline>
            <x14:sparkline>
              <xm:f>Sheet1!G38:G38</xm:f>
              <xm:sqref>H38</xm:sqref>
            </x14:sparkline>
            <x14:sparkline>
              <xm:f>Sheet1!G39:G39</xm:f>
              <xm:sqref>H39</xm:sqref>
            </x14:sparkline>
            <x14:sparkline>
              <xm:f>Sheet1!G40:G40</xm:f>
              <xm:sqref>H40</xm:sqref>
            </x14:sparkline>
            <x14:sparkline>
              <xm:f>Sheet1!G41:G41</xm:f>
              <xm:sqref>H41</xm:sqref>
            </x14:sparkline>
            <x14:sparkline>
              <xm:f>Sheet1!G42:G42</xm:f>
              <xm:sqref>H42</xm:sqref>
            </x14:sparkline>
            <x14:sparkline>
              <xm:f>Sheet1!G43:G43</xm:f>
              <xm:sqref>H43</xm:sqref>
            </x14:sparkline>
            <x14:sparkline>
              <xm:f>Sheet1!G44:G44</xm:f>
              <xm:sqref>H44</xm:sqref>
            </x14:sparkline>
            <x14:sparkline>
              <xm:f>Sheet1!G45:G45</xm:f>
              <xm:sqref>H45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 Идрисов</cp:lastModifiedBy>
  <dcterms:created xsi:type="dcterms:W3CDTF">2015-06-05T18:17:20Z</dcterms:created>
  <dcterms:modified xsi:type="dcterms:W3CDTF">2024-03-15T07:18:17Z</dcterms:modified>
</cp:coreProperties>
</file>