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rgey-Karina\Desktop\"/>
    </mc:Choice>
  </mc:AlternateContent>
  <bookViews>
    <workbookView xWindow="28785" yWindow="465" windowWidth="38400" windowHeight="21135" activeTab="1"/>
  </bookViews>
  <sheets>
    <sheet name="Data For Pivot" sheetId="26" r:id="rId1"/>
    <sheet name="Cognizant" sheetId="7" r:id="rId2"/>
    <sheet name="USA" sheetId="9" r:id="rId3"/>
    <sheet name="United Kingdom" sheetId="10" r:id="rId4"/>
    <sheet name="France" sheetId="12" r:id="rId5"/>
    <sheet name="Germany" sheetId="11" r:id="rId6"/>
    <sheet name="Australia" sheetId="13" r:id="rId7"/>
    <sheet name="Netherlands" sheetId="15" r:id="rId8"/>
    <sheet name="Spain" sheetId="16" r:id="rId9"/>
    <sheet name="Denmark" sheetId="17" r:id="rId10"/>
    <sheet name="Singapore" sheetId="18" r:id="rId11"/>
    <sheet name="Switzerland" sheetId="19" r:id="rId12"/>
    <sheet name="Belgium" sheetId="14" r:id="rId13"/>
    <sheet name="Norway" sheetId="20" r:id="rId14"/>
    <sheet name="Ireland" sheetId="21" r:id="rId15"/>
    <sheet name="Sweden" sheetId="22" r:id="rId16"/>
    <sheet name="India" sheetId="23" r:id="rId17"/>
    <sheet name="Malaysia" sheetId="24" r:id="rId18"/>
  </sheets>
  <definedNames>
    <definedName name="_xlnm._FilterDatabase" localSheetId="1" hidden="1">Cognizant!$I$105:$S$105</definedName>
    <definedName name="_xlnm._FilterDatabase" localSheetId="0" hidden="1">'Data For Pivot'!$E$20:$H$20</definedName>
    <definedName name="_xlnm._FilterDatabase" localSheetId="9" hidden="1">Denmark!$C$14:$F$14</definedName>
    <definedName name="_xlnm._FilterDatabase" localSheetId="4" hidden="1">France!$C$23:$F$23</definedName>
    <definedName name="_xlnm._FilterDatabase" localSheetId="5" hidden="1">Germany!$C$18:$F$18</definedName>
    <definedName name="_xlnm._FilterDatabase" localSheetId="16" hidden="1">India!$C$7:$F$7</definedName>
    <definedName name="_xlnm._FilterDatabase" localSheetId="14" hidden="1">Ireland!$C$7:$F$7</definedName>
    <definedName name="_xlnm._FilterDatabase" localSheetId="7" hidden="1">Netherlands!$C$14:$F$14</definedName>
    <definedName name="_xlnm._FilterDatabase" localSheetId="10" hidden="1">Singapore!$C$7:$F$7</definedName>
    <definedName name="_xlnm._FilterDatabase" localSheetId="8" hidden="1">Spain!$C$7:$F$7</definedName>
    <definedName name="_xlnm._FilterDatabase" localSheetId="15" hidden="1">Sweden!$C$13:$F$13</definedName>
    <definedName name="_xlnm._FilterDatabase" localSheetId="11" hidden="1">Switzerland!$C$7:$F$7</definedName>
    <definedName name="_xlnm._FilterDatabase" localSheetId="3" hidden="1">'United Kingdom'!$C$7:$F$7</definedName>
    <definedName name="_xlnm._FilterDatabase" localSheetId="2" hidden="1">USA!$C$24:$F$24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39" i="7" l="1"/>
  <c r="S139" i="7"/>
  <c r="G76" i="7" l="1"/>
  <c r="G75" i="7"/>
  <c r="F76" i="7"/>
  <c r="F75" i="7"/>
  <c r="G74" i="7"/>
  <c r="G73" i="7"/>
  <c r="F74" i="7"/>
  <c r="F73" i="7"/>
  <c r="G77" i="7"/>
  <c r="F77" i="7"/>
  <c r="G71" i="7"/>
  <c r="F71" i="7"/>
  <c r="G69" i="7"/>
  <c r="F69" i="7"/>
  <c r="G67" i="7"/>
  <c r="F67" i="7"/>
  <c r="G65" i="7"/>
  <c r="F65" i="7"/>
  <c r="G63" i="7"/>
  <c r="F63" i="7"/>
  <c r="G62" i="7"/>
  <c r="G61" i="7"/>
  <c r="F62" i="7"/>
  <c r="F61" i="7"/>
  <c r="G60" i="7"/>
  <c r="G59" i="7"/>
  <c r="F60" i="7"/>
  <c r="F59" i="7"/>
  <c r="G58" i="7"/>
  <c r="G57" i="7"/>
  <c r="F58" i="7"/>
  <c r="F57" i="7"/>
  <c r="G56" i="7"/>
  <c r="G55" i="7"/>
  <c r="F56" i="7"/>
  <c r="F55" i="7"/>
  <c r="G54" i="7"/>
  <c r="G53" i="7"/>
  <c r="F54" i="7"/>
  <c r="F53" i="7"/>
  <c r="G52" i="7"/>
  <c r="G51" i="7"/>
  <c r="F52" i="7"/>
  <c r="F51" i="7"/>
  <c r="F4" i="16"/>
  <c r="F3" i="16"/>
  <c r="E4" i="16"/>
  <c r="E3" i="16"/>
  <c r="F3" i="20"/>
  <c r="E3" i="20"/>
  <c r="F3" i="14"/>
  <c r="E3" i="14"/>
  <c r="F3" i="19"/>
  <c r="E3" i="19"/>
  <c r="F3" i="18"/>
  <c r="E3" i="18"/>
  <c r="F4" i="17"/>
  <c r="F3" i="17"/>
  <c r="E4" i="17"/>
  <c r="E3" i="17"/>
  <c r="G50" i="7"/>
  <c r="G49" i="7"/>
  <c r="F50" i="7"/>
  <c r="F49" i="7"/>
  <c r="F48" i="7"/>
  <c r="F47" i="7"/>
  <c r="F3" i="24"/>
  <c r="E3" i="24"/>
  <c r="F4" i="23"/>
  <c r="F3" i="23"/>
  <c r="E4" i="23"/>
  <c r="E3" i="23"/>
  <c r="F4" i="22"/>
  <c r="F3" i="22"/>
  <c r="E4" i="22"/>
  <c r="E3" i="22"/>
  <c r="F3" i="21"/>
  <c r="E3" i="21"/>
  <c r="F4" i="15"/>
  <c r="F3" i="15"/>
  <c r="E4" i="15"/>
  <c r="E3" i="15"/>
  <c r="F4" i="13"/>
  <c r="F3" i="13"/>
  <c r="E4" i="13"/>
  <c r="E3" i="13"/>
  <c r="F4" i="11"/>
  <c r="F3" i="11"/>
  <c r="E4" i="11"/>
  <c r="E3" i="11"/>
  <c r="F4" i="12"/>
  <c r="F3" i="12"/>
  <c r="E4" i="12"/>
  <c r="E3" i="12"/>
  <c r="E4" i="10"/>
  <c r="E3" i="10"/>
  <c r="F4" i="10"/>
  <c r="F3" i="10"/>
  <c r="F3" i="9"/>
  <c r="G47" i="7" s="1"/>
  <c r="E4" i="9"/>
  <c r="E3" i="9"/>
  <c r="F4" i="9"/>
  <c r="G48" i="7" s="1"/>
  <c r="F79" i="7" l="1"/>
  <c r="H79" i="7"/>
  <c r="G79" i="7"/>
  <c r="F22" i="7" l="1"/>
  <c r="G80" i="7"/>
  <c r="L19" i="7"/>
  <c r="I22" i="7"/>
  <c r="L22" i="7"/>
  <c r="F19" i="7"/>
  <c r="I19" i="7"/>
  <c r="F21" i="7" l="1"/>
  <c r="F25" i="7" s="1"/>
  <c r="G81" i="7"/>
  <c r="M22" i="7"/>
  <c r="G22" i="7"/>
  <c r="J22" i="7"/>
  <c r="F80" i="7"/>
  <c r="L21" i="7"/>
  <c r="L25" i="7" s="1"/>
  <c r="L28" i="7" s="1"/>
  <c r="F28" i="7" l="1"/>
  <c r="F26" i="7"/>
  <c r="F81" i="7"/>
  <c r="J19" i="7"/>
  <c r="J21" i="7" s="1"/>
  <c r="J25" i="7" s="1"/>
  <c r="J28" i="7" s="1"/>
  <c r="M19" i="7"/>
  <c r="M21" i="7" s="1"/>
  <c r="M25" i="7" s="1"/>
  <c r="M28" i="7" s="1"/>
  <c r="G19" i="7"/>
  <c r="G21" i="7" s="1"/>
  <c r="G25" i="7" s="1"/>
  <c r="H22" i="7"/>
  <c r="K22" i="7"/>
  <c r="N22" i="7"/>
  <c r="L26" i="7"/>
  <c r="L29" i="7"/>
  <c r="L30" i="7"/>
  <c r="L23" i="7"/>
  <c r="F23" i="7"/>
  <c r="I21" i="7"/>
  <c r="I25" i="7" s="1"/>
  <c r="F30" i="7" l="1"/>
  <c r="F29" i="7"/>
  <c r="J23" i="7"/>
  <c r="M23" i="7"/>
  <c r="G26" i="7"/>
  <c r="G28" i="7"/>
  <c r="M29" i="7"/>
  <c r="M30" i="7"/>
  <c r="M26" i="7"/>
  <c r="G23" i="7"/>
  <c r="J30" i="7"/>
  <c r="J29" i="7"/>
  <c r="J26" i="7"/>
  <c r="N19" i="7"/>
  <c r="N21" i="7" s="1"/>
  <c r="N25" i="7" s="1"/>
  <c r="N28" i="7" s="1"/>
  <c r="H19" i="7"/>
  <c r="H21" i="7" s="1"/>
  <c r="H25" i="7" s="1"/>
  <c r="H28" i="7" s="1"/>
  <c r="K19" i="7"/>
  <c r="K21" i="7" s="1"/>
  <c r="K25" i="7" s="1"/>
  <c r="K28" i="7" s="1"/>
  <c r="I28" i="7"/>
  <c r="I26" i="7"/>
  <c r="I23" i="7"/>
  <c r="H26" i="7" l="1"/>
  <c r="K29" i="7"/>
  <c r="K30" i="7"/>
  <c r="K26" i="7"/>
  <c r="G30" i="7"/>
  <c r="G29" i="7"/>
  <c r="H30" i="7"/>
  <c r="H29" i="7"/>
  <c r="K23" i="7"/>
  <c r="N30" i="7"/>
  <c r="N29" i="7"/>
  <c r="N26" i="7"/>
  <c r="H23" i="7"/>
  <c r="N23" i="7"/>
  <c r="I29" i="7"/>
  <c r="I30" i="7"/>
</calcChain>
</file>

<file path=xl/comments1.xml><?xml version="1.0" encoding="utf-8"?>
<comments xmlns="http://schemas.openxmlformats.org/spreadsheetml/2006/main">
  <authors>
    <author>Sergey-Karina</author>
    <author>Sergey Matrosov</author>
  </authors>
  <commentList>
    <comment ref="D20" authorId="0" shapeId="0">
      <text>
        <r>
          <rPr>
            <b/>
            <sz val="11"/>
            <color rgb="FF000000"/>
            <rFont val="Calibri"/>
            <family val="2"/>
            <charset val="204"/>
          </rPr>
          <t xml:space="preserve">https://blog.keyscouts.com/overview-b2b-marketing-and-sales-benchmarks
</t>
        </r>
      </text>
    </comment>
    <comment ref="D27" authorId="1" shapeId="0">
      <text>
        <r>
          <rPr>
            <b/>
            <sz val="10"/>
            <color rgb="FF000000"/>
            <rFont val="Tahoma"/>
            <family val="2"/>
            <charset val="204"/>
          </rPr>
          <t>Expert Opinion by Sergey Karas</t>
        </r>
        <r>
          <rPr>
            <sz val="10"/>
            <color rgb="FF000000"/>
            <rFont val="Tahoma"/>
            <family val="2"/>
            <charset val="204"/>
          </rPr>
          <t xml:space="preserve">
</t>
        </r>
      </text>
    </comment>
    <comment ref="F81" authorId="0" shapeId="0">
      <text>
        <r>
          <rPr>
            <b/>
            <sz val="9"/>
            <color indexed="81"/>
            <rFont val="Tahoma"/>
            <charset val="1"/>
          </rPr>
          <t>+4000 clicks</t>
        </r>
      </text>
    </comment>
    <comment ref="G81" authorId="0" shapeId="0">
      <text>
        <r>
          <rPr>
            <b/>
            <sz val="9"/>
            <color indexed="81"/>
            <rFont val="Tahoma"/>
            <charset val="1"/>
          </rPr>
          <t>+15000$</t>
        </r>
      </text>
    </comment>
  </commentList>
</comments>
</file>

<file path=xl/sharedStrings.xml><?xml version="1.0" encoding="utf-8"?>
<sst xmlns="http://schemas.openxmlformats.org/spreadsheetml/2006/main" count="1496" uniqueCount="193">
  <si>
    <t>Metrics</t>
  </si>
  <si>
    <t xml:space="preserve"> -</t>
  </si>
  <si>
    <t>Search Ads</t>
  </si>
  <si>
    <t>Keywords</t>
  </si>
  <si>
    <t>Traffic</t>
  </si>
  <si>
    <t>min</t>
  </si>
  <si>
    <t>avg</t>
  </si>
  <si>
    <t>max</t>
  </si>
  <si>
    <t>Visitors</t>
  </si>
  <si>
    <t>Qualifed Leads</t>
  </si>
  <si>
    <t>Costs, $</t>
  </si>
  <si>
    <t>CPL, $</t>
  </si>
  <si>
    <t>Cognizant</t>
  </si>
  <si>
    <t>United States</t>
  </si>
  <si>
    <t>Costs</t>
  </si>
  <si>
    <t>Brand</t>
  </si>
  <si>
    <t>Targeting features:</t>
  </si>
  <si>
    <t>Countries</t>
  </si>
  <si>
    <t>United Kingdom</t>
  </si>
  <si>
    <t>Germany</t>
  </si>
  <si>
    <t>Type</t>
  </si>
  <si>
    <t>Desktop</t>
  </si>
  <si>
    <t>Mobile</t>
  </si>
  <si>
    <t>France</t>
  </si>
  <si>
    <t>Australia</t>
  </si>
  <si>
    <t>Belgium</t>
  </si>
  <si>
    <t>Spain</t>
  </si>
  <si>
    <t>Netherlands</t>
  </si>
  <si>
    <t>India</t>
  </si>
  <si>
    <t>Denmark</t>
  </si>
  <si>
    <t>Sweden</t>
  </si>
  <si>
    <t>Norway</t>
  </si>
  <si>
    <t>Switzerland</t>
  </si>
  <si>
    <t>Singapore</t>
  </si>
  <si>
    <t>Malaysia</t>
  </si>
  <si>
    <t>Ireland</t>
  </si>
  <si>
    <t>Total</t>
  </si>
  <si>
    <t>Simplifed Monthly Key Metrics (November 2019) and Leads Estimation (Search Only)</t>
  </si>
  <si>
    <t>Deals</t>
  </si>
  <si>
    <t>Deal Cost</t>
  </si>
  <si>
    <t>Net Profit</t>
  </si>
  <si>
    <t>Gross Profit</t>
  </si>
  <si>
    <t>ROI</t>
  </si>
  <si>
    <t>Search Ads, November 2019 (Estimated)</t>
  </si>
  <si>
    <t>https://www.cognizant.com/enterprise-blockchain-solutions</t>
  </si>
  <si>
    <t>1.</t>
  </si>
  <si>
    <t>2.</t>
  </si>
  <si>
    <t>3.</t>
  </si>
  <si>
    <t>4.</t>
  </si>
  <si>
    <t>5.</t>
  </si>
  <si>
    <t>6.</t>
  </si>
  <si>
    <t>7.</t>
  </si>
  <si>
    <t>Consulting</t>
  </si>
  <si>
    <t>Blockchain</t>
  </si>
  <si>
    <t>Upgrade</t>
  </si>
  <si>
    <t>Promotion of Researches</t>
  </si>
  <si>
    <t xml:space="preserve"> Each theme has its' own ads</t>
  </si>
  <si>
    <t>Mobile is not just targeting, but separete campaigns with it's own keywords</t>
  </si>
  <si>
    <t>Showing ads on both Desktop and Mobile (on Mobile since June 2019)</t>
  </si>
  <si>
    <t>Showing ads on  moslty top ads positions</t>
  </si>
  <si>
    <t>Using  of native keywords (for Germany - keywords in German)</t>
  </si>
  <si>
    <t>Showing  ads only to selected audience</t>
  </si>
  <si>
    <t>https://www.cognizant.com/ai/</t>
  </si>
  <si>
    <t>https://www.cognizant.com/cognizant-digital-business/iot-solutions</t>
  </si>
  <si>
    <t>AI and Machine Learning</t>
  </si>
  <si>
    <t>Process Automation</t>
  </si>
  <si>
    <t>8.</t>
  </si>
  <si>
    <t>https://www.cognizant.com/cognizant-digital-operations/industry-platform-solutions</t>
  </si>
  <si>
    <t>Buying most expensive keywords</t>
  </si>
  <si>
    <t>They don't use competitors' keywords (only by incident when targeting on interested theme, blockchain, for example) -&gt; it's known these are the most expensive keywords not only because of cpc, but due to low intent from the audience.</t>
  </si>
  <si>
    <t>Top Landing  Pages (Search)</t>
  </si>
  <si>
    <t>Display Ads</t>
  </si>
  <si>
    <t>No acquisition</t>
  </si>
  <si>
    <t>No remarkable remarketing</t>
  </si>
  <si>
    <t>Used only for promotion of reports/industry trends/data for a small audience</t>
  </si>
  <si>
    <t>Structure:</t>
  </si>
  <si>
    <t>Search</t>
  </si>
  <si>
    <t>Top Landing Pages (Display)</t>
  </si>
  <si>
    <t>https://www.cognizant.com/singapore/customer-experience-solutions</t>
  </si>
  <si>
    <t>https://www.cognizant.com/middle-east/customer-experience-solutions</t>
  </si>
  <si>
    <t>https://www.cognizant.com/australia/customer-experience-solutions</t>
  </si>
  <si>
    <t>Example of naming:</t>
  </si>
  <si>
    <r>
      <t>?utm_source=google&amp;utm_medium=ppc&amp;</t>
    </r>
    <r>
      <rPr>
        <b/>
        <sz val="11"/>
        <color theme="1"/>
        <rFont val="Calibri"/>
        <family val="2"/>
        <scheme val="minor"/>
      </rPr>
      <t>utm_campaign=apac_sg_cog_cx|ao|apac|ae|tech|cdb|cx|generic-mkt_jobs</t>
    </r>
    <r>
      <rPr>
        <sz val="11"/>
        <color theme="1"/>
        <rFont val="Calibri"/>
        <family val="2"/>
        <charset val="204"/>
        <scheme val="minor"/>
      </rPr>
      <t>&amp;utm_term=future%20of%20marketing&amp;utm_content=phrase|na|na|na|na</t>
    </r>
  </si>
  <si>
    <r>
      <rPr>
        <b/>
        <sz val="11"/>
        <color theme="1"/>
        <rFont val="Calibri"/>
        <family val="2"/>
        <scheme val="minor"/>
      </rPr>
      <t>apac</t>
    </r>
    <r>
      <rPr>
        <sz val="11"/>
        <color theme="1"/>
        <rFont val="Calibri"/>
        <family val="2"/>
        <charset val="204"/>
        <scheme val="minor"/>
      </rPr>
      <t xml:space="preserve"> - region</t>
    </r>
  </si>
  <si>
    <r>
      <rPr>
        <b/>
        <sz val="11"/>
        <color theme="1"/>
        <rFont val="Calibri"/>
        <family val="2"/>
        <scheme val="minor"/>
      </rPr>
      <t>sg</t>
    </r>
    <r>
      <rPr>
        <sz val="11"/>
        <color theme="1"/>
        <rFont val="Calibri"/>
        <family val="2"/>
        <charset val="204"/>
        <scheme val="minor"/>
      </rPr>
      <t xml:space="preserve"> - Singapore</t>
    </r>
  </si>
  <si>
    <r>
      <rPr>
        <b/>
        <sz val="11"/>
        <color theme="1"/>
        <rFont val="Calibri"/>
        <family val="2"/>
        <scheme val="minor"/>
      </rPr>
      <t>cog</t>
    </r>
    <r>
      <rPr>
        <sz val="11"/>
        <color theme="1"/>
        <rFont val="Calibri"/>
        <family val="2"/>
        <charset val="204"/>
        <scheme val="minor"/>
      </rPr>
      <t xml:space="preserve"> - Cognizant</t>
    </r>
    <r>
      <rPr>
        <sz val="11"/>
        <color theme="1"/>
        <rFont val="Calibri"/>
        <family val="2"/>
        <scheme val="minor"/>
      </rPr>
      <t xml:space="preserve"> (Client)</t>
    </r>
  </si>
  <si>
    <r>
      <rPr>
        <b/>
        <sz val="11"/>
        <color theme="1"/>
        <rFont val="Calibri"/>
        <family val="2"/>
        <scheme val="minor"/>
      </rPr>
      <t>cx|ao|apac|ae|tech|cdb|cx|generic-mkt_jobs</t>
    </r>
    <r>
      <rPr>
        <sz val="11"/>
        <color theme="1"/>
        <rFont val="Calibri"/>
        <family val="2"/>
        <charset val="204"/>
        <scheme val="minor"/>
      </rPr>
      <t xml:space="preserve"> - Display Targeting</t>
    </r>
  </si>
  <si>
    <t>Site Audit</t>
  </si>
  <si>
    <t>SEO</t>
  </si>
  <si>
    <t>Based on SEMrush Keyword Gap, Advertising Research, Display Advertising, Backlink Analytics and Backlink Audit tools.</t>
  </si>
  <si>
    <t>?utm_source=google&amp;utm_medium=ppc&amp;utm_campaign=Latest%20Thinking%20|%20Non%20Brand%20|%20Exact|na|NA|US|crsIND|crsSERV|crsHZ|&amp;utm_term=blockchain&amp;utm_content=Exact|na|na|na|AlwaysOn&amp;gclid=EAIaIQobChMIsLHB9o_U5gIVk6DsCh1w8QRoEAAYAyAAEgJpb_D_BwE</t>
  </si>
  <si>
    <t>?utm_source=google&amp;utm_medium=ppc&amp;utm_campaign=Digital%20Business_AI_and_20Analytics_Non_Brand|Q4|NA|US|crsIND|CDB|AIA|AI_and_20Analytics&amp;utm_term=ai&amp;utm_content=Exact|na|na|na|AlwaysOn&amp;gclid=EAIaIQobChMIs6X-lpLU5gIVh9lkCh1JKQgXEAMYAiAAEgJ0PPD_BwE</t>
  </si>
  <si>
    <r>
      <rPr>
        <b/>
        <sz val="11"/>
        <color theme="1"/>
        <rFont val="Calibri"/>
        <family val="2"/>
        <charset val="204"/>
        <scheme val="minor"/>
      </rPr>
      <t>&amp;utm_medium</t>
    </r>
    <r>
      <rPr>
        <sz val="11"/>
        <color theme="1"/>
        <rFont val="Calibri"/>
        <family val="2"/>
        <charset val="204"/>
        <scheme val="minor"/>
      </rPr>
      <t>=</t>
    </r>
    <r>
      <rPr>
        <sz val="11"/>
        <color rgb="FFFF0000"/>
        <rFont val="Calibri"/>
        <family val="2"/>
        <charset val="204"/>
        <scheme val="minor"/>
      </rPr>
      <t>ppc</t>
    </r>
  </si>
  <si>
    <r>
      <rPr>
        <b/>
        <sz val="11"/>
        <color theme="1"/>
        <rFont val="Calibri"/>
        <family val="2"/>
        <charset val="204"/>
        <scheme val="minor"/>
      </rPr>
      <t>&amp;utm_campaign</t>
    </r>
    <r>
      <rPr>
        <sz val="11"/>
        <color theme="1"/>
        <rFont val="Calibri"/>
        <family val="2"/>
        <charset val="204"/>
        <scheme val="minor"/>
      </rPr>
      <t>=Latest Thinking|Non Brand|Exact|na|NA|US|crsIND|crsSERV|crsHZ|</t>
    </r>
  </si>
  <si>
    <r>
      <rPr>
        <b/>
        <sz val="11"/>
        <color theme="1"/>
        <rFont val="Calibri"/>
        <family val="2"/>
        <charset val="204"/>
        <scheme val="minor"/>
      </rPr>
      <t>&amp;utm_term</t>
    </r>
    <r>
      <rPr>
        <sz val="11"/>
        <color theme="1"/>
        <rFont val="Calibri"/>
        <family val="2"/>
        <charset val="204"/>
        <scheme val="minor"/>
      </rPr>
      <t>=blockchain</t>
    </r>
  </si>
  <si>
    <r>
      <rPr>
        <b/>
        <sz val="11"/>
        <color theme="1"/>
        <rFont val="Calibri"/>
        <family val="2"/>
        <charset val="204"/>
        <scheme val="minor"/>
      </rPr>
      <t>&amp;gclid</t>
    </r>
    <r>
      <rPr>
        <sz val="11"/>
        <color theme="1"/>
        <rFont val="Calibri"/>
        <family val="2"/>
        <charset val="204"/>
        <scheme val="minor"/>
      </rPr>
      <t>=EAIaIQobChMIsLHB9o_U5gIVk6DsCh1w</t>
    </r>
  </si>
  <si>
    <r>
      <rPr>
        <b/>
        <sz val="11"/>
        <color theme="1"/>
        <rFont val="Calibri"/>
        <family val="2"/>
        <charset val="204"/>
        <scheme val="minor"/>
      </rPr>
      <t>&amp;utm_campaign=</t>
    </r>
    <r>
      <rPr>
        <sz val="11"/>
        <color theme="1"/>
        <rFont val="Calibri"/>
        <family val="2"/>
        <charset val="204"/>
        <scheme val="minor"/>
      </rPr>
      <t>DigitalBusiness_AI_and_20Analytics_Non_Brand|Q4|NA|US|crsIND|CDB|AIA|AI_and_20Analytics</t>
    </r>
  </si>
  <si>
    <t>9.</t>
  </si>
  <si>
    <t>10.</t>
  </si>
  <si>
    <t>All campaigns are well-tracked by utms' in the way like agencies love to track. It's a little bit odd old method, because nowadays Google has parallel tracking.</t>
  </si>
  <si>
    <t>Cognizant also uses Bing to promote its' offerings. Costs of promotion is unknown because of the lack of the data.</t>
  </si>
  <si>
    <t>Congnizant tested such display channel as Outbrain in the beginning of 2019 to promote researches.</t>
  </si>
  <si>
    <r>
      <t xml:space="preserve">|Non Brand|Exact|na|NA|US|crsIND|crsSERV|crsHZ| - </t>
    </r>
    <r>
      <rPr>
        <sz val="11"/>
        <color rgb="FFFF0000"/>
        <rFont val="Calibri"/>
        <family val="2"/>
        <charset val="204"/>
        <scheme val="minor"/>
      </rPr>
      <t>targeting</t>
    </r>
  </si>
  <si>
    <t>**Data without Microsoft Ads (Bing);</t>
  </si>
  <si>
    <t>*Estimation error could be around +30%</t>
  </si>
  <si>
    <t>Scope:</t>
  </si>
  <si>
    <t>SEARCH STATS (DESKTOP ONLY!)</t>
  </si>
  <si>
    <t>11.</t>
  </si>
  <si>
    <t>Google Ads</t>
  </si>
  <si>
    <t xml:space="preserve"> + 30% Est. error</t>
  </si>
  <si>
    <t xml:space="preserve"> + Bing</t>
  </si>
  <si>
    <t>https://blog.alexa.com/average-conversion-rates/#b2b</t>
  </si>
  <si>
    <t>Conversion rate, Qualified Leads by industry:</t>
  </si>
  <si>
    <t>https://www.propellercrm.com/blog/sales-benchmark-rates</t>
  </si>
  <si>
    <t>https://blog.hubspot.com/sales/new-sales-close-rate-industry-benchmarks-how-does-your-close-rate-compare</t>
  </si>
  <si>
    <t>​</t>
  </si>
  <si>
    <t>https://www.hubspot.com/sales-close-rate</t>
  </si>
  <si>
    <t>Size of the project</t>
  </si>
  <si>
    <t>Expert opinion of Sergei Karas</t>
  </si>
  <si>
    <t>CR to Qualifed Leads, % (1)</t>
  </si>
  <si>
    <t>CR to Deal, % (2)</t>
  </si>
  <si>
    <t>Conversion rate, Closed leads/Deals</t>
  </si>
  <si>
    <t>Deal Outcome (3)</t>
  </si>
  <si>
    <t>References:</t>
  </si>
  <si>
    <t>Tier-1 (by budget)</t>
  </si>
  <si>
    <t>Tier-2</t>
  </si>
  <si>
    <t>Tier-3</t>
  </si>
  <si>
    <t>Costs Est.</t>
  </si>
  <si>
    <t>CPC Est.</t>
  </si>
  <si>
    <t xml:space="preserve"> Traffic Est.</t>
  </si>
  <si>
    <t>United Kingdom 
(November 2019)</t>
  </si>
  <si>
    <t>USA
 (November 2019)</t>
  </si>
  <si>
    <t>France
 (November 2019)</t>
  </si>
  <si>
    <t>Germany
 (November 2019)</t>
  </si>
  <si>
    <t>Australia
 (November 2019)</t>
  </si>
  <si>
    <t>Netherlands 
(November 2019)</t>
  </si>
  <si>
    <t>Malaysia
(November 2019)</t>
  </si>
  <si>
    <t>India 
(November 2019)</t>
  </si>
  <si>
    <t>Switzerland 
(November 2019)</t>
  </si>
  <si>
    <t>Belgium 
(November 2019)</t>
  </si>
  <si>
    <t>Norway 
(November 2019)</t>
  </si>
  <si>
    <t>Ireland 
(November 2019)</t>
  </si>
  <si>
    <t>Sweden 
(November 2019)</t>
  </si>
  <si>
    <t>Singapore 
(November 2019)</t>
  </si>
  <si>
    <t>Denmark 
(November 2019)</t>
  </si>
  <si>
    <t>Spain 
(November 2019)</t>
  </si>
  <si>
    <t>https://www.cognizant.com/</t>
  </si>
  <si>
    <t>https://www.cognizant.com/en-dk/</t>
  </si>
  <si>
    <t>https://www.cognizant.com/nl-be/</t>
  </si>
  <si>
    <t>https://www.cognizant.com/futureofwork</t>
  </si>
  <si>
    <t>https://www.cognizant.com/en-no/</t>
  </si>
  <si>
    <t>https://www.cognizant.com/cognizant-digital-operations/enterprise-business-analytics</t>
  </si>
  <si>
    <t>https://www.cognizant.com/cognizant-digital-systems-technology/cloud-enablement-services</t>
  </si>
  <si>
    <t>https://www.cognizant.com/en-uk/</t>
  </si>
  <si>
    <t>https://www.cognizant.com/fr-fr/</t>
  </si>
  <si>
    <t>https://www.cognizant.com/smart-manufacturing-avm</t>
  </si>
  <si>
    <t>https://www.cognizant.com/es-es/</t>
  </si>
  <si>
    <t>https://www.cognizant.com/cognizant-digital-systems-technology/enterprise-quality-engineering-assurance</t>
  </si>
  <si>
    <t>https://www.cognizant.com/cognizant-digital-business/digital-engineering</t>
  </si>
  <si>
    <t>https://www.cognizant.com/cognizant-digital-operations/intelligent-process-automation</t>
  </si>
  <si>
    <t>https://www.cognizant.com/cognizant-digital-systems-technology/enterprise-application-services</t>
  </si>
  <si>
    <t>https://www.cognizant.com/consulting</t>
  </si>
  <si>
    <t>https://www.cognizant.com/cognizant-digital-operations</t>
  </si>
  <si>
    <t>https://www.cognizant.com/cognizant-digital-systems-technology/cybersecurity-services/iam-solutions</t>
  </si>
  <si>
    <t>https://www.cognizant.com/life-sciences-technology-solutions</t>
  </si>
  <si>
    <t>https://www.cognizant.com/cognizant-digital-systems-technology</t>
  </si>
  <si>
    <t>https://www.cognizant.com/cognizant-digital-systems-technology/core-application-modernization</t>
  </si>
  <si>
    <t>https://www.cognizant.com/digital-infrastructure/customer-experience</t>
  </si>
  <si>
    <t>https://www.cognizant.com/cognizant-digital-business/digital-strategy</t>
  </si>
  <si>
    <t>https://www.cognizant.com/digital-infrastructure/transformation</t>
  </si>
  <si>
    <t>https://www.cognizant.com/de-de/</t>
  </si>
  <si>
    <t>URL</t>
  </si>
  <si>
    <t>Country</t>
  </si>
  <si>
    <t>USA</t>
  </si>
  <si>
    <t>UK</t>
  </si>
  <si>
    <t>https://www.cognizant.com/cognizant-digital-systems-technology/enterprise-application-services/supply-chain-management</t>
  </si>
  <si>
    <t>https://www.cognizant.com/de-ch/</t>
  </si>
  <si>
    <t>https://www.cognizant.com/cognizant-digital-business</t>
  </si>
  <si>
    <t>https://www.cognizant.com/digital-customer-service</t>
  </si>
  <si>
    <t>Tier</t>
  </si>
  <si>
    <t>Tier-1</t>
  </si>
  <si>
    <t>Traffic Est.</t>
  </si>
  <si>
    <t>Landings</t>
  </si>
  <si>
    <r>
      <rPr>
        <b/>
        <u/>
        <sz val="11"/>
        <color theme="1"/>
        <rFont val="Calibri"/>
        <family val="2"/>
        <charset val="204"/>
        <scheme val="minor"/>
      </rPr>
      <t>Conclusions:</t>
    </r>
    <r>
      <rPr>
        <b/>
        <sz val="11"/>
        <color theme="1"/>
        <rFont val="Calibri"/>
        <family val="2"/>
        <charset val="204"/>
        <scheme val="minor"/>
      </rPr>
      <t xml:space="preserve"> </t>
    </r>
    <r>
      <rPr>
        <sz val="11"/>
        <color theme="1"/>
        <rFont val="Calibri"/>
        <family val="2"/>
        <charset val="204"/>
        <scheme val="minor"/>
      </rPr>
      <t xml:space="preserve">
1. </t>
    </r>
    <r>
      <rPr>
        <i/>
        <sz val="11"/>
        <color theme="1"/>
        <rFont val="Calibri"/>
        <family val="2"/>
        <charset val="204"/>
        <scheme val="minor"/>
      </rPr>
      <t xml:space="preserve">Cognizant has well-structured Search campaigns on Desktop and Mobile, that take mostly  top ads positions. Their budget on Search  is near 1 mln$/month (Google Ads + unknown budget on Bing Ads) by the end of 2019. </t>
    </r>
    <r>
      <rPr>
        <sz val="11"/>
        <color theme="1"/>
        <rFont val="Calibri"/>
        <family val="2"/>
        <charset val="204"/>
        <scheme val="minor"/>
      </rPr>
      <t xml:space="preserve">
2. Cognizant wisely spends its' budget (no competitors keywords, for each offering there is ads and landing page, separated mobile and desktop campaigns). Tracking of its' Search also is the strong evidence of permanent targeting testing. It also may indicate that Congnizant wants to build end-to-end analysis. From "keywords" to "deals".
3. Tier-1 countries for Search: USA, UK, France, Germany, Australia. Tier-2 countries: Netherlands, Spain, Denmark, Singapore, Switzerland.
4. Based on SEMrush data, Cognizant use Display Ads to promote educational materials, whitepapers and industry reports/data/trends (it could be nurturing) to very small audience. It's seems that there is no massive remarketing.
5. UTM's shows that Cognizant works with digital marketing agency or has people from it on its' side: naming of campaigns with clustering is the strong evidence of it. Update: this agency is OMD.
6. Usage of Outbrain (platfrom to reach audience by display) may indicate that Cognizant searches for new channels to reach its' audience.
7. Cognizant definelty makes SEO</t>
    </r>
    <r>
      <rPr>
        <i/>
        <sz val="11"/>
        <color theme="1"/>
        <rFont val="Calibri"/>
        <family val="2"/>
        <charset val="204"/>
        <scheme val="minor"/>
      </rPr>
      <t xml:space="preserve">: large high-quality link building since 2018 and permanent maintenance of website.
</t>
    </r>
    <r>
      <rPr>
        <sz val="11"/>
        <color theme="1"/>
        <rFont val="Calibri"/>
        <family val="2"/>
        <charset val="204"/>
        <scheme val="minor"/>
      </rPr>
      <t>8. Cognizant has 212$% ROI (estimated) in the worst case (low CR to Qualified Lead and VERY low CR to Deal). Attribution window (from click/impression to deal) is very wide due to long purchase cycle. Cognizant probably evalutes effectiveness after 3, 6, 9, 12 months after first click/impression.</t>
    </r>
  </si>
  <si>
    <t>Main</t>
  </si>
  <si>
    <t>AI</t>
  </si>
  <si>
    <t>Digital Operations</t>
  </si>
  <si>
    <t>Internet of Things</t>
  </si>
  <si>
    <t>Modernizaion</t>
  </si>
  <si>
    <t>QA</t>
  </si>
  <si>
    <t>Digital Engineering</t>
  </si>
  <si>
    <t>Future of Work</t>
  </si>
  <si>
    <t>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</si>
</sst>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quot;р.&quot;_-;\-* #,##0.00&quot;р.&quot;_-;_-* &quot;-&quot;??&quot;р.&quot;_-;_-@_-"/>
    <numFmt numFmtId="164" formatCode="[$$-409]#,##0.00"/>
    <numFmt numFmtId="165" formatCode="[$$-409]#,##0"/>
    <numFmt numFmtId="166" formatCode="0.0%"/>
    <numFmt numFmtId="167" formatCode="0.0"/>
    <numFmt numFmtId="168" formatCode="[$$-409]#,##0.0"/>
  </numFmts>
  <fonts count="18" x14ac:knownFonts="1">
    <font>
      <sz val="11"/>
      <color theme="1"/>
      <name val="Calibri"/>
      <family val="2"/>
      <charset val="204"/>
      <scheme val="minor"/>
    </font>
    <font>
      <b/>
      <sz val="11"/>
      <color theme="1"/>
      <name val="Calibri"/>
      <family val="2"/>
      <charset val="204"/>
      <scheme val="minor"/>
    </font>
    <font>
      <b/>
      <sz val="11"/>
      <color theme="0"/>
      <name val="Calibri"/>
      <family val="2"/>
      <charset val="204"/>
      <scheme val="minor"/>
    </font>
    <font>
      <sz val="11"/>
      <color theme="0"/>
      <name val="Calibri"/>
      <family val="2"/>
      <charset val="204"/>
      <scheme val="minor"/>
    </font>
    <font>
      <i/>
      <sz val="11"/>
      <color theme="1"/>
      <name val="Calibri"/>
      <family val="2"/>
      <charset val="204"/>
      <scheme val="minor"/>
    </font>
    <font>
      <b/>
      <u/>
      <sz val="11"/>
      <color theme="1"/>
      <name val="Calibri"/>
      <family val="2"/>
      <charset val="204"/>
      <scheme val="minor"/>
    </font>
    <font>
      <i/>
      <sz val="11"/>
      <color theme="0"/>
      <name val="Calibri"/>
      <family val="2"/>
      <charset val="204"/>
      <scheme val="minor"/>
    </font>
    <font>
      <sz val="11"/>
      <color theme="1"/>
      <name val="Calibri"/>
      <family val="2"/>
      <charset val="204"/>
      <scheme val="minor"/>
    </font>
    <font>
      <sz val="10"/>
      <color rgb="FF000000"/>
      <name val="Tahoma"/>
      <family val="2"/>
      <charset val="204"/>
    </font>
    <font>
      <b/>
      <sz val="11"/>
      <color theme="1"/>
      <name val="Calibri"/>
      <family val="2"/>
      <scheme val="minor"/>
    </font>
    <font>
      <sz val="11"/>
      <color theme="1"/>
      <name val="Calibri"/>
      <family val="2"/>
      <scheme val="minor"/>
    </font>
    <font>
      <u/>
      <sz val="11"/>
      <color theme="10"/>
      <name val="Calibri"/>
      <family val="2"/>
      <charset val="204"/>
      <scheme val="minor"/>
    </font>
    <font>
      <b/>
      <sz val="11"/>
      <color rgb="FF000000"/>
      <name val="Calibri"/>
      <family val="2"/>
      <charset val="204"/>
    </font>
    <font>
      <b/>
      <sz val="10"/>
      <color rgb="FF000000"/>
      <name val="Tahoma"/>
      <family val="2"/>
      <charset val="204"/>
    </font>
    <font>
      <sz val="11"/>
      <color rgb="FFFF0000"/>
      <name val="Calibri"/>
      <family val="2"/>
      <charset val="204"/>
      <scheme val="minor"/>
    </font>
    <font>
      <i/>
      <sz val="11"/>
      <color theme="1"/>
      <name val="Calibri"/>
      <family val="2"/>
      <scheme val="minor"/>
    </font>
    <font>
      <i/>
      <u/>
      <sz val="11"/>
      <color theme="1"/>
      <name val="Calibri"/>
      <family val="2"/>
      <scheme val="minor"/>
    </font>
    <font>
      <b/>
      <sz val="9"/>
      <color indexed="81"/>
      <name val="Tahoma"/>
      <charset val="1"/>
    </font>
  </fonts>
  <fills count="4">
    <fill>
      <patternFill patternType="none"/>
    </fill>
    <fill>
      <patternFill patternType="gray125"/>
    </fill>
    <fill>
      <patternFill patternType="solid">
        <fgColor rgb="FF233C78"/>
        <bgColor indexed="64"/>
      </patternFill>
    </fill>
    <fill>
      <patternFill patternType="solid">
        <fgColor rgb="FF4C5867"/>
        <bgColor indexed="64"/>
      </patternFill>
    </fill>
  </fills>
  <borders count="101">
    <border>
      <left/>
      <right/>
      <top/>
      <bottom/>
      <diagonal/>
    </border>
    <border>
      <left style="thin">
        <color theme="0"/>
      </left>
      <right style="thin">
        <color theme="0"/>
      </right>
      <top style="thin">
        <color theme="0"/>
      </top>
      <bottom style="thin">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theme="0"/>
      </left>
      <right style="thin">
        <color theme="0"/>
      </right>
      <top style="thin">
        <color theme="0"/>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0" tint="-0.249977111117893"/>
      </bottom>
      <diagonal/>
    </border>
    <border>
      <left style="thin">
        <color theme="0"/>
      </left>
      <right/>
      <top style="thin">
        <color theme="0"/>
      </top>
      <bottom/>
      <diagonal/>
    </border>
    <border>
      <left style="thin">
        <color theme="0"/>
      </left>
      <right/>
      <top/>
      <bottom style="thin">
        <color theme="0"/>
      </bottom>
      <diagonal/>
    </border>
    <border>
      <left style="medium">
        <color indexed="64"/>
      </left>
      <right/>
      <top style="medium">
        <color indexed="64"/>
      </top>
      <bottom/>
      <diagonal/>
    </border>
    <border>
      <left/>
      <right/>
      <top style="thin">
        <color theme="0"/>
      </top>
      <bottom style="thin">
        <color theme="0"/>
      </bottom>
      <diagonal/>
    </border>
    <border>
      <left/>
      <right style="medium">
        <color indexed="64"/>
      </right>
      <top style="medium">
        <color indexed="64"/>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theme="0"/>
      </top>
      <bottom style="thin">
        <color theme="0"/>
      </bottom>
      <diagonal/>
    </border>
    <border>
      <left/>
      <right style="medium">
        <color indexed="64"/>
      </right>
      <top style="thin">
        <color theme="0"/>
      </top>
      <bottom style="thin">
        <color indexed="64"/>
      </bottom>
      <diagonal/>
    </border>
    <border>
      <left/>
      <right style="medium">
        <color indexed="64"/>
      </right>
      <top style="thin">
        <color indexed="64"/>
      </top>
      <bottom style="thin">
        <color theme="0"/>
      </bottom>
      <diagonal/>
    </border>
    <border>
      <left/>
      <right style="medium">
        <color indexed="64"/>
      </right>
      <top/>
      <bottom style="thin">
        <color theme="0"/>
      </bottom>
      <diagonal/>
    </border>
    <border>
      <left style="thin">
        <color indexed="64"/>
      </left>
      <right style="thin">
        <color indexed="64"/>
      </right>
      <top style="medium">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medium">
        <color indexed="64"/>
      </bottom>
      <diagonal/>
    </border>
    <border>
      <left/>
      <right style="thin">
        <color indexed="64"/>
      </right>
      <top style="medium">
        <color indexed="64"/>
      </top>
      <bottom style="thin">
        <color theme="0"/>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right style="thin">
        <color indexed="64"/>
      </right>
      <top/>
      <bottom style="thin">
        <color theme="0"/>
      </bottom>
      <diagonal/>
    </border>
    <border>
      <left/>
      <right style="thin">
        <color indexed="64"/>
      </right>
      <top style="thin">
        <color theme="0"/>
      </top>
      <bottom style="thin">
        <color theme="0"/>
      </bottom>
      <diagonal/>
    </border>
    <border>
      <left/>
      <right style="thin">
        <color indexed="64"/>
      </right>
      <top style="thin">
        <color theme="0"/>
      </top>
      <bottom style="medium">
        <color indexed="64"/>
      </bottom>
      <diagonal/>
    </border>
    <border>
      <left style="thin">
        <color indexed="64"/>
      </left>
      <right style="thin">
        <color indexed="64"/>
      </right>
      <top/>
      <bottom style="thin">
        <color theme="0"/>
      </bottom>
      <diagonal/>
    </border>
    <border>
      <left style="thin">
        <color theme="0" tint="-0.249977111117893"/>
      </left>
      <right style="thin">
        <color theme="0" tint="-0.249977111117893"/>
      </right>
      <top style="thin">
        <color theme="0" tint="-0.249977111117893"/>
      </top>
      <bottom/>
      <diagonal/>
    </border>
    <border>
      <left/>
      <right/>
      <top style="thin">
        <color theme="0" tint="-0.249977111117893"/>
      </top>
      <bottom style="thin">
        <color theme="0" tint="-0.249977111117893"/>
      </bottom>
      <diagonal/>
    </border>
    <border>
      <left/>
      <right/>
      <top style="thin">
        <color theme="0"/>
      </top>
      <bottom/>
      <diagonal/>
    </border>
    <border>
      <left/>
      <right/>
      <top/>
      <bottom style="thin">
        <color theme="0"/>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style="thin">
        <color theme="0" tint="-0.249977111117893"/>
      </left>
      <right style="medium">
        <color indexed="64"/>
      </right>
      <top style="thin">
        <color theme="0" tint="-0.249977111117893"/>
      </top>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style="thin">
        <color theme="0" tint="-0.249977111117893"/>
      </right>
      <top style="thin">
        <color theme="0" tint="-0.249977111117893"/>
      </top>
      <bottom/>
      <diagonal/>
    </border>
    <border>
      <left/>
      <right/>
      <top style="thin">
        <color theme="0" tint="-0.249977111117893"/>
      </top>
      <bottom/>
      <diagonal/>
    </border>
    <border>
      <left style="medium">
        <color indexed="64"/>
      </left>
      <right style="medium">
        <color indexed="64"/>
      </right>
      <top style="medium">
        <color indexed="64"/>
      </top>
      <bottom/>
      <diagonal/>
    </border>
    <border>
      <left style="medium">
        <color indexed="64"/>
      </left>
      <right style="thin">
        <color theme="0" tint="-0.249977111117893"/>
      </right>
      <top style="medium">
        <color indexed="64"/>
      </top>
      <bottom style="thin">
        <color theme="0" tint="-0.249977111117893"/>
      </bottom>
      <diagonal/>
    </border>
    <border>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style="thin">
        <color theme="0" tint="-0.249977111117893"/>
      </top>
      <bottom style="thin">
        <color theme="0" tint="-0.249977111117893"/>
      </bottom>
      <diagonal/>
    </border>
    <border>
      <left/>
      <right style="medium">
        <color indexed="64"/>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theme="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theme="0"/>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theme="0"/>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medium">
        <color indexed="64"/>
      </top>
      <bottom style="thin">
        <color theme="0" tint="-0.14999847407452621"/>
      </bottom>
      <diagonal/>
    </border>
    <border>
      <left style="thin">
        <color theme="0" tint="-0.14999847407452621"/>
      </left>
      <right style="medium">
        <color indexed="64"/>
      </right>
      <top style="medium">
        <color indexed="64"/>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medium">
        <color indexed="64"/>
      </right>
      <top style="thin">
        <color theme="0" tint="-0.14999847407452621"/>
      </top>
      <bottom style="medium">
        <color indexed="64"/>
      </bottom>
      <diagonal/>
    </border>
  </borders>
  <cellStyleXfs count="4">
    <xf numFmtId="0" fontId="0" fillId="0" borderId="0"/>
    <xf numFmtId="9" fontId="7" fillId="0" borderId="0" applyFont="0" applyFill="0" applyBorder="0" applyAlignment="0" applyProtection="0"/>
    <xf numFmtId="0" fontId="11" fillId="0" borderId="0" applyNumberFormat="0" applyFill="0" applyBorder="0" applyAlignment="0" applyProtection="0"/>
    <xf numFmtId="44" fontId="7" fillId="0" borderId="0" applyFont="0" applyFill="0" applyBorder="0" applyAlignment="0" applyProtection="0"/>
  </cellStyleXfs>
  <cellXfs count="2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11" xfId="0" applyBorder="1"/>
    <xf numFmtId="0" fontId="0" fillId="0" borderId="17" xfId="0" applyBorder="1"/>
    <xf numFmtId="0" fontId="2" fillId="2" borderId="7" xfId="0" applyFont="1" applyFill="1" applyBorder="1" applyAlignment="1">
      <alignment horizontal="center"/>
    </xf>
    <xf numFmtId="0" fontId="0" fillId="0" borderId="26" xfId="0" applyBorder="1"/>
    <xf numFmtId="1" fontId="0" fillId="0" borderId="2" xfId="0" applyNumberFormat="1" applyBorder="1"/>
    <xf numFmtId="0" fontId="9" fillId="0" borderId="1" xfId="0" applyFont="1" applyBorder="1"/>
    <xf numFmtId="0" fontId="0" fillId="0" borderId="1" xfId="0" applyBorder="1" applyAlignment="1">
      <alignment horizontal="right"/>
    </xf>
    <xf numFmtId="0" fontId="0" fillId="0" borderId="1" xfId="0" applyBorder="1" applyAlignment="1">
      <alignment horizontal="left"/>
    </xf>
    <xf numFmtId="0" fontId="0" fillId="0" borderId="28" xfId="0" applyBorder="1"/>
    <xf numFmtId="0" fontId="0" fillId="0" borderId="4" xfId="0" applyBorder="1" applyAlignment="1">
      <alignment horizontal="left"/>
    </xf>
    <xf numFmtId="0" fontId="9" fillId="0" borderId="4" xfId="0" applyFont="1" applyBorder="1"/>
    <xf numFmtId="0" fontId="10" fillId="0" borderId="4" xfId="0" applyFont="1" applyBorder="1"/>
    <xf numFmtId="0" fontId="0" fillId="0" borderId="7" xfId="0" applyBorder="1" applyAlignment="1">
      <alignment horizontal="center" vertical="center"/>
    </xf>
    <xf numFmtId="0" fontId="0" fillId="0" borderId="9" xfId="0" applyBorder="1"/>
    <xf numFmtId="0" fontId="0" fillId="0" borderId="27" xfId="0" applyBorder="1"/>
    <xf numFmtId="165" fontId="0" fillId="0" borderId="27" xfId="0" applyNumberFormat="1"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6" xfId="0" applyBorder="1" applyAlignment="1">
      <alignment horizontal="left"/>
    </xf>
    <xf numFmtId="0" fontId="0" fillId="0" borderId="38" xfId="0" applyBorder="1" applyAlignment="1">
      <alignment horizontal="left"/>
    </xf>
    <xf numFmtId="165" fontId="0" fillId="0" borderId="40" xfId="0" applyNumberFormat="1" applyBorder="1"/>
    <xf numFmtId="165" fontId="0" fillId="0" borderId="41" xfId="0" applyNumberFormat="1" applyBorder="1"/>
    <xf numFmtId="165" fontId="0" fillId="0" borderId="42" xfId="0" applyNumberFormat="1" applyBorder="1"/>
    <xf numFmtId="165" fontId="0" fillId="0" borderId="43" xfId="0" applyNumberFormat="1" applyBorder="1"/>
    <xf numFmtId="165" fontId="0" fillId="0" borderId="44" xfId="0" applyNumberFormat="1" applyBorder="1"/>
    <xf numFmtId="0" fontId="0" fillId="0" borderId="46" xfId="0" applyBorder="1"/>
    <xf numFmtId="0" fontId="0" fillId="0" borderId="38" xfId="0" applyBorder="1"/>
    <xf numFmtId="0" fontId="0" fillId="0" borderId="39" xfId="0" applyBorder="1"/>
    <xf numFmtId="1" fontId="0" fillId="0" borderId="47" xfId="0" applyNumberFormat="1" applyBorder="1"/>
    <xf numFmtId="165" fontId="0" fillId="0" borderId="2" xfId="0" applyNumberFormat="1" applyBorder="1"/>
    <xf numFmtId="166" fontId="14" fillId="0" borderId="47" xfId="1" applyNumberFormat="1" applyFont="1" applyBorder="1"/>
    <xf numFmtId="166" fontId="14" fillId="0" borderId="2" xfId="1" applyNumberFormat="1" applyFont="1" applyBorder="1"/>
    <xf numFmtId="1" fontId="0" fillId="0" borderId="2" xfId="0" applyNumberFormat="1" applyBorder="1" applyAlignment="1">
      <alignment horizontal="right" vertical="center"/>
    </xf>
    <xf numFmtId="165" fontId="14" fillId="0" borderId="2" xfId="0" applyNumberFormat="1" applyFont="1" applyBorder="1"/>
    <xf numFmtId="0" fontId="11" fillId="0" borderId="1" xfId="2" applyBorder="1"/>
    <xf numFmtId="0" fontId="11" fillId="0" borderId="0" xfId="2"/>
    <xf numFmtId="0" fontId="0" fillId="0" borderId="5" xfId="0" applyBorder="1" applyAlignment="1">
      <alignment horizontal="right"/>
    </xf>
    <xf numFmtId="0" fontId="15" fillId="0" borderId="1" xfId="0" applyFont="1" applyBorder="1"/>
    <xf numFmtId="0" fontId="16" fillId="0" borderId="1" xfId="0" applyFont="1" applyBorder="1"/>
    <xf numFmtId="0" fontId="0" fillId="0" borderId="7" xfId="0" applyBorder="1" applyAlignment="1">
      <alignment horizontal="center"/>
    </xf>
    <xf numFmtId="0" fontId="1" fillId="0" borderId="1" xfId="0" applyFont="1" applyBorder="1"/>
    <xf numFmtId="165" fontId="0" fillId="0" borderId="4" xfId="0" applyNumberFormat="1" applyBorder="1"/>
    <xf numFmtId="165" fontId="0" fillId="0" borderId="1" xfId="0" applyNumberFormat="1" applyBorder="1"/>
    <xf numFmtId="1" fontId="0" fillId="0" borderId="4" xfId="0" applyNumberFormat="1" applyBorder="1"/>
    <xf numFmtId="1" fontId="0" fillId="0" borderId="1" xfId="0" applyNumberFormat="1" applyBorder="1"/>
    <xf numFmtId="165" fontId="14" fillId="0" borderId="51" xfId="0" applyNumberFormat="1" applyFont="1" applyBorder="1"/>
    <xf numFmtId="1" fontId="0" fillId="0" borderId="51" xfId="0" applyNumberFormat="1" applyBorder="1" applyAlignment="1">
      <alignment horizontal="right" vertical="center"/>
    </xf>
    <xf numFmtId="0" fontId="0" fillId="0" borderId="1" xfId="0" applyBorder="1" applyAlignment="1">
      <alignment horizontal="right" vertical="top"/>
    </xf>
    <xf numFmtId="9" fontId="14" fillId="0" borderId="56" xfId="1" applyFont="1" applyBorder="1"/>
    <xf numFmtId="166" fontId="14" fillId="0" borderId="58" xfId="1" applyNumberFormat="1" applyFont="1" applyBorder="1"/>
    <xf numFmtId="1" fontId="0" fillId="0" borderId="58" xfId="0" applyNumberFormat="1" applyBorder="1"/>
    <xf numFmtId="165" fontId="14" fillId="0" borderId="59" xfId="0" applyNumberFormat="1" applyFont="1" applyBorder="1"/>
    <xf numFmtId="165" fontId="0" fillId="0" borderId="59" xfId="0" applyNumberFormat="1" applyBorder="1"/>
    <xf numFmtId="166" fontId="14" fillId="0" borderId="59" xfId="1" applyNumberFormat="1" applyFont="1" applyBorder="1"/>
    <xf numFmtId="1" fontId="0" fillId="0" borderId="59" xfId="0" applyNumberFormat="1" applyBorder="1" applyAlignment="1">
      <alignment horizontal="right" vertical="center"/>
    </xf>
    <xf numFmtId="9" fontId="14" fillId="0" borderId="60" xfId="1" applyFont="1" applyBorder="1"/>
    <xf numFmtId="0" fontId="3" fillId="3" borderId="27" xfId="0" applyFont="1" applyFill="1" applyBorder="1" applyAlignment="1">
      <alignment horizontal="center"/>
    </xf>
    <xf numFmtId="0" fontId="3" fillId="3" borderId="9" xfId="0" applyFont="1" applyFill="1" applyBorder="1" applyAlignment="1">
      <alignment horizontal="center"/>
    </xf>
    <xf numFmtId="166" fontId="14" fillId="0" borderId="52" xfId="1" applyNumberFormat="1" applyFont="1" applyBorder="1"/>
    <xf numFmtId="165" fontId="14" fillId="0" borderId="25" xfId="0" applyNumberFormat="1" applyFont="1" applyBorder="1"/>
    <xf numFmtId="165" fontId="0" fillId="0" borderId="25" xfId="0" applyNumberFormat="1" applyBorder="1"/>
    <xf numFmtId="166" fontId="14" fillId="0" borderId="25" xfId="1" applyNumberFormat="1" applyFont="1" applyBorder="1"/>
    <xf numFmtId="1" fontId="0" fillId="0" borderId="25" xfId="0" applyNumberFormat="1" applyBorder="1" applyAlignment="1">
      <alignment horizontal="right" vertical="center"/>
    </xf>
    <xf numFmtId="9" fontId="14" fillId="0" borderId="61" xfId="1" applyFont="1" applyBorder="1"/>
    <xf numFmtId="166" fontId="14" fillId="0" borderId="62" xfId="1" applyNumberFormat="1" applyFont="1" applyBorder="1"/>
    <xf numFmtId="1" fontId="0" fillId="0" borderId="54" xfId="0" applyNumberFormat="1" applyBorder="1"/>
    <xf numFmtId="1" fontId="0" fillId="0" borderId="59" xfId="0" applyNumberFormat="1" applyBorder="1"/>
    <xf numFmtId="165" fontId="14" fillId="0" borderId="54" xfId="0" applyNumberFormat="1" applyFont="1" applyBorder="1"/>
    <xf numFmtId="165" fontId="0" fillId="0" borderId="54" xfId="0" applyNumberFormat="1" applyBorder="1"/>
    <xf numFmtId="166" fontId="14" fillId="0" borderId="54" xfId="1" applyNumberFormat="1" applyFont="1" applyBorder="1"/>
    <xf numFmtId="1" fontId="0" fillId="0" borderId="54" xfId="0" applyNumberFormat="1" applyBorder="1" applyAlignment="1">
      <alignment horizontal="right" vertical="center"/>
    </xf>
    <xf numFmtId="9" fontId="14" fillId="0" borderId="55" xfId="1" applyFont="1" applyBorder="1"/>
    <xf numFmtId="165" fontId="14" fillId="0" borderId="62" xfId="0" applyNumberFormat="1" applyFont="1" applyBorder="1"/>
    <xf numFmtId="165" fontId="14" fillId="0" borderId="63" xfId="0" applyNumberFormat="1" applyFont="1" applyBorder="1" applyAlignment="1"/>
    <xf numFmtId="165" fontId="14" fillId="0" borderId="58" xfId="0" applyNumberFormat="1" applyFont="1" applyBorder="1"/>
    <xf numFmtId="0" fontId="3" fillId="3" borderId="64" xfId="0" applyFont="1" applyFill="1" applyBorder="1" applyAlignment="1">
      <alignment horizontal="center"/>
    </xf>
    <xf numFmtId="1" fontId="0" fillId="0" borderId="65" xfId="0" applyNumberFormat="1" applyBorder="1"/>
    <xf numFmtId="1" fontId="0" fillId="0" borderId="66" xfId="0" applyNumberFormat="1" applyBorder="1" applyAlignment="1"/>
    <xf numFmtId="1" fontId="0" fillId="0" borderId="67" xfId="0" applyNumberFormat="1" applyBorder="1"/>
    <xf numFmtId="165" fontId="0" fillId="0" borderId="53" xfId="0" applyNumberFormat="1" applyBorder="1"/>
    <xf numFmtId="165" fontId="0" fillId="0" borderId="68" xfId="0" applyNumberFormat="1" applyBorder="1"/>
    <xf numFmtId="1" fontId="0" fillId="0" borderId="62" xfId="0" applyNumberFormat="1" applyBorder="1"/>
    <xf numFmtId="165" fontId="0" fillId="0" borderId="69" xfId="0" applyNumberFormat="1" applyBorder="1"/>
    <xf numFmtId="166" fontId="14" fillId="0" borderId="69" xfId="1" applyNumberFormat="1" applyFont="1" applyBorder="1"/>
    <xf numFmtId="1" fontId="0" fillId="0" borderId="69" xfId="0" applyNumberFormat="1" applyBorder="1" applyAlignment="1">
      <alignment horizontal="right" vertical="center"/>
    </xf>
    <xf numFmtId="165" fontId="14" fillId="0" borderId="69" xfId="0" applyNumberFormat="1" applyFont="1" applyBorder="1"/>
    <xf numFmtId="9" fontId="14" fillId="0" borderId="70" xfId="1" applyFont="1" applyBorder="1"/>
    <xf numFmtId="1" fontId="0" fillId="0" borderId="71" xfId="0" applyNumberFormat="1" applyBorder="1"/>
    <xf numFmtId="0" fontId="0" fillId="0" borderId="19"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right"/>
    </xf>
    <xf numFmtId="0" fontId="0" fillId="0" borderId="4" xfId="0" applyBorder="1" applyAlignment="1">
      <alignment horizontal="right"/>
    </xf>
    <xf numFmtId="0" fontId="4" fillId="0" borderId="1" xfId="0" applyFont="1" applyBorder="1"/>
    <xf numFmtId="0" fontId="0" fillId="0" borderId="16" xfId="0" applyBorder="1"/>
    <xf numFmtId="0" fontId="2" fillId="2" borderId="18" xfId="0" applyFont="1" applyFill="1" applyBorder="1" applyAlignment="1">
      <alignment horizontal="center"/>
    </xf>
    <xf numFmtId="0" fontId="3" fillId="3" borderId="73" xfId="0" applyFont="1" applyFill="1" applyBorder="1"/>
    <xf numFmtId="0" fontId="3" fillId="3" borderId="74" xfId="0" applyFont="1" applyFill="1" applyBorder="1"/>
    <xf numFmtId="2" fontId="3" fillId="3" borderId="75" xfId="0" applyNumberFormat="1" applyFont="1" applyFill="1" applyBorder="1"/>
    <xf numFmtId="0" fontId="0" fillId="0" borderId="77" xfId="0" applyBorder="1"/>
    <xf numFmtId="165" fontId="0" fillId="0" borderId="45" xfId="0" applyNumberFormat="1" applyBorder="1"/>
    <xf numFmtId="0" fontId="0" fillId="0" borderId="80" xfId="0" applyBorder="1"/>
    <xf numFmtId="0" fontId="11" fillId="0" borderId="0" xfId="2" applyBorder="1"/>
    <xf numFmtId="0" fontId="3" fillId="3" borderId="85" xfId="0" applyFont="1" applyFill="1" applyBorder="1"/>
    <xf numFmtId="0" fontId="3" fillId="3" borderId="86" xfId="0" applyFont="1" applyFill="1" applyBorder="1"/>
    <xf numFmtId="0" fontId="0" fillId="0" borderId="0" xfId="0" applyNumberFormat="1" applyBorder="1"/>
    <xf numFmtId="0" fontId="0" fillId="0" borderId="6" xfId="0" applyNumberFormat="1"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9" xfId="0" applyBorder="1"/>
    <xf numFmtId="167" fontId="0" fillId="0" borderId="6" xfId="0" applyNumberFormat="1" applyBorder="1"/>
    <xf numFmtId="164" fontId="0" fillId="0" borderId="72" xfId="3" applyNumberFormat="1" applyFont="1" applyBorder="1" applyAlignment="1"/>
    <xf numFmtId="164" fontId="0" fillId="0" borderId="14" xfId="3" applyNumberFormat="1" applyFont="1" applyBorder="1" applyAlignment="1"/>
    <xf numFmtId="165" fontId="0" fillId="0" borderId="72" xfId="3" applyNumberFormat="1" applyFont="1" applyBorder="1" applyAlignment="1"/>
    <xf numFmtId="165" fontId="0" fillId="0" borderId="14" xfId="3" applyNumberFormat="1" applyFont="1" applyBorder="1" applyAlignment="1"/>
    <xf numFmtId="0" fontId="3" fillId="3" borderId="76" xfId="0" applyFont="1" applyFill="1" applyBorder="1"/>
    <xf numFmtId="0" fontId="3" fillId="3" borderId="87" xfId="0" applyFont="1" applyFill="1" applyBorder="1"/>
    <xf numFmtId="0" fontId="3" fillId="3" borderId="88" xfId="0" applyFont="1" applyFill="1" applyBorder="1"/>
    <xf numFmtId="0" fontId="0" fillId="0" borderId="10" xfId="0" applyNumberFormat="1" applyBorder="1"/>
    <xf numFmtId="167" fontId="0" fillId="0" borderId="10" xfId="0" applyNumberFormat="1" applyBorder="1"/>
    <xf numFmtId="165" fontId="0" fillId="0" borderId="20" xfId="3" applyNumberFormat="1" applyFont="1" applyBorder="1" applyAlignment="1"/>
    <xf numFmtId="164" fontId="0" fillId="0" borderId="20" xfId="3" applyNumberFormat="1" applyFont="1" applyBorder="1" applyAlignment="1"/>
    <xf numFmtId="164" fontId="0" fillId="0" borderId="10" xfId="0" applyNumberFormat="1" applyBorder="1"/>
    <xf numFmtId="164" fontId="0" fillId="0" borderId="0" xfId="0" applyNumberFormat="1" applyBorder="1"/>
    <xf numFmtId="164" fontId="0" fillId="0" borderId="6" xfId="0" applyNumberFormat="1" applyBorder="1"/>
    <xf numFmtId="0" fontId="3" fillId="3" borderId="89" xfId="0" applyFont="1" applyFill="1" applyBorder="1"/>
    <xf numFmtId="168" fontId="0" fillId="0" borderId="10" xfId="1" applyNumberFormat="1" applyFont="1" applyBorder="1"/>
    <xf numFmtId="168" fontId="0" fillId="0" borderId="0" xfId="1" applyNumberFormat="1" applyFont="1" applyBorder="1"/>
    <xf numFmtId="168" fontId="0" fillId="0" borderId="6" xfId="1" applyNumberFormat="1" applyFont="1" applyBorder="1"/>
    <xf numFmtId="0" fontId="0" fillId="0" borderId="3" xfId="0" applyFill="1" applyBorder="1" applyAlignment="1">
      <alignment horizontal="left" vertical="top" wrapText="1"/>
    </xf>
    <xf numFmtId="0" fontId="0" fillId="0" borderId="84" xfId="0" applyBorder="1" applyAlignment="1">
      <alignment horizontal="center" vertical="center"/>
    </xf>
    <xf numFmtId="0" fontId="11" fillId="0" borderId="18" xfId="2" applyNumberFormat="1" applyBorder="1"/>
    <xf numFmtId="0" fontId="11" fillId="0" borderId="18" xfId="2" applyBorder="1" applyAlignment="1">
      <alignment horizontal="left"/>
    </xf>
    <xf numFmtId="0" fontId="11" fillId="0" borderId="13" xfId="2" applyBorder="1" applyAlignment="1">
      <alignment horizontal="left"/>
    </xf>
    <xf numFmtId="0" fontId="11" fillId="0" borderId="12" xfId="2" applyBorder="1" applyAlignment="1">
      <alignment horizontal="left"/>
    </xf>
    <xf numFmtId="0" fontId="11" fillId="0" borderId="12" xfId="2" applyBorder="1"/>
    <xf numFmtId="0" fontId="11" fillId="0" borderId="12" xfId="2" applyNumberFormat="1" applyBorder="1"/>
    <xf numFmtId="0" fontId="11" fillId="0" borderId="13" xfId="2" applyBorder="1"/>
    <xf numFmtId="0" fontId="3" fillId="3" borderId="27" xfId="0" applyFont="1" applyFill="1" applyBorder="1"/>
    <xf numFmtId="0" fontId="11" fillId="0" borderId="13" xfId="2" applyNumberFormat="1" applyBorder="1"/>
    <xf numFmtId="0" fontId="3" fillId="3" borderId="7" xfId="0" applyFont="1" applyFill="1" applyBorder="1"/>
    <xf numFmtId="0" fontId="0" fillId="0" borderId="17" xfId="0" applyBorder="1" applyAlignment="1">
      <alignment horizontal="right"/>
    </xf>
    <xf numFmtId="0" fontId="3" fillId="3" borderId="18" xfId="0" applyFont="1" applyFill="1" applyBorder="1"/>
    <xf numFmtId="0" fontId="3" fillId="3" borderId="90" xfId="0" applyFont="1" applyFill="1" applyBorder="1"/>
    <xf numFmtId="0" fontId="3" fillId="3" borderId="10" xfId="0" applyFont="1" applyFill="1" applyBorder="1"/>
    <xf numFmtId="0" fontId="0" fillId="0" borderId="0" xfId="0" applyBorder="1" applyAlignment="1">
      <alignment horizontal="right"/>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53" xfId="0" applyNumberFormat="1" applyBorder="1" applyAlignment="1"/>
    <xf numFmtId="0" fontId="0" fillId="0" borderId="48" xfId="0" applyNumberFormat="1" applyBorder="1" applyAlignment="1"/>
    <xf numFmtId="0" fontId="0" fillId="0" borderId="79" xfId="0" applyBorder="1" applyAlignment="1">
      <alignment horizontal="center" vertical="center"/>
    </xf>
    <xf numFmtId="0" fontId="0" fillId="0" borderId="78" xfId="0" applyBorder="1" applyAlignment="1">
      <alignment horizontal="center" vertic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6" fillId="2" borderId="18" xfId="0" applyFont="1" applyFill="1" applyBorder="1" applyAlignment="1">
      <alignment horizontal="center"/>
    </xf>
    <xf numFmtId="0" fontId="6" fillId="2" borderId="10" xfId="0" applyFont="1" applyFill="1" applyBorder="1" applyAlignment="1">
      <alignment horizontal="center"/>
    </xf>
    <xf numFmtId="0" fontId="0" fillId="0" borderId="54" xfId="0" applyNumberFormat="1" applyBorder="1" applyAlignment="1"/>
    <xf numFmtId="0" fontId="0" fillId="0" borderId="51" xfId="0" applyNumberFormat="1" applyBorder="1" applyAlignment="1"/>
    <xf numFmtId="0" fontId="0" fillId="0" borderId="54" xfId="0" applyBorder="1" applyAlignment="1">
      <alignment horizontal="left" vertical="top"/>
    </xf>
    <xf numFmtId="0" fontId="0" fillId="0" borderId="51" xfId="0" applyBorder="1" applyAlignment="1">
      <alignment horizontal="left" vertical="top"/>
    </xf>
    <xf numFmtId="0" fontId="0" fillId="0" borderId="55" xfId="0" applyBorder="1" applyAlignment="1">
      <alignment horizontal="left" vertical="top"/>
    </xf>
    <xf numFmtId="0" fontId="0" fillId="0" borderId="57" xfId="0" applyBorder="1" applyAlignment="1">
      <alignment horizontal="left" vertical="top"/>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5" xfId="0" applyBorder="1" applyAlignment="1">
      <alignment horizontal="left" vertical="top" wrapText="1"/>
    </xf>
    <xf numFmtId="0" fontId="0" fillId="0" borderId="24" xfId="0" applyBorder="1" applyAlignment="1">
      <alignment horizontal="left" vertical="top" wrapText="1"/>
    </xf>
    <xf numFmtId="0" fontId="1"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4" xfId="0" applyFont="1" applyBorder="1" applyAlignment="1">
      <alignment horizontal="center" vertical="center" wrapText="1"/>
    </xf>
    <xf numFmtId="0" fontId="3" fillId="3" borderId="18" xfId="0" applyFont="1" applyFill="1" applyBorder="1" applyAlignment="1">
      <alignment horizontal="center"/>
    </xf>
    <xf numFmtId="0" fontId="3" fillId="3" borderId="10" xfId="0" applyFont="1" applyFill="1" applyBorder="1" applyAlignment="1">
      <alignment horizontal="center"/>
    </xf>
    <xf numFmtId="0" fontId="3" fillId="3" borderId="20" xfId="0" applyFont="1" applyFill="1"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2" fontId="3" fillId="3" borderId="10" xfId="0" applyNumberFormat="1" applyFont="1" applyFill="1" applyBorder="1" applyAlignment="1">
      <alignment horizontal="center"/>
    </xf>
    <xf numFmtId="2" fontId="3" fillId="3" borderId="20" xfId="0" applyNumberFormat="1" applyFont="1" applyFill="1" applyBorder="1" applyAlignment="1">
      <alignment horizontal="center"/>
    </xf>
    <xf numFmtId="0" fontId="0" fillId="0" borderId="64" xfId="0" applyBorder="1" applyAlignment="1">
      <alignment horizontal="center" vertical="center" wrapText="1"/>
    </xf>
    <xf numFmtId="0" fontId="0" fillId="0" borderId="81" xfId="0" applyBorder="1" applyAlignment="1">
      <alignment horizontal="center" vertical="center" wrapText="1"/>
    </xf>
    <xf numFmtId="0" fontId="0" fillId="0" borderId="82" xfId="0" applyBorder="1" applyAlignment="1">
      <alignment horizontal="center" vertical="center" wrapText="1"/>
    </xf>
    <xf numFmtId="0" fontId="0" fillId="0" borderId="83" xfId="0" applyBorder="1" applyAlignment="1">
      <alignment horizontal="center" vertical="center" wrapText="1"/>
    </xf>
    <xf numFmtId="0" fontId="0" fillId="0" borderId="83" xfId="0" applyBorder="1" applyAlignment="1">
      <alignment horizontal="center" vertical="center"/>
    </xf>
    <xf numFmtId="0" fontId="0" fillId="0" borderId="81" xfId="0" applyBorder="1" applyAlignment="1">
      <alignment horizontal="center" vertical="center"/>
    </xf>
    <xf numFmtId="0" fontId="0" fillId="0" borderId="84" xfId="0" applyBorder="1" applyAlignment="1">
      <alignment horizontal="center" vertical="center"/>
    </xf>
    <xf numFmtId="0" fontId="0" fillId="0" borderId="76" xfId="0" applyBorder="1" applyAlignment="1">
      <alignment horizontal="center" vertical="center"/>
    </xf>
    <xf numFmtId="0" fontId="0" fillId="0" borderId="12" xfId="0" applyBorder="1" applyAlignment="1">
      <alignment horizontal="center" vertical="center"/>
    </xf>
    <xf numFmtId="0" fontId="2" fillId="2" borderId="18"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 xfId="0" applyBorder="1" applyAlignment="1">
      <alignment horizontal="left" vertical="top" wrapText="1"/>
    </xf>
    <xf numFmtId="0" fontId="0" fillId="0" borderId="19" xfId="0" applyBorder="1" applyAlignment="1">
      <alignment horizontal="left" vertical="top" wrapText="1"/>
    </xf>
    <xf numFmtId="0" fontId="0" fillId="0" borderId="16" xfId="0" applyBorder="1" applyAlignment="1">
      <alignment horizontal="left" vertical="top" wrapText="1"/>
    </xf>
    <xf numFmtId="0" fontId="0" fillId="0" borderId="49" xfId="0" applyBorder="1" applyAlignment="1">
      <alignment horizontal="left" vertical="top" wrapText="1"/>
    </xf>
    <xf numFmtId="0" fontId="0" fillId="0" borderId="17" xfId="0" applyBorder="1" applyAlignment="1">
      <alignment horizontal="left" vertical="top" wrapText="1"/>
    </xf>
    <xf numFmtId="0" fontId="0" fillId="0" borderId="50" xfId="0" applyBorder="1" applyAlignment="1">
      <alignment horizontal="left" vertical="top" wrapText="1"/>
    </xf>
    <xf numFmtId="0" fontId="0" fillId="0" borderId="3" xfId="0" applyBorder="1" applyAlignment="1">
      <alignment horizontal="left" vertical="top" wrapText="1"/>
    </xf>
    <xf numFmtId="0" fontId="0" fillId="0" borderId="0" xfId="0"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27" xfId="0" applyFont="1" applyFill="1" applyBorder="1" applyAlignment="1">
      <alignment horizontal="center" vertical="center"/>
    </xf>
    <xf numFmtId="0" fontId="0" fillId="0" borderId="16" xfId="0" applyBorder="1" applyAlignment="1">
      <alignment horizontal="center"/>
    </xf>
    <xf numFmtId="0" fontId="0" fillId="0" borderId="49" xfId="0" applyBorder="1" applyAlignment="1">
      <alignment horizontal="center"/>
    </xf>
    <xf numFmtId="0" fontId="3" fillId="3" borderId="91" xfId="0" applyFont="1" applyFill="1" applyBorder="1"/>
    <xf numFmtId="0" fontId="3" fillId="3" borderId="92" xfId="0" applyFont="1" applyFill="1" applyBorder="1"/>
    <xf numFmtId="0" fontId="3" fillId="3" borderId="93" xfId="0" applyFont="1" applyFill="1" applyBorder="1"/>
    <xf numFmtId="0" fontId="3" fillId="3" borderId="94" xfId="0" applyFont="1" applyFill="1" applyBorder="1"/>
    <xf numFmtId="2" fontId="3" fillId="3" borderId="64" xfId="0" applyNumberFormat="1" applyFont="1" applyFill="1" applyBorder="1"/>
    <xf numFmtId="1" fontId="0" fillId="0" borderId="18" xfId="0" applyNumberFormat="1" applyBorder="1" applyAlignment="1">
      <alignment vertical="center"/>
    </xf>
    <xf numFmtId="1" fontId="0" fillId="0" borderId="10" xfId="0" applyNumberFormat="1" applyBorder="1" applyAlignment="1">
      <alignment vertical="center"/>
    </xf>
    <xf numFmtId="1" fontId="0" fillId="0" borderId="12" xfId="0" applyNumberFormat="1" applyBorder="1" applyAlignment="1">
      <alignment vertical="center"/>
    </xf>
    <xf numFmtId="1" fontId="0" fillId="0" borderId="0" xfId="0" applyNumberFormat="1" applyBorder="1" applyAlignment="1">
      <alignment vertical="center"/>
    </xf>
    <xf numFmtId="1" fontId="0" fillId="0" borderId="13" xfId="0" applyNumberFormat="1" applyBorder="1" applyAlignment="1">
      <alignment vertical="center"/>
    </xf>
    <xf numFmtId="1" fontId="0" fillId="0" borderId="6" xfId="0" applyNumberFormat="1" applyBorder="1" applyAlignment="1">
      <alignment vertical="center"/>
    </xf>
    <xf numFmtId="1" fontId="0" fillId="0" borderId="95" xfId="0" applyNumberFormat="1" applyBorder="1" applyAlignment="1">
      <alignment horizontal="right" vertical="center"/>
    </xf>
    <xf numFmtId="1" fontId="0" fillId="0" borderId="96" xfId="0" applyNumberFormat="1" applyBorder="1" applyAlignment="1">
      <alignment horizontal="right" vertical="center"/>
    </xf>
    <xf numFmtId="1" fontId="0" fillId="0" borderId="97" xfId="0" applyNumberFormat="1" applyBorder="1" applyAlignment="1">
      <alignment horizontal="right" vertical="center"/>
    </xf>
    <xf numFmtId="1" fontId="0" fillId="0" borderId="98" xfId="0" applyNumberFormat="1" applyBorder="1" applyAlignment="1">
      <alignment horizontal="right" vertical="center"/>
    </xf>
    <xf numFmtId="1" fontId="0" fillId="0" borderId="99" xfId="0" applyNumberFormat="1" applyBorder="1" applyAlignment="1">
      <alignment horizontal="right" vertical="center"/>
    </xf>
    <xf numFmtId="1" fontId="0" fillId="0" borderId="100" xfId="0" applyNumberFormat="1" applyBorder="1" applyAlignment="1">
      <alignment horizontal="right" vertical="center"/>
    </xf>
    <xf numFmtId="1" fontId="0" fillId="0" borderId="27" xfId="0" applyNumberFormat="1" applyBorder="1"/>
    <xf numFmtId="0" fontId="1" fillId="0" borderId="5" xfId="0" applyFont="1" applyBorder="1" applyAlignment="1">
      <alignment horizontal="right"/>
    </xf>
    <xf numFmtId="0" fontId="1" fillId="0" borderId="5" xfId="0" applyFont="1" applyBorder="1"/>
  </cellXfs>
  <cellStyles count="4">
    <cellStyle name="Гиперссылка" xfId="2" builtinId="8"/>
    <cellStyle name="Денежный" xfId="3" builtinId="4"/>
    <cellStyle name="Обычный" xfId="0" builtinId="0"/>
    <cellStyle name="Процентный" xfId="1" builtinId="5"/>
  </cellStyles>
  <dxfs count="0"/>
  <tableStyles count="0" defaultTableStyle="TableStyleMedium2" defaultPivotStyle="PivotStyleLight16"/>
  <colors>
    <mruColors>
      <color rgb="FFE2E0DB"/>
      <color rgb="FF233C78"/>
      <color rgb="FF4C5867"/>
      <color rgb="FFEB57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 by Tier</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pivotFmt>
    </c:pivotFmts>
    <c:plotArea>
      <c:layout/>
      <c:pieChart>
        <c:varyColors val="1"/>
        <c:ser>
          <c:idx val="0"/>
          <c:order val="0"/>
          <c:tx>
            <c:v>Итог</c:v>
          </c:tx>
          <c:dPt>
            <c:idx val="0"/>
            <c:bubble3D val="0"/>
            <c:extLst>
              <c:ext xmlns:c16="http://schemas.microsoft.com/office/drawing/2014/chart" uri="{C3380CC4-5D6E-409C-BE32-E72D297353CC}">
                <c16:uniqueId val="{00000009-40E0-4009-B6CB-8E67DCFA6DCD}"/>
              </c:ext>
            </c:extLst>
          </c:dPt>
          <c:dPt>
            <c:idx val="1"/>
            <c:bubble3D val="0"/>
            <c:extLst>
              <c:ext xmlns:c16="http://schemas.microsoft.com/office/drawing/2014/chart" uri="{C3380CC4-5D6E-409C-BE32-E72D297353CC}">
                <c16:uniqueId val="{0000000B-40E0-4009-B6CB-8E67DCFA6DCD}"/>
              </c:ext>
            </c:extLst>
          </c:dPt>
          <c:cat>
            <c:strLit>
              <c:ptCount val="3"/>
              <c:pt idx="0">
                <c:v>Tier-1</c:v>
              </c:pt>
              <c:pt idx="1">
                <c:v>Tier-2</c:v>
              </c:pt>
              <c:pt idx="2">
                <c:v>Tier-3</c:v>
              </c:pt>
            </c:strLit>
          </c:cat>
          <c:val>
            <c:numLit>
              <c:formatCode>General</c:formatCode>
              <c:ptCount val="3"/>
              <c:pt idx="0">
                <c:v>841901</c:v>
              </c:pt>
              <c:pt idx="1">
                <c:v>69538</c:v>
              </c:pt>
              <c:pt idx="2">
                <c:v>26812</c:v>
              </c:pt>
            </c:numLit>
          </c:val>
          <c:extLst>
            <c:ext xmlns:c16="http://schemas.microsoft.com/office/drawing/2014/chart" uri="{C3380CC4-5D6E-409C-BE32-E72D297353CC}">
              <c16:uniqueId val="{0000000C-40E0-4009-B6CB-8E67DCFA6DCD}"/>
            </c:ext>
          </c:extLst>
        </c:ser>
        <c:dLbls>
          <c:showLegendKey val="0"/>
          <c:showVal val="0"/>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ln>
      <a:solidFill>
        <a:schemeClr val="accent1"/>
      </a:solidFill>
    </a:ln>
  </c:spPr>
  <c:txPr>
    <a:bodyPr/>
    <a:lstStyle/>
    <a:p>
      <a:pPr>
        <a:defRPr/>
      </a:pPr>
      <a:endParaRPr lang="ru-RU"/>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Итог</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B-4ED9-9EBD-02C775E690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B-4ED9-9EBD-02C775E6902B}"/>
              </c:ext>
            </c:extLst>
          </c:dPt>
          <c:cat>
            <c:strLit>
              <c:ptCount val="2"/>
              <c:pt idx="0">
                <c:v>Desktop</c:v>
              </c:pt>
              <c:pt idx="1">
                <c:v>Mobile</c:v>
              </c:pt>
            </c:strLit>
          </c:cat>
          <c:val>
            <c:numLit>
              <c:formatCode>General</c:formatCode>
              <c:ptCount val="2"/>
              <c:pt idx="0">
                <c:v>716103</c:v>
              </c:pt>
              <c:pt idx="1">
                <c:v>222148</c:v>
              </c:pt>
            </c:numLit>
          </c:val>
          <c:extLst>
            <c:ext xmlns:c16="http://schemas.microsoft.com/office/drawing/2014/chart" uri="{C3380CC4-5D6E-409C-BE32-E72D297353CC}">
              <c16:uniqueId val="{00000004-CC3B-4ED9-9EBD-02C775E6902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ru-RU"/>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JP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53975</xdr:rowOff>
    </xdr:to>
    <xdr:pic>
      <xdr:nvPicPr>
        <xdr:cNvPr id="2" name="Рисунок 1">
          <a:extLst>
            <a:ext uri="{FF2B5EF4-FFF2-40B4-BE49-F238E27FC236}">
              <a16:creationId xmlns:a16="http://schemas.microsoft.com/office/drawing/2014/main" id="{31467AE8-4D9A-C542-AF3C-6FA5F12423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 cy="6254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723900</xdr:colOff>
      <xdr:row>3</xdr:row>
      <xdr:rowOff>28575</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twoCellAnchor editAs="oneCell">
    <xdr:from>
      <xdr:col>13</xdr:col>
      <xdr:colOff>1050925</xdr:colOff>
      <xdr:row>60</xdr:row>
      <xdr:rowOff>63500</xdr:rowOff>
    </xdr:from>
    <xdr:to>
      <xdr:col>21</xdr:col>
      <xdr:colOff>1022350</xdr:colOff>
      <xdr:row>68</xdr:row>
      <xdr:rowOff>134884</xdr:rowOff>
    </xdr:to>
    <xdr:pic>
      <xdr:nvPicPr>
        <xdr:cNvPr id="20" name="Рисунок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
        <a:stretch>
          <a:fillRect/>
        </a:stretch>
      </xdr:blipFill>
      <xdr:spPr>
        <a:xfrm>
          <a:off x="10223500" y="11283950"/>
          <a:ext cx="8896350" cy="1595384"/>
        </a:xfrm>
        <a:prstGeom prst="rect">
          <a:avLst/>
        </a:prstGeom>
      </xdr:spPr>
    </xdr:pic>
    <xdr:clientData/>
  </xdr:twoCellAnchor>
  <xdr:twoCellAnchor editAs="oneCell">
    <xdr:from>
      <xdr:col>13</xdr:col>
      <xdr:colOff>962025</xdr:colOff>
      <xdr:row>75</xdr:row>
      <xdr:rowOff>60325</xdr:rowOff>
    </xdr:from>
    <xdr:to>
      <xdr:col>21</xdr:col>
      <xdr:colOff>968375</xdr:colOff>
      <xdr:row>83</xdr:row>
      <xdr:rowOff>70410</xdr:rowOff>
    </xdr:to>
    <xdr:pic>
      <xdr:nvPicPr>
        <xdr:cNvPr id="22" name="Рисунок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10134600" y="14138275"/>
          <a:ext cx="8845550" cy="1553135"/>
        </a:xfrm>
        <a:prstGeom prst="rect">
          <a:avLst/>
        </a:prstGeom>
      </xdr:spPr>
    </xdr:pic>
    <xdr:clientData/>
  </xdr:twoCellAnchor>
  <xdr:twoCellAnchor editAs="oneCell">
    <xdr:from>
      <xdr:col>13</xdr:col>
      <xdr:colOff>1019175</xdr:colOff>
      <xdr:row>86</xdr:row>
      <xdr:rowOff>98425</xdr:rowOff>
    </xdr:from>
    <xdr:to>
      <xdr:col>21</xdr:col>
      <xdr:colOff>1019175</xdr:colOff>
      <xdr:row>94</xdr:row>
      <xdr:rowOff>139065</xdr:rowOff>
    </xdr:to>
    <xdr:pic>
      <xdr:nvPicPr>
        <xdr:cNvPr id="23" name="Рисунок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4"/>
        <a:stretch>
          <a:fillRect/>
        </a:stretch>
      </xdr:blipFill>
      <xdr:spPr>
        <a:xfrm>
          <a:off x="10191750" y="16290925"/>
          <a:ext cx="8896350" cy="1564640"/>
        </a:xfrm>
        <a:prstGeom prst="rect">
          <a:avLst/>
        </a:prstGeom>
      </xdr:spPr>
    </xdr:pic>
    <xdr:clientData/>
  </xdr:twoCellAnchor>
  <xdr:twoCellAnchor editAs="oneCell">
    <xdr:from>
      <xdr:col>13</xdr:col>
      <xdr:colOff>993775</xdr:colOff>
      <xdr:row>49</xdr:row>
      <xdr:rowOff>180975</xdr:rowOff>
    </xdr:from>
    <xdr:to>
      <xdr:col>21</xdr:col>
      <xdr:colOff>933450</xdr:colOff>
      <xdr:row>58</xdr:row>
      <xdr:rowOff>63046</xdr:rowOff>
    </xdr:to>
    <xdr:pic>
      <xdr:nvPicPr>
        <xdr:cNvPr id="24" name="Рисунок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5"/>
        <a:stretch>
          <a:fillRect/>
        </a:stretch>
      </xdr:blipFill>
      <xdr:spPr>
        <a:xfrm>
          <a:off x="16948150" y="11591925"/>
          <a:ext cx="8807450" cy="1596571"/>
        </a:xfrm>
        <a:prstGeom prst="rect">
          <a:avLst/>
        </a:prstGeom>
      </xdr:spPr>
    </xdr:pic>
    <xdr:clientData/>
  </xdr:twoCellAnchor>
  <xdr:twoCellAnchor editAs="oneCell">
    <xdr:from>
      <xdr:col>13</xdr:col>
      <xdr:colOff>1012825</xdr:colOff>
      <xdr:row>144</xdr:row>
      <xdr:rowOff>28575</xdr:rowOff>
    </xdr:from>
    <xdr:to>
      <xdr:col>21</xdr:col>
      <xdr:colOff>924690</xdr:colOff>
      <xdr:row>150</xdr:row>
      <xdr:rowOff>165811</xdr:rowOff>
    </xdr:to>
    <xdr:pic>
      <xdr:nvPicPr>
        <xdr:cNvPr id="25" name="Рисунок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6"/>
        <a:stretch>
          <a:fillRect/>
        </a:stretch>
      </xdr:blipFill>
      <xdr:spPr>
        <a:xfrm>
          <a:off x="10185400" y="24793575"/>
          <a:ext cx="8798690" cy="1785061"/>
        </a:xfrm>
        <a:prstGeom prst="rect">
          <a:avLst/>
        </a:prstGeom>
      </xdr:spPr>
    </xdr:pic>
    <xdr:clientData/>
  </xdr:twoCellAnchor>
  <xdr:twoCellAnchor editAs="oneCell">
    <xdr:from>
      <xdr:col>13</xdr:col>
      <xdr:colOff>1000125</xdr:colOff>
      <xdr:row>153</xdr:row>
      <xdr:rowOff>57150</xdr:rowOff>
    </xdr:from>
    <xdr:to>
      <xdr:col>21</xdr:col>
      <xdr:colOff>1019175</xdr:colOff>
      <xdr:row>161</xdr:row>
      <xdr:rowOff>170275</xdr:rowOff>
    </xdr:to>
    <xdr:pic>
      <xdr:nvPicPr>
        <xdr:cNvPr id="26" name="Рисунок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7"/>
        <a:stretch>
          <a:fillRect/>
        </a:stretch>
      </xdr:blipFill>
      <xdr:spPr>
        <a:xfrm>
          <a:off x="10172700" y="27422475"/>
          <a:ext cx="8896350" cy="1637125"/>
        </a:xfrm>
        <a:prstGeom prst="rect">
          <a:avLst/>
        </a:prstGeom>
      </xdr:spPr>
    </xdr:pic>
    <xdr:clientData/>
  </xdr:twoCellAnchor>
  <xdr:twoCellAnchor editAs="oneCell">
    <xdr:from>
      <xdr:col>13</xdr:col>
      <xdr:colOff>1038225</xdr:colOff>
      <xdr:row>199</xdr:row>
      <xdr:rowOff>3175</xdr:rowOff>
    </xdr:from>
    <xdr:to>
      <xdr:col>21</xdr:col>
      <xdr:colOff>1019175</xdr:colOff>
      <xdr:row>210</xdr:row>
      <xdr:rowOff>186918</xdr:rowOff>
    </xdr:to>
    <xdr:pic>
      <xdr:nvPicPr>
        <xdr:cNvPr id="27" name="Рисунок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8"/>
        <a:stretch>
          <a:fillRect/>
        </a:stretch>
      </xdr:blipFill>
      <xdr:spPr>
        <a:xfrm>
          <a:off x="10210800" y="31045150"/>
          <a:ext cx="8896350" cy="2279243"/>
        </a:xfrm>
        <a:prstGeom prst="rect">
          <a:avLst/>
        </a:prstGeom>
      </xdr:spPr>
    </xdr:pic>
    <xdr:clientData/>
  </xdr:twoCellAnchor>
  <xdr:twoCellAnchor editAs="oneCell">
    <xdr:from>
      <xdr:col>14</xdr:col>
      <xdr:colOff>19050</xdr:colOff>
      <xdr:row>188</xdr:row>
      <xdr:rowOff>127000</xdr:rowOff>
    </xdr:from>
    <xdr:to>
      <xdr:col>21</xdr:col>
      <xdr:colOff>1038225</xdr:colOff>
      <xdr:row>197</xdr:row>
      <xdr:rowOff>7884</xdr:rowOff>
    </xdr:to>
    <xdr:pic>
      <xdr:nvPicPr>
        <xdr:cNvPr id="28" name="Рисунок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9"/>
        <a:stretch>
          <a:fillRect/>
        </a:stretch>
      </xdr:blipFill>
      <xdr:spPr>
        <a:xfrm>
          <a:off x="10258425" y="29073475"/>
          <a:ext cx="8896350" cy="1595384"/>
        </a:xfrm>
        <a:prstGeom prst="rect">
          <a:avLst/>
        </a:prstGeom>
      </xdr:spPr>
    </xdr:pic>
    <xdr:clientData/>
  </xdr:twoCellAnchor>
  <xdr:twoCellAnchor editAs="oneCell">
    <xdr:from>
      <xdr:col>13</xdr:col>
      <xdr:colOff>1028700</xdr:colOff>
      <xdr:row>326</xdr:row>
      <xdr:rowOff>161925</xdr:rowOff>
    </xdr:from>
    <xdr:to>
      <xdr:col>21</xdr:col>
      <xdr:colOff>1000890</xdr:colOff>
      <xdr:row>338</xdr:row>
      <xdr:rowOff>54139</xdr:rowOff>
    </xdr:to>
    <xdr:pic>
      <xdr:nvPicPr>
        <xdr:cNvPr id="29" name="Рисунок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0"/>
        <a:stretch>
          <a:fillRect/>
        </a:stretch>
      </xdr:blipFill>
      <xdr:spPr>
        <a:xfrm>
          <a:off x="10201275" y="55397400"/>
          <a:ext cx="8878065" cy="2178214"/>
        </a:xfrm>
        <a:prstGeom prst="rect">
          <a:avLst/>
        </a:prstGeom>
      </xdr:spPr>
    </xdr:pic>
    <xdr:clientData/>
  </xdr:twoCellAnchor>
  <xdr:twoCellAnchor editAs="oneCell">
    <xdr:from>
      <xdr:col>13</xdr:col>
      <xdr:colOff>1060450</xdr:colOff>
      <xdr:row>340</xdr:row>
      <xdr:rowOff>95250</xdr:rowOff>
    </xdr:from>
    <xdr:to>
      <xdr:col>21</xdr:col>
      <xdr:colOff>981075</xdr:colOff>
      <xdr:row>348</xdr:row>
      <xdr:rowOff>169197</xdr:rowOff>
    </xdr:to>
    <xdr:pic>
      <xdr:nvPicPr>
        <xdr:cNvPr id="30" name="Рисунок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1"/>
        <a:stretch>
          <a:fillRect/>
        </a:stretch>
      </xdr:blipFill>
      <xdr:spPr>
        <a:xfrm>
          <a:off x="10233025" y="57997725"/>
          <a:ext cx="8855075" cy="1597947"/>
        </a:xfrm>
        <a:prstGeom prst="rect">
          <a:avLst/>
        </a:prstGeom>
      </xdr:spPr>
    </xdr:pic>
    <xdr:clientData/>
  </xdr:twoCellAnchor>
  <xdr:twoCellAnchor editAs="oneCell">
    <xdr:from>
      <xdr:col>24</xdr:col>
      <xdr:colOff>279400</xdr:colOff>
      <xdr:row>488</xdr:row>
      <xdr:rowOff>114300</xdr:rowOff>
    </xdr:from>
    <xdr:to>
      <xdr:col>38</xdr:col>
      <xdr:colOff>558800</xdr:colOff>
      <xdr:row>497</xdr:row>
      <xdr:rowOff>22522</xdr:rowOff>
    </xdr:to>
    <xdr:pic>
      <xdr:nvPicPr>
        <xdr:cNvPr id="31" name="Рисунок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2"/>
        <a:stretch>
          <a:fillRect/>
        </a:stretch>
      </xdr:blipFill>
      <xdr:spPr>
        <a:xfrm>
          <a:off x="21196300" y="58686700"/>
          <a:ext cx="10058400" cy="1622722"/>
        </a:xfrm>
        <a:prstGeom prst="rect">
          <a:avLst/>
        </a:prstGeom>
      </xdr:spPr>
    </xdr:pic>
    <xdr:clientData/>
  </xdr:twoCellAnchor>
  <xdr:twoCellAnchor editAs="oneCell">
    <xdr:from>
      <xdr:col>13</xdr:col>
      <xdr:colOff>1031875</xdr:colOff>
      <xdr:row>213</xdr:row>
      <xdr:rowOff>19050</xdr:rowOff>
    </xdr:from>
    <xdr:to>
      <xdr:col>21</xdr:col>
      <xdr:colOff>1022350</xdr:colOff>
      <xdr:row>221</xdr:row>
      <xdr:rowOff>134196</xdr:rowOff>
    </xdr:to>
    <xdr:pic>
      <xdr:nvPicPr>
        <xdr:cNvPr id="32" name="Рисунок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3"/>
        <a:stretch>
          <a:fillRect/>
        </a:stretch>
      </xdr:blipFill>
      <xdr:spPr>
        <a:xfrm>
          <a:off x="10204450" y="33728025"/>
          <a:ext cx="8896350" cy="1639146"/>
        </a:xfrm>
        <a:prstGeom prst="rect">
          <a:avLst/>
        </a:prstGeom>
      </xdr:spPr>
    </xdr:pic>
    <xdr:clientData/>
  </xdr:twoCellAnchor>
  <xdr:twoCellAnchor editAs="oneCell">
    <xdr:from>
      <xdr:col>13</xdr:col>
      <xdr:colOff>1044575</xdr:colOff>
      <xdr:row>224</xdr:row>
      <xdr:rowOff>3175</xdr:rowOff>
    </xdr:from>
    <xdr:to>
      <xdr:col>21</xdr:col>
      <xdr:colOff>993775</xdr:colOff>
      <xdr:row>232</xdr:row>
      <xdr:rowOff>101897</xdr:rowOff>
    </xdr:to>
    <xdr:pic>
      <xdr:nvPicPr>
        <xdr:cNvPr id="34" name="Рисунок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2"/>
        <a:stretch>
          <a:fillRect/>
        </a:stretch>
      </xdr:blipFill>
      <xdr:spPr>
        <a:xfrm>
          <a:off x="10217150" y="35807650"/>
          <a:ext cx="8874125" cy="1622722"/>
        </a:xfrm>
        <a:prstGeom prst="rect">
          <a:avLst/>
        </a:prstGeom>
      </xdr:spPr>
    </xdr:pic>
    <xdr:clientData/>
  </xdr:twoCellAnchor>
  <xdr:twoCellAnchor editAs="oneCell">
    <xdr:from>
      <xdr:col>24</xdr:col>
      <xdr:colOff>546100</xdr:colOff>
      <xdr:row>515</xdr:row>
      <xdr:rowOff>63500</xdr:rowOff>
    </xdr:from>
    <xdr:to>
      <xdr:col>39</xdr:col>
      <xdr:colOff>127000</xdr:colOff>
      <xdr:row>523</xdr:row>
      <xdr:rowOff>182948</xdr:rowOff>
    </xdr:to>
    <xdr:pic>
      <xdr:nvPicPr>
        <xdr:cNvPr id="35" name="Рисунок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4"/>
        <a:stretch>
          <a:fillRect/>
        </a:stretch>
      </xdr:blipFill>
      <xdr:spPr>
        <a:xfrm>
          <a:off x="21463000" y="67589400"/>
          <a:ext cx="10058400" cy="1643448"/>
        </a:xfrm>
        <a:prstGeom prst="rect">
          <a:avLst/>
        </a:prstGeom>
      </xdr:spPr>
    </xdr:pic>
    <xdr:clientData/>
  </xdr:twoCellAnchor>
  <xdr:twoCellAnchor editAs="oneCell">
    <xdr:from>
      <xdr:col>14</xdr:col>
      <xdr:colOff>0</xdr:colOff>
      <xdr:row>246</xdr:row>
      <xdr:rowOff>38100</xdr:rowOff>
    </xdr:from>
    <xdr:to>
      <xdr:col>21</xdr:col>
      <xdr:colOff>1000890</xdr:colOff>
      <xdr:row>256</xdr:row>
      <xdr:rowOff>119249</xdr:rowOff>
    </xdr:to>
    <xdr:pic>
      <xdr:nvPicPr>
        <xdr:cNvPr id="36" name="Рисунок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5"/>
        <a:stretch>
          <a:fillRect/>
        </a:stretch>
      </xdr:blipFill>
      <xdr:spPr>
        <a:xfrm>
          <a:off x="10239375" y="40033575"/>
          <a:ext cx="8878065" cy="1986149"/>
        </a:xfrm>
        <a:prstGeom prst="rect">
          <a:avLst/>
        </a:prstGeom>
      </xdr:spPr>
    </xdr:pic>
    <xdr:clientData/>
  </xdr:twoCellAnchor>
  <xdr:twoCellAnchor editAs="oneCell">
    <xdr:from>
      <xdr:col>14</xdr:col>
      <xdr:colOff>0</xdr:colOff>
      <xdr:row>235</xdr:row>
      <xdr:rowOff>50800</xdr:rowOff>
    </xdr:from>
    <xdr:to>
      <xdr:col>21</xdr:col>
      <xdr:colOff>968375</xdr:colOff>
      <xdr:row>243</xdr:row>
      <xdr:rowOff>170248</xdr:rowOff>
    </xdr:to>
    <xdr:pic>
      <xdr:nvPicPr>
        <xdr:cNvPr id="38" name="Рисунок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4"/>
        <a:stretch>
          <a:fillRect/>
        </a:stretch>
      </xdr:blipFill>
      <xdr:spPr>
        <a:xfrm>
          <a:off x="10239375" y="37950775"/>
          <a:ext cx="8845550" cy="1643448"/>
        </a:xfrm>
        <a:prstGeom prst="rect">
          <a:avLst/>
        </a:prstGeom>
      </xdr:spPr>
    </xdr:pic>
    <xdr:clientData/>
  </xdr:twoCellAnchor>
  <xdr:twoCellAnchor editAs="oneCell">
    <xdr:from>
      <xdr:col>14</xdr:col>
      <xdr:colOff>41275</xdr:colOff>
      <xdr:row>269</xdr:row>
      <xdr:rowOff>171450</xdr:rowOff>
    </xdr:from>
    <xdr:to>
      <xdr:col>21</xdr:col>
      <xdr:colOff>1000890</xdr:colOff>
      <xdr:row>281</xdr:row>
      <xdr:rowOff>4138</xdr:rowOff>
    </xdr:to>
    <xdr:pic>
      <xdr:nvPicPr>
        <xdr:cNvPr id="39" name="Рисунок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6"/>
        <a:stretch>
          <a:fillRect/>
        </a:stretch>
      </xdr:blipFill>
      <xdr:spPr>
        <a:xfrm>
          <a:off x="10280650" y="44548425"/>
          <a:ext cx="8836790" cy="2118688"/>
        </a:xfrm>
        <a:prstGeom prst="rect">
          <a:avLst/>
        </a:prstGeom>
      </xdr:spPr>
    </xdr:pic>
    <xdr:clientData/>
  </xdr:twoCellAnchor>
  <xdr:twoCellAnchor editAs="oneCell">
    <xdr:from>
      <xdr:col>14</xdr:col>
      <xdr:colOff>0</xdr:colOff>
      <xdr:row>259</xdr:row>
      <xdr:rowOff>47625</xdr:rowOff>
    </xdr:from>
    <xdr:to>
      <xdr:col>21</xdr:col>
      <xdr:colOff>1006475</xdr:colOff>
      <xdr:row>267</xdr:row>
      <xdr:rowOff>120988</xdr:rowOff>
    </xdr:to>
    <xdr:pic>
      <xdr:nvPicPr>
        <xdr:cNvPr id="40" name="Рисунок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7"/>
        <a:stretch>
          <a:fillRect/>
        </a:stretch>
      </xdr:blipFill>
      <xdr:spPr>
        <a:xfrm>
          <a:off x="10239375" y="42519600"/>
          <a:ext cx="8883650" cy="1597363"/>
        </a:xfrm>
        <a:prstGeom prst="rect">
          <a:avLst/>
        </a:prstGeom>
      </xdr:spPr>
    </xdr:pic>
    <xdr:clientData/>
  </xdr:twoCellAnchor>
  <xdr:twoCellAnchor editAs="oneCell">
    <xdr:from>
      <xdr:col>13</xdr:col>
      <xdr:colOff>1009650</xdr:colOff>
      <xdr:row>283</xdr:row>
      <xdr:rowOff>50800</xdr:rowOff>
    </xdr:from>
    <xdr:to>
      <xdr:col>21</xdr:col>
      <xdr:colOff>1006475</xdr:colOff>
      <xdr:row>291</xdr:row>
      <xdr:rowOff>81840</xdr:rowOff>
    </xdr:to>
    <xdr:pic>
      <xdr:nvPicPr>
        <xdr:cNvPr id="41" name="Рисунок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8"/>
        <a:stretch>
          <a:fillRect/>
        </a:stretch>
      </xdr:blipFill>
      <xdr:spPr>
        <a:xfrm>
          <a:off x="10182225" y="47094775"/>
          <a:ext cx="8883650" cy="1555040"/>
        </a:xfrm>
        <a:prstGeom prst="rect">
          <a:avLst/>
        </a:prstGeom>
      </xdr:spPr>
    </xdr:pic>
    <xdr:clientData/>
  </xdr:twoCellAnchor>
  <xdr:twoCellAnchor editAs="oneCell">
    <xdr:from>
      <xdr:col>13</xdr:col>
      <xdr:colOff>1041400</xdr:colOff>
      <xdr:row>293</xdr:row>
      <xdr:rowOff>19050</xdr:rowOff>
    </xdr:from>
    <xdr:to>
      <xdr:col>21</xdr:col>
      <xdr:colOff>981075</xdr:colOff>
      <xdr:row>301</xdr:row>
      <xdr:rowOff>80610</xdr:rowOff>
    </xdr:to>
    <xdr:pic>
      <xdr:nvPicPr>
        <xdr:cNvPr id="42" name="Рисунок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19"/>
        <a:stretch>
          <a:fillRect/>
        </a:stretch>
      </xdr:blipFill>
      <xdr:spPr>
        <a:xfrm>
          <a:off x="10213975" y="48968025"/>
          <a:ext cx="8855075" cy="1585560"/>
        </a:xfrm>
        <a:prstGeom prst="rect">
          <a:avLst/>
        </a:prstGeom>
      </xdr:spPr>
    </xdr:pic>
    <xdr:clientData/>
  </xdr:twoCellAnchor>
  <xdr:twoCellAnchor editAs="oneCell">
    <xdr:from>
      <xdr:col>13</xdr:col>
      <xdr:colOff>1035050</xdr:colOff>
      <xdr:row>304</xdr:row>
      <xdr:rowOff>180975</xdr:rowOff>
    </xdr:from>
    <xdr:to>
      <xdr:col>21</xdr:col>
      <xdr:colOff>993775</xdr:colOff>
      <xdr:row>313</xdr:row>
      <xdr:rowOff>144947</xdr:rowOff>
    </xdr:to>
    <xdr:pic>
      <xdr:nvPicPr>
        <xdr:cNvPr id="43" name="Рисунок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0"/>
        <a:stretch>
          <a:fillRect/>
        </a:stretch>
      </xdr:blipFill>
      <xdr:spPr>
        <a:xfrm>
          <a:off x="10207625" y="51225450"/>
          <a:ext cx="8874125" cy="1678472"/>
        </a:xfrm>
        <a:prstGeom prst="rect">
          <a:avLst/>
        </a:prstGeom>
      </xdr:spPr>
    </xdr:pic>
    <xdr:clientData/>
  </xdr:twoCellAnchor>
  <xdr:twoCellAnchor editAs="oneCell">
    <xdr:from>
      <xdr:col>13</xdr:col>
      <xdr:colOff>1028700</xdr:colOff>
      <xdr:row>314</xdr:row>
      <xdr:rowOff>171450</xdr:rowOff>
    </xdr:from>
    <xdr:to>
      <xdr:col>21</xdr:col>
      <xdr:colOff>968375</xdr:colOff>
      <xdr:row>323</xdr:row>
      <xdr:rowOff>141608</xdr:rowOff>
    </xdr:to>
    <xdr:pic>
      <xdr:nvPicPr>
        <xdr:cNvPr id="44" name="Рисунок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21"/>
        <a:stretch>
          <a:fillRect/>
        </a:stretch>
      </xdr:blipFill>
      <xdr:spPr>
        <a:xfrm>
          <a:off x="10201275" y="53120925"/>
          <a:ext cx="8845550" cy="1684658"/>
        </a:xfrm>
        <a:prstGeom prst="rect">
          <a:avLst/>
        </a:prstGeom>
      </xdr:spPr>
    </xdr:pic>
    <xdr:clientData/>
  </xdr:twoCellAnchor>
  <xdr:twoCellAnchor editAs="oneCell">
    <xdr:from>
      <xdr:col>13</xdr:col>
      <xdr:colOff>949325</xdr:colOff>
      <xdr:row>361</xdr:row>
      <xdr:rowOff>19050</xdr:rowOff>
    </xdr:from>
    <xdr:to>
      <xdr:col>21</xdr:col>
      <xdr:colOff>993775</xdr:colOff>
      <xdr:row>369</xdr:row>
      <xdr:rowOff>115776</xdr:rowOff>
    </xdr:to>
    <xdr:pic>
      <xdr:nvPicPr>
        <xdr:cNvPr id="45" name="Рисунок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2"/>
        <a:stretch>
          <a:fillRect/>
        </a:stretch>
      </xdr:blipFill>
      <xdr:spPr>
        <a:xfrm>
          <a:off x="10121900" y="61922025"/>
          <a:ext cx="8874125" cy="1620726"/>
        </a:xfrm>
        <a:prstGeom prst="rect">
          <a:avLst/>
        </a:prstGeom>
      </xdr:spPr>
    </xdr:pic>
    <xdr:clientData/>
  </xdr:twoCellAnchor>
  <xdr:twoCellAnchor editAs="oneCell">
    <xdr:from>
      <xdr:col>13</xdr:col>
      <xdr:colOff>1047750</xdr:colOff>
      <xdr:row>351</xdr:row>
      <xdr:rowOff>3175</xdr:rowOff>
    </xdr:from>
    <xdr:to>
      <xdr:col>21</xdr:col>
      <xdr:colOff>1006475</xdr:colOff>
      <xdr:row>359</xdr:row>
      <xdr:rowOff>53533</xdr:rowOff>
    </xdr:to>
    <xdr:pic>
      <xdr:nvPicPr>
        <xdr:cNvPr id="46" name="Рисунок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23"/>
        <a:stretch>
          <a:fillRect/>
        </a:stretch>
      </xdr:blipFill>
      <xdr:spPr>
        <a:xfrm>
          <a:off x="10220325" y="60001150"/>
          <a:ext cx="8883650" cy="1574358"/>
        </a:xfrm>
        <a:prstGeom prst="rect">
          <a:avLst/>
        </a:prstGeom>
      </xdr:spPr>
    </xdr:pic>
    <xdr:clientData/>
  </xdr:twoCellAnchor>
  <xdr:twoCellAnchor editAs="oneCell">
    <xdr:from>
      <xdr:col>13</xdr:col>
      <xdr:colOff>1000125</xdr:colOff>
      <xdr:row>372</xdr:row>
      <xdr:rowOff>165100</xdr:rowOff>
    </xdr:from>
    <xdr:to>
      <xdr:col>21</xdr:col>
      <xdr:colOff>1006475</xdr:colOff>
      <xdr:row>381</xdr:row>
      <xdr:rowOff>77328</xdr:rowOff>
    </xdr:to>
    <xdr:pic>
      <xdr:nvPicPr>
        <xdr:cNvPr id="47" name="Рисунок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4"/>
        <a:stretch>
          <a:fillRect/>
        </a:stretch>
      </xdr:blipFill>
      <xdr:spPr>
        <a:xfrm>
          <a:off x="10172700" y="64163575"/>
          <a:ext cx="8883650" cy="1626728"/>
        </a:xfrm>
        <a:prstGeom prst="rect">
          <a:avLst/>
        </a:prstGeom>
      </xdr:spPr>
    </xdr:pic>
    <xdr:clientData/>
  </xdr:twoCellAnchor>
  <xdr:twoCellAnchor editAs="oneCell">
    <xdr:from>
      <xdr:col>14</xdr:col>
      <xdr:colOff>0</xdr:colOff>
      <xdr:row>382</xdr:row>
      <xdr:rowOff>156878</xdr:rowOff>
    </xdr:from>
    <xdr:to>
      <xdr:col>21</xdr:col>
      <xdr:colOff>955675</xdr:colOff>
      <xdr:row>392</xdr:row>
      <xdr:rowOff>144870</xdr:rowOff>
    </xdr:to>
    <xdr:pic>
      <xdr:nvPicPr>
        <xdr:cNvPr id="48" name="Рисунок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5"/>
        <a:stretch>
          <a:fillRect/>
        </a:stretch>
      </xdr:blipFill>
      <xdr:spPr>
        <a:xfrm>
          <a:off x="9172575" y="70251353"/>
          <a:ext cx="8832850" cy="1892992"/>
        </a:xfrm>
        <a:prstGeom prst="rect">
          <a:avLst/>
        </a:prstGeom>
      </xdr:spPr>
    </xdr:pic>
    <xdr:clientData/>
  </xdr:twoCellAnchor>
  <xdr:twoCellAnchor editAs="oneCell">
    <xdr:from>
      <xdr:col>13</xdr:col>
      <xdr:colOff>1000125</xdr:colOff>
      <xdr:row>395</xdr:row>
      <xdr:rowOff>34925</xdr:rowOff>
    </xdr:from>
    <xdr:to>
      <xdr:col>21</xdr:col>
      <xdr:colOff>1019175</xdr:colOff>
      <xdr:row>403</xdr:row>
      <xdr:rowOff>109448</xdr:rowOff>
    </xdr:to>
    <xdr:pic>
      <xdr:nvPicPr>
        <xdr:cNvPr id="49" name="Рисунок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6"/>
        <a:stretch>
          <a:fillRect/>
        </a:stretch>
      </xdr:blipFill>
      <xdr:spPr>
        <a:xfrm>
          <a:off x="10172700" y="68414900"/>
          <a:ext cx="8896350" cy="1598523"/>
        </a:xfrm>
        <a:prstGeom prst="rect">
          <a:avLst/>
        </a:prstGeom>
      </xdr:spPr>
    </xdr:pic>
    <xdr:clientData/>
  </xdr:twoCellAnchor>
  <xdr:twoCellAnchor editAs="oneCell">
    <xdr:from>
      <xdr:col>14</xdr:col>
      <xdr:colOff>3175</xdr:colOff>
      <xdr:row>404</xdr:row>
      <xdr:rowOff>178922</xdr:rowOff>
    </xdr:from>
    <xdr:to>
      <xdr:col>21</xdr:col>
      <xdr:colOff>1009650</xdr:colOff>
      <xdr:row>415</xdr:row>
      <xdr:rowOff>181912</xdr:rowOff>
    </xdr:to>
    <xdr:pic>
      <xdr:nvPicPr>
        <xdr:cNvPr id="50" name="Рисунок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7"/>
        <a:stretch>
          <a:fillRect/>
        </a:stretch>
      </xdr:blipFill>
      <xdr:spPr>
        <a:xfrm>
          <a:off x="9175750" y="74464397"/>
          <a:ext cx="8883650" cy="2098490"/>
        </a:xfrm>
        <a:prstGeom prst="rect">
          <a:avLst/>
        </a:prstGeom>
      </xdr:spPr>
    </xdr:pic>
    <xdr:clientData/>
  </xdr:twoCellAnchor>
  <xdr:twoCellAnchor editAs="oneCell">
    <xdr:from>
      <xdr:col>13</xdr:col>
      <xdr:colOff>1016000</xdr:colOff>
      <xdr:row>419</xdr:row>
      <xdr:rowOff>152400</xdr:rowOff>
    </xdr:from>
    <xdr:to>
      <xdr:col>21</xdr:col>
      <xdr:colOff>955675</xdr:colOff>
      <xdr:row>428</xdr:row>
      <xdr:rowOff>103939</xdr:rowOff>
    </xdr:to>
    <xdr:pic>
      <xdr:nvPicPr>
        <xdr:cNvPr id="51" name="Рисунок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8"/>
        <a:stretch>
          <a:fillRect/>
        </a:stretch>
      </xdr:blipFill>
      <xdr:spPr>
        <a:xfrm>
          <a:off x="10188575" y="73104375"/>
          <a:ext cx="8836025" cy="1666039"/>
        </a:xfrm>
        <a:prstGeom prst="rect">
          <a:avLst/>
        </a:prstGeom>
      </xdr:spPr>
    </xdr:pic>
    <xdr:clientData/>
  </xdr:twoCellAnchor>
  <xdr:twoCellAnchor editAs="oneCell">
    <xdr:from>
      <xdr:col>13</xdr:col>
      <xdr:colOff>1025525</xdr:colOff>
      <xdr:row>430</xdr:row>
      <xdr:rowOff>79375</xdr:rowOff>
    </xdr:from>
    <xdr:to>
      <xdr:col>21</xdr:col>
      <xdr:colOff>955675</xdr:colOff>
      <xdr:row>439</xdr:row>
      <xdr:rowOff>88817</xdr:rowOff>
    </xdr:to>
    <xdr:pic>
      <xdr:nvPicPr>
        <xdr:cNvPr id="52" name="Рисунок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9"/>
        <a:stretch>
          <a:fillRect/>
        </a:stretch>
      </xdr:blipFill>
      <xdr:spPr>
        <a:xfrm>
          <a:off x="10198100" y="75126850"/>
          <a:ext cx="8836025" cy="1723942"/>
        </a:xfrm>
        <a:prstGeom prst="rect">
          <a:avLst/>
        </a:prstGeom>
      </xdr:spPr>
    </xdr:pic>
    <xdr:clientData/>
  </xdr:twoCellAnchor>
  <xdr:twoCellAnchor editAs="oneCell">
    <xdr:from>
      <xdr:col>13</xdr:col>
      <xdr:colOff>1044575</xdr:colOff>
      <xdr:row>175</xdr:row>
      <xdr:rowOff>152400</xdr:rowOff>
    </xdr:from>
    <xdr:to>
      <xdr:col>21</xdr:col>
      <xdr:colOff>955675</xdr:colOff>
      <xdr:row>184</xdr:row>
      <xdr:rowOff>54648</xdr:rowOff>
    </xdr:to>
    <xdr:pic>
      <xdr:nvPicPr>
        <xdr:cNvPr id="56" name="Рисунок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30"/>
        <a:stretch>
          <a:fillRect/>
        </a:stretch>
      </xdr:blipFill>
      <xdr:spPr>
        <a:xfrm>
          <a:off x="10217150" y="26403300"/>
          <a:ext cx="8836025" cy="1616748"/>
        </a:xfrm>
        <a:prstGeom prst="rect">
          <a:avLst/>
        </a:prstGeom>
      </xdr:spPr>
    </xdr:pic>
    <xdr:clientData/>
  </xdr:twoCellAnchor>
  <xdr:twoCellAnchor editAs="oneCell">
    <xdr:from>
      <xdr:col>13</xdr:col>
      <xdr:colOff>996950</xdr:colOff>
      <xdr:row>166</xdr:row>
      <xdr:rowOff>53975</xdr:rowOff>
    </xdr:from>
    <xdr:to>
      <xdr:col>21</xdr:col>
      <xdr:colOff>955675</xdr:colOff>
      <xdr:row>173</xdr:row>
      <xdr:rowOff>148943</xdr:rowOff>
    </xdr:to>
    <xdr:pic>
      <xdr:nvPicPr>
        <xdr:cNvPr id="57" name="Рисунок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31"/>
        <a:stretch>
          <a:fillRect/>
        </a:stretch>
      </xdr:blipFill>
      <xdr:spPr>
        <a:xfrm>
          <a:off x="10169525" y="24152225"/>
          <a:ext cx="8836025" cy="1599918"/>
        </a:xfrm>
        <a:prstGeom prst="rect">
          <a:avLst/>
        </a:prstGeom>
      </xdr:spPr>
    </xdr:pic>
    <xdr:clientData/>
  </xdr:twoCellAnchor>
  <xdr:twoCellAnchor editAs="oneCell">
    <xdr:from>
      <xdr:col>20</xdr:col>
      <xdr:colOff>495299</xdr:colOff>
      <xdr:row>15</xdr:row>
      <xdr:rowOff>165100</xdr:rowOff>
    </xdr:from>
    <xdr:to>
      <xdr:col>36</xdr:col>
      <xdr:colOff>377584</xdr:colOff>
      <xdr:row>45</xdr:row>
      <xdr:rowOff>127000</xdr:rowOff>
    </xdr:to>
    <xdr:pic>
      <xdr:nvPicPr>
        <xdr:cNvPr id="59" name="Рисунок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32"/>
        <a:stretch>
          <a:fillRect/>
        </a:stretch>
      </xdr:blipFill>
      <xdr:spPr>
        <a:xfrm>
          <a:off x="20967699" y="3048000"/>
          <a:ext cx="13033135" cy="5740400"/>
        </a:xfrm>
        <a:prstGeom prst="rect">
          <a:avLst/>
        </a:prstGeom>
      </xdr:spPr>
    </xdr:pic>
    <xdr:clientData/>
  </xdr:twoCellAnchor>
  <xdr:twoCellAnchor editAs="oneCell">
    <xdr:from>
      <xdr:col>23</xdr:col>
      <xdr:colOff>647700</xdr:colOff>
      <xdr:row>65</xdr:row>
      <xdr:rowOff>177800</xdr:rowOff>
    </xdr:from>
    <xdr:to>
      <xdr:col>41</xdr:col>
      <xdr:colOff>426500</xdr:colOff>
      <xdr:row>81</xdr:row>
      <xdr:rowOff>142875</xdr:rowOff>
    </xdr:to>
    <xdr:pic>
      <xdr:nvPicPr>
        <xdr:cNvPr id="60" name="Рисунок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33"/>
        <a:stretch>
          <a:fillRect/>
        </a:stretch>
      </xdr:blipFill>
      <xdr:spPr>
        <a:xfrm>
          <a:off x="21196300" y="9601200"/>
          <a:ext cx="12720100" cy="3035300"/>
        </a:xfrm>
        <a:prstGeom prst="rect">
          <a:avLst/>
        </a:prstGeom>
      </xdr:spPr>
    </xdr:pic>
    <xdr:clientData/>
  </xdr:twoCellAnchor>
  <xdr:twoCellAnchor editAs="oneCell">
    <xdr:from>
      <xdr:col>23</xdr:col>
      <xdr:colOff>736600</xdr:colOff>
      <xdr:row>84</xdr:row>
      <xdr:rowOff>127000</xdr:rowOff>
    </xdr:from>
    <xdr:to>
      <xdr:col>38</xdr:col>
      <xdr:colOff>0</xdr:colOff>
      <xdr:row>92</xdr:row>
      <xdr:rowOff>29283</xdr:rowOff>
    </xdr:to>
    <xdr:pic>
      <xdr:nvPicPr>
        <xdr:cNvPr id="61" name="Рисунок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34"/>
        <a:stretch>
          <a:fillRect/>
        </a:stretch>
      </xdr:blipFill>
      <xdr:spPr>
        <a:xfrm>
          <a:off x="21285200" y="13004800"/>
          <a:ext cx="10058400" cy="1426283"/>
        </a:xfrm>
        <a:prstGeom prst="rect">
          <a:avLst/>
        </a:prstGeom>
      </xdr:spPr>
    </xdr:pic>
    <xdr:clientData/>
  </xdr:twoCellAnchor>
  <xdr:twoCellAnchor editAs="oneCell">
    <xdr:from>
      <xdr:col>23</xdr:col>
      <xdr:colOff>800100</xdr:colOff>
      <xdr:row>92</xdr:row>
      <xdr:rowOff>38100</xdr:rowOff>
    </xdr:from>
    <xdr:to>
      <xdr:col>38</xdr:col>
      <xdr:colOff>12700</xdr:colOff>
      <xdr:row>99</xdr:row>
      <xdr:rowOff>35348</xdr:rowOff>
    </xdr:to>
    <xdr:pic>
      <xdr:nvPicPr>
        <xdr:cNvPr id="62" name="Рисунок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35"/>
        <a:stretch>
          <a:fillRect/>
        </a:stretch>
      </xdr:blipFill>
      <xdr:spPr>
        <a:xfrm>
          <a:off x="21348700" y="14439900"/>
          <a:ext cx="10058400" cy="1378373"/>
        </a:xfrm>
        <a:prstGeom prst="rect">
          <a:avLst/>
        </a:prstGeom>
      </xdr:spPr>
    </xdr:pic>
    <xdr:clientData/>
  </xdr:twoCellAnchor>
  <xdr:twoCellAnchor editAs="oneCell">
    <xdr:from>
      <xdr:col>27</xdr:col>
      <xdr:colOff>571500</xdr:colOff>
      <xdr:row>57</xdr:row>
      <xdr:rowOff>142875</xdr:rowOff>
    </xdr:from>
    <xdr:to>
      <xdr:col>37</xdr:col>
      <xdr:colOff>257175</xdr:colOff>
      <xdr:row>66</xdr:row>
      <xdr:rowOff>38100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1288375" y="8801100"/>
          <a:ext cx="5781675" cy="1609725"/>
        </a:xfrm>
        <a:prstGeom prst="rect">
          <a:avLst/>
        </a:prstGeom>
      </xdr:spPr>
    </xdr:pic>
    <xdr:clientData/>
  </xdr:twoCellAnchor>
  <xdr:twoCellAnchor editAs="oneCell">
    <xdr:from>
      <xdr:col>29</xdr:col>
      <xdr:colOff>409575</xdr:colOff>
      <xdr:row>93</xdr:row>
      <xdr:rowOff>180975</xdr:rowOff>
    </xdr:from>
    <xdr:to>
      <xdr:col>37</xdr:col>
      <xdr:colOff>428625</xdr:colOff>
      <xdr:row>119</xdr:row>
      <xdr:rowOff>66675</xdr:rowOff>
    </xdr:to>
    <xdr:pic>
      <xdr:nvPicPr>
        <xdr:cNvPr id="4" name="Рисунок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24545925" y="19992975"/>
          <a:ext cx="4895850" cy="5076825"/>
        </a:xfrm>
        <a:prstGeom prst="rect">
          <a:avLst/>
        </a:prstGeom>
      </xdr:spPr>
    </xdr:pic>
    <xdr:clientData/>
  </xdr:twoCellAnchor>
  <xdr:twoCellAnchor>
    <xdr:from>
      <xdr:col>8</xdr:col>
      <xdr:colOff>276226</xdr:colOff>
      <xdr:row>44</xdr:row>
      <xdr:rowOff>28574</xdr:rowOff>
    </xdr:from>
    <xdr:to>
      <xdr:col>13</xdr:col>
      <xdr:colOff>209550</xdr:colOff>
      <xdr:row>58</xdr:row>
      <xdr:rowOff>142875</xdr:rowOff>
    </xdr:to>
    <xdr:graphicFrame macro="">
      <xdr:nvGraphicFramePr>
        <xdr:cNvPr id="53" name="Диаграмма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276225</xdr:colOff>
      <xdr:row>59</xdr:row>
      <xdr:rowOff>57150</xdr:rowOff>
    </xdr:from>
    <xdr:to>
      <xdr:col>13</xdr:col>
      <xdr:colOff>209550</xdr:colOff>
      <xdr:row>74</xdr:row>
      <xdr:rowOff>0</xdr:rowOff>
    </xdr:to>
    <xdr:graphicFrame macro="">
      <xdr:nvGraphicFramePr>
        <xdr:cNvPr id="55" name="Диаграмма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3</xdr:row>
      <xdr:rowOff>28575</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3900" cy="6191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ognizant.com/ai/" TargetMode="External"/><Relationship Id="rId117" Type="http://schemas.openxmlformats.org/officeDocument/2006/relationships/hyperlink" Target="https://www.cognizant.com/cognizant-digital-systems-technology/enterprise-application-services/supply-chain-management" TargetMode="External"/><Relationship Id="rId21" Type="http://schemas.openxmlformats.org/officeDocument/2006/relationships/hyperlink" Target="https://www.cognizant.com/cognizant-digital-systems-technology/cybersecurity-services/iam-solutions" TargetMode="External"/><Relationship Id="rId42" Type="http://schemas.openxmlformats.org/officeDocument/2006/relationships/hyperlink" Target="https://www.cognizant.com/cognizant-digital-systems-technology/enterprise-quality-engineering-assurance" TargetMode="External"/><Relationship Id="rId47" Type="http://schemas.openxmlformats.org/officeDocument/2006/relationships/hyperlink" Target="https://www.cognizant.com/ai/" TargetMode="External"/><Relationship Id="rId63" Type="http://schemas.openxmlformats.org/officeDocument/2006/relationships/hyperlink" Target="https://www.cognizant.com/cognizant-digital-systems-technology/enterprise-quality-engineering-assurance" TargetMode="External"/><Relationship Id="rId68" Type="http://schemas.openxmlformats.org/officeDocument/2006/relationships/hyperlink" Target="https://www.cognizant.com/" TargetMode="External"/><Relationship Id="rId84" Type="http://schemas.openxmlformats.org/officeDocument/2006/relationships/hyperlink" Target="https://www.cognizant.com/ai/" TargetMode="External"/><Relationship Id="rId89" Type="http://schemas.openxmlformats.org/officeDocument/2006/relationships/hyperlink" Target="https://www.cognizant.com/futureofwork" TargetMode="External"/><Relationship Id="rId112" Type="http://schemas.openxmlformats.org/officeDocument/2006/relationships/hyperlink" Target="https://www.cognizant.com/" TargetMode="External"/><Relationship Id="rId133" Type="http://schemas.openxmlformats.org/officeDocument/2006/relationships/hyperlink" Target="https://www.cognizant.com/cognizant-digital-business/iot-solutions" TargetMode="External"/><Relationship Id="rId138" Type="http://schemas.openxmlformats.org/officeDocument/2006/relationships/hyperlink" Target="https://www.cognizant.com/cognizant-digital-business/iot-solutions" TargetMode="External"/><Relationship Id="rId154" Type="http://schemas.openxmlformats.org/officeDocument/2006/relationships/hyperlink" Target="https://www.cognizant.com/" TargetMode="External"/><Relationship Id="rId16" Type="http://schemas.openxmlformats.org/officeDocument/2006/relationships/hyperlink" Target="https://www.cognizant.com/consulting" TargetMode="External"/><Relationship Id="rId107" Type="http://schemas.openxmlformats.org/officeDocument/2006/relationships/hyperlink" Target="https://www.cognizant.com/consulting" TargetMode="External"/><Relationship Id="rId11" Type="http://schemas.openxmlformats.org/officeDocument/2006/relationships/hyperlink" Target="https://www.cognizant.com/cognizant-digital-business/digital-engineering" TargetMode="External"/><Relationship Id="rId32" Type="http://schemas.openxmlformats.org/officeDocument/2006/relationships/hyperlink" Target="https://www.cognizant.com/cognizant-digital-systems-technology/enterprise-quality-engineering-assurance" TargetMode="External"/><Relationship Id="rId37" Type="http://schemas.openxmlformats.org/officeDocument/2006/relationships/hyperlink" Target="https://www.cognizant.com/ai/" TargetMode="External"/><Relationship Id="rId53" Type="http://schemas.openxmlformats.org/officeDocument/2006/relationships/hyperlink" Target="https://www.cognizant.com/cognizant-digital-systems-technology/core-application-modernization" TargetMode="External"/><Relationship Id="rId58" Type="http://schemas.openxmlformats.org/officeDocument/2006/relationships/hyperlink" Target="https://www.cognizant.com/cognizant-digital-business/digital-strategy" TargetMode="External"/><Relationship Id="rId74" Type="http://schemas.openxmlformats.org/officeDocument/2006/relationships/hyperlink" Target="https://www.cognizant.com/consulting" TargetMode="External"/><Relationship Id="rId79" Type="http://schemas.openxmlformats.org/officeDocument/2006/relationships/hyperlink" Target="https://www.cognizant.com/cognizant-digital-systems-technology/cloud-enablement-services" TargetMode="External"/><Relationship Id="rId102" Type="http://schemas.openxmlformats.org/officeDocument/2006/relationships/hyperlink" Target="https://www.cognizant.com/cognizant-digital-business/digital-engineering" TargetMode="External"/><Relationship Id="rId123" Type="http://schemas.openxmlformats.org/officeDocument/2006/relationships/hyperlink" Target="https://www.cognizant.com/futureofwork" TargetMode="External"/><Relationship Id="rId128" Type="http://schemas.openxmlformats.org/officeDocument/2006/relationships/hyperlink" Target="https://www.cognizant.com/" TargetMode="External"/><Relationship Id="rId144" Type="http://schemas.openxmlformats.org/officeDocument/2006/relationships/hyperlink" Target="https://www.cognizant.com/ai/" TargetMode="External"/><Relationship Id="rId149" Type="http://schemas.openxmlformats.org/officeDocument/2006/relationships/hyperlink" Target="https://www.cognizant.com/" TargetMode="External"/><Relationship Id="rId5" Type="http://schemas.openxmlformats.org/officeDocument/2006/relationships/hyperlink" Target="https://www.cognizant.com/cognizant-digital-business/iot-solutions" TargetMode="External"/><Relationship Id="rId90" Type="http://schemas.openxmlformats.org/officeDocument/2006/relationships/hyperlink" Target="https://www.cognizant.com/" TargetMode="External"/><Relationship Id="rId95" Type="http://schemas.openxmlformats.org/officeDocument/2006/relationships/hyperlink" Target="https://www.cognizant.com/cognizant-digital-business/iot-solutions" TargetMode="External"/><Relationship Id="rId22" Type="http://schemas.openxmlformats.org/officeDocument/2006/relationships/hyperlink" Target="https://www.cognizant.com/life-sciences-technology-solutions" TargetMode="External"/><Relationship Id="rId27" Type="http://schemas.openxmlformats.org/officeDocument/2006/relationships/hyperlink" Target="https://www.cognizant.com/enterprise-blockchain-solutions" TargetMode="External"/><Relationship Id="rId43" Type="http://schemas.openxmlformats.org/officeDocument/2006/relationships/hyperlink" Target="https://www.cognizant.com/consulting" TargetMode="External"/><Relationship Id="rId48" Type="http://schemas.openxmlformats.org/officeDocument/2006/relationships/hyperlink" Target="https://www.cognizant.com/ai/" TargetMode="External"/><Relationship Id="rId64" Type="http://schemas.openxmlformats.org/officeDocument/2006/relationships/hyperlink" Target="https://www.cognizant.com/cognizant-digital-business/iot-solutions" TargetMode="External"/><Relationship Id="rId69" Type="http://schemas.openxmlformats.org/officeDocument/2006/relationships/hyperlink" Target="https://www.cognizant.com/de-de/" TargetMode="External"/><Relationship Id="rId113" Type="http://schemas.openxmlformats.org/officeDocument/2006/relationships/hyperlink" Target="https://www.cognizant.com/cognizant-digital-business/iot-solutions" TargetMode="External"/><Relationship Id="rId118" Type="http://schemas.openxmlformats.org/officeDocument/2006/relationships/hyperlink" Target="https://www.cognizant.com/de-ch/" TargetMode="External"/><Relationship Id="rId134" Type="http://schemas.openxmlformats.org/officeDocument/2006/relationships/hyperlink" Target="https://www.cognizant.com/futureofwork" TargetMode="External"/><Relationship Id="rId139" Type="http://schemas.openxmlformats.org/officeDocument/2006/relationships/hyperlink" Target="https://www.cognizant.com/" TargetMode="External"/><Relationship Id="rId80" Type="http://schemas.openxmlformats.org/officeDocument/2006/relationships/hyperlink" Target="https://www.cognizant.com/ai/" TargetMode="External"/><Relationship Id="rId85" Type="http://schemas.openxmlformats.org/officeDocument/2006/relationships/hyperlink" Target="https://www.cognizant.com/ai/" TargetMode="External"/><Relationship Id="rId150" Type="http://schemas.openxmlformats.org/officeDocument/2006/relationships/hyperlink" Target="https://www.cognizant.com/ai/" TargetMode="External"/><Relationship Id="rId155" Type="http://schemas.openxmlformats.org/officeDocument/2006/relationships/hyperlink" Target="https://www.cognizant.com/" TargetMode="External"/><Relationship Id="rId12" Type="http://schemas.openxmlformats.org/officeDocument/2006/relationships/hyperlink" Target="https://www.cognizant.com/cognizant-digital-operations/intelligent-process-automation" TargetMode="External"/><Relationship Id="rId17" Type="http://schemas.openxmlformats.org/officeDocument/2006/relationships/hyperlink" Target="https://www.cognizant.com/cognizant-digital-operations/industry-platform-solutions" TargetMode="External"/><Relationship Id="rId33" Type="http://schemas.openxmlformats.org/officeDocument/2006/relationships/hyperlink" Target="https://www.cognizant.com/" TargetMode="External"/><Relationship Id="rId38" Type="http://schemas.openxmlformats.org/officeDocument/2006/relationships/hyperlink" Target="https://www.cognizant.com/en-uk/" TargetMode="External"/><Relationship Id="rId59" Type="http://schemas.openxmlformats.org/officeDocument/2006/relationships/hyperlink" Target="https://www.cognizant.com/digital-infrastructure/transformation" TargetMode="External"/><Relationship Id="rId103" Type="http://schemas.openxmlformats.org/officeDocument/2006/relationships/hyperlink" Target="https://www.cognizant.com/cognizant-digital-systems-technology/cloud-enablement-services" TargetMode="External"/><Relationship Id="rId108" Type="http://schemas.openxmlformats.org/officeDocument/2006/relationships/hyperlink" Target="https://www.cognizant.com/cognizant-digital-business" TargetMode="External"/><Relationship Id="rId124" Type="http://schemas.openxmlformats.org/officeDocument/2006/relationships/hyperlink" Target="https://www.cognizant.com/" TargetMode="External"/><Relationship Id="rId129" Type="http://schemas.openxmlformats.org/officeDocument/2006/relationships/hyperlink" Target="https://www.cognizant.com/ai/" TargetMode="External"/><Relationship Id="rId20" Type="http://schemas.openxmlformats.org/officeDocument/2006/relationships/hyperlink" Target="https://www.cognizant.com/cognizant-digital-operations" TargetMode="External"/><Relationship Id="rId41" Type="http://schemas.openxmlformats.org/officeDocument/2006/relationships/hyperlink" Target="https://www.cognizant.com/smart-manufacturing-avm" TargetMode="External"/><Relationship Id="rId54" Type="http://schemas.openxmlformats.org/officeDocument/2006/relationships/hyperlink" Target="https://www.cognizant.com/cognizant-digital-operations" TargetMode="External"/><Relationship Id="rId62" Type="http://schemas.openxmlformats.org/officeDocument/2006/relationships/hyperlink" Target="https://www.cognizant.com/cognizant-digital-systems-technology/cloud-enablement-services" TargetMode="External"/><Relationship Id="rId70" Type="http://schemas.openxmlformats.org/officeDocument/2006/relationships/hyperlink" Target="https://www.cognizant.com/de-de/" TargetMode="External"/><Relationship Id="rId75" Type="http://schemas.openxmlformats.org/officeDocument/2006/relationships/hyperlink" Target="https://www.cognizant.com/consulting" TargetMode="External"/><Relationship Id="rId83" Type="http://schemas.openxmlformats.org/officeDocument/2006/relationships/hyperlink" Target="https://www.cognizant.com/" TargetMode="External"/><Relationship Id="rId88" Type="http://schemas.openxmlformats.org/officeDocument/2006/relationships/hyperlink" Target="https://www.cognizant.com/futureofwork" TargetMode="External"/><Relationship Id="rId91" Type="http://schemas.openxmlformats.org/officeDocument/2006/relationships/hyperlink" Target="https://www.cognizant.com/" TargetMode="External"/><Relationship Id="rId96" Type="http://schemas.openxmlformats.org/officeDocument/2006/relationships/hyperlink" Target="https://www.cognizant.com/enterprise-blockchain-solutions" TargetMode="External"/><Relationship Id="rId111" Type="http://schemas.openxmlformats.org/officeDocument/2006/relationships/hyperlink" Target="https://www.cognizant.com/ai/" TargetMode="External"/><Relationship Id="rId132" Type="http://schemas.openxmlformats.org/officeDocument/2006/relationships/hyperlink" Target="https://www.cognizant.com/en-dk/" TargetMode="External"/><Relationship Id="rId140" Type="http://schemas.openxmlformats.org/officeDocument/2006/relationships/hyperlink" Target="https://www.cognizant.com/futureofwork" TargetMode="External"/><Relationship Id="rId145" Type="http://schemas.openxmlformats.org/officeDocument/2006/relationships/hyperlink" Target="https://www.cognizant.com/futureofwork" TargetMode="External"/><Relationship Id="rId153" Type="http://schemas.openxmlformats.org/officeDocument/2006/relationships/hyperlink" Target="https://www.cognizant.com/" TargetMode="External"/><Relationship Id="rId1" Type="http://schemas.openxmlformats.org/officeDocument/2006/relationships/hyperlink" Target="https://www.cognizant.com/ai/" TargetMode="External"/><Relationship Id="rId6" Type="http://schemas.openxmlformats.org/officeDocument/2006/relationships/hyperlink" Target="https://www.cognizant.com/enterprise-blockchain-solutions" TargetMode="External"/><Relationship Id="rId15" Type="http://schemas.openxmlformats.org/officeDocument/2006/relationships/hyperlink" Target="https://www.cognizant.com/consulting" TargetMode="External"/><Relationship Id="rId23" Type="http://schemas.openxmlformats.org/officeDocument/2006/relationships/hyperlink" Target="https://www.cognizant.com/cognizant-digital-systems-technology" TargetMode="External"/><Relationship Id="rId28" Type="http://schemas.openxmlformats.org/officeDocument/2006/relationships/hyperlink" Target="https://www.cognizant.com/cognizant-digital-business/iot-solutions" TargetMode="External"/><Relationship Id="rId36" Type="http://schemas.openxmlformats.org/officeDocument/2006/relationships/hyperlink" Target="https://www.cognizant.com/cognizant-digital-business/digital-engineering" TargetMode="External"/><Relationship Id="rId49" Type="http://schemas.openxmlformats.org/officeDocument/2006/relationships/hyperlink" Target="https://www.cognizant.com/" TargetMode="External"/><Relationship Id="rId57" Type="http://schemas.openxmlformats.org/officeDocument/2006/relationships/hyperlink" Target="https://www.cognizant.com/cognizant-digital-systems-technology" TargetMode="External"/><Relationship Id="rId106" Type="http://schemas.openxmlformats.org/officeDocument/2006/relationships/hyperlink" Target="https://www.cognizant.com/cognizant-digital-systems-technology/enterprise-quality-engineering-assurance" TargetMode="External"/><Relationship Id="rId114" Type="http://schemas.openxmlformats.org/officeDocument/2006/relationships/hyperlink" Target="https://www.cognizant.com/futureofwork" TargetMode="External"/><Relationship Id="rId119" Type="http://schemas.openxmlformats.org/officeDocument/2006/relationships/hyperlink" Target="https://www.cognizant.com/cognizant-digital-systems-technology/cloud-enablement-services" TargetMode="External"/><Relationship Id="rId127" Type="http://schemas.openxmlformats.org/officeDocument/2006/relationships/hyperlink" Target="https://www.cognizant.com/en-no/" TargetMode="External"/><Relationship Id="rId10" Type="http://schemas.openxmlformats.org/officeDocument/2006/relationships/hyperlink" Target="https://www.cognizant.com/cognizant-digital-business/digital-engineering" TargetMode="External"/><Relationship Id="rId31" Type="http://schemas.openxmlformats.org/officeDocument/2006/relationships/hyperlink" Target="https://www.cognizant.com/smart-manufacturing-avm" TargetMode="External"/><Relationship Id="rId44" Type="http://schemas.openxmlformats.org/officeDocument/2006/relationships/hyperlink" Target="https://www.cognizant.com/cognizant-digital-business/digital-engineering" TargetMode="External"/><Relationship Id="rId52" Type="http://schemas.openxmlformats.org/officeDocument/2006/relationships/hyperlink" Target="https://www.cognizant.com/cognizant-digital-business/iot-solutions" TargetMode="External"/><Relationship Id="rId60" Type="http://schemas.openxmlformats.org/officeDocument/2006/relationships/hyperlink" Target="https://www.cognizant.com/consulting" TargetMode="External"/><Relationship Id="rId65" Type="http://schemas.openxmlformats.org/officeDocument/2006/relationships/hyperlink" Target="https://www.cognizant.com/cognizant-digital-business/iot-solutions" TargetMode="External"/><Relationship Id="rId73" Type="http://schemas.openxmlformats.org/officeDocument/2006/relationships/hyperlink" Target="https://www.cognizant.com/ai/" TargetMode="External"/><Relationship Id="rId78" Type="http://schemas.openxmlformats.org/officeDocument/2006/relationships/hyperlink" Target="https://www.cognizant.com/cognizant-digital-systems-technology/cloud-enablement-services" TargetMode="External"/><Relationship Id="rId81" Type="http://schemas.openxmlformats.org/officeDocument/2006/relationships/hyperlink" Target="https://www.cognizant.com/ai/" TargetMode="External"/><Relationship Id="rId86" Type="http://schemas.openxmlformats.org/officeDocument/2006/relationships/hyperlink" Target="https://www.cognizant.com/nl-be/" TargetMode="External"/><Relationship Id="rId94" Type="http://schemas.openxmlformats.org/officeDocument/2006/relationships/hyperlink" Target="https://www.cognizant.com/cognizant-digital-business/iot-solutions" TargetMode="External"/><Relationship Id="rId99" Type="http://schemas.openxmlformats.org/officeDocument/2006/relationships/hyperlink" Target="https://www.cognizant.com/" TargetMode="External"/><Relationship Id="rId101" Type="http://schemas.openxmlformats.org/officeDocument/2006/relationships/hyperlink" Target="https://www.cognizant.com/cognizant-digital-business" TargetMode="External"/><Relationship Id="rId122" Type="http://schemas.openxmlformats.org/officeDocument/2006/relationships/hyperlink" Target="https://www.cognizant.com/nl-be/" TargetMode="External"/><Relationship Id="rId130" Type="http://schemas.openxmlformats.org/officeDocument/2006/relationships/hyperlink" Target="https://www.cognizant.com/ai/" TargetMode="External"/><Relationship Id="rId135" Type="http://schemas.openxmlformats.org/officeDocument/2006/relationships/hyperlink" Target="https://www.cognizant.com/" TargetMode="External"/><Relationship Id="rId143" Type="http://schemas.openxmlformats.org/officeDocument/2006/relationships/hyperlink" Target="https://www.cognizant.com/ai/" TargetMode="External"/><Relationship Id="rId148" Type="http://schemas.openxmlformats.org/officeDocument/2006/relationships/hyperlink" Target="https://www.cognizant.com/" TargetMode="External"/><Relationship Id="rId151" Type="http://schemas.openxmlformats.org/officeDocument/2006/relationships/hyperlink" Target="https://www.cognizant.com/ai/" TargetMode="External"/><Relationship Id="rId156" Type="http://schemas.openxmlformats.org/officeDocument/2006/relationships/printerSettings" Target="../printerSettings/printerSettings1.bin"/><Relationship Id="rId4" Type="http://schemas.openxmlformats.org/officeDocument/2006/relationships/hyperlink" Target="https://www.cognizant.com/cognizant-digital-business/iot-solutions" TargetMode="External"/><Relationship Id="rId9" Type="http://schemas.openxmlformats.org/officeDocument/2006/relationships/hyperlink" Target="https://www.cognizant.com/" TargetMode="External"/><Relationship Id="rId13" Type="http://schemas.openxmlformats.org/officeDocument/2006/relationships/hyperlink" Target="https://www.cognizant.com/cognizant-digital-systems-technology/enterprise-application-services" TargetMode="External"/><Relationship Id="rId18" Type="http://schemas.openxmlformats.org/officeDocument/2006/relationships/hyperlink" Target="https://www.cognizant.com/cognizant-digital-operations/industry-platform-solutions" TargetMode="External"/><Relationship Id="rId39" Type="http://schemas.openxmlformats.org/officeDocument/2006/relationships/hyperlink" Target="https://www.cognizant.com/" TargetMode="External"/><Relationship Id="rId109" Type="http://schemas.openxmlformats.org/officeDocument/2006/relationships/hyperlink" Target="https://www.cognizant.com/cognizant-digital-business/digital-engineering" TargetMode="External"/><Relationship Id="rId34" Type="http://schemas.openxmlformats.org/officeDocument/2006/relationships/hyperlink" Target="https://www.cognizant.com/consulting" TargetMode="External"/><Relationship Id="rId50" Type="http://schemas.openxmlformats.org/officeDocument/2006/relationships/hyperlink" Target="https://www.cognizant.com/enterprise-blockchain-solutions" TargetMode="External"/><Relationship Id="rId55" Type="http://schemas.openxmlformats.org/officeDocument/2006/relationships/hyperlink" Target="https://www.cognizant.com/cognizant-digital-systems-technology/core-application-modernization" TargetMode="External"/><Relationship Id="rId76" Type="http://schemas.openxmlformats.org/officeDocument/2006/relationships/hyperlink" Target="https://www.cognizant.com/futureofwork" TargetMode="External"/><Relationship Id="rId97" Type="http://schemas.openxmlformats.org/officeDocument/2006/relationships/hyperlink" Target="https://www.cognizant.com/enterprise-blockchain-solutions" TargetMode="External"/><Relationship Id="rId104" Type="http://schemas.openxmlformats.org/officeDocument/2006/relationships/hyperlink" Target="https://www.cognizant.com/cognizant-digital-systems-technology/cloud-enablement-services" TargetMode="External"/><Relationship Id="rId120" Type="http://schemas.openxmlformats.org/officeDocument/2006/relationships/hyperlink" Target="https://www.cognizant.com/" TargetMode="External"/><Relationship Id="rId125" Type="http://schemas.openxmlformats.org/officeDocument/2006/relationships/hyperlink" Target="https://www.cognizant.com/ai/" TargetMode="External"/><Relationship Id="rId141" Type="http://schemas.openxmlformats.org/officeDocument/2006/relationships/hyperlink" Target="https://www.cognizant.com/cognizant-digital-systems-technology/enterprise-quality-engineering-assurance" TargetMode="External"/><Relationship Id="rId146" Type="http://schemas.openxmlformats.org/officeDocument/2006/relationships/hyperlink" Target="https://www.cognizant.com/cognizant-digital-systems-technology/cloud-enablement-services" TargetMode="External"/><Relationship Id="rId7" Type="http://schemas.openxmlformats.org/officeDocument/2006/relationships/hyperlink" Target="https://www.cognizant.com/enterprise-blockchain-solutions" TargetMode="External"/><Relationship Id="rId71" Type="http://schemas.openxmlformats.org/officeDocument/2006/relationships/hyperlink" Target="https://www.cognizant.com/" TargetMode="External"/><Relationship Id="rId92" Type="http://schemas.openxmlformats.org/officeDocument/2006/relationships/hyperlink" Target="https://www.cognizant.com/ai/" TargetMode="External"/><Relationship Id="rId2" Type="http://schemas.openxmlformats.org/officeDocument/2006/relationships/hyperlink" Target="https://www.cognizant.com/" TargetMode="External"/><Relationship Id="rId29" Type="http://schemas.openxmlformats.org/officeDocument/2006/relationships/hyperlink" Target="https://www.cognizant.com/en-uk/" TargetMode="External"/><Relationship Id="rId24" Type="http://schemas.openxmlformats.org/officeDocument/2006/relationships/hyperlink" Target="https://www.cognizant.com/cognizant-digital-systems-technology" TargetMode="External"/><Relationship Id="rId40" Type="http://schemas.openxmlformats.org/officeDocument/2006/relationships/hyperlink" Target="https://www.cognizant.com/cognizant-digital-business/iot-solutions" TargetMode="External"/><Relationship Id="rId45" Type="http://schemas.openxmlformats.org/officeDocument/2006/relationships/hyperlink" Target="https://www.cognizant.com/cognizant-digital-systems-technology/cloud-enablement-services" TargetMode="External"/><Relationship Id="rId66" Type="http://schemas.openxmlformats.org/officeDocument/2006/relationships/hyperlink" Target="https://www.cognizant.com/enterprise-blockchain-solutions" TargetMode="External"/><Relationship Id="rId87" Type="http://schemas.openxmlformats.org/officeDocument/2006/relationships/hyperlink" Target="https://www.cognizant.com/nl-be/" TargetMode="External"/><Relationship Id="rId110" Type="http://schemas.openxmlformats.org/officeDocument/2006/relationships/hyperlink" Target="https://www.cognizant.com/digital-customer-service" TargetMode="External"/><Relationship Id="rId115" Type="http://schemas.openxmlformats.org/officeDocument/2006/relationships/hyperlink" Target="https://www.cognizant.com/enterprise-blockchain-solutions" TargetMode="External"/><Relationship Id="rId131" Type="http://schemas.openxmlformats.org/officeDocument/2006/relationships/hyperlink" Target="https://www.cognizant.com/en-dk/" TargetMode="External"/><Relationship Id="rId136" Type="http://schemas.openxmlformats.org/officeDocument/2006/relationships/hyperlink" Target="https://www.cognizant.com/" TargetMode="External"/><Relationship Id="rId157" Type="http://schemas.openxmlformats.org/officeDocument/2006/relationships/drawing" Target="../drawings/drawing1.xml"/><Relationship Id="rId61" Type="http://schemas.openxmlformats.org/officeDocument/2006/relationships/hyperlink" Target="https://www.cognizant.com/cognizant-digital-operations" TargetMode="External"/><Relationship Id="rId82" Type="http://schemas.openxmlformats.org/officeDocument/2006/relationships/hyperlink" Target="https://www.cognizant.com/" TargetMode="External"/><Relationship Id="rId152" Type="http://schemas.openxmlformats.org/officeDocument/2006/relationships/hyperlink" Target="https://www.cognizant.com/cognizant-digital-operations/enterprise-business-analytics" TargetMode="External"/><Relationship Id="rId19" Type="http://schemas.openxmlformats.org/officeDocument/2006/relationships/hyperlink" Target="https://www.cognizant.com/cognizant-digital-operations" TargetMode="External"/><Relationship Id="rId14" Type="http://schemas.openxmlformats.org/officeDocument/2006/relationships/hyperlink" Target="https://www.cognizant.com/cognizant-digital-systems-technology/enterprise-application-services" TargetMode="External"/><Relationship Id="rId30" Type="http://schemas.openxmlformats.org/officeDocument/2006/relationships/hyperlink" Target="https://www.cognizant.com/futureofwork" TargetMode="External"/><Relationship Id="rId35" Type="http://schemas.openxmlformats.org/officeDocument/2006/relationships/hyperlink" Target="https://www.cognizant.com/digital-infrastructure/customer-experience" TargetMode="External"/><Relationship Id="rId56" Type="http://schemas.openxmlformats.org/officeDocument/2006/relationships/hyperlink" Target="https://www.cognizant.com/" TargetMode="External"/><Relationship Id="rId77" Type="http://schemas.openxmlformats.org/officeDocument/2006/relationships/hyperlink" Target="https://www.cognizant.com/futureofwork" TargetMode="External"/><Relationship Id="rId100" Type="http://schemas.openxmlformats.org/officeDocument/2006/relationships/hyperlink" Target="https://www.cognizant.com/cognizant-digital-operations" TargetMode="External"/><Relationship Id="rId105" Type="http://schemas.openxmlformats.org/officeDocument/2006/relationships/hyperlink" Target="https://www.cognizant.com/" TargetMode="External"/><Relationship Id="rId126" Type="http://schemas.openxmlformats.org/officeDocument/2006/relationships/hyperlink" Target="https://www.cognizant.com/cognizant-digital-business/iot-solutions" TargetMode="External"/><Relationship Id="rId147" Type="http://schemas.openxmlformats.org/officeDocument/2006/relationships/hyperlink" Target="https://www.cognizant.com/cognizant-digital-systems-technology/cloud-enablement-services" TargetMode="External"/><Relationship Id="rId8" Type="http://schemas.openxmlformats.org/officeDocument/2006/relationships/hyperlink" Target="https://www.cognizant.com/cognizant-digital-operations/enterprise-business-analytics" TargetMode="External"/><Relationship Id="rId51" Type="http://schemas.openxmlformats.org/officeDocument/2006/relationships/hyperlink" Target="https://www.cognizant.com/fr-fr/" TargetMode="External"/><Relationship Id="rId72" Type="http://schemas.openxmlformats.org/officeDocument/2006/relationships/hyperlink" Target="https://www.cognizant.com/ai/" TargetMode="External"/><Relationship Id="rId93" Type="http://schemas.openxmlformats.org/officeDocument/2006/relationships/hyperlink" Target="https://www.cognizant.com/ai/" TargetMode="External"/><Relationship Id="rId98" Type="http://schemas.openxmlformats.org/officeDocument/2006/relationships/hyperlink" Target="https://www.cognizant.com/es-es/" TargetMode="External"/><Relationship Id="rId121" Type="http://schemas.openxmlformats.org/officeDocument/2006/relationships/hyperlink" Target="https://www.cognizant.com/ai/" TargetMode="External"/><Relationship Id="rId142" Type="http://schemas.openxmlformats.org/officeDocument/2006/relationships/hyperlink" Target="https://www.cognizant.com/cognizant-digital-operations" TargetMode="External"/><Relationship Id="rId3" Type="http://schemas.openxmlformats.org/officeDocument/2006/relationships/hyperlink" Target="https://www.cognizant.com/ai/" TargetMode="External"/><Relationship Id="rId25" Type="http://schemas.openxmlformats.org/officeDocument/2006/relationships/hyperlink" Target="https://www.cognizant.com/cognizant-digital-systems-technology/core-application-modernization" TargetMode="External"/><Relationship Id="rId46" Type="http://schemas.openxmlformats.org/officeDocument/2006/relationships/hyperlink" Target="https://www.cognizant.com/cognizant-digital-operations/industry-platform-solutions" TargetMode="External"/><Relationship Id="rId67" Type="http://schemas.openxmlformats.org/officeDocument/2006/relationships/hyperlink" Target="https://www.cognizant.com/enterprise-blockchain-solutions" TargetMode="External"/><Relationship Id="rId116" Type="http://schemas.openxmlformats.org/officeDocument/2006/relationships/hyperlink" Target="https://www.cognizant.com/consulting" TargetMode="External"/><Relationship Id="rId137" Type="http://schemas.openxmlformats.org/officeDocument/2006/relationships/hyperlink" Target="https://www.cognizant.com/ai/"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ognizant.com/" TargetMode="External"/><Relationship Id="rId3" Type="http://schemas.openxmlformats.org/officeDocument/2006/relationships/hyperlink" Target="https://www.cognizant.com/en-dk/" TargetMode="External"/><Relationship Id="rId7" Type="http://schemas.openxmlformats.org/officeDocument/2006/relationships/hyperlink" Target="https://www.cognizant.com/" TargetMode="External"/><Relationship Id="rId2" Type="http://schemas.openxmlformats.org/officeDocument/2006/relationships/hyperlink" Target="https://www.cognizant.com/ai/" TargetMode="External"/><Relationship Id="rId1" Type="http://schemas.openxmlformats.org/officeDocument/2006/relationships/hyperlink" Target="https://www.cognizant.com/ai/" TargetMode="External"/><Relationship Id="rId6" Type="http://schemas.openxmlformats.org/officeDocument/2006/relationships/hyperlink" Target="https://www.cognizant.com/futureofwork" TargetMode="External"/><Relationship Id="rId5" Type="http://schemas.openxmlformats.org/officeDocument/2006/relationships/hyperlink" Target="https://www.cognizant.com/cognizant-digital-business/iot-solutions" TargetMode="External"/><Relationship Id="rId10" Type="http://schemas.openxmlformats.org/officeDocument/2006/relationships/drawing" Target="../drawings/drawing10.xml"/><Relationship Id="rId4" Type="http://schemas.openxmlformats.org/officeDocument/2006/relationships/hyperlink" Target="https://www.cognizant.com/en-dk/" TargetMode="External"/><Relationship Id="rId9"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ognizant.com/" TargetMode="External"/><Relationship Id="rId1" Type="http://schemas.openxmlformats.org/officeDocument/2006/relationships/hyperlink" Target="https://www.cognizant.com/ai/"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ognizant.com/" TargetMode="External"/><Relationship Id="rId3" Type="http://schemas.openxmlformats.org/officeDocument/2006/relationships/hyperlink" Target="https://www.cognizant.com/enterprise-blockchain-solutions" TargetMode="External"/><Relationship Id="rId7" Type="http://schemas.openxmlformats.org/officeDocument/2006/relationships/hyperlink" Target="https://www.cognizant.com/cognizant-digital-systems-technology/cloud-enablement-services" TargetMode="External"/><Relationship Id="rId2" Type="http://schemas.openxmlformats.org/officeDocument/2006/relationships/hyperlink" Target="https://www.cognizant.com/futureofwork" TargetMode="External"/><Relationship Id="rId1" Type="http://schemas.openxmlformats.org/officeDocument/2006/relationships/hyperlink" Target="https://www.cognizant.com/cognizant-digital-business/iot-solutions" TargetMode="External"/><Relationship Id="rId6" Type="http://schemas.openxmlformats.org/officeDocument/2006/relationships/hyperlink" Target="https://www.cognizant.com/de-ch/" TargetMode="External"/><Relationship Id="rId5" Type="http://schemas.openxmlformats.org/officeDocument/2006/relationships/hyperlink" Target="https://www.cognizant.com/cognizant-digital-systems-technology/enterprise-application-services/supply-chain-management" TargetMode="External"/><Relationship Id="rId10" Type="http://schemas.openxmlformats.org/officeDocument/2006/relationships/drawing" Target="../drawings/drawing12.xml"/><Relationship Id="rId4" Type="http://schemas.openxmlformats.org/officeDocument/2006/relationships/hyperlink" Target="https://www.cognizant.com/consulting" TargetMode="External"/><Relationship Id="rId9"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cognizant.com/futureofwork" TargetMode="External"/><Relationship Id="rId2" Type="http://schemas.openxmlformats.org/officeDocument/2006/relationships/hyperlink" Target="https://www.cognizant.com/nl-be/" TargetMode="External"/><Relationship Id="rId1" Type="http://schemas.openxmlformats.org/officeDocument/2006/relationships/hyperlink" Target="https://www.cognizant.com/ai/" TargetMode="External"/><Relationship Id="rId6" Type="http://schemas.openxmlformats.org/officeDocument/2006/relationships/drawing" Target="../drawings/drawing13.xml"/><Relationship Id="rId5" Type="http://schemas.openxmlformats.org/officeDocument/2006/relationships/printerSettings" Target="../printerSettings/printerSettings13.bin"/><Relationship Id="rId4" Type="http://schemas.openxmlformats.org/officeDocument/2006/relationships/hyperlink" Target="https://www.cognizant.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cognizant.com/en-no/" TargetMode="External"/><Relationship Id="rId2" Type="http://schemas.openxmlformats.org/officeDocument/2006/relationships/hyperlink" Target="https://www.cognizant.com/cognizant-digital-business/iot-solutions" TargetMode="External"/><Relationship Id="rId1" Type="http://schemas.openxmlformats.org/officeDocument/2006/relationships/hyperlink" Target="https://www.cognizant.com/ai/" TargetMode="External"/><Relationship Id="rId6" Type="http://schemas.openxmlformats.org/officeDocument/2006/relationships/drawing" Target="../drawings/drawing14.xml"/><Relationship Id="rId5" Type="http://schemas.openxmlformats.org/officeDocument/2006/relationships/printerSettings" Target="../printerSettings/printerSettings14.bin"/><Relationship Id="rId4" Type="http://schemas.openxmlformats.org/officeDocument/2006/relationships/hyperlink" Target="https://www.cognizant.com/" TargetMode="External"/></Relationships>
</file>

<file path=xl/worksheets/_rels/sheet15.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www.cognizant.com/" TargetMode="External"/><Relationship Id="rId7" Type="http://schemas.openxmlformats.org/officeDocument/2006/relationships/printerSettings" Target="../printerSettings/printerSettings15.bin"/><Relationship Id="rId2" Type="http://schemas.openxmlformats.org/officeDocument/2006/relationships/hyperlink" Target="https://www.cognizant.com/cognizant-digital-business/iot-solutions" TargetMode="External"/><Relationship Id="rId1" Type="http://schemas.openxmlformats.org/officeDocument/2006/relationships/hyperlink" Target="https://www.cognizant.com/ai/" TargetMode="External"/><Relationship Id="rId6" Type="http://schemas.openxmlformats.org/officeDocument/2006/relationships/hyperlink" Target="https://www.cognizant.com/cognizant-digital-operations" TargetMode="External"/><Relationship Id="rId5" Type="http://schemas.openxmlformats.org/officeDocument/2006/relationships/hyperlink" Target="https://www.cognizant.com/cognizant-digital-systems-technology/enterprise-quality-engineering-assurance" TargetMode="External"/><Relationship Id="rId4" Type="http://schemas.openxmlformats.org/officeDocument/2006/relationships/hyperlink" Target="https://www.cognizant.com/futureofwork" TargetMode="External"/></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https://www.cognizant.com/futureofwork" TargetMode="External"/><Relationship Id="rId7" Type="http://schemas.openxmlformats.org/officeDocument/2006/relationships/hyperlink" Target="https://www.cognizant.com/" TargetMode="External"/><Relationship Id="rId2" Type="http://schemas.openxmlformats.org/officeDocument/2006/relationships/hyperlink" Target="https://www.cognizant.com/ai/" TargetMode="External"/><Relationship Id="rId1" Type="http://schemas.openxmlformats.org/officeDocument/2006/relationships/hyperlink" Target="https://www.cognizant.com/ai/" TargetMode="External"/><Relationship Id="rId6" Type="http://schemas.openxmlformats.org/officeDocument/2006/relationships/hyperlink" Target="https://www.cognizant.com/" TargetMode="External"/><Relationship Id="rId5" Type="http://schemas.openxmlformats.org/officeDocument/2006/relationships/hyperlink" Target="https://www.cognizant.com/cognizant-digital-systems-technology/cloud-enablement-services" TargetMode="External"/><Relationship Id="rId4" Type="http://schemas.openxmlformats.org/officeDocument/2006/relationships/hyperlink" Target="https://www.cognizant.com/cognizant-digital-systems-technology/cloud-enablement-services" TargetMode="External"/><Relationship Id="rId9"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hyperlink" Target="https://www.cognizant.com/cognizant-digital-operations/enterprise-business-analytics" TargetMode="External"/><Relationship Id="rId7" Type="http://schemas.openxmlformats.org/officeDocument/2006/relationships/drawing" Target="../drawings/drawing17.xml"/><Relationship Id="rId2" Type="http://schemas.openxmlformats.org/officeDocument/2006/relationships/hyperlink" Target="https://www.cognizant.com/ai/" TargetMode="External"/><Relationship Id="rId1" Type="http://schemas.openxmlformats.org/officeDocument/2006/relationships/hyperlink" Target="https://www.cognizant.com/ai/" TargetMode="External"/><Relationship Id="rId6" Type="http://schemas.openxmlformats.org/officeDocument/2006/relationships/printerSettings" Target="../printerSettings/printerSettings17.bin"/><Relationship Id="rId5" Type="http://schemas.openxmlformats.org/officeDocument/2006/relationships/hyperlink" Target="https://www.cognizant.com/" TargetMode="External"/><Relationship Id="rId4" Type="http://schemas.openxmlformats.org/officeDocument/2006/relationships/hyperlink" Target="https://www.cognizant.com/"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cognizan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gnizant.com/enterprise-blockchain-solutions" TargetMode="External"/><Relationship Id="rId13" Type="http://schemas.openxmlformats.org/officeDocument/2006/relationships/hyperlink" Target="https://www.cognizant.com/consulting" TargetMode="External"/><Relationship Id="rId18" Type="http://schemas.openxmlformats.org/officeDocument/2006/relationships/vmlDrawing" Target="../drawings/vmlDrawing1.vml"/><Relationship Id="rId3" Type="http://schemas.openxmlformats.org/officeDocument/2006/relationships/hyperlink" Target="https://www.cognizant.com/australia/customer-experience-solutions" TargetMode="External"/><Relationship Id="rId7" Type="http://schemas.openxmlformats.org/officeDocument/2006/relationships/hyperlink" Target="https://www.hubspot.com/sales-close-rate" TargetMode="External"/><Relationship Id="rId12" Type="http://schemas.openxmlformats.org/officeDocument/2006/relationships/hyperlink" Target="https://www.cognizant.com/cognizant-digital-operations/intelligent-process-automation" TargetMode="External"/><Relationship Id="rId17" Type="http://schemas.openxmlformats.org/officeDocument/2006/relationships/drawing" Target="../drawings/drawing2.xml"/><Relationship Id="rId2" Type="http://schemas.openxmlformats.org/officeDocument/2006/relationships/hyperlink" Target="https://www.cognizant.com/middle-east/customer-experience-solutions" TargetMode="External"/><Relationship Id="rId16" Type="http://schemas.openxmlformats.org/officeDocument/2006/relationships/printerSettings" Target="../printerSettings/printerSettings2.bin"/><Relationship Id="rId1" Type="http://schemas.openxmlformats.org/officeDocument/2006/relationships/hyperlink" Target="https://www.cognizant.com/singapore/customer-experience-solutions" TargetMode="External"/><Relationship Id="rId6" Type="http://schemas.openxmlformats.org/officeDocument/2006/relationships/hyperlink" Target="https://blog.hubspot.com/sales/new-sales-close-rate-industry-benchmarks-how-does-your-close-rate-compare" TargetMode="External"/><Relationship Id="rId11" Type="http://schemas.openxmlformats.org/officeDocument/2006/relationships/hyperlink" Target="https://www.cognizant.com/cognizant-digital-business/digital-engineering" TargetMode="External"/><Relationship Id="rId5" Type="http://schemas.openxmlformats.org/officeDocument/2006/relationships/hyperlink" Target="https://www.propellercrm.com/blog/sales-benchmark-rates" TargetMode="External"/><Relationship Id="rId15" Type="http://schemas.openxmlformats.org/officeDocument/2006/relationships/hyperlink" Target="https://www.cognizant.com/cognizant-digital-operations/industry-platform-solutions" TargetMode="External"/><Relationship Id="rId10" Type="http://schemas.openxmlformats.org/officeDocument/2006/relationships/hyperlink" Target="https://www.cognizant.com/cognizant-digital-business/iot-solutions" TargetMode="External"/><Relationship Id="rId19" Type="http://schemas.openxmlformats.org/officeDocument/2006/relationships/comments" Target="../comments1.xml"/><Relationship Id="rId4" Type="http://schemas.openxmlformats.org/officeDocument/2006/relationships/hyperlink" Target="https://blog.alexa.com/average-conversion-rates/" TargetMode="External"/><Relationship Id="rId9" Type="http://schemas.openxmlformats.org/officeDocument/2006/relationships/hyperlink" Target="https://www.cognizant.com/ai/" TargetMode="External"/><Relationship Id="rId14" Type="http://schemas.openxmlformats.org/officeDocument/2006/relationships/hyperlink" Target="https://www.cognizant.com/cognizant-digital-operation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ognizant.com/cognizant-digital-operations/enterprise-business-analytics" TargetMode="External"/><Relationship Id="rId13" Type="http://schemas.openxmlformats.org/officeDocument/2006/relationships/hyperlink" Target="https://www.cognizant.com/cognizant-digital-systems-technology/enterprise-application-services" TargetMode="External"/><Relationship Id="rId18" Type="http://schemas.openxmlformats.org/officeDocument/2006/relationships/hyperlink" Target="https://www.cognizant.com/cognizant-digital-operations/industry-platform-solutions" TargetMode="External"/><Relationship Id="rId26" Type="http://schemas.openxmlformats.org/officeDocument/2006/relationships/printerSettings" Target="../printerSettings/printerSettings3.bin"/><Relationship Id="rId3" Type="http://schemas.openxmlformats.org/officeDocument/2006/relationships/hyperlink" Target="https://www.cognizant.com/ai/" TargetMode="External"/><Relationship Id="rId21" Type="http://schemas.openxmlformats.org/officeDocument/2006/relationships/hyperlink" Target="https://www.cognizant.com/cognizant-digital-systems-technology/cybersecurity-services/iam-solutions" TargetMode="External"/><Relationship Id="rId7" Type="http://schemas.openxmlformats.org/officeDocument/2006/relationships/hyperlink" Target="https://www.cognizant.com/enterprise-blockchain-solutions" TargetMode="External"/><Relationship Id="rId12" Type="http://schemas.openxmlformats.org/officeDocument/2006/relationships/hyperlink" Target="https://www.cognizant.com/cognizant-digital-operations/intelligent-process-automation" TargetMode="External"/><Relationship Id="rId17" Type="http://schemas.openxmlformats.org/officeDocument/2006/relationships/hyperlink" Target="https://www.cognizant.com/cognizant-digital-operations/industry-platform-solutions" TargetMode="External"/><Relationship Id="rId25" Type="http://schemas.openxmlformats.org/officeDocument/2006/relationships/hyperlink" Target="https://www.cognizant.com/cognizant-digital-systems-technology/core-application-modernization" TargetMode="External"/><Relationship Id="rId2" Type="http://schemas.openxmlformats.org/officeDocument/2006/relationships/hyperlink" Target="https://www.cognizant.com/" TargetMode="External"/><Relationship Id="rId16" Type="http://schemas.openxmlformats.org/officeDocument/2006/relationships/hyperlink" Target="https://www.cognizant.com/consulting" TargetMode="External"/><Relationship Id="rId20" Type="http://schemas.openxmlformats.org/officeDocument/2006/relationships/hyperlink" Target="https://www.cognizant.com/cognizant-digital-operations" TargetMode="External"/><Relationship Id="rId1" Type="http://schemas.openxmlformats.org/officeDocument/2006/relationships/hyperlink" Target="https://www.cognizant.com/ai/" TargetMode="External"/><Relationship Id="rId6" Type="http://schemas.openxmlformats.org/officeDocument/2006/relationships/hyperlink" Target="https://www.cognizant.com/enterprise-blockchain-solutions" TargetMode="External"/><Relationship Id="rId11" Type="http://schemas.openxmlformats.org/officeDocument/2006/relationships/hyperlink" Target="https://www.cognizant.com/cognizant-digital-business/digital-engineering" TargetMode="External"/><Relationship Id="rId24" Type="http://schemas.openxmlformats.org/officeDocument/2006/relationships/hyperlink" Target="https://www.cognizant.com/cognizant-digital-systems-technology" TargetMode="External"/><Relationship Id="rId5" Type="http://schemas.openxmlformats.org/officeDocument/2006/relationships/hyperlink" Target="https://www.cognizant.com/cognizant-digital-business/iot-solutions" TargetMode="External"/><Relationship Id="rId15" Type="http://schemas.openxmlformats.org/officeDocument/2006/relationships/hyperlink" Target="https://www.cognizant.com/consulting" TargetMode="External"/><Relationship Id="rId23" Type="http://schemas.openxmlformats.org/officeDocument/2006/relationships/hyperlink" Target="https://www.cognizant.com/cognizant-digital-systems-technology" TargetMode="External"/><Relationship Id="rId10" Type="http://schemas.openxmlformats.org/officeDocument/2006/relationships/hyperlink" Target="https://www.cognizant.com/cognizant-digital-business/digital-engineering" TargetMode="External"/><Relationship Id="rId19" Type="http://schemas.openxmlformats.org/officeDocument/2006/relationships/hyperlink" Target="https://www.cognizant.com/cognizant-digital-operations" TargetMode="External"/><Relationship Id="rId4" Type="http://schemas.openxmlformats.org/officeDocument/2006/relationships/hyperlink" Target="https://www.cognizant.com/cognizant-digital-business/iot-solutions" TargetMode="External"/><Relationship Id="rId9" Type="http://schemas.openxmlformats.org/officeDocument/2006/relationships/hyperlink" Target="https://www.cognizant.com/" TargetMode="External"/><Relationship Id="rId14" Type="http://schemas.openxmlformats.org/officeDocument/2006/relationships/hyperlink" Target="https://www.cognizant.com/cognizant-digital-systems-technology/enterprise-application-services" TargetMode="External"/><Relationship Id="rId22" Type="http://schemas.openxmlformats.org/officeDocument/2006/relationships/hyperlink" Target="https://www.cognizant.com/life-sciences-technology-solutions" TargetMode="External"/><Relationship Id="rId2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cognizant.com/futureofwork" TargetMode="External"/><Relationship Id="rId13" Type="http://schemas.openxmlformats.org/officeDocument/2006/relationships/hyperlink" Target="https://www.cognizant.com/cognizant-digital-systems-technology/enterprise-quality-engineering-assurance" TargetMode="External"/><Relationship Id="rId18" Type="http://schemas.openxmlformats.org/officeDocument/2006/relationships/hyperlink" Target="https://www.cognizant.com/cognizant-digital-business/digital-engineering" TargetMode="External"/><Relationship Id="rId3" Type="http://schemas.openxmlformats.org/officeDocument/2006/relationships/hyperlink" Target="https://www.cognizant.com/enterprise-blockchain-solutions" TargetMode="External"/><Relationship Id="rId21" Type="http://schemas.openxmlformats.org/officeDocument/2006/relationships/hyperlink" Target="https://www.cognizant.com/cognizant-digital-operations/industry-platform-solutions" TargetMode="External"/><Relationship Id="rId7" Type="http://schemas.openxmlformats.org/officeDocument/2006/relationships/hyperlink" Target="https://www.cognizant.com/en-uk/" TargetMode="External"/><Relationship Id="rId12" Type="http://schemas.openxmlformats.org/officeDocument/2006/relationships/hyperlink" Target="https://www.cognizant.com/cognizant-digital-systems-technology/enterprise-quality-engineering-assurance" TargetMode="External"/><Relationship Id="rId17" Type="http://schemas.openxmlformats.org/officeDocument/2006/relationships/hyperlink" Target="https://www.cognizant.com/digital-infrastructure/customer-experience" TargetMode="External"/><Relationship Id="rId2" Type="http://schemas.openxmlformats.org/officeDocument/2006/relationships/hyperlink" Target="https://www.cognizant.com/ai/" TargetMode="External"/><Relationship Id="rId16" Type="http://schemas.openxmlformats.org/officeDocument/2006/relationships/hyperlink" Target="https://www.cognizant.com/consulting" TargetMode="External"/><Relationship Id="rId20" Type="http://schemas.openxmlformats.org/officeDocument/2006/relationships/hyperlink" Target="https://www.cognizant.com/cognizant-digital-systems-technology/cloud-enablement-services" TargetMode="External"/><Relationship Id="rId1" Type="http://schemas.openxmlformats.org/officeDocument/2006/relationships/hyperlink" Target="https://www.cognizant.com/ai/" TargetMode="External"/><Relationship Id="rId6" Type="http://schemas.openxmlformats.org/officeDocument/2006/relationships/hyperlink" Target="https://www.cognizant.com/" TargetMode="External"/><Relationship Id="rId11" Type="http://schemas.openxmlformats.org/officeDocument/2006/relationships/hyperlink" Target="https://www.cognizant.com/smart-manufacturing-avm" TargetMode="External"/><Relationship Id="rId5" Type="http://schemas.openxmlformats.org/officeDocument/2006/relationships/hyperlink" Target="https://www.cognizant.com/en-uk/" TargetMode="External"/><Relationship Id="rId15" Type="http://schemas.openxmlformats.org/officeDocument/2006/relationships/hyperlink" Target="https://www.cognizant.com/consulting" TargetMode="External"/><Relationship Id="rId23" Type="http://schemas.openxmlformats.org/officeDocument/2006/relationships/drawing" Target="../drawings/drawing4.xml"/><Relationship Id="rId10" Type="http://schemas.openxmlformats.org/officeDocument/2006/relationships/hyperlink" Target="https://www.cognizant.com/smart-manufacturing-avm" TargetMode="External"/><Relationship Id="rId19" Type="http://schemas.openxmlformats.org/officeDocument/2006/relationships/hyperlink" Target="https://www.cognizant.com/cognizant-digital-business/digital-engineering" TargetMode="External"/><Relationship Id="rId4" Type="http://schemas.openxmlformats.org/officeDocument/2006/relationships/hyperlink" Target="https://www.cognizant.com/cognizant-digital-business/iot-solutions" TargetMode="External"/><Relationship Id="rId9" Type="http://schemas.openxmlformats.org/officeDocument/2006/relationships/hyperlink" Target="https://www.cognizant.com/cognizant-digital-business/iot-solutions" TargetMode="External"/><Relationship Id="rId14" Type="http://schemas.openxmlformats.org/officeDocument/2006/relationships/hyperlink" Target="https://www.cognizant.com/"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ognizant.com/cognizant-digital-operations" TargetMode="External"/><Relationship Id="rId13" Type="http://schemas.openxmlformats.org/officeDocument/2006/relationships/hyperlink" Target="https://www.cognizant.com/digital-infrastructure/transformation" TargetMode="External"/><Relationship Id="rId18" Type="http://schemas.openxmlformats.org/officeDocument/2006/relationships/printerSettings" Target="../printerSettings/printerSettings5.bin"/><Relationship Id="rId3" Type="http://schemas.openxmlformats.org/officeDocument/2006/relationships/hyperlink" Target="https://www.cognizant.com/" TargetMode="External"/><Relationship Id="rId7" Type="http://schemas.openxmlformats.org/officeDocument/2006/relationships/hyperlink" Target="https://www.cognizant.com/cognizant-digital-systems-technology/core-application-modernization" TargetMode="External"/><Relationship Id="rId12" Type="http://schemas.openxmlformats.org/officeDocument/2006/relationships/hyperlink" Target="https://www.cognizant.com/cognizant-digital-business/digital-strategy" TargetMode="External"/><Relationship Id="rId17" Type="http://schemas.openxmlformats.org/officeDocument/2006/relationships/hyperlink" Target="https://www.cognizant.com/cognizant-digital-systems-technology/enterprise-quality-engineering-assurance" TargetMode="External"/><Relationship Id="rId2" Type="http://schemas.openxmlformats.org/officeDocument/2006/relationships/hyperlink" Target="https://www.cognizant.com/ai/" TargetMode="External"/><Relationship Id="rId16" Type="http://schemas.openxmlformats.org/officeDocument/2006/relationships/hyperlink" Target="https://www.cognizant.com/cognizant-digital-systems-technology/cloud-enablement-services" TargetMode="External"/><Relationship Id="rId1" Type="http://schemas.openxmlformats.org/officeDocument/2006/relationships/hyperlink" Target="https://www.cognizant.com/ai/" TargetMode="External"/><Relationship Id="rId6" Type="http://schemas.openxmlformats.org/officeDocument/2006/relationships/hyperlink" Target="https://www.cognizant.com/cognizant-digital-business/iot-solutions" TargetMode="External"/><Relationship Id="rId11" Type="http://schemas.openxmlformats.org/officeDocument/2006/relationships/hyperlink" Target="https://www.cognizant.com/cognizant-digital-systems-technology" TargetMode="External"/><Relationship Id="rId5" Type="http://schemas.openxmlformats.org/officeDocument/2006/relationships/hyperlink" Target="https://www.cognizant.com/fr-fr/" TargetMode="External"/><Relationship Id="rId15" Type="http://schemas.openxmlformats.org/officeDocument/2006/relationships/hyperlink" Target="https://www.cognizant.com/cognizant-digital-operations" TargetMode="External"/><Relationship Id="rId10" Type="http://schemas.openxmlformats.org/officeDocument/2006/relationships/hyperlink" Target="https://www.cognizant.com/" TargetMode="External"/><Relationship Id="rId19" Type="http://schemas.openxmlformats.org/officeDocument/2006/relationships/drawing" Target="../drawings/drawing5.xml"/><Relationship Id="rId4" Type="http://schemas.openxmlformats.org/officeDocument/2006/relationships/hyperlink" Target="https://www.cognizant.com/enterprise-blockchain-solutions" TargetMode="External"/><Relationship Id="rId9" Type="http://schemas.openxmlformats.org/officeDocument/2006/relationships/hyperlink" Target="https://www.cognizant.com/cognizant-digital-systems-technology/core-application-modernization" TargetMode="External"/><Relationship Id="rId14" Type="http://schemas.openxmlformats.org/officeDocument/2006/relationships/hyperlink" Target="https://www.cognizant.com/consult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cognizant.com/" TargetMode="External"/><Relationship Id="rId13" Type="http://schemas.openxmlformats.org/officeDocument/2006/relationships/hyperlink" Target="https://www.cognizant.com/futureofwork" TargetMode="External"/><Relationship Id="rId18" Type="http://schemas.openxmlformats.org/officeDocument/2006/relationships/drawing" Target="../drawings/drawing6.xml"/><Relationship Id="rId3" Type="http://schemas.openxmlformats.org/officeDocument/2006/relationships/hyperlink" Target="https://www.cognizant.com/enterprise-blockchain-solutions" TargetMode="External"/><Relationship Id="rId7" Type="http://schemas.openxmlformats.org/officeDocument/2006/relationships/hyperlink" Target="https://www.cognizant.com/de-de/" TargetMode="External"/><Relationship Id="rId12" Type="http://schemas.openxmlformats.org/officeDocument/2006/relationships/hyperlink" Target="https://www.cognizant.com/consulting" TargetMode="External"/><Relationship Id="rId17" Type="http://schemas.openxmlformats.org/officeDocument/2006/relationships/printerSettings" Target="../printerSettings/printerSettings6.bin"/><Relationship Id="rId2" Type="http://schemas.openxmlformats.org/officeDocument/2006/relationships/hyperlink" Target="https://www.cognizant.com/cognizant-digital-business/iot-solutions" TargetMode="External"/><Relationship Id="rId16" Type="http://schemas.openxmlformats.org/officeDocument/2006/relationships/hyperlink" Target="https://www.cognizant.com/cognizant-digital-systems-technology/cloud-enablement-services" TargetMode="External"/><Relationship Id="rId1" Type="http://schemas.openxmlformats.org/officeDocument/2006/relationships/hyperlink" Target="https://www.cognizant.com/cognizant-digital-business/iot-solutions" TargetMode="External"/><Relationship Id="rId6" Type="http://schemas.openxmlformats.org/officeDocument/2006/relationships/hyperlink" Target="https://www.cognizant.com/de-de/" TargetMode="External"/><Relationship Id="rId11" Type="http://schemas.openxmlformats.org/officeDocument/2006/relationships/hyperlink" Target="https://www.cognizant.com/consulting" TargetMode="External"/><Relationship Id="rId5" Type="http://schemas.openxmlformats.org/officeDocument/2006/relationships/hyperlink" Target="https://www.cognizant.com/" TargetMode="External"/><Relationship Id="rId15" Type="http://schemas.openxmlformats.org/officeDocument/2006/relationships/hyperlink" Target="https://www.cognizant.com/cognizant-digital-systems-technology/cloud-enablement-services" TargetMode="External"/><Relationship Id="rId10" Type="http://schemas.openxmlformats.org/officeDocument/2006/relationships/hyperlink" Target="https://www.cognizant.com/ai/" TargetMode="External"/><Relationship Id="rId4" Type="http://schemas.openxmlformats.org/officeDocument/2006/relationships/hyperlink" Target="https://www.cognizant.com/enterprise-blockchain-solutions" TargetMode="External"/><Relationship Id="rId9" Type="http://schemas.openxmlformats.org/officeDocument/2006/relationships/hyperlink" Target="https://www.cognizant.com/ai/" TargetMode="External"/><Relationship Id="rId14" Type="http://schemas.openxmlformats.org/officeDocument/2006/relationships/hyperlink" Target="https://www.cognizant.com/futureofwor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ognizant.com/" TargetMode="External"/><Relationship Id="rId2" Type="http://schemas.openxmlformats.org/officeDocument/2006/relationships/hyperlink" Target="https://www.cognizant.com/ai/" TargetMode="External"/><Relationship Id="rId1" Type="http://schemas.openxmlformats.org/officeDocument/2006/relationships/hyperlink" Target="https://www.cognizant.com/ai/"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https://www.cognizant.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ognizant.com/" TargetMode="External"/><Relationship Id="rId3" Type="http://schemas.openxmlformats.org/officeDocument/2006/relationships/hyperlink" Target="https://www.cognizant.com/nl-be/" TargetMode="External"/><Relationship Id="rId7" Type="http://schemas.openxmlformats.org/officeDocument/2006/relationships/hyperlink" Target="https://www.cognizant.com/" TargetMode="External"/><Relationship Id="rId2" Type="http://schemas.openxmlformats.org/officeDocument/2006/relationships/hyperlink" Target="https://www.cognizant.com/ai/" TargetMode="External"/><Relationship Id="rId1" Type="http://schemas.openxmlformats.org/officeDocument/2006/relationships/hyperlink" Target="https://www.cognizant.com/ai/" TargetMode="External"/><Relationship Id="rId6" Type="http://schemas.openxmlformats.org/officeDocument/2006/relationships/hyperlink" Target="https://www.cognizant.com/futureofwork" TargetMode="External"/><Relationship Id="rId5" Type="http://schemas.openxmlformats.org/officeDocument/2006/relationships/hyperlink" Target="https://www.cognizant.com/futureofwork" TargetMode="External"/><Relationship Id="rId10" Type="http://schemas.openxmlformats.org/officeDocument/2006/relationships/drawing" Target="../drawings/drawing8.xml"/><Relationship Id="rId4" Type="http://schemas.openxmlformats.org/officeDocument/2006/relationships/hyperlink" Target="https://www.cognizant.com/nl-be/"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ognizant.com/" TargetMode="External"/><Relationship Id="rId13" Type="http://schemas.openxmlformats.org/officeDocument/2006/relationships/hyperlink" Target="https://www.cognizant.com/cognizant-digital-systems-technology/cloud-enablement-services" TargetMode="External"/><Relationship Id="rId18" Type="http://schemas.openxmlformats.org/officeDocument/2006/relationships/hyperlink" Target="https://www.cognizant.com/cognizant-digital-business/digital-engineering" TargetMode="External"/><Relationship Id="rId3" Type="http://schemas.openxmlformats.org/officeDocument/2006/relationships/hyperlink" Target="https://www.cognizant.com/cognizant-digital-business/iot-solutions" TargetMode="External"/><Relationship Id="rId21" Type="http://schemas.openxmlformats.org/officeDocument/2006/relationships/drawing" Target="../drawings/drawing9.xml"/><Relationship Id="rId7" Type="http://schemas.openxmlformats.org/officeDocument/2006/relationships/hyperlink" Target="https://www.cognizant.com/es-es/" TargetMode="External"/><Relationship Id="rId12" Type="http://schemas.openxmlformats.org/officeDocument/2006/relationships/hyperlink" Target="https://www.cognizant.com/cognizant-digital-systems-technology/cloud-enablement-services" TargetMode="External"/><Relationship Id="rId17" Type="http://schemas.openxmlformats.org/officeDocument/2006/relationships/hyperlink" Target="https://www.cognizant.com/cognizant-digital-business" TargetMode="External"/><Relationship Id="rId2" Type="http://schemas.openxmlformats.org/officeDocument/2006/relationships/hyperlink" Target="https://www.cognizant.com/ai/" TargetMode="External"/><Relationship Id="rId16" Type="http://schemas.openxmlformats.org/officeDocument/2006/relationships/hyperlink" Target="https://www.cognizant.com/consulting" TargetMode="External"/><Relationship Id="rId20" Type="http://schemas.openxmlformats.org/officeDocument/2006/relationships/printerSettings" Target="../printerSettings/printerSettings9.bin"/><Relationship Id="rId1" Type="http://schemas.openxmlformats.org/officeDocument/2006/relationships/hyperlink" Target="https://www.cognizant.com/ai/" TargetMode="External"/><Relationship Id="rId6" Type="http://schemas.openxmlformats.org/officeDocument/2006/relationships/hyperlink" Target="https://www.cognizant.com/enterprise-blockchain-solutions" TargetMode="External"/><Relationship Id="rId11" Type="http://schemas.openxmlformats.org/officeDocument/2006/relationships/hyperlink" Target="https://www.cognizant.com/cognizant-digital-business/digital-engineering" TargetMode="External"/><Relationship Id="rId5" Type="http://schemas.openxmlformats.org/officeDocument/2006/relationships/hyperlink" Target="https://www.cognizant.com/enterprise-blockchain-solutions" TargetMode="External"/><Relationship Id="rId15" Type="http://schemas.openxmlformats.org/officeDocument/2006/relationships/hyperlink" Target="https://www.cognizant.com/cognizant-digital-systems-technology/enterprise-quality-engineering-assurance" TargetMode="External"/><Relationship Id="rId10" Type="http://schemas.openxmlformats.org/officeDocument/2006/relationships/hyperlink" Target="https://www.cognizant.com/cognizant-digital-business" TargetMode="External"/><Relationship Id="rId19" Type="http://schemas.openxmlformats.org/officeDocument/2006/relationships/hyperlink" Target="https://www.cognizant.com/digital-customer-service" TargetMode="External"/><Relationship Id="rId4" Type="http://schemas.openxmlformats.org/officeDocument/2006/relationships/hyperlink" Target="https://www.cognizant.com/cognizant-digital-business/iot-solutions" TargetMode="External"/><Relationship Id="rId9" Type="http://schemas.openxmlformats.org/officeDocument/2006/relationships/hyperlink" Target="https://www.cognizant.com/cognizant-digital-operations" TargetMode="External"/><Relationship Id="rId14" Type="http://schemas.openxmlformats.org/officeDocument/2006/relationships/hyperlink" Target="https://www.cognizan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60"/>
  <sheetViews>
    <sheetView topLeftCell="A5" zoomScaleNormal="100" workbookViewId="0">
      <selection activeCell="B5" sqref="B5:H160"/>
    </sheetView>
  </sheetViews>
  <sheetFormatPr defaultColWidth="9.140625" defaultRowHeight="15" x14ac:dyDescent="0.25"/>
  <cols>
    <col min="1" max="4" width="9.140625" style="1"/>
    <col min="5" max="5" width="80.85546875" style="1" customWidth="1"/>
    <col min="6" max="6" width="11.42578125" style="1" customWidth="1"/>
    <col min="7" max="7" width="12" style="1" customWidth="1"/>
    <col min="8" max="8" width="13.28515625" style="1" customWidth="1"/>
    <col min="9" max="9" width="10.140625" style="1" customWidth="1"/>
    <col min="10" max="10" width="114.42578125" style="1" customWidth="1"/>
    <col min="11" max="11" width="11.42578125" style="1" customWidth="1"/>
    <col min="12" max="12" width="16.7109375" style="1" customWidth="1"/>
    <col min="13" max="13" width="9.140625" style="1"/>
    <col min="14" max="14" width="10" style="1" customWidth="1"/>
    <col min="15" max="15" width="9.42578125" style="1" bestFit="1" customWidth="1"/>
    <col min="16" max="16384" width="9.140625" style="1"/>
  </cols>
  <sheetData>
    <row r="4" spans="2:8" ht="15.75" thickBot="1" x14ac:dyDescent="0.3"/>
    <row r="5" spans="2:8" ht="15.75" thickBot="1" x14ac:dyDescent="0.3">
      <c r="B5" s="135" t="s">
        <v>172</v>
      </c>
      <c r="C5" s="154" t="s">
        <v>179</v>
      </c>
      <c r="D5" s="154" t="s">
        <v>20</v>
      </c>
      <c r="E5" s="125" t="s">
        <v>171</v>
      </c>
      <c r="F5" s="126" t="s">
        <v>129</v>
      </c>
      <c r="G5" s="126" t="s">
        <v>128</v>
      </c>
      <c r="H5" s="127" t="s">
        <v>127</v>
      </c>
    </row>
    <row r="6" spans="2:8" x14ac:dyDescent="0.25">
      <c r="B6" s="155" t="s">
        <v>173</v>
      </c>
      <c r="C6" s="155" t="s">
        <v>180</v>
      </c>
      <c r="D6" s="155" t="s">
        <v>21</v>
      </c>
      <c r="E6" s="141" t="s">
        <v>146</v>
      </c>
      <c r="F6" s="128">
        <v>18254</v>
      </c>
      <c r="G6" s="132">
        <v>4.7170270270270267</v>
      </c>
      <c r="H6" s="130">
        <v>156800</v>
      </c>
    </row>
    <row r="7" spans="2:8" x14ac:dyDescent="0.25">
      <c r="B7" s="155" t="s">
        <v>173</v>
      </c>
      <c r="C7" s="155" t="s">
        <v>180</v>
      </c>
      <c r="D7" s="155" t="s">
        <v>21</v>
      </c>
      <c r="E7" s="145" t="s">
        <v>44</v>
      </c>
      <c r="F7" s="114">
        <v>21429</v>
      </c>
      <c r="G7" s="133">
        <v>2.8007110091743113</v>
      </c>
      <c r="H7" s="123">
        <v>136373</v>
      </c>
    </row>
    <row r="8" spans="2:8" x14ac:dyDescent="0.25">
      <c r="B8" s="155" t="s">
        <v>173</v>
      </c>
      <c r="C8" s="155" t="s">
        <v>180</v>
      </c>
      <c r="D8" s="155" t="s">
        <v>21</v>
      </c>
      <c r="E8" s="146" t="s">
        <v>62</v>
      </c>
      <c r="F8" s="114">
        <v>3975</v>
      </c>
      <c r="G8" s="133">
        <v>13.331249999999999</v>
      </c>
      <c r="H8" s="123">
        <v>76335</v>
      </c>
    </row>
    <row r="9" spans="2:8" x14ac:dyDescent="0.25">
      <c r="B9" s="155" t="s">
        <v>173</v>
      </c>
      <c r="C9" s="155" t="s">
        <v>180</v>
      </c>
      <c r="D9" s="155" t="s">
        <v>21</v>
      </c>
      <c r="E9" s="146" t="s">
        <v>158</v>
      </c>
      <c r="F9" s="114">
        <v>833</v>
      </c>
      <c r="G9" s="133">
        <v>23.563076923076924</v>
      </c>
      <c r="H9" s="123">
        <v>34162</v>
      </c>
    </row>
    <row r="10" spans="2:8" x14ac:dyDescent="0.25">
      <c r="B10" s="155" t="s">
        <v>173</v>
      </c>
      <c r="C10" s="155" t="s">
        <v>180</v>
      </c>
      <c r="D10" s="155" t="s">
        <v>21</v>
      </c>
      <c r="E10" s="145" t="s">
        <v>63</v>
      </c>
      <c r="F10" s="114">
        <v>1011</v>
      </c>
      <c r="G10" s="133">
        <v>25.063333333333333</v>
      </c>
      <c r="H10" s="123">
        <v>17686</v>
      </c>
    </row>
    <row r="11" spans="2:8" x14ac:dyDescent="0.25">
      <c r="B11" s="155" t="s">
        <v>173</v>
      </c>
      <c r="C11" s="155" t="s">
        <v>180</v>
      </c>
      <c r="D11" s="155" t="s">
        <v>21</v>
      </c>
      <c r="E11" s="145" t="s">
        <v>159</v>
      </c>
      <c r="F11" s="114">
        <v>578</v>
      </c>
      <c r="G11" s="133">
        <v>22.765000000000001</v>
      </c>
      <c r="H11" s="123">
        <v>13551</v>
      </c>
    </row>
    <row r="12" spans="2:8" x14ac:dyDescent="0.25">
      <c r="B12" s="155" t="s">
        <v>173</v>
      </c>
      <c r="C12" s="155" t="s">
        <v>180</v>
      </c>
      <c r="D12" s="155" t="s">
        <v>21</v>
      </c>
      <c r="E12" s="145" t="s">
        <v>161</v>
      </c>
      <c r="F12" s="114">
        <v>719</v>
      </c>
      <c r="G12" s="133">
        <v>11.13</v>
      </c>
      <c r="H12" s="123">
        <v>10213</v>
      </c>
    </row>
    <row r="13" spans="2:8" x14ac:dyDescent="0.25">
      <c r="B13" s="155" t="s">
        <v>173</v>
      </c>
      <c r="C13" s="155" t="s">
        <v>180</v>
      </c>
      <c r="D13" s="155" t="s">
        <v>21</v>
      </c>
      <c r="E13" s="145" t="s">
        <v>160</v>
      </c>
      <c r="F13" s="114">
        <v>219</v>
      </c>
      <c r="G13" s="133">
        <v>28.33</v>
      </c>
      <c r="H13" s="123">
        <v>9948</v>
      </c>
    </row>
    <row r="14" spans="2:8" x14ac:dyDescent="0.25">
      <c r="B14" s="155" t="s">
        <v>173</v>
      </c>
      <c r="C14" s="155" t="s">
        <v>180</v>
      </c>
      <c r="D14" s="155" t="s">
        <v>21</v>
      </c>
      <c r="E14" s="146" t="s">
        <v>67</v>
      </c>
      <c r="F14" s="114">
        <v>261</v>
      </c>
      <c r="G14" s="133">
        <v>16.832500000000003</v>
      </c>
      <c r="H14" s="123">
        <v>4649</v>
      </c>
    </row>
    <row r="15" spans="2:8" x14ac:dyDescent="0.25">
      <c r="B15" s="155" t="s">
        <v>173</v>
      </c>
      <c r="C15" s="155" t="s">
        <v>180</v>
      </c>
      <c r="D15" s="155" t="s">
        <v>21</v>
      </c>
      <c r="E15" s="145" t="s">
        <v>162</v>
      </c>
      <c r="F15" s="114">
        <v>309</v>
      </c>
      <c r="G15" s="133">
        <v>11.488571428571428</v>
      </c>
      <c r="H15" s="123">
        <v>3887</v>
      </c>
    </row>
    <row r="16" spans="2:8" x14ac:dyDescent="0.25">
      <c r="B16" s="155" t="s">
        <v>173</v>
      </c>
      <c r="C16" s="155" t="s">
        <v>180</v>
      </c>
      <c r="D16" s="155" t="s">
        <v>21</v>
      </c>
      <c r="E16" s="145" t="s">
        <v>151</v>
      </c>
      <c r="F16" s="114">
        <v>182</v>
      </c>
      <c r="G16" s="133">
        <v>4.5500000000000007</v>
      </c>
      <c r="H16" s="123">
        <v>845</v>
      </c>
    </row>
    <row r="17" spans="2:8" x14ac:dyDescent="0.25">
      <c r="B17" s="155" t="s">
        <v>173</v>
      </c>
      <c r="C17" s="155" t="s">
        <v>180</v>
      </c>
      <c r="D17" s="155" t="s">
        <v>21</v>
      </c>
      <c r="E17" s="145" t="s">
        <v>163</v>
      </c>
      <c r="F17" s="114">
        <v>5</v>
      </c>
      <c r="G17" s="133">
        <v>7.6366666666666667</v>
      </c>
      <c r="H17" s="123">
        <v>27</v>
      </c>
    </row>
    <row r="18" spans="2:8" x14ac:dyDescent="0.25">
      <c r="B18" s="155" t="s">
        <v>173</v>
      </c>
      <c r="C18" s="155" t="s">
        <v>180</v>
      </c>
      <c r="D18" s="155" t="s">
        <v>21</v>
      </c>
      <c r="E18" s="146" t="s">
        <v>164</v>
      </c>
      <c r="F18" s="114">
        <v>4</v>
      </c>
      <c r="G18" s="133">
        <v>2.9140000000000001</v>
      </c>
      <c r="H18" s="123">
        <v>23</v>
      </c>
    </row>
    <row r="19" spans="2:8" ht="15.75" thickBot="1" x14ac:dyDescent="0.3">
      <c r="B19" s="155" t="s">
        <v>173</v>
      </c>
      <c r="C19" s="155" t="s">
        <v>180</v>
      </c>
      <c r="D19" s="155" t="s">
        <v>21</v>
      </c>
      <c r="E19" s="149" t="s">
        <v>165</v>
      </c>
      <c r="F19" s="115">
        <v>23</v>
      </c>
      <c r="G19" s="134">
        <v>0.64648648648648643</v>
      </c>
      <c r="H19" s="124">
        <v>9</v>
      </c>
    </row>
    <row r="20" spans="2:8" x14ac:dyDescent="0.25">
      <c r="B20" s="155" t="s">
        <v>173</v>
      </c>
      <c r="C20" s="155" t="s">
        <v>180</v>
      </c>
      <c r="D20" s="155" t="s">
        <v>22</v>
      </c>
      <c r="E20" s="141" t="s">
        <v>146</v>
      </c>
      <c r="F20" s="128">
        <v>1111</v>
      </c>
      <c r="G20" s="132">
        <v>4.6384000000000007</v>
      </c>
      <c r="H20" s="130">
        <v>9803</v>
      </c>
    </row>
    <row r="21" spans="2:8" x14ac:dyDescent="0.25">
      <c r="B21" s="155" t="s">
        <v>173</v>
      </c>
      <c r="C21" s="155" t="s">
        <v>180</v>
      </c>
      <c r="D21" s="155" t="s">
        <v>22</v>
      </c>
      <c r="E21" s="145" t="s">
        <v>162</v>
      </c>
      <c r="F21" s="114">
        <v>1080</v>
      </c>
      <c r="G21" s="133">
        <v>4.95</v>
      </c>
      <c r="H21" s="123">
        <v>3892</v>
      </c>
    </row>
    <row r="22" spans="2:8" x14ac:dyDescent="0.25">
      <c r="B22" s="155" t="s">
        <v>173</v>
      </c>
      <c r="C22" s="155" t="s">
        <v>180</v>
      </c>
      <c r="D22" s="155" t="s">
        <v>22</v>
      </c>
      <c r="E22" s="145" t="s">
        <v>44</v>
      </c>
      <c r="F22" s="114">
        <v>371</v>
      </c>
      <c r="G22" s="133">
        <v>3.4027536231884055</v>
      </c>
      <c r="H22" s="123">
        <v>1708</v>
      </c>
    </row>
    <row r="23" spans="2:8" x14ac:dyDescent="0.25">
      <c r="B23" s="155" t="s">
        <v>173</v>
      </c>
      <c r="C23" s="155" t="s">
        <v>180</v>
      </c>
      <c r="D23" s="155" t="s">
        <v>22</v>
      </c>
      <c r="E23" s="146" t="s">
        <v>67</v>
      </c>
      <c r="F23" s="114">
        <v>148</v>
      </c>
      <c r="G23" s="133">
        <v>47.083333333333336</v>
      </c>
      <c r="H23" s="123">
        <v>886</v>
      </c>
    </row>
    <row r="24" spans="2:8" x14ac:dyDescent="0.25">
      <c r="B24" s="155" t="s">
        <v>173</v>
      </c>
      <c r="C24" s="155" t="s">
        <v>180</v>
      </c>
      <c r="D24" s="155" t="s">
        <v>22</v>
      </c>
      <c r="E24" s="145" t="s">
        <v>160</v>
      </c>
      <c r="F24" s="114">
        <v>44</v>
      </c>
      <c r="G24" s="133">
        <v>13.705</v>
      </c>
      <c r="H24" s="123">
        <v>764</v>
      </c>
    </row>
    <row r="25" spans="2:8" x14ac:dyDescent="0.25">
      <c r="B25" s="155" t="s">
        <v>173</v>
      </c>
      <c r="C25" s="155" t="s">
        <v>180</v>
      </c>
      <c r="D25" s="155" t="s">
        <v>22</v>
      </c>
      <c r="E25" s="146" t="s">
        <v>62</v>
      </c>
      <c r="F25" s="114">
        <v>66</v>
      </c>
      <c r="G25" s="133">
        <v>6.8712499999999999</v>
      </c>
      <c r="H25" s="123">
        <v>654</v>
      </c>
    </row>
    <row r="26" spans="2:8" x14ac:dyDescent="0.25">
      <c r="B26" s="155" t="s">
        <v>173</v>
      </c>
      <c r="C26" s="155" t="s">
        <v>180</v>
      </c>
      <c r="D26" s="155" t="s">
        <v>22</v>
      </c>
      <c r="E26" s="145" t="s">
        <v>161</v>
      </c>
      <c r="F26" s="114">
        <v>80</v>
      </c>
      <c r="G26" s="133">
        <v>9.16</v>
      </c>
      <c r="H26" s="123">
        <v>536</v>
      </c>
    </row>
    <row r="27" spans="2:8" x14ac:dyDescent="0.25">
      <c r="B27" s="155" t="s">
        <v>173</v>
      </c>
      <c r="C27" s="155" t="s">
        <v>180</v>
      </c>
      <c r="D27" s="155" t="s">
        <v>22</v>
      </c>
      <c r="E27" s="146" t="s">
        <v>166</v>
      </c>
      <c r="F27" s="114">
        <v>7</v>
      </c>
      <c r="G27" s="133">
        <v>7.9799999999999995</v>
      </c>
      <c r="H27" s="123">
        <v>99</v>
      </c>
    </row>
    <row r="28" spans="2:8" x14ac:dyDescent="0.25">
      <c r="B28" s="155" t="s">
        <v>173</v>
      </c>
      <c r="C28" s="155" t="s">
        <v>180</v>
      </c>
      <c r="D28" s="155" t="s">
        <v>22</v>
      </c>
      <c r="E28" s="145" t="s">
        <v>158</v>
      </c>
      <c r="F28" s="114">
        <v>4</v>
      </c>
      <c r="G28" s="133">
        <v>23.22</v>
      </c>
      <c r="H28" s="123">
        <v>96</v>
      </c>
    </row>
    <row r="29" spans="2:8" x14ac:dyDescent="0.25">
      <c r="B29" s="155" t="s">
        <v>173</v>
      </c>
      <c r="C29" s="155" t="s">
        <v>180</v>
      </c>
      <c r="D29" s="155" t="s">
        <v>22</v>
      </c>
      <c r="E29" s="145" t="s">
        <v>165</v>
      </c>
      <c r="F29" s="114">
        <v>20</v>
      </c>
      <c r="G29" s="133">
        <v>3.2883333333333336</v>
      </c>
      <c r="H29" s="123">
        <v>31</v>
      </c>
    </row>
    <row r="30" spans="2:8" ht="15.75" thickBot="1" x14ac:dyDescent="0.3">
      <c r="B30" s="155" t="s">
        <v>173</v>
      </c>
      <c r="C30" s="155" t="s">
        <v>180</v>
      </c>
      <c r="D30" s="155" t="s">
        <v>22</v>
      </c>
      <c r="E30" s="147" t="s">
        <v>63</v>
      </c>
      <c r="F30" s="115">
        <v>2</v>
      </c>
      <c r="G30" s="134">
        <v>8.68</v>
      </c>
      <c r="H30" s="124">
        <v>19</v>
      </c>
    </row>
    <row r="31" spans="2:8" x14ac:dyDescent="0.25">
      <c r="B31" s="155" t="s">
        <v>174</v>
      </c>
      <c r="C31" s="155" t="s">
        <v>180</v>
      </c>
      <c r="D31" s="155" t="s">
        <v>21</v>
      </c>
      <c r="E31" s="146" t="s">
        <v>62</v>
      </c>
      <c r="F31" s="128">
        <v>4020</v>
      </c>
      <c r="G31" s="132">
        <v>12.94</v>
      </c>
      <c r="H31" s="130">
        <v>36725</v>
      </c>
    </row>
    <row r="32" spans="2:8" x14ac:dyDescent="0.25">
      <c r="B32" s="155" t="s">
        <v>174</v>
      </c>
      <c r="C32" s="155" t="s">
        <v>180</v>
      </c>
      <c r="D32" s="155" t="s">
        <v>21</v>
      </c>
      <c r="E32" s="144" t="s">
        <v>146</v>
      </c>
      <c r="F32" s="114">
        <v>1735</v>
      </c>
      <c r="G32" s="133">
        <v>2.2200000000000002</v>
      </c>
      <c r="H32" s="123">
        <v>9118</v>
      </c>
    </row>
    <row r="33" spans="2:8" x14ac:dyDescent="0.25">
      <c r="B33" s="155" t="s">
        <v>174</v>
      </c>
      <c r="C33" s="155" t="s">
        <v>180</v>
      </c>
      <c r="D33" s="155" t="s">
        <v>21</v>
      </c>
      <c r="E33" s="145" t="s">
        <v>63</v>
      </c>
      <c r="F33" s="114">
        <v>1171</v>
      </c>
      <c r="G33" s="133">
        <v>11.12</v>
      </c>
      <c r="H33" s="123">
        <v>5260</v>
      </c>
    </row>
    <row r="34" spans="2:8" x14ac:dyDescent="0.25">
      <c r="B34" s="155" t="s">
        <v>174</v>
      </c>
      <c r="C34" s="155" t="s">
        <v>180</v>
      </c>
      <c r="D34" s="155" t="s">
        <v>21</v>
      </c>
      <c r="E34" s="145" t="s">
        <v>157</v>
      </c>
      <c r="F34" s="114">
        <v>1195</v>
      </c>
      <c r="G34" s="133">
        <v>2.5910000000000002</v>
      </c>
      <c r="H34" s="123">
        <v>4394</v>
      </c>
    </row>
    <row r="35" spans="2:8" x14ac:dyDescent="0.25">
      <c r="B35" s="155" t="s">
        <v>174</v>
      </c>
      <c r="C35" s="155" t="s">
        <v>180</v>
      </c>
      <c r="D35" s="155" t="s">
        <v>21</v>
      </c>
      <c r="E35" s="145" t="s">
        <v>149</v>
      </c>
      <c r="F35" s="114">
        <v>347</v>
      </c>
      <c r="G35" s="133">
        <v>6.8783333333333339</v>
      </c>
      <c r="H35" s="123">
        <v>3968</v>
      </c>
    </row>
    <row r="36" spans="2:8" x14ac:dyDescent="0.25">
      <c r="B36" s="155" t="s">
        <v>174</v>
      </c>
      <c r="C36" s="155" t="s">
        <v>180</v>
      </c>
      <c r="D36" s="155" t="s">
        <v>21</v>
      </c>
      <c r="E36" s="145" t="s">
        <v>158</v>
      </c>
      <c r="F36" s="114">
        <v>297</v>
      </c>
      <c r="G36" s="133">
        <v>6.02</v>
      </c>
      <c r="H36" s="123">
        <v>3255</v>
      </c>
    </row>
    <row r="37" spans="2:8" x14ac:dyDescent="0.25">
      <c r="B37" s="155" t="s">
        <v>174</v>
      </c>
      <c r="C37" s="155" t="s">
        <v>180</v>
      </c>
      <c r="D37" s="155" t="s">
        <v>21</v>
      </c>
      <c r="E37" s="145" t="s">
        <v>155</v>
      </c>
      <c r="F37" s="114">
        <v>424</v>
      </c>
      <c r="G37" s="133">
        <v>5.64</v>
      </c>
      <c r="H37" s="123">
        <v>2099</v>
      </c>
    </row>
    <row r="38" spans="2:8" x14ac:dyDescent="0.25">
      <c r="B38" s="155" t="s">
        <v>174</v>
      </c>
      <c r="C38" s="155" t="s">
        <v>180</v>
      </c>
      <c r="D38" s="155" t="s">
        <v>21</v>
      </c>
      <c r="E38" s="145" t="s">
        <v>161</v>
      </c>
      <c r="F38" s="114">
        <v>314</v>
      </c>
      <c r="G38" s="133">
        <v>4.8600000000000003</v>
      </c>
      <c r="H38" s="123">
        <v>1757</v>
      </c>
    </row>
    <row r="39" spans="2:8" x14ac:dyDescent="0.25">
      <c r="B39" s="155" t="s">
        <v>174</v>
      </c>
      <c r="C39" s="155" t="s">
        <v>180</v>
      </c>
      <c r="D39" s="155" t="s">
        <v>21</v>
      </c>
      <c r="E39" s="145" t="s">
        <v>44</v>
      </c>
      <c r="F39" s="114">
        <v>2</v>
      </c>
      <c r="G39" s="133">
        <v>8.0350000000000001</v>
      </c>
      <c r="H39" s="123">
        <v>35</v>
      </c>
    </row>
    <row r="40" spans="2:8" x14ac:dyDescent="0.25">
      <c r="B40" s="155" t="s">
        <v>174</v>
      </c>
      <c r="C40" s="155" t="s">
        <v>180</v>
      </c>
      <c r="D40" s="155" t="s">
        <v>21</v>
      </c>
      <c r="E40" s="145" t="s">
        <v>153</v>
      </c>
      <c r="F40" s="114">
        <v>33</v>
      </c>
      <c r="G40" s="133">
        <v>0.61</v>
      </c>
      <c r="H40" s="123">
        <v>20</v>
      </c>
    </row>
    <row r="41" spans="2:8" ht="15.75" thickBot="1" x14ac:dyDescent="0.3">
      <c r="B41" s="155" t="s">
        <v>174</v>
      </c>
      <c r="C41" s="155" t="s">
        <v>180</v>
      </c>
      <c r="D41" s="155" t="s">
        <v>21</v>
      </c>
      <c r="E41" s="143" t="s">
        <v>167</v>
      </c>
      <c r="F41" s="115">
        <v>3</v>
      </c>
      <c r="G41" s="134">
        <v>1.78</v>
      </c>
      <c r="H41" s="124">
        <v>5</v>
      </c>
    </row>
    <row r="42" spans="2:8" x14ac:dyDescent="0.25">
      <c r="B42" s="155" t="s">
        <v>174</v>
      </c>
      <c r="C42" s="155" t="s">
        <v>180</v>
      </c>
      <c r="D42" s="155" t="s">
        <v>22</v>
      </c>
      <c r="E42" s="146" t="s">
        <v>62</v>
      </c>
      <c r="F42" s="128">
        <v>3079</v>
      </c>
      <c r="G42" s="133">
        <v>8.75</v>
      </c>
      <c r="H42" s="130">
        <v>34304</v>
      </c>
    </row>
    <row r="43" spans="2:8" x14ac:dyDescent="0.25">
      <c r="B43" s="155" t="s">
        <v>174</v>
      </c>
      <c r="C43" s="155" t="s">
        <v>180</v>
      </c>
      <c r="D43" s="155" t="s">
        <v>22</v>
      </c>
      <c r="E43" s="145" t="s">
        <v>63</v>
      </c>
      <c r="F43" s="114">
        <v>1100</v>
      </c>
      <c r="G43" s="133">
        <v>5.44</v>
      </c>
      <c r="H43" s="123">
        <v>6197</v>
      </c>
    </row>
    <row r="44" spans="2:8" x14ac:dyDescent="0.25">
      <c r="B44" s="155" t="s">
        <v>174</v>
      </c>
      <c r="C44" s="155" t="s">
        <v>180</v>
      </c>
      <c r="D44" s="155" t="s">
        <v>22</v>
      </c>
      <c r="E44" s="144" t="s">
        <v>146</v>
      </c>
      <c r="F44" s="114">
        <v>1065</v>
      </c>
      <c r="G44" s="133">
        <v>3.36</v>
      </c>
      <c r="H44" s="123">
        <v>3846</v>
      </c>
    </row>
    <row r="45" spans="2:8" x14ac:dyDescent="0.25">
      <c r="B45" s="155" t="s">
        <v>174</v>
      </c>
      <c r="C45" s="155" t="s">
        <v>180</v>
      </c>
      <c r="D45" s="155" t="s">
        <v>22</v>
      </c>
      <c r="E45" s="145" t="s">
        <v>157</v>
      </c>
      <c r="F45" s="114">
        <v>1267</v>
      </c>
      <c r="G45" s="133">
        <v>2.0100000000000002</v>
      </c>
      <c r="H45" s="123">
        <v>2530</v>
      </c>
    </row>
    <row r="46" spans="2:8" x14ac:dyDescent="0.25">
      <c r="B46" s="155" t="s">
        <v>174</v>
      </c>
      <c r="C46" s="155" t="s">
        <v>180</v>
      </c>
      <c r="D46" s="155" t="s">
        <v>22</v>
      </c>
      <c r="E46" s="145" t="s">
        <v>161</v>
      </c>
      <c r="F46" s="114">
        <v>310</v>
      </c>
      <c r="G46" s="133">
        <v>5.61</v>
      </c>
      <c r="H46" s="123">
        <v>1740</v>
      </c>
    </row>
    <row r="47" spans="2:8" x14ac:dyDescent="0.25">
      <c r="B47" s="155" t="s">
        <v>174</v>
      </c>
      <c r="C47" s="155" t="s">
        <v>180</v>
      </c>
      <c r="D47" s="155" t="s">
        <v>22</v>
      </c>
      <c r="E47" s="145" t="s">
        <v>158</v>
      </c>
      <c r="F47" s="114">
        <v>126</v>
      </c>
      <c r="G47" s="133">
        <v>6.8</v>
      </c>
      <c r="H47" s="123">
        <v>861</v>
      </c>
    </row>
    <row r="48" spans="2:8" x14ac:dyDescent="0.25">
      <c r="B48" s="155" t="s">
        <v>174</v>
      </c>
      <c r="C48" s="155" t="s">
        <v>180</v>
      </c>
      <c r="D48" s="155" t="s">
        <v>22</v>
      </c>
      <c r="E48" s="144" t="s">
        <v>152</v>
      </c>
      <c r="F48" s="114">
        <v>40</v>
      </c>
      <c r="G48" s="133">
        <v>13.77</v>
      </c>
      <c r="H48" s="123">
        <v>557</v>
      </c>
    </row>
    <row r="49" spans="2:8" x14ac:dyDescent="0.25">
      <c r="B49" s="155" t="s">
        <v>174</v>
      </c>
      <c r="C49" s="155" t="s">
        <v>180</v>
      </c>
      <c r="D49" s="155" t="s">
        <v>22</v>
      </c>
      <c r="E49" s="145" t="s">
        <v>155</v>
      </c>
      <c r="F49" s="114">
        <v>5</v>
      </c>
      <c r="G49" s="133">
        <v>4.2300000000000004</v>
      </c>
      <c r="H49" s="123">
        <v>21</v>
      </c>
    </row>
    <row r="50" spans="2:8" x14ac:dyDescent="0.25">
      <c r="B50" s="155" t="s">
        <v>174</v>
      </c>
      <c r="C50" s="155" t="s">
        <v>180</v>
      </c>
      <c r="D50" s="155" t="s">
        <v>22</v>
      </c>
      <c r="E50" s="145" t="s">
        <v>153</v>
      </c>
      <c r="F50" s="114">
        <v>33</v>
      </c>
      <c r="G50" s="133">
        <v>0.61</v>
      </c>
      <c r="H50" s="123">
        <v>20</v>
      </c>
    </row>
    <row r="51" spans="2:8" ht="15.75" thickBot="1" x14ac:dyDescent="0.3">
      <c r="B51" s="155" t="s">
        <v>174</v>
      </c>
      <c r="C51" s="155" t="s">
        <v>180</v>
      </c>
      <c r="D51" s="155" t="s">
        <v>22</v>
      </c>
      <c r="E51" s="143" t="s">
        <v>67</v>
      </c>
      <c r="F51" s="115">
        <v>3</v>
      </c>
      <c r="G51" s="134">
        <v>3.79</v>
      </c>
      <c r="H51" s="124">
        <v>12</v>
      </c>
    </row>
    <row r="52" spans="2:8" x14ac:dyDescent="0.25">
      <c r="B52" s="155" t="s">
        <v>23</v>
      </c>
      <c r="C52" s="155" t="s">
        <v>180</v>
      </c>
      <c r="D52" s="155" t="s">
        <v>21</v>
      </c>
      <c r="E52" s="142" t="s">
        <v>146</v>
      </c>
      <c r="F52" s="128">
        <v>5447</v>
      </c>
      <c r="G52" s="136">
        <v>1.4</v>
      </c>
      <c r="H52" s="130">
        <v>21441</v>
      </c>
    </row>
    <row r="53" spans="2:8" x14ac:dyDescent="0.25">
      <c r="B53" s="155" t="s">
        <v>23</v>
      </c>
      <c r="C53" s="155" t="s">
        <v>180</v>
      </c>
      <c r="D53" s="155" t="s">
        <v>21</v>
      </c>
      <c r="E53" s="144" t="s">
        <v>166</v>
      </c>
      <c r="F53" s="114">
        <v>2025</v>
      </c>
      <c r="G53" s="137">
        <v>4.3711538461538462</v>
      </c>
      <c r="H53" s="123">
        <v>14216</v>
      </c>
    </row>
    <row r="54" spans="2:8" x14ac:dyDescent="0.25">
      <c r="B54" s="155" t="s">
        <v>23</v>
      </c>
      <c r="C54" s="155" t="s">
        <v>180</v>
      </c>
      <c r="D54" s="155" t="s">
        <v>21</v>
      </c>
      <c r="E54" s="145" t="s">
        <v>44</v>
      </c>
      <c r="F54" s="114">
        <v>2559</v>
      </c>
      <c r="G54" s="137">
        <v>2.3200000000000003</v>
      </c>
      <c r="H54" s="123">
        <v>5703</v>
      </c>
    </row>
    <row r="55" spans="2:8" x14ac:dyDescent="0.25">
      <c r="B55" s="155" t="s">
        <v>23</v>
      </c>
      <c r="C55" s="155" t="s">
        <v>180</v>
      </c>
      <c r="D55" s="155" t="s">
        <v>21</v>
      </c>
      <c r="E55" s="146" t="s">
        <v>62</v>
      </c>
      <c r="F55" s="114">
        <v>864</v>
      </c>
      <c r="G55" s="137">
        <v>2.2000000000000002</v>
      </c>
      <c r="H55" s="123">
        <v>5062</v>
      </c>
    </row>
    <row r="56" spans="2:8" x14ac:dyDescent="0.25">
      <c r="B56" s="155" t="s">
        <v>23</v>
      </c>
      <c r="C56" s="155" t="s">
        <v>180</v>
      </c>
      <c r="D56" s="155" t="s">
        <v>21</v>
      </c>
      <c r="E56" s="145" t="s">
        <v>63</v>
      </c>
      <c r="F56" s="114">
        <v>1311</v>
      </c>
      <c r="G56" s="137">
        <v>3.0038888888888886</v>
      </c>
      <c r="H56" s="123">
        <v>3915</v>
      </c>
    </row>
    <row r="57" spans="2:8" x14ac:dyDescent="0.25">
      <c r="B57" s="155" t="s">
        <v>23</v>
      </c>
      <c r="C57" s="155" t="s">
        <v>180</v>
      </c>
      <c r="D57" s="155" t="s">
        <v>21</v>
      </c>
      <c r="E57" s="145" t="s">
        <v>165</v>
      </c>
      <c r="F57" s="114">
        <v>253</v>
      </c>
      <c r="G57" s="137">
        <v>15.16</v>
      </c>
      <c r="H57" s="123">
        <v>3847</v>
      </c>
    </row>
    <row r="58" spans="2:8" x14ac:dyDescent="0.25">
      <c r="B58" s="155" t="s">
        <v>23</v>
      </c>
      <c r="C58" s="155" t="s">
        <v>180</v>
      </c>
      <c r="D58" s="155" t="s">
        <v>21</v>
      </c>
      <c r="E58" s="145" t="s">
        <v>168</v>
      </c>
      <c r="F58" s="114">
        <v>371</v>
      </c>
      <c r="G58" s="137">
        <v>7.0874999999999986</v>
      </c>
      <c r="H58" s="123">
        <v>3029</v>
      </c>
    </row>
    <row r="59" spans="2:8" x14ac:dyDescent="0.25">
      <c r="B59" s="155" t="s">
        <v>23</v>
      </c>
      <c r="C59" s="155" t="s">
        <v>180</v>
      </c>
      <c r="D59" s="155" t="s">
        <v>21</v>
      </c>
      <c r="E59" s="145" t="s">
        <v>169</v>
      </c>
      <c r="F59" s="114">
        <v>29</v>
      </c>
      <c r="G59" s="137">
        <v>7.9</v>
      </c>
      <c r="H59" s="123">
        <v>162</v>
      </c>
    </row>
    <row r="60" spans="2:8" x14ac:dyDescent="0.25">
      <c r="B60" s="155" t="s">
        <v>23</v>
      </c>
      <c r="C60" s="155" t="s">
        <v>180</v>
      </c>
      <c r="D60" s="155" t="s">
        <v>21</v>
      </c>
      <c r="E60" s="145" t="s">
        <v>154</v>
      </c>
      <c r="F60" s="114">
        <v>186</v>
      </c>
      <c r="G60" s="137">
        <v>0.23375000000000001</v>
      </c>
      <c r="H60" s="123">
        <v>117</v>
      </c>
    </row>
    <row r="61" spans="2:8" x14ac:dyDescent="0.25">
      <c r="B61" s="155" t="s">
        <v>23</v>
      </c>
      <c r="C61" s="155" t="s">
        <v>180</v>
      </c>
      <c r="D61" s="155" t="s">
        <v>21</v>
      </c>
      <c r="E61" s="145" t="s">
        <v>157</v>
      </c>
      <c r="F61" s="114">
        <v>41</v>
      </c>
      <c r="G61" s="137">
        <v>2.81</v>
      </c>
      <c r="H61" s="123">
        <v>116</v>
      </c>
    </row>
    <row r="62" spans="2:8" x14ac:dyDescent="0.25">
      <c r="B62" s="155" t="s">
        <v>23</v>
      </c>
      <c r="C62" s="155" t="s">
        <v>180</v>
      </c>
      <c r="D62" s="155" t="s">
        <v>21</v>
      </c>
      <c r="E62" s="144" t="s">
        <v>152</v>
      </c>
      <c r="F62" s="114">
        <v>7</v>
      </c>
      <c r="G62" s="137">
        <v>11.5</v>
      </c>
      <c r="H62" s="123">
        <v>95</v>
      </c>
    </row>
    <row r="63" spans="2:8" x14ac:dyDescent="0.25">
      <c r="B63" s="155" t="s">
        <v>23</v>
      </c>
      <c r="C63" s="155" t="s">
        <v>180</v>
      </c>
      <c r="D63" s="155" t="s">
        <v>21</v>
      </c>
      <c r="E63" s="145" t="s">
        <v>162</v>
      </c>
      <c r="F63" s="114">
        <v>25</v>
      </c>
      <c r="G63" s="137">
        <v>2.2999999999999998</v>
      </c>
      <c r="H63" s="123">
        <v>57</v>
      </c>
    </row>
    <row r="64" spans="2:8" ht="15.75" thickBot="1" x14ac:dyDescent="0.3">
      <c r="B64" s="155" t="s">
        <v>23</v>
      </c>
      <c r="C64" s="155" t="s">
        <v>180</v>
      </c>
      <c r="D64" s="155" t="s">
        <v>21</v>
      </c>
      <c r="E64" s="147" t="s">
        <v>161</v>
      </c>
      <c r="F64" s="115">
        <v>18</v>
      </c>
      <c r="G64" s="138">
        <v>1.4</v>
      </c>
      <c r="H64" s="124">
        <v>16</v>
      </c>
    </row>
    <row r="65" spans="2:8" x14ac:dyDescent="0.25">
      <c r="B65" s="155" t="s">
        <v>23</v>
      </c>
      <c r="C65" s="155" t="s">
        <v>180</v>
      </c>
      <c r="D65" s="155" t="s">
        <v>22</v>
      </c>
      <c r="E65" s="142" t="s">
        <v>146</v>
      </c>
      <c r="F65" s="128">
        <v>16110</v>
      </c>
      <c r="G65" s="132">
        <v>3.8042105263157895</v>
      </c>
      <c r="H65" s="130">
        <v>21208</v>
      </c>
    </row>
    <row r="66" spans="2:8" x14ac:dyDescent="0.25">
      <c r="B66" s="155" t="s">
        <v>23</v>
      </c>
      <c r="C66" s="155" t="s">
        <v>180</v>
      </c>
      <c r="D66" s="155" t="s">
        <v>22</v>
      </c>
      <c r="E66" s="144" t="s">
        <v>166</v>
      </c>
      <c r="F66" s="114">
        <v>949</v>
      </c>
      <c r="G66" s="133">
        <v>5.3628571428571421</v>
      </c>
      <c r="H66" s="123">
        <v>7211</v>
      </c>
    </row>
    <row r="67" spans="2:8" x14ac:dyDescent="0.25">
      <c r="B67" s="155" t="s">
        <v>23</v>
      </c>
      <c r="C67" s="155" t="s">
        <v>180</v>
      </c>
      <c r="D67" s="155" t="s">
        <v>22</v>
      </c>
      <c r="E67" s="145" t="s">
        <v>162</v>
      </c>
      <c r="F67" s="114">
        <v>11576</v>
      </c>
      <c r="G67" s="133">
        <v>7.3333333333333334E-2</v>
      </c>
      <c r="H67" s="123">
        <v>2543</v>
      </c>
    </row>
    <row r="68" spans="2:8" ht="15.75" thickBot="1" x14ac:dyDescent="0.3">
      <c r="B68" s="155" t="s">
        <v>23</v>
      </c>
      <c r="C68" s="155" t="s">
        <v>180</v>
      </c>
      <c r="D68" s="155" t="s">
        <v>22</v>
      </c>
      <c r="E68" s="149" t="s">
        <v>62</v>
      </c>
      <c r="F68" s="115">
        <v>433</v>
      </c>
      <c r="G68" s="134">
        <v>3.2349999999999999</v>
      </c>
      <c r="H68" s="124">
        <v>678</v>
      </c>
    </row>
    <row r="69" spans="2:8" x14ac:dyDescent="0.25">
      <c r="B69" s="155" t="s">
        <v>19</v>
      </c>
      <c r="C69" s="155" t="s">
        <v>180</v>
      </c>
      <c r="D69" s="155" t="s">
        <v>21</v>
      </c>
      <c r="E69" s="142" t="s">
        <v>146</v>
      </c>
      <c r="F69" s="128">
        <v>2723</v>
      </c>
      <c r="G69" s="132">
        <v>1.7428571428571427</v>
      </c>
      <c r="H69" s="131">
        <v>11190</v>
      </c>
    </row>
    <row r="70" spans="2:8" x14ac:dyDescent="0.25">
      <c r="B70" s="155" t="s">
        <v>19</v>
      </c>
      <c r="C70" s="155" t="s">
        <v>180</v>
      </c>
      <c r="D70" s="155" t="s">
        <v>21</v>
      </c>
      <c r="E70" s="145" t="s">
        <v>63</v>
      </c>
      <c r="F70" s="114">
        <v>1780</v>
      </c>
      <c r="G70" s="133">
        <v>2.7595454545454543</v>
      </c>
      <c r="H70" s="121">
        <v>7847</v>
      </c>
    </row>
    <row r="71" spans="2:8" x14ac:dyDescent="0.25">
      <c r="B71" s="155" t="s">
        <v>19</v>
      </c>
      <c r="C71" s="155" t="s">
        <v>180</v>
      </c>
      <c r="D71" s="155" t="s">
        <v>21</v>
      </c>
      <c r="E71" s="146" t="s">
        <v>62</v>
      </c>
      <c r="F71" s="114">
        <v>2969</v>
      </c>
      <c r="G71" s="133">
        <v>1.823655913978494</v>
      </c>
      <c r="H71" s="121">
        <v>7575</v>
      </c>
    </row>
    <row r="72" spans="2:8" x14ac:dyDescent="0.25">
      <c r="B72" s="155" t="s">
        <v>19</v>
      </c>
      <c r="C72" s="155" t="s">
        <v>180</v>
      </c>
      <c r="D72" s="155" t="s">
        <v>21</v>
      </c>
      <c r="E72" s="145" t="s">
        <v>161</v>
      </c>
      <c r="F72" s="114">
        <v>1431</v>
      </c>
      <c r="G72" s="133">
        <v>3.2</v>
      </c>
      <c r="H72" s="121">
        <v>5046</v>
      </c>
    </row>
    <row r="73" spans="2:8" x14ac:dyDescent="0.25">
      <c r="B73" s="155" t="s">
        <v>19</v>
      </c>
      <c r="C73" s="155" t="s">
        <v>180</v>
      </c>
      <c r="D73" s="155" t="s">
        <v>21</v>
      </c>
      <c r="E73" s="145" t="s">
        <v>170</v>
      </c>
      <c r="F73" s="114">
        <v>558</v>
      </c>
      <c r="G73" s="133">
        <v>3.2657499999999997</v>
      </c>
      <c r="H73" s="121">
        <v>3098</v>
      </c>
    </row>
    <row r="74" spans="2:8" x14ac:dyDescent="0.25">
      <c r="B74" s="155" t="s">
        <v>19</v>
      </c>
      <c r="C74" s="155" t="s">
        <v>180</v>
      </c>
      <c r="D74" s="155" t="s">
        <v>21</v>
      </c>
      <c r="E74" s="145" t="s">
        <v>149</v>
      </c>
      <c r="F74" s="114">
        <v>237</v>
      </c>
      <c r="G74" s="133">
        <v>2.9050000000000007</v>
      </c>
      <c r="H74" s="121">
        <v>1030</v>
      </c>
    </row>
    <row r="75" spans="2:8" x14ac:dyDescent="0.25">
      <c r="B75" s="155" t="s">
        <v>19</v>
      </c>
      <c r="C75" s="155" t="s">
        <v>180</v>
      </c>
      <c r="D75" s="155" t="s">
        <v>21</v>
      </c>
      <c r="E75" s="145" t="s">
        <v>44</v>
      </c>
      <c r="F75" s="114">
        <v>14</v>
      </c>
      <c r="G75" s="133">
        <v>2.5100000000000002</v>
      </c>
      <c r="H75" s="121">
        <v>54</v>
      </c>
    </row>
    <row r="76" spans="2:8" ht="15.75" thickBot="1" x14ac:dyDescent="0.3">
      <c r="B76" s="155" t="s">
        <v>19</v>
      </c>
      <c r="C76" s="155" t="s">
        <v>180</v>
      </c>
      <c r="D76" s="155" t="s">
        <v>21</v>
      </c>
      <c r="E76" s="143" t="s">
        <v>152</v>
      </c>
      <c r="F76" s="115">
        <v>5</v>
      </c>
      <c r="G76" s="134">
        <v>6.22</v>
      </c>
      <c r="H76" s="122">
        <v>43</v>
      </c>
    </row>
    <row r="77" spans="2:8" x14ac:dyDescent="0.25">
      <c r="B77" s="155" t="s">
        <v>19</v>
      </c>
      <c r="C77" s="155" t="s">
        <v>180</v>
      </c>
      <c r="D77" s="155" t="s">
        <v>22</v>
      </c>
      <c r="E77" s="145" t="s">
        <v>44</v>
      </c>
      <c r="F77" s="128">
        <v>8824</v>
      </c>
      <c r="G77" s="132">
        <v>2.5612499999999998</v>
      </c>
      <c r="H77" s="131">
        <v>16903</v>
      </c>
    </row>
    <row r="78" spans="2:8" x14ac:dyDescent="0.25">
      <c r="B78" s="155" t="s">
        <v>19</v>
      </c>
      <c r="C78" s="155" t="s">
        <v>180</v>
      </c>
      <c r="D78" s="155" t="s">
        <v>22</v>
      </c>
      <c r="E78" s="145" t="s">
        <v>170</v>
      </c>
      <c r="F78" s="114">
        <v>1732</v>
      </c>
      <c r="G78" s="133">
        <v>5.7949999999999999</v>
      </c>
      <c r="H78" s="121">
        <v>16326</v>
      </c>
    </row>
    <row r="79" spans="2:8" x14ac:dyDescent="0.25">
      <c r="B79" s="155" t="s">
        <v>19</v>
      </c>
      <c r="C79" s="155" t="s">
        <v>180</v>
      </c>
      <c r="D79" s="155" t="s">
        <v>22</v>
      </c>
      <c r="E79" s="144" t="s">
        <v>146</v>
      </c>
      <c r="F79" s="114">
        <v>2392</v>
      </c>
      <c r="G79" s="133">
        <v>7.0799999999999992</v>
      </c>
      <c r="H79" s="121">
        <v>13141</v>
      </c>
    </row>
    <row r="80" spans="2:8" x14ac:dyDescent="0.25">
      <c r="B80" s="155" t="s">
        <v>19</v>
      </c>
      <c r="C80" s="155" t="s">
        <v>180</v>
      </c>
      <c r="D80" s="155" t="s">
        <v>22</v>
      </c>
      <c r="E80" s="146" t="s">
        <v>62</v>
      </c>
      <c r="F80" s="114">
        <v>3221</v>
      </c>
      <c r="G80" s="133">
        <v>2.040909090909091</v>
      </c>
      <c r="H80" s="121">
        <v>8502</v>
      </c>
    </row>
    <row r="81" spans="2:8" x14ac:dyDescent="0.25">
      <c r="B81" s="155" t="s">
        <v>19</v>
      </c>
      <c r="C81" s="155" t="s">
        <v>180</v>
      </c>
      <c r="D81" s="155" t="s">
        <v>22</v>
      </c>
      <c r="E81" s="145" t="s">
        <v>161</v>
      </c>
      <c r="F81" s="114">
        <v>1250</v>
      </c>
      <c r="G81" s="133">
        <v>4.2675000000000001</v>
      </c>
      <c r="H81" s="121">
        <v>4269</v>
      </c>
    </row>
    <row r="82" spans="2:8" x14ac:dyDescent="0.25">
      <c r="B82" s="155" t="s">
        <v>19</v>
      </c>
      <c r="C82" s="155" t="s">
        <v>180</v>
      </c>
      <c r="D82" s="155" t="s">
        <v>22</v>
      </c>
      <c r="E82" s="145" t="s">
        <v>63</v>
      </c>
      <c r="F82" s="114">
        <v>359</v>
      </c>
      <c r="G82" s="133">
        <v>5.2179999999999991</v>
      </c>
      <c r="H82" s="121">
        <v>1849</v>
      </c>
    </row>
    <row r="83" spans="2:8" x14ac:dyDescent="0.25">
      <c r="B83" s="155" t="s">
        <v>19</v>
      </c>
      <c r="C83" s="155" t="s">
        <v>180</v>
      </c>
      <c r="D83" s="155" t="s">
        <v>22</v>
      </c>
      <c r="E83" s="145" t="s">
        <v>149</v>
      </c>
      <c r="F83" s="114">
        <v>41</v>
      </c>
      <c r="G83" s="133">
        <v>2.83</v>
      </c>
      <c r="H83" s="121">
        <v>117</v>
      </c>
    </row>
    <row r="84" spans="2:8" ht="15.75" thickBot="1" x14ac:dyDescent="0.3">
      <c r="B84" s="155" t="s">
        <v>19</v>
      </c>
      <c r="C84" s="155" t="s">
        <v>180</v>
      </c>
      <c r="D84" s="155" t="s">
        <v>22</v>
      </c>
      <c r="E84" s="143" t="s">
        <v>152</v>
      </c>
      <c r="F84" s="115">
        <v>2</v>
      </c>
      <c r="G84" s="134">
        <v>2.09</v>
      </c>
      <c r="H84" s="122">
        <v>5</v>
      </c>
    </row>
    <row r="85" spans="2:8" x14ac:dyDescent="0.25">
      <c r="B85" s="155" t="s">
        <v>24</v>
      </c>
      <c r="C85" s="155" t="s">
        <v>180</v>
      </c>
      <c r="D85" s="155" t="s">
        <v>21</v>
      </c>
      <c r="E85" s="142" t="s">
        <v>146</v>
      </c>
      <c r="F85" s="128">
        <v>4441</v>
      </c>
      <c r="G85" s="129">
        <v>2.0212382234185728</v>
      </c>
      <c r="H85" s="131">
        <v>21512</v>
      </c>
    </row>
    <row r="86" spans="2:8" ht="15.75" thickBot="1" x14ac:dyDescent="0.3">
      <c r="B86" s="155" t="s">
        <v>24</v>
      </c>
      <c r="C86" s="155" t="s">
        <v>180</v>
      </c>
      <c r="D86" s="155" t="s">
        <v>21</v>
      </c>
      <c r="E86" s="149" t="s">
        <v>62</v>
      </c>
      <c r="F86" s="115">
        <v>1414</v>
      </c>
      <c r="G86" s="120">
        <v>1.71796875</v>
      </c>
      <c r="H86" s="122">
        <v>10723</v>
      </c>
    </row>
    <row r="87" spans="2:8" x14ac:dyDescent="0.25">
      <c r="B87" s="155" t="s">
        <v>24</v>
      </c>
      <c r="C87" s="155" t="s">
        <v>180</v>
      </c>
      <c r="D87" s="155" t="s">
        <v>22</v>
      </c>
      <c r="E87" s="142" t="s">
        <v>146</v>
      </c>
      <c r="F87" s="128">
        <v>3341</v>
      </c>
      <c r="G87" s="129">
        <v>6.0653623188405792</v>
      </c>
      <c r="H87" s="131">
        <v>19898</v>
      </c>
    </row>
    <row r="88" spans="2:8" ht="15.75" thickBot="1" x14ac:dyDescent="0.3">
      <c r="B88" s="155" t="s">
        <v>24</v>
      </c>
      <c r="C88" s="155" t="s">
        <v>180</v>
      </c>
      <c r="D88" s="155" t="s">
        <v>22</v>
      </c>
      <c r="E88" s="149" t="s">
        <v>62</v>
      </c>
      <c r="F88" s="115">
        <v>486</v>
      </c>
      <c r="G88" s="120">
        <v>6.4183333333333339</v>
      </c>
      <c r="H88" s="122">
        <v>3637</v>
      </c>
    </row>
    <row r="89" spans="2:8" x14ac:dyDescent="0.25">
      <c r="B89" s="155" t="s">
        <v>27</v>
      </c>
      <c r="C89" s="155" t="s">
        <v>125</v>
      </c>
      <c r="D89" s="155" t="s">
        <v>21</v>
      </c>
      <c r="E89" s="142" t="s">
        <v>146</v>
      </c>
      <c r="F89" s="128">
        <v>2922</v>
      </c>
      <c r="G89" s="132">
        <v>1.3767714285714288</v>
      </c>
      <c r="H89" s="131">
        <v>8876</v>
      </c>
    </row>
    <row r="90" spans="2:8" x14ac:dyDescent="0.25">
      <c r="B90" s="155" t="s">
        <v>27</v>
      </c>
      <c r="C90" s="155" t="s">
        <v>125</v>
      </c>
      <c r="D90" s="155" t="s">
        <v>21</v>
      </c>
      <c r="E90" s="146" t="s">
        <v>62</v>
      </c>
      <c r="F90" s="114">
        <v>1271</v>
      </c>
      <c r="G90" s="133">
        <v>1.0438775510204081</v>
      </c>
      <c r="H90" s="121">
        <v>3165</v>
      </c>
    </row>
    <row r="91" spans="2:8" x14ac:dyDescent="0.25">
      <c r="B91" s="155" t="s">
        <v>27</v>
      </c>
      <c r="C91" s="155" t="s">
        <v>125</v>
      </c>
      <c r="D91" s="155" t="s">
        <v>21</v>
      </c>
      <c r="E91" s="145" t="s">
        <v>148</v>
      </c>
      <c r="F91" s="114">
        <v>233</v>
      </c>
      <c r="G91" s="133">
        <v>0.31096774193548388</v>
      </c>
      <c r="H91" s="121">
        <v>425</v>
      </c>
    </row>
    <row r="92" spans="2:8" ht="15.75" thickBot="1" x14ac:dyDescent="0.3">
      <c r="B92" s="155" t="s">
        <v>27</v>
      </c>
      <c r="C92" s="155" t="s">
        <v>125</v>
      </c>
      <c r="D92" s="155" t="s">
        <v>21</v>
      </c>
      <c r="E92" s="147" t="s">
        <v>149</v>
      </c>
      <c r="F92" s="115">
        <v>95</v>
      </c>
      <c r="G92" s="134">
        <v>1.0024999999999999</v>
      </c>
      <c r="H92" s="122">
        <v>160</v>
      </c>
    </row>
    <row r="93" spans="2:8" x14ac:dyDescent="0.25">
      <c r="B93" s="155" t="s">
        <v>27</v>
      </c>
      <c r="C93" s="155" t="s">
        <v>125</v>
      </c>
      <c r="D93" s="155" t="s">
        <v>22</v>
      </c>
      <c r="E93" s="142" t="s">
        <v>146</v>
      </c>
      <c r="F93" s="128">
        <v>3827</v>
      </c>
      <c r="G93" s="132">
        <v>2.5431034482758621</v>
      </c>
      <c r="H93" s="131">
        <v>8920</v>
      </c>
    </row>
    <row r="94" spans="2:8" x14ac:dyDescent="0.25">
      <c r="B94" s="155" t="s">
        <v>27</v>
      </c>
      <c r="C94" s="155" t="s">
        <v>125</v>
      </c>
      <c r="D94" s="155" t="s">
        <v>22</v>
      </c>
      <c r="E94" s="146" t="s">
        <v>62</v>
      </c>
      <c r="F94" s="114">
        <v>1256</v>
      </c>
      <c r="G94" s="133">
        <v>3.1064285714285718</v>
      </c>
      <c r="H94" s="121">
        <v>3039</v>
      </c>
    </row>
    <row r="95" spans="2:8" x14ac:dyDescent="0.25">
      <c r="B95" s="155" t="s">
        <v>27</v>
      </c>
      <c r="C95" s="155" t="s">
        <v>125</v>
      </c>
      <c r="D95" s="155" t="s">
        <v>22</v>
      </c>
      <c r="E95" s="145" t="s">
        <v>149</v>
      </c>
      <c r="F95" s="114">
        <v>377</v>
      </c>
      <c r="G95" s="133">
        <v>1.4550000000000001</v>
      </c>
      <c r="H95" s="121">
        <v>552</v>
      </c>
    </row>
    <row r="96" spans="2:8" ht="15.75" thickBot="1" x14ac:dyDescent="0.3">
      <c r="B96" s="155" t="s">
        <v>27</v>
      </c>
      <c r="C96" s="155" t="s">
        <v>125</v>
      </c>
      <c r="D96" s="155" t="s">
        <v>22</v>
      </c>
      <c r="E96" s="147" t="s">
        <v>148</v>
      </c>
      <c r="F96" s="115">
        <v>175</v>
      </c>
      <c r="G96" s="134">
        <v>2.2400000000000002</v>
      </c>
      <c r="H96" s="122">
        <v>387</v>
      </c>
    </row>
    <row r="97" spans="2:8" x14ac:dyDescent="0.25">
      <c r="B97" s="155" t="s">
        <v>26</v>
      </c>
      <c r="C97" s="155" t="s">
        <v>125</v>
      </c>
      <c r="D97" s="155" t="s">
        <v>21</v>
      </c>
      <c r="E97" s="142" t="s">
        <v>146</v>
      </c>
      <c r="F97" s="128">
        <v>1329</v>
      </c>
      <c r="G97" s="132">
        <v>1.94</v>
      </c>
      <c r="H97" s="131">
        <v>3496</v>
      </c>
    </row>
    <row r="98" spans="2:8" x14ac:dyDescent="0.25">
      <c r="B98" s="155" t="s">
        <v>26</v>
      </c>
      <c r="C98" s="155" t="s">
        <v>125</v>
      </c>
      <c r="D98" s="155" t="s">
        <v>21</v>
      </c>
      <c r="E98" s="145" t="s">
        <v>63</v>
      </c>
      <c r="F98" s="114">
        <v>305</v>
      </c>
      <c r="G98" s="133">
        <v>1.36</v>
      </c>
      <c r="H98" s="121">
        <v>1330</v>
      </c>
    </row>
    <row r="99" spans="2:8" x14ac:dyDescent="0.25">
      <c r="B99" s="155" t="s">
        <v>26</v>
      </c>
      <c r="C99" s="155" t="s">
        <v>125</v>
      </c>
      <c r="D99" s="155" t="s">
        <v>21</v>
      </c>
      <c r="E99" s="146" t="s">
        <v>62</v>
      </c>
      <c r="F99" s="114">
        <v>1110</v>
      </c>
      <c r="G99" s="133">
        <v>2.7</v>
      </c>
      <c r="H99" s="121">
        <v>1106</v>
      </c>
    </row>
    <row r="100" spans="2:8" x14ac:dyDescent="0.25">
      <c r="B100" s="155" t="s">
        <v>26</v>
      </c>
      <c r="C100" s="155" t="s">
        <v>125</v>
      </c>
      <c r="D100" s="155" t="s">
        <v>21</v>
      </c>
      <c r="E100" s="145" t="s">
        <v>162</v>
      </c>
      <c r="F100" s="114">
        <v>149</v>
      </c>
      <c r="G100" s="133">
        <v>1.25</v>
      </c>
      <c r="H100" s="121">
        <v>533</v>
      </c>
    </row>
    <row r="101" spans="2:8" x14ac:dyDescent="0.25">
      <c r="B101" s="155" t="s">
        <v>26</v>
      </c>
      <c r="C101" s="155" t="s">
        <v>125</v>
      </c>
      <c r="D101" s="155" t="s">
        <v>21</v>
      </c>
      <c r="E101" s="145" t="s">
        <v>161</v>
      </c>
      <c r="F101" s="114">
        <v>199</v>
      </c>
      <c r="G101" s="133">
        <v>2</v>
      </c>
      <c r="H101" s="121">
        <v>468</v>
      </c>
    </row>
    <row r="102" spans="2:8" x14ac:dyDescent="0.25">
      <c r="B102" s="155" t="s">
        <v>26</v>
      </c>
      <c r="C102" s="155" t="s">
        <v>125</v>
      </c>
      <c r="D102" s="155" t="s">
        <v>21</v>
      </c>
      <c r="E102" s="145" t="s">
        <v>158</v>
      </c>
      <c r="F102" s="114">
        <v>75</v>
      </c>
      <c r="G102" s="133">
        <v>5.97</v>
      </c>
      <c r="H102" s="121">
        <v>452</v>
      </c>
    </row>
    <row r="103" spans="2:8" x14ac:dyDescent="0.25">
      <c r="B103" s="155" t="s">
        <v>26</v>
      </c>
      <c r="C103" s="155" t="s">
        <v>125</v>
      </c>
      <c r="D103" s="155" t="s">
        <v>21</v>
      </c>
      <c r="E103" s="145" t="s">
        <v>44</v>
      </c>
      <c r="F103" s="114">
        <v>437</v>
      </c>
      <c r="G103" s="133">
        <v>1.585</v>
      </c>
      <c r="H103" s="121">
        <v>422</v>
      </c>
    </row>
    <row r="104" spans="2:8" x14ac:dyDescent="0.25">
      <c r="B104" s="155" t="s">
        <v>26</v>
      </c>
      <c r="C104" s="155" t="s">
        <v>125</v>
      </c>
      <c r="D104" s="155" t="s">
        <v>21</v>
      </c>
      <c r="E104" s="145" t="s">
        <v>177</v>
      </c>
      <c r="F104" s="114">
        <v>72</v>
      </c>
      <c r="G104" s="133">
        <v>3.11</v>
      </c>
      <c r="H104" s="121">
        <v>299</v>
      </c>
    </row>
    <row r="105" spans="2:8" x14ac:dyDescent="0.25">
      <c r="B105" s="155" t="s">
        <v>26</v>
      </c>
      <c r="C105" s="155" t="s">
        <v>125</v>
      </c>
      <c r="D105" s="155" t="s">
        <v>21</v>
      </c>
      <c r="E105" s="144" t="s">
        <v>152</v>
      </c>
      <c r="F105" s="114">
        <v>35</v>
      </c>
      <c r="G105" s="133">
        <v>2.028</v>
      </c>
      <c r="H105" s="121">
        <v>161</v>
      </c>
    </row>
    <row r="106" spans="2:8" x14ac:dyDescent="0.25">
      <c r="B106" s="155" t="s">
        <v>26</v>
      </c>
      <c r="C106" s="155" t="s">
        <v>125</v>
      </c>
      <c r="D106" s="155" t="s">
        <v>21</v>
      </c>
      <c r="E106" s="144" t="s">
        <v>178</v>
      </c>
      <c r="F106" s="114">
        <v>25</v>
      </c>
      <c r="G106" s="133">
        <v>4.9800000000000004</v>
      </c>
      <c r="H106" s="121">
        <v>125</v>
      </c>
    </row>
    <row r="107" spans="2:8" x14ac:dyDescent="0.25">
      <c r="B107" s="155" t="s">
        <v>26</v>
      </c>
      <c r="C107" s="155" t="s">
        <v>125</v>
      </c>
      <c r="D107" s="155" t="s">
        <v>21</v>
      </c>
      <c r="E107" s="145" t="s">
        <v>157</v>
      </c>
      <c r="F107" s="114">
        <v>41</v>
      </c>
      <c r="G107" s="133">
        <v>2.4900000000000002</v>
      </c>
      <c r="H107" s="121">
        <v>102</v>
      </c>
    </row>
    <row r="108" spans="2:8" ht="15.75" thickBot="1" x14ac:dyDescent="0.3">
      <c r="B108" s="155" t="s">
        <v>26</v>
      </c>
      <c r="C108" s="155" t="s">
        <v>125</v>
      </c>
      <c r="D108" s="155" t="s">
        <v>21</v>
      </c>
      <c r="E108" s="147" t="s">
        <v>156</v>
      </c>
      <c r="F108" s="115">
        <v>78</v>
      </c>
      <c r="G108" s="134">
        <v>0.04</v>
      </c>
      <c r="H108" s="122">
        <v>5</v>
      </c>
    </row>
    <row r="109" spans="2:8" x14ac:dyDescent="0.25">
      <c r="B109" s="155" t="s">
        <v>26</v>
      </c>
      <c r="C109" s="155" t="s">
        <v>125</v>
      </c>
      <c r="D109" s="155" t="s">
        <v>22</v>
      </c>
      <c r="E109" s="142" t="s">
        <v>146</v>
      </c>
      <c r="F109" s="128">
        <v>1462</v>
      </c>
      <c r="G109" s="132">
        <v>2.29</v>
      </c>
      <c r="H109" s="131">
        <v>4229</v>
      </c>
    </row>
    <row r="110" spans="2:8" x14ac:dyDescent="0.25">
      <c r="B110" s="155" t="s">
        <v>26</v>
      </c>
      <c r="C110" s="155" t="s">
        <v>125</v>
      </c>
      <c r="D110" s="155" t="s">
        <v>22</v>
      </c>
      <c r="E110" s="145" t="s">
        <v>63</v>
      </c>
      <c r="F110" s="114">
        <v>591</v>
      </c>
      <c r="G110" s="133">
        <v>2.85</v>
      </c>
      <c r="H110" s="121">
        <v>1687</v>
      </c>
    </row>
    <row r="111" spans="2:8" x14ac:dyDescent="0.25">
      <c r="B111" s="155" t="s">
        <v>26</v>
      </c>
      <c r="C111" s="155" t="s">
        <v>125</v>
      </c>
      <c r="D111" s="155" t="s">
        <v>22</v>
      </c>
      <c r="E111" s="146" t="s">
        <v>62</v>
      </c>
      <c r="F111" s="114">
        <v>395</v>
      </c>
      <c r="G111" s="133">
        <v>3.12</v>
      </c>
      <c r="H111" s="121">
        <v>1052</v>
      </c>
    </row>
    <row r="112" spans="2:8" x14ac:dyDescent="0.25">
      <c r="B112" s="155" t="s">
        <v>26</v>
      </c>
      <c r="C112" s="155" t="s">
        <v>125</v>
      </c>
      <c r="D112" s="155" t="s">
        <v>22</v>
      </c>
      <c r="E112" s="145" t="s">
        <v>44</v>
      </c>
      <c r="F112" s="114">
        <v>380</v>
      </c>
      <c r="G112" s="133">
        <v>1.5</v>
      </c>
      <c r="H112" s="121">
        <v>571</v>
      </c>
    </row>
    <row r="113" spans="2:8" x14ac:dyDescent="0.25">
      <c r="B113" s="155" t="s">
        <v>26</v>
      </c>
      <c r="C113" s="155" t="s">
        <v>125</v>
      </c>
      <c r="D113" s="155" t="s">
        <v>22</v>
      </c>
      <c r="E113" s="146" t="s">
        <v>158</v>
      </c>
      <c r="F113" s="114">
        <v>850</v>
      </c>
      <c r="G113" s="133">
        <v>0.27</v>
      </c>
      <c r="H113" s="121">
        <v>229</v>
      </c>
    </row>
    <row r="114" spans="2:8" x14ac:dyDescent="0.25">
      <c r="B114" s="155" t="s">
        <v>26</v>
      </c>
      <c r="C114" s="155" t="s">
        <v>125</v>
      </c>
      <c r="D114" s="155" t="s">
        <v>22</v>
      </c>
      <c r="E114" s="145" t="s">
        <v>177</v>
      </c>
      <c r="F114" s="114">
        <v>32</v>
      </c>
      <c r="G114" s="133">
        <v>5.73</v>
      </c>
      <c r="H114" s="121">
        <v>185</v>
      </c>
    </row>
    <row r="115" spans="2:8" ht="15.75" thickBot="1" x14ac:dyDescent="0.3">
      <c r="B115" s="155" t="s">
        <v>26</v>
      </c>
      <c r="C115" s="155" t="s">
        <v>125</v>
      </c>
      <c r="D115" s="155" t="s">
        <v>22</v>
      </c>
      <c r="E115" s="143" t="s">
        <v>152</v>
      </c>
      <c r="F115" s="115">
        <v>32</v>
      </c>
      <c r="G115" s="134">
        <v>2.48</v>
      </c>
      <c r="H115" s="122">
        <v>80</v>
      </c>
    </row>
    <row r="116" spans="2:8" x14ac:dyDescent="0.25">
      <c r="B116" s="155" t="s">
        <v>29</v>
      </c>
      <c r="C116" s="155" t="s">
        <v>125</v>
      </c>
      <c r="D116" s="155" t="s">
        <v>21</v>
      </c>
      <c r="E116" s="142" t="s">
        <v>146</v>
      </c>
      <c r="F116" s="128">
        <v>1041</v>
      </c>
      <c r="G116" s="132">
        <v>2.2976562500000002</v>
      </c>
      <c r="H116" s="131">
        <v>5920</v>
      </c>
    </row>
    <row r="117" spans="2:8" x14ac:dyDescent="0.25">
      <c r="B117" s="155" t="s">
        <v>29</v>
      </c>
      <c r="C117" s="155" t="s">
        <v>125</v>
      </c>
      <c r="D117" s="155" t="s">
        <v>21</v>
      </c>
      <c r="E117" s="146" t="s">
        <v>62</v>
      </c>
      <c r="F117" s="114">
        <v>332</v>
      </c>
      <c r="G117" s="133">
        <v>1.4915789473684211</v>
      </c>
      <c r="H117" s="121">
        <v>1104</v>
      </c>
    </row>
    <row r="118" spans="2:8" x14ac:dyDescent="0.25">
      <c r="B118" s="155" t="s">
        <v>29</v>
      </c>
      <c r="C118" s="155" t="s">
        <v>125</v>
      </c>
      <c r="D118" s="155" t="s">
        <v>21</v>
      </c>
      <c r="E118" s="145" t="s">
        <v>147</v>
      </c>
      <c r="F118" s="114">
        <v>33</v>
      </c>
      <c r="G118" s="133">
        <v>7.5</v>
      </c>
      <c r="H118" s="121">
        <v>253</v>
      </c>
    </row>
    <row r="119" spans="2:8" ht="15.75" thickBot="1" x14ac:dyDescent="0.3">
      <c r="B119" s="155" t="s">
        <v>29</v>
      </c>
      <c r="C119" s="155" t="s">
        <v>125</v>
      </c>
      <c r="D119" s="155" t="s">
        <v>21</v>
      </c>
      <c r="E119" s="147" t="s">
        <v>63</v>
      </c>
      <c r="F119" s="115">
        <v>29</v>
      </c>
      <c r="G119" s="134">
        <v>1.6166666666666665</v>
      </c>
      <c r="H119" s="122">
        <v>48</v>
      </c>
    </row>
    <row r="120" spans="2:8" x14ac:dyDescent="0.25">
      <c r="B120" s="155" t="s">
        <v>29</v>
      </c>
      <c r="C120" s="155" t="s">
        <v>125</v>
      </c>
      <c r="D120" s="155" t="s">
        <v>22</v>
      </c>
      <c r="E120" s="142" t="s">
        <v>146</v>
      </c>
      <c r="F120" s="128">
        <v>1134</v>
      </c>
      <c r="G120" s="132">
        <v>2.9211428571428573</v>
      </c>
      <c r="H120" s="131">
        <v>3469</v>
      </c>
    </row>
    <row r="121" spans="2:8" x14ac:dyDescent="0.25">
      <c r="B121" s="155" t="s">
        <v>29</v>
      </c>
      <c r="C121" s="155" t="s">
        <v>125</v>
      </c>
      <c r="D121" s="155" t="s">
        <v>22</v>
      </c>
      <c r="E121" s="146" t="s">
        <v>62</v>
      </c>
      <c r="F121" s="114">
        <v>404</v>
      </c>
      <c r="G121" s="133">
        <v>4.0814285714285718</v>
      </c>
      <c r="H121" s="121">
        <v>1446</v>
      </c>
    </row>
    <row r="122" spans="2:8" x14ac:dyDescent="0.25">
      <c r="B122" s="155" t="s">
        <v>29</v>
      </c>
      <c r="C122" s="155" t="s">
        <v>125</v>
      </c>
      <c r="D122" s="155" t="s">
        <v>22</v>
      </c>
      <c r="E122" s="145" t="s">
        <v>149</v>
      </c>
      <c r="F122" s="114">
        <v>286</v>
      </c>
      <c r="G122" s="133">
        <v>0.56499999999999995</v>
      </c>
      <c r="H122" s="121">
        <v>286</v>
      </c>
    </row>
    <row r="123" spans="2:8" ht="15.75" thickBot="1" x14ac:dyDescent="0.3">
      <c r="B123" s="155" t="s">
        <v>29</v>
      </c>
      <c r="C123" s="155" t="s">
        <v>125</v>
      </c>
      <c r="D123" s="155" t="s">
        <v>22</v>
      </c>
      <c r="E123" s="147" t="s">
        <v>147</v>
      </c>
      <c r="F123" s="115">
        <v>33</v>
      </c>
      <c r="G123" s="134">
        <v>7.5</v>
      </c>
      <c r="H123" s="122">
        <v>253</v>
      </c>
    </row>
    <row r="124" spans="2:8" x14ac:dyDescent="0.25">
      <c r="B124" s="155" t="s">
        <v>33</v>
      </c>
      <c r="C124" s="155" t="s">
        <v>125</v>
      </c>
      <c r="D124" s="155" t="s">
        <v>21</v>
      </c>
      <c r="E124" s="146" t="s">
        <v>62</v>
      </c>
      <c r="F124" s="128">
        <v>791</v>
      </c>
      <c r="G124" s="132">
        <v>1.3962068965517243</v>
      </c>
      <c r="H124" s="131">
        <v>4378</v>
      </c>
    </row>
    <row r="125" spans="2:8" ht="15.75" thickBot="1" x14ac:dyDescent="0.3">
      <c r="B125" s="155" t="s">
        <v>33</v>
      </c>
      <c r="C125" s="155" t="s">
        <v>125</v>
      </c>
      <c r="D125" s="155" t="s">
        <v>21</v>
      </c>
      <c r="E125" s="143" t="s">
        <v>146</v>
      </c>
      <c r="F125" s="115">
        <v>1242</v>
      </c>
      <c r="G125" s="134">
        <v>1.7443537414965991</v>
      </c>
      <c r="H125" s="122">
        <v>3202</v>
      </c>
    </row>
    <row r="126" spans="2:8" x14ac:dyDescent="0.25">
      <c r="B126" s="155" t="s">
        <v>32</v>
      </c>
      <c r="C126" s="155" t="s">
        <v>125</v>
      </c>
      <c r="D126" s="155" t="s">
        <v>21</v>
      </c>
      <c r="E126" s="144" t="s">
        <v>146</v>
      </c>
      <c r="F126" s="128">
        <v>362</v>
      </c>
      <c r="G126" s="132">
        <v>2.9189999999999996</v>
      </c>
      <c r="H126" s="131">
        <v>1227</v>
      </c>
    </row>
    <row r="127" spans="2:8" x14ac:dyDescent="0.25">
      <c r="B127" s="155" t="s">
        <v>32</v>
      </c>
      <c r="C127" s="155" t="s">
        <v>125</v>
      </c>
      <c r="D127" s="155" t="s">
        <v>21</v>
      </c>
      <c r="E127" s="145" t="s">
        <v>63</v>
      </c>
      <c r="F127" s="114">
        <v>21</v>
      </c>
      <c r="G127" s="133">
        <v>3.23</v>
      </c>
      <c r="H127" s="121">
        <v>69</v>
      </c>
    </row>
    <row r="128" spans="2:8" x14ac:dyDescent="0.25">
      <c r="B128" s="155" t="s">
        <v>32</v>
      </c>
      <c r="C128" s="155" t="s">
        <v>125</v>
      </c>
      <c r="D128" s="155" t="s">
        <v>21</v>
      </c>
      <c r="E128" s="144" t="s">
        <v>152</v>
      </c>
      <c r="F128" s="114">
        <v>438</v>
      </c>
      <c r="G128" s="133">
        <v>3.6849999999999996</v>
      </c>
      <c r="H128" s="121">
        <v>1805</v>
      </c>
    </row>
    <row r="129" spans="2:8" x14ac:dyDescent="0.25">
      <c r="B129" s="155" t="s">
        <v>32</v>
      </c>
      <c r="C129" s="155" t="s">
        <v>125</v>
      </c>
      <c r="D129" s="155" t="s">
        <v>21</v>
      </c>
      <c r="E129" s="145" t="s">
        <v>175</v>
      </c>
      <c r="F129" s="114">
        <v>63</v>
      </c>
      <c r="G129" s="133">
        <v>2.57</v>
      </c>
      <c r="H129" s="121">
        <v>181</v>
      </c>
    </row>
    <row r="130" spans="2:8" x14ac:dyDescent="0.25">
      <c r="B130" s="155" t="s">
        <v>32</v>
      </c>
      <c r="C130" s="155" t="s">
        <v>125</v>
      </c>
      <c r="D130" s="155" t="s">
        <v>21</v>
      </c>
      <c r="E130" s="145" t="s">
        <v>161</v>
      </c>
      <c r="F130" s="114">
        <v>64</v>
      </c>
      <c r="G130" s="133">
        <v>4.7699999999999996</v>
      </c>
      <c r="H130" s="121">
        <v>184</v>
      </c>
    </row>
    <row r="131" spans="2:8" x14ac:dyDescent="0.25">
      <c r="B131" s="155" t="s">
        <v>32</v>
      </c>
      <c r="C131" s="155" t="s">
        <v>125</v>
      </c>
      <c r="D131" s="155" t="s">
        <v>21</v>
      </c>
      <c r="E131" s="145" t="s">
        <v>176</v>
      </c>
      <c r="F131" s="114">
        <v>77</v>
      </c>
      <c r="G131" s="133">
        <v>3.29</v>
      </c>
      <c r="H131" s="121">
        <v>355</v>
      </c>
    </row>
    <row r="132" spans="2:8" x14ac:dyDescent="0.25">
      <c r="B132" s="155" t="s">
        <v>32</v>
      </c>
      <c r="C132" s="155" t="s">
        <v>125</v>
      </c>
      <c r="D132" s="155" t="s">
        <v>21</v>
      </c>
      <c r="E132" s="145" t="s">
        <v>44</v>
      </c>
      <c r="F132" s="114">
        <v>1486</v>
      </c>
      <c r="G132" s="133">
        <v>2.6042857142857145</v>
      </c>
      <c r="H132" s="121">
        <v>3279</v>
      </c>
    </row>
    <row r="133" spans="2:8" ht="15.75" thickBot="1" x14ac:dyDescent="0.3">
      <c r="B133" s="155" t="s">
        <v>32</v>
      </c>
      <c r="C133" s="155" t="s">
        <v>125</v>
      </c>
      <c r="D133" s="155" t="s">
        <v>21</v>
      </c>
      <c r="E133" s="147" t="s">
        <v>149</v>
      </c>
      <c r="F133" s="115">
        <v>13</v>
      </c>
      <c r="G133" s="134">
        <v>1.17</v>
      </c>
      <c r="H133" s="122">
        <v>23</v>
      </c>
    </row>
    <row r="134" spans="2:8" x14ac:dyDescent="0.25">
      <c r="B134" s="155" t="s">
        <v>25</v>
      </c>
      <c r="C134" s="155" t="s">
        <v>126</v>
      </c>
      <c r="D134" s="155" t="s">
        <v>21</v>
      </c>
      <c r="E134" s="142" t="s">
        <v>146</v>
      </c>
      <c r="F134" s="128">
        <v>1155</v>
      </c>
      <c r="G134" s="132">
        <v>2.1993750000000003</v>
      </c>
      <c r="H134" s="131">
        <v>3104</v>
      </c>
    </row>
    <row r="135" spans="2:8" x14ac:dyDescent="0.25">
      <c r="B135" s="155" t="s">
        <v>25</v>
      </c>
      <c r="C135" s="155" t="s">
        <v>126</v>
      </c>
      <c r="D135" s="155" t="s">
        <v>21</v>
      </c>
      <c r="E135" s="146" t="s">
        <v>62</v>
      </c>
      <c r="F135" s="114">
        <v>367</v>
      </c>
      <c r="G135" s="133">
        <v>2.8745454545454545</v>
      </c>
      <c r="H135" s="121">
        <v>1202</v>
      </c>
    </row>
    <row r="136" spans="2:8" x14ac:dyDescent="0.25">
      <c r="B136" s="155" t="s">
        <v>25</v>
      </c>
      <c r="C136" s="155" t="s">
        <v>126</v>
      </c>
      <c r="D136" s="155" t="s">
        <v>21</v>
      </c>
      <c r="E136" s="145" t="s">
        <v>148</v>
      </c>
      <c r="F136" s="114">
        <v>45</v>
      </c>
      <c r="G136" s="133">
        <v>2.4649999999999999</v>
      </c>
      <c r="H136" s="121">
        <v>203</v>
      </c>
    </row>
    <row r="137" spans="2:8" ht="15.75" thickBot="1" x14ac:dyDescent="0.3">
      <c r="B137" s="155" t="s">
        <v>25</v>
      </c>
      <c r="C137" s="155" t="s">
        <v>126</v>
      </c>
      <c r="D137" s="155" t="s">
        <v>21</v>
      </c>
      <c r="E137" s="147" t="s">
        <v>149</v>
      </c>
      <c r="F137" s="115">
        <v>45</v>
      </c>
      <c r="G137" s="134">
        <v>0.7</v>
      </c>
      <c r="H137" s="122">
        <v>57</v>
      </c>
    </row>
    <row r="138" spans="2:8" x14ac:dyDescent="0.25">
      <c r="B138" s="155" t="s">
        <v>31</v>
      </c>
      <c r="C138" s="155" t="s">
        <v>126</v>
      </c>
      <c r="D138" s="155" t="s">
        <v>21</v>
      </c>
      <c r="E138" s="142" t="s">
        <v>146</v>
      </c>
      <c r="F138" s="128">
        <v>673</v>
      </c>
      <c r="G138" s="132">
        <v>1.81375</v>
      </c>
      <c r="H138" s="131">
        <v>3269</v>
      </c>
    </row>
    <row r="139" spans="2:8" x14ac:dyDescent="0.25">
      <c r="B139" s="155" t="s">
        <v>31</v>
      </c>
      <c r="C139" s="155" t="s">
        <v>126</v>
      </c>
      <c r="D139" s="155" t="s">
        <v>21</v>
      </c>
      <c r="E139" s="146" t="s">
        <v>62</v>
      </c>
      <c r="F139" s="114">
        <v>215</v>
      </c>
      <c r="G139" s="133">
        <v>1.5375000000000001</v>
      </c>
      <c r="H139" s="121">
        <v>641</v>
      </c>
    </row>
    <row r="140" spans="2:8" x14ac:dyDescent="0.25">
      <c r="B140" s="155" t="s">
        <v>31</v>
      </c>
      <c r="C140" s="155" t="s">
        <v>126</v>
      </c>
      <c r="D140" s="155" t="s">
        <v>21</v>
      </c>
      <c r="E140" s="145" t="s">
        <v>63</v>
      </c>
      <c r="F140" s="114">
        <v>56</v>
      </c>
      <c r="G140" s="133">
        <v>4.7249999999999996</v>
      </c>
      <c r="H140" s="121">
        <v>253</v>
      </c>
    </row>
    <row r="141" spans="2:8" ht="15.75" thickBot="1" x14ac:dyDescent="0.3">
      <c r="B141" s="155" t="s">
        <v>31</v>
      </c>
      <c r="C141" s="155" t="s">
        <v>126</v>
      </c>
      <c r="D141" s="155" t="s">
        <v>21</v>
      </c>
      <c r="E141" s="147" t="s">
        <v>150</v>
      </c>
      <c r="F141" s="115">
        <v>49</v>
      </c>
      <c r="G141" s="134">
        <v>2.94</v>
      </c>
      <c r="H141" s="122">
        <v>276</v>
      </c>
    </row>
    <row r="142" spans="2:8" x14ac:dyDescent="0.25">
      <c r="B142" s="155" t="s">
        <v>35</v>
      </c>
      <c r="C142" s="155" t="s">
        <v>126</v>
      </c>
      <c r="D142" s="155" t="s">
        <v>21</v>
      </c>
      <c r="E142" s="146" t="s">
        <v>62</v>
      </c>
      <c r="F142" s="114">
        <v>485</v>
      </c>
      <c r="G142" s="133">
        <v>3.25</v>
      </c>
      <c r="H142" s="121">
        <v>1488</v>
      </c>
    </row>
    <row r="143" spans="2:8" x14ac:dyDescent="0.25">
      <c r="B143" s="155" t="s">
        <v>35</v>
      </c>
      <c r="C143" s="155" t="s">
        <v>126</v>
      </c>
      <c r="D143" s="155" t="s">
        <v>21</v>
      </c>
      <c r="E143" s="144" t="s">
        <v>146</v>
      </c>
      <c r="F143" s="114">
        <v>201</v>
      </c>
      <c r="G143" s="133">
        <v>3.56</v>
      </c>
      <c r="H143" s="121">
        <v>584</v>
      </c>
    </row>
    <row r="144" spans="2:8" x14ac:dyDescent="0.25">
      <c r="B144" s="155" t="s">
        <v>35</v>
      </c>
      <c r="C144" s="155" t="s">
        <v>126</v>
      </c>
      <c r="D144" s="155" t="s">
        <v>21</v>
      </c>
      <c r="E144" s="145" t="s">
        <v>63</v>
      </c>
      <c r="F144" s="114">
        <v>118</v>
      </c>
      <c r="G144" s="133">
        <v>1.52</v>
      </c>
      <c r="H144" s="121">
        <v>354</v>
      </c>
    </row>
    <row r="145" spans="2:8" x14ac:dyDescent="0.25">
      <c r="B145" s="155" t="s">
        <v>35</v>
      </c>
      <c r="C145" s="155" t="s">
        <v>126</v>
      </c>
      <c r="D145" s="155" t="s">
        <v>21</v>
      </c>
      <c r="E145" s="145" t="s">
        <v>162</v>
      </c>
      <c r="F145" s="114">
        <v>36</v>
      </c>
      <c r="G145" s="133">
        <v>3.59</v>
      </c>
      <c r="H145" s="121">
        <v>134</v>
      </c>
    </row>
    <row r="146" spans="2:8" x14ac:dyDescent="0.25">
      <c r="B146" s="155" t="s">
        <v>35</v>
      </c>
      <c r="C146" s="155" t="s">
        <v>126</v>
      </c>
      <c r="D146" s="155" t="s">
        <v>21</v>
      </c>
      <c r="E146" s="145" t="s">
        <v>157</v>
      </c>
      <c r="F146" s="114">
        <v>75</v>
      </c>
      <c r="G146" s="133">
        <v>1.5500000000000003</v>
      </c>
      <c r="H146" s="121">
        <v>98</v>
      </c>
    </row>
    <row r="147" spans="2:8" ht="15.75" thickBot="1" x14ac:dyDescent="0.3">
      <c r="B147" s="155" t="s">
        <v>35</v>
      </c>
      <c r="C147" s="155" t="s">
        <v>126</v>
      </c>
      <c r="D147" s="155" t="s">
        <v>21</v>
      </c>
      <c r="E147" s="147" t="s">
        <v>149</v>
      </c>
      <c r="F147" s="115">
        <v>4</v>
      </c>
      <c r="G147" s="134">
        <v>0</v>
      </c>
      <c r="H147" s="122">
        <v>0</v>
      </c>
    </row>
    <row r="148" spans="2:8" x14ac:dyDescent="0.25">
      <c r="B148" s="155" t="s">
        <v>30</v>
      </c>
      <c r="C148" s="155" t="s">
        <v>126</v>
      </c>
      <c r="D148" s="155" t="s">
        <v>21</v>
      </c>
      <c r="E148" s="145" t="s">
        <v>152</v>
      </c>
      <c r="F148" s="128">
        <v>253</v>
      </c>
      <c r="G148" s="132">
        <v>2.34</v>
      </c>
      <c r="H148" s="131">
        <v>593</v>
      </c>
    </row>
    <row r="149" spans="2:8" x14ac:dyDescent="0.25">
      <c r="B149" s="155" t="s">
        <v>30</v>
      </c>
      <c r="C149" s="155" t="s">
        <v>126</v>
      </c>
      <c r="D149" s="155" t="s">
        <v>21</v>
      </c>
      <c r="E149" s="146" t="s">
        <v>62</v>
      </c>
      <c r="F149" s="114">
        <v>154</v>
      </c>
      <c r="G149" s="133">
        <v>2.7166666666666668</v>
      </c>
      <c r="H149" s="121">
        <v>410</v>
      </c>
    </row>
    <row r="150" spans="2:8" ht="15.75" thickBot="1" x14ac:dyDescent="0.3">
      <c r="B150" s="155" t="s">
        <v>30</v>
      </c>
      <c r="C150" s="155" t="s">
        <v>126</v>
      </c>
      <c r="D150" s="155" t="s">
        <v>21</v>
      </c>
      <c r="E150" s="143" t="s">
        <v>146</v>
      </c>
      <c r="F150" s="115">
        <v>127</v>
      </c>
      <c r="G150" s="134">
        <v>1.7599999999999998</v>
      </c>
      <c r="H150" s="122">
        <v>348</v>
      </c>
    </row>
    <row r="151" spans="2:8" x14ac:dyDescent="0.25">
      <c r="B151" s="155" t="s">
        <v>30</v>
      </c>
      <c r="C151" s="155" t="s">
        <v>126</v>
      </c>
      <c r="D151" s="155" t="s">
        <v>22</v>
      </c>
      <c r="E151" s="142" t="s">
        <v>146</v>
      </c>
      <c r="F151" s="128">
        <v>477</v>
      </c>
      <c r="G151" s="132">
        <v>2.7119999999999997</v>
      </c>
      <c r="H151" s="131">
        <v>1875</v>
      </c>
    </row>
    <row r="152" spans="2:8" x14ac:dyDescent="0.25">
      <c r="B152" s="155" t="s">
        <v>30</v>
      </c>
      <c r="C152" s="155" t="s">
        <v>126</v>
      </c>
      <c r="D152" s="155" t="s">
        <v>22</v>
      </c>
      <c r="E152" s="145" t="s">
        <v>152</v>
      </c>
      <c r="F152" s="114">
        <v>253</v>
      </c>
      <c r="G152" s="133">
        <v>6.28</v>
      </c>
      <c r="H152" s="121">
        <v>1593</v>
      </c>
    </row>
    <row r="153" spans="2:8" x14ac:dyDescent="0.25">
      <c r="B153" s="155" t="s">
        <v>30</v>
      </c>
      <c r="C153" s="155" t="s">
        <v>126</v>
      </c>
      <c r="D153" s="155" t="s">
        <v>22</v>
      </c>
      <c r="E153" s="146" t="s">
        <v>62</v>
      </c>
      <c r="F153" s="114">
        <v>166</v>
      </c>
      <c r="G153" s="133">
        <v>4.7900000000000009</v>
      </c>
      <c r="H153" s="121">
        <v>664</v>
      </c>
    </row>
    <row r="154" spans="2:8" ht="15.75" thickBot="1" x14ac:dyDescent="0.3">
      <c r="B154" s="155" t="s">
        <v>30</v>
      </c>
      <c r="C154" s="155" t="s">
        <v>126</v>
      </c>
      <c r="D154" s="155" t="s">
        <v>22</v>
      </c>
      <c r="E154" s="147" t="s">
        <v>149</v>
      </c>
      <c r="F154" s="115">
        <v>89</v>
      </c>
      <c r="G154" s="134">
        <v>2.68</v>
      </c>
      <c r="H154" s="122">
        <v>239</v>
      </c>
    </row>
    <row r="155" spans="2:8" x14ac:dyDescent="0.25">
      <c r="B155" s="155" t="s">
        <v>28</v>
      </c>
      <c r="C155" s="155" t="s">
        <v>126</v>
      </c>
      <c r="D155" s="155" t="s">
        <v>21</v>
      </c>
      <c r="E155" s="141" t="s">
        <v>62</v>
      </c>
      <c r="F155" s="128">
        <v>408</v>
      </c>
      <c r="G155" s="132">
        <v>1.7914285714285718</v>
      </c>
      <c r="H155" s="131">
        <v>751</v>
      </c>
    </row>
    <row r="156" spans="2:8" x14ac:dyDescent="0.25">
      <c r="B156" s="155" t="s">
        <v>28</v>
      </c>
      <c r="C156" s="155" t="s">
        <v>126</v>
      </c>
      <c r="D156" s="155" t="s">
        <v>21</v>
      </c>
      <c r="E156" s="144" t="s">
        <v>146</v>
      </c>
      <c r="F156" s="114">
        <v>714</v>
      </c>
      <c r="G156" s="133">
        <v>0.71093749999999989</v>
      </c>
      <c r="H156" s="121">
        <v>430</v>
      </c>
    </row>
    <row r="157" spans="2:8" ht="15.75" thickBot="1" x14ac:dyDescent="0.3">
      <c r="B157" s="155" t="s">
        <v>28</v>
      </c>
      <c r="C157" s="155" t="s">
        <v>126</v>
      </c>
      <c r="D157" s="155" t="s">
        <v>21</v>
      </c>
      <c r="E157" s="147" t="s">
        <v>151</v>
      </c>
      <c r="F157" s="115">
        <v>2</v>
      </c>
      <c r="G157" s="134">
        <v>2.67</v>
      </c>
      <c r="H157" s="122">
        <v>6</v>
      </c>
    </row>
    <row r="158" spans="2:8" x14ac:dyDescent="0.25">
      <c r="B158" s="155" t="s">
        <v>28</v>
      </c>
      <c r="C158" s="155" t="s">
        <v>126</v>
      </c>
      <c r="D158" s="155" t="s">
        <v>22</v>
      </c>
      <c r="E158" s="144" t="s">
        <v>146</v>
      </c>
      <c r="F158" s="114">
        <v>7332</v>
      </c>
      <c r="G158" s="133">
        <v>1.1786666666666668</v>
      </c>
      <c r="H158" s="121">
        <v>6467</v>
      </c>
    </row>
    <row r="159" spans="2:8" ht="15.75" thickBot="1" x14ac:dyDescent="0.3">
      <c r="B159" s="155" t="s">
        <v>28</v>
      </c>
      <c r="C159" s="155" t="s">
        <v>126</v>
      </c>
      <c r="D159" s="155" t="s">
        <v>22</v>
      </c>
      <c r="E159" s="149" t="s">
        <v>62</v>
      </c>
      <c r="F159" s="115">
        <v>86</v>
      </c>
      <c r="G159" s="134">
        <v>0.84499999999999997</v>
      </c>
      <c r="H159" s="122">
        <v>62</v>
      </c>
    </row>
    <row r="160" spans="2:8" ht="15.75" thickBot="1" x14ac:dyDescent="0.3">
      <c r="B160" s="155" t="s">
        <v>34</v>
      </c>
      <c r="C160" s="155" t="s">
        <v>126</v>
      </c>
      <c r="D160" s="155" t="s">
        <v>21</v>
      </c>
      <c r="E160" s="143" t="s">
        <v>146</v>
      </c>
      <c r="F160" s="115">
        <v>1156</v>
      </c>
      <c r="G160" s="134">
        <v>0.77389473684210541</v>
      </c>
      <c r="H160" s="122">
        <v>1711</v>
      </c>
    </row>
  </sheetData>
  <hyperlinks>
    <hyperlink ref="E8" r:id="rId1"/>
    <hyperlink ref="E6" r:id="rId2"/>
    <hyperlink ref="E25" r:id="rId3"/>
    <hyperlink ref="E10" r:id="rId4"/>
    <hyperlink ref="E30" r:id="rId5"/>
    <hyperlink ref="E7" r:id="rId6"/>
    <hyperlink ref="E22" r:id="rId7"/>
    <hyperlink ref="E16" r:id="rId8"/>
    <hyperlink ref="E20" r:id="rId9"/>
    <hyperlink ref="E9" r:id="rId10"/>
    <hyperlink ref="E28" r:id="rId11"/>
    <hyperlink ref="E11" r:id="rId12"/>
    <hyperlink ref="E13" r:id="rId13"/>
    <hyperlink ref="E24" r:id="rId14"/>
    <hyperlink ref="E12" r:id="rId15"/>
    <hyperlink ref="E26" r:id="rId16"/>
    <hyperlink ref="E14" r:id="rId17"/>
    <hyperlink ref="E23" r:id="rId18"/>
    <hyperlink ref="E15" r:id="rId19"/>
    <hyperlink ref="E21" r:id="rId20"/>
    <hyperlink ref="E17" r:id="rId21"/>
    <hyperlink ref="E18" r:id="rId22"/>
    <hyperlink ref="E19" r:id="rId23"/>
    <hyperlink ref="E29" r:id="rId24"/>
    <hyperlink ref="E27" r:id="rId25"/>
    <hyperlink ref="E31" r:id="rId26"/>
    <hyperlink ref="E39" r:id="rId27"/>
    <hyperlink ref="E33" r:id="rId28"/>
    <hyperlink ref="E40" r:id="rId29"/>
    <hyperlink ref="E35" r:id="rId30"/>
    <hyperlink ref="E37" r:id="rId31"/>
    <hyperlink ref="E34" r:id="rId32"/>
    <hyperlink ref="E32" r:id="rId33"/>
    <hyperlink ref="E38" r:id="rId34"/>
    <hyperlink ref="E41" r:id="rId35"/>
    <hyperlink ref="E36" r:id="rId36"/>
    <hyperlink ref="E42" r:id="rId37"/>
    <hyperlink ref="E50" r:id="rId38"/>
    <hyperlink ref="E44" r:id="rId39"/>
    <hyperlink ref="E43" r:id="rId40"/>
    <hyperlink ref="E49" r:id="rId41"/>
    <hyperlink ref="E45" r:id="rId42"/>
    <hyperlink ref="E46" r:id="rId43"/>
    <hyperlink ref="E47" r:id="rId44"/>
    <hyperlink ref="E48" r:id="rId45"/>
    <hyperlink ref="E51" r:id="rId46"/>
    <hyperlink ref="E55" r:id="rId47"/>
    <hyperlink ref="E68" r:id="rId48"/>
    <hyperlink ref="E52" r:id="rId49"/>
    <hyperlink ref="E54" r:id="rId50"/>
    <hyperlink ref="E60" r:id="rId51"/>
    <hyperlink ref="E56" r:id="rId52"/>
    <hyperlink ref="E66" r:id="rId53"/>
    <hyperlink ref="E67" r:id="rId54"/>
    <hyperlink ref="E53" r:id="rId55"/>
    <hyperlink ref="E65" r:id="rId56"/>
    <hyperlink ref="E57" r:id="rId57"/>
    <hyperlink ref="E58" r:id="rId58"/>
    <hyperlink ref="E59" r:id="rId59"/>
    <hyperlink ref="E64" r:id="rId60"/>
    <hyperlink ref="E63" r:id="rId61"/>
    <hyperlink ref="E62" r:id="rId62"/>
    <hyperlink ref="E61" r:id="rId63"/>
    <hyperlink ref="E70" r:id="rId64"/>
    <hyperlink ref="E82" r:id="rId65"/>
    <hyperlink ref="E75" r:id="rId66"/>
    <hyperlink ref="E77" r:id="rId67"/>
    <hyperlink ref="E69" r:id="rId68"/>
    <hyperlink ref="E73" r:id="rId69"/>
    <hyperlink ref="E78" r:id="rId70"/>
    <hyperlink ref="E79" r:id="rId71"/>
    <hyperlink ref="E71" r:id="rId72"/>
    <hyperlink ref="E80" r:id="rId73"/>
    <hyperlink ref="E81" r:id="rId74"/>
    <hyperlink ref="E72" r:id="rId75"/>
    <hyperlink ref="E74" r:id="rId76"/>
    <hyperlink ref="E83" r:id="rId77"/>
    <hyperlink ref="E84" r:id="rId78"/>
    <hyperlink ref="E76" r:id="rId79"/>
    <hyperlink ref="E86" r:id="rId80"/>
    <hyperlink ref="E88" r:id="rId81"/>
    <hyperlink ref="E85" r:id="rId82"/>
    <hyperlink ref="E87" r:id="rId83"/>
    <hyperlink ref="E90" r:id="rId84"/>
    <hyperlink ref="E94" r:id="rId85"/>
    <hyperlink ref="E91" r:id="rId86"/>
    <hyperlink ref="E96" r:id="rId87"/>
    <hyperlink ref="E95" r:id="rId88"/>
    <hyperlink ref="E92" r:id="rId89"/>
    <hyperlink ref="E89" r:id="rId90"/>
    <hyperlink ref="E93" r:id="rId91"/>
    <hyperlink ref="E99" r:id="rId92"/>
    <hyperlink ref="E111" r:id="rId93"/>
    <hyperlink ref="E98" r:id="rId94"/>
    <hyperlink ref="E110" r:id="rId95"/>
    <hyperlink ref="E103" r:id="rId96"/>
    <hyperlink ref="E112" r:id="rId97"/>
    <hyperlink ref="E108" r:id="rId98"/>
    <hyperlink ref="E97" r:id="rId99"/>
    <hyperlink ref="E100" r:id="rId100"/>
    <hyperlink ref="E114" r:id="rId101"/>
    <hyperlink ref="E113" r:id="rId102"/>
    <hyperlink ref="E105" r:id="rId103"/>
    <hyperlink ref="E115" r:id="rId104"/>
    <hyperlink ref="E109" r:id="rId105"/>
    <hyperlink ref="E107" r:id="rId106"/>
    <hyperlink ref="E101" r:id="rId107"/>
    <hyperlink ref="E104" r:id="rId108"/>
    <hyperlink ref="E102" r:id="rId109"/>
    <hyperlink ref="E106" r:id="rId110"/>
    <hyperlink ref="E124" r:id="rId111"/>
    <hyperlink ref="E125" r:id="rId112"/>
    <hyperlink ref="E127" r:id="rId113"/>
    <hyperlink ref="E133" r:id="rId114"/>
    <hyperlink ref="E132" r:id="rId115"/>
    <hyperlink ref="E130" r:id="rId116"/>
    <hyperlink ref="E129" r:id="rId117"/>
    <hyperlink ref="E131" r:id="rId118"/>
    <hyperlink ref="E128" r:id="rId119"/>
    <hyperlink ref="E126" r:id="rId120"/>
    <hyperlink ref="E135" r:id="rId121"/>
    <hyperlink ref="E136" r:id="rId122"/>
    <hyperlink ref="E137" r:id="rId123"/>
    <hyperlink ref="E134" r:id="rId124"/>
    <hyperlink ref="E139" r:id="rId125"/>
    <hyperlink ref="E140" r:id="rId126"/>
    <hyperlink ref="E141" r:id="rId127"/>
    <hyperlink ref="E138" r:id="rId128"/>
    <hyperlink ref="E117" r:id="rId129"/>
    <hyperlink ref="E121" r:id="rId130"/>
    <hyperlink ref="E118" r:id="rId131"/>
    <hyperlink ref="E123" r:id="rId132"/>
    <hyperlink ref="E119" r:id="rId133"/>
    <hyperlink ref="E122" r:id="rId134"/>
    <hyperlink ref="E116" r:id="rId135"/>
    <hyperlink ref="E120" r:id="rId136"/>
    <hyperlink ref="E142" r:id="rId137"/>
    <hyperlink ref="E144" r:id="rId138"/>
    <hyperlink ref="E143" r:id="rId139"/>
    <hyperlink ref="E147" r:id="rId140"/>
    <hyperlink ref="E146" r:id="rId141"/>
    <hyperlink ref="E145" r:id="rId142"/>
    <hyperlink ref="E149" r:id="rId143"/>
    <hyperlink ref="E153" r:id="rId144"/>
    <hyperlink ref="E154" r:id="rId145"/>
    <hyperlink ref="E148" r:id="rId146"/>
    <hyperlink ref="E152" r:id="rId147"/>
    <hyperlink ref="E150" r:id="rId148"/>
    <hyperlink ref="E151" r:id="rId149"/>
    <hyperlink ref="E155" r:id="rId150"/>
    <hyperlink ref="E159" r:id="rId151"/>
    <hyperlink ref="E157" r:id="rId152"/>
    <hyperlink ref="E156" r:id="rId153"/>
    <hyperlink ref="E158" r:id="rId154"/>
    <hyperlink ref="E160" r:id="rId155"/>
  </hyperlinks>
  <pageMargins left="0.7" right="0.7" top="0.75" bottom="0.75" header="0.3" footer="0.3"/>
  <pageSetup paperSize="9" orientation="portrait" verticalDpi="0" r:id="rId156"/>
  <drawing r:id="rId15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G19"/>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2:7" ht="15.75" thickBot="1" x14ac:dyDescent="0.3"/>
    <row r="2" spans="2:7" ht="15.75" thickBot="1" x14ac:dyDescent="0.3">
      <c r="C2" s="204" t="s">
        <v>144</v>
      </c>
      <c r="D2" s="105" t="s">
        <v>20</v>
      </c>
      <c r="E2" s="106" t="s">
        <v>4</v>
      </c>
      <c r="F2" s="106" t="s">
        <v>14</v>
      </c>
      <c r="G2" s="107" t="s">
        <v>3</v>
      </c>
    </row>
    <row r="3" spans="2:7" x14ac:dyDescent="0.25">
      <c r="C3" s="205"/>
      <c r="D3" s="25" t="s">
        <v>21</v>
      </c>
      <c r="E3" s="25">
        <f>SUM(D8:D11)</f>
        <v>1435</v>
      </c>
      <c r="F3" s="30">
        <f>SUM(F8:F11)</f>
        <v>7325</v>
      </c>
      <c r="G3" s="108">
        <v>88</v>
      </c>
    </row>
    <row r="4" spans="2:7" ht="15.75" thickBot="1" x14ac:dyDescent="0.3">
      <c r="C4" s="206"/>
      <c r="D4" s="37" t="s">
        <v>22</v>
      </c>
      <c r="E4" s="37">
        <f>SUM(D15:D18)</f>
        <v>1857</v>
      </c>
      <c r="F4" s="109">
        <f>SUM(F15:F18)</f>
        <v>5454</v>
      </c>
      <c r="G4" s="110">
        <v>45</v>
      </c>
    </row>
    <row r="5" spans="2:7" ht="15.75" thickBot="1" x14ac:dyDescent="0.3"/>
    <row r="6" spans="2:7" ht="15.75" thickBot="1" x14ac:dyDescent="0.3">
      <c r="C6" s="207" t="s">
        <v>21</v>
      </c>
      <c r="D6" s="208"/>
      <c r="E6" s="208"/>
      <c r="F6" s="209"/>
    </row>
    <row r="7" spans="2:7" ht="15.75" thickBot="1" x14ac:dyDescent="0.3">
      <c r="B7" s="148" t="s">
        <v>172</v>
      </c>
      <c r="C7" s="125" t="s">
        <v>171</v>
      </c>
      <c r="D7" s="126" t="s">
        <v>129</v>
      </c>
      <c r="E7" s="126" t="s">
        <v>128</v>
      </c>
      <c r="F7" s="127" t="s">
        <v>127</v>
      </c>
    </row>
    <row r="8" spans="2:7" x14ac:dyDescent="0.25">
      <c r="B8" s="4" t="s">
        <v>29</v>
      </c>
      <c r="C8" s="142" t="s">
        <v>146</v>
      </c>
      <c r="D8" s="128">
        <v>1041</v>
      </c>
      <c r="E8" s="132">
        <v>2.2976562500000002</v>
      </c>
      <c r="F8" s="131">
        <v>5920</v>
      </c>
    </row>
    <row r="9" spans="2:7" x14ac:dyDescent="0.25">
      <c r="B9" s="4" t="s">
        <v>29</v>
      </c>
      <c r="C9" s="146" t="s">
        <v>62</v>
      </c>
      <c r="D9" s="114">
        <v>332</v>
      </c>
      <c r="E9" s="133">
        <v>1.4915789473684211</v>
      </c>
      <c r="F9" s="121">
        <v>1104</v>
      </c>
    </row>
    <row r="10" spans="2:7" x14ac:dyDescent="0.25">
      <c r="B10" s="4" t="s">
        <v>29</v>
      </c>
      <c r="C10" s="145" t="s">
        <v>147</v>
      </c>
      <c r="D10" s="114">
        <v>33</v>
      </c>
      <c r="E10" s="133">
        <v>7.5</v>
      </c>
      <c r="F10" s="121">
        <v>253</v>
      </c>
    </row>
    <row r="11" spans="2:7" ht="15.75" thickBot="1" x14ac:dyDescent="0.3">
      <c r="B11" s="4" t="s">
        <v>29</v>
      </c>
      <c r="C11" s="147" t="s">
        <v>63</v>
      </c>
      <c r="D11" s="115">
        <v>29</v>
      </c>
      <c r="E11" s="134">
        <v>1.6166666666666665</v>
      </c>
      <c r="F11" s="122">
        <v>48</v>
      </c>
    </row>
    <row r="12" spans="2:7" ht="15.75" thickBot="1" x14ac:dyDescent="0.3">
      <c r="C12" s="3"/>
      <c r="D12" s="3"/>
      <c r="E12" s="3"/>
      <c r="F12" s="3"/>
    </row>
    <row r="13" spans="2:7" ht="15.75" thickBot="1" x14ac:dyDescent="0.3">
      <c r="B13" s="4"/>
      <c r="C13" s="207" t="s">
        <v>22</v>
      </c>
      <c r="D13" s="208"/>
      <c r="E13" s="208"/>
      <c r="F13" s="209"/>
    </row>
    <row r="14" spans="2:7" ht="15.75" thickBot="1" x14ac:dyDescent="0.3">
      <c r="B14" s="148" t="s">
        <v>172</v>
      </c>
      <c r="C14" s="125" t="s">
        <v>171</v>
      </c>
      <c r="D14" s="126" t="s">
        <v>129</v>
      </c>
      <c r="E14" s="126" t="s">
        <v>128</v>
      </c>
      <c r="F14" s="127" t="s">
        <v>127</v>
      </c>
    </row>
    <row r="15" spans="2:7" x14ac:dyDescent="0.25">
      <c r="B15" s="4" t="s">
        <v>29</v>
      </c>
      <c r="C15" s="142" t="s">
        <v>146</v>
      </c>
      <c r="D15" s="128">
        <v>1134</v>
      </c>
      <c r="E15" s="132">
        <v>2.9211428571428573</v>
      </c>
      <c r="F15" s="131">
        <v>3469</v>
      </c>
    </row>
    <row r="16" spans="2:7" x14ac:dyDescent="0.25">
      <c r="B16" s="4" t="s">
        <v>29</v>
      </c>
      <c r="C16" s="146" t="s">
        <v>62</v>
      </c>
      <c r="D16" s="114">
        <v>404</v>
      </c>
      <c r="E16" s="133">
        <v>4.0814285714285718</v>
      </c>
      <c r="F16" s="121">
        <v>1446</v>
      </c>
    </row>
    <row r="17" spans="2:6" x14ac:dyDescent="0.25">
      <c r="B17" s="4" t="s">
        <v>29</v>
      </c>
      <c r="C17" s="145" t="s">
        <v>149</v>
      </c>
      <c r="D17" s="114">
        <v>286</v>
      </c>
      <c r="E17" s="133">
        <v>0.56499999999999995</v>
      </c>
      <c r="F17" s="121">
        <v>286</v>
      </c>
    </row>
    <row r="18" spans="2:6" ht="15.75" thickBot="1" x14ac:dyDescent="0.3">
      <c r="B18" s="4" t="s">
        <v>29</v>
      </c>
      <c r="C18" s="147" t="s">
        <v>147</v>
      </c>
      <c r="D18" s="115">
        <v>33</v>
      </c>
      <c r="E18" s="134">
        <v>7.5</v>
      </c>
      <c r="F18" s="122">
        <v>253</v>
      </c>
    </row>
    <row r="19" spans="2:6" x14ac:dyDescent="0.25">
      <c r="C19" s="3"/>
      <c r="D19" s="3"/>
      <c r="E19" s="3"/>
      <c r="F19" s="3"/>
    </row>
  </sheetData>
  <autoFilter ref="C14:F14">
    <sortState ref="C15:F18">
      <sortCondition descending="1" ref="F14"/>
    </sortState>
  </autoFilter>
  <mergeCells count="3">
    <mergeCell ref="C2:C4"/>
    <mergeCell ref="C6:F6"/>
    <mergeCell ref="C13:F13"/>
  </mergeCells>
  <hyperlinks>
    <hyperlink ref="C9" r:id="rId1"/>
    <hyperlink ref="C16" r:id="rId2"/>
    <hyperlink ref="C10" r:id="rId3"/>
    <hyperlink ref="C18" r:id="rId4"/>
    <hyperlink ref="C11" r:id="rId5"/>
    <hyperlink ref="C17" r:id="rId6"/>
    <hyperlink ref="C8" r:id="rId7"/>
    <hyperlink ref="C15" r:id="rId8"/>
  </hyperlinks>
  <pageMargins left="0.7" right="0.7" top="0.75" bottom="0.75" header="0.3" footer="0.3"/>
  <pageSetup paperSize="9" orientation="portrait" verticalDpi="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G10"/>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2:7" ht="15.75" thickBot="1" x14ac:dyDescent="0.3"/>
    <row r="2" spans="2:7" ht="15.75" thickBot="1" x14ac:dyDescent="0.3">
      <c r="C2" s="204" t="s">
        <v>143</v>
      </c>
      <c r="D2" s="105" t="s">
        <v>20</v>
      </c>
      <c r="E2" s="106" t="s">
        <v>4</v>
      </c>
      <c r="F2" s="106" t="s">
        <v>14</v>
      </c>
      <c r="G2" s="107" t="s">
        <v>3</v>
      </c>
    </row>
    <row r="3" spans="2:7" x14ac:dyDescent="0.25">
      <c r="C3" s="205"/>
      <c r="D3" s="25" t="s">
        <v>21</v>
      </c>
      <c r="E3" s="25">
        <f>SUM(D8:D9)</f>
        <v>2033</v>
      </c>
      <c r="F3" s="30">
        <f>SUM(F8:F9)</f>
        <v>7580</v>
      </c>
      <c r="G3" s="108">
        <v>176</v>
      </c>
    </row>
    <row r="4" spans="2:7" ht="15.75" thickBot="1" x14ac:dyDescent="0.3">
      <c r="C4" s="206"/>
      <c r="D4" s="37" t="s">
        <v>22</v>
      </c>
      <c r="E4" s="37">
        <v>0</v>
      </c>
      <c r="F4" s="109">
        <v>0</v>
      </c>
      <c r="G4" s="110">
        <v>0</v>
      </c>
    </row>
    <row r="5" spans="2:7" ht="15.75" thickBot="1" x14ac:dyDescent="0.3"/>
    <row r="6" spans="2:7" ht="15.75" thickBot="1" x14ac:dyDescent="0.3">
      <c r="C6" s="207" t="s">
        <v>21</v>
      </c>
      <c r="D6" s="208"/>
      <c r="E6" s="208"/>
      <c r="F6" s="209"/>
    </row>
    <row r="7" spans="2:7" ht="15.75" thickBot="1" x14ac:dyDescent="0.3">
      <c r="B7" s="148" t="s">
        <v>172</v>
      </c>
      <c r="C7" s="125" t="s">
        <v>171</v>
      </c>
      <c r="D7" s="126" t="s">
        <v>129</v>
      </c>
      <c r="E7" s="126" t="s">
        <v>128</v>
      </c>
      <c r="F7" s="127" t="s">
        <v>127</v>
      </c>
    </row>
    <row r="8" spans="2:7" x14ac:dyDescent="0.25">
      <c r="B8" s="1" t="s">
        <v>33</v>
      </c>
      <c r="C8" s="146" t="s">
        <v>62</v>
      </c>
      <c r="D8" s="128">
        <v>791</v>
      </c>
      <c r="E8" s="132">
        <v>1.3962068965517243</v>
      </c>
      <c r="F8" s="131">
        <v>4378</v>
      </c>
    </row>
    <row r="9" spans="2:7" ht="15.75" thickBot="1" x14ac:dyDescent="0.3">
      <c r="B9" s="1" t="s">
        <v>33</v>
      </c>
      <c r="C9" s="143" t="s">
        <v>146</v>
      </c>
      <c r="D9" s="115">
        <v>1242</v>
      </c>
      <c r="E9" s="134">
        <v>1.7443537414965991</v>
      </c>
      <c r="F9" s="122">
        <v>3202</v>
      </c>
    </row>
    <row r="10" spans="2:7" x14ac:dyDescent="0.25">
      <c r="C10" s="3"/>
      <c r="D10" s="3"/>
      <c r="E10" s="3"/>
      <c r="F10" s="3"/>
    </row>
  </sheetData>
  <autoFilter ref="C7:F7">
    <sortState ref="C8:F9">
      <sortCondition descending="1" ref="F7"/>
    </sortState>
  </autoFilter>
  <mergeCells count="2">
    <mergeCell ref="C2:C4"/>
    <mergeCell ref="C6:F6"/>
  </mergeCells>
  <hyperlinks>
    <hyperlink ref="C8" r:id="rId1"/>
    <hyperlink ref="C9" r:id="rId2"/>
  </hyperlinks>
  <pageMargins left="0.7" right="0.7" top="0.75" bottom="0.75" header="0.3" footer="0.3"/>
  <pageSetup paperSize="9" orientation="portrait" verticalDpi="0"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16"/>
  <sheetViews>
    <sheetView zoomScaleNormal="100" workbookViewId="0">
      <selection activeCell="C2" sqref="C2:C4"/>
    </sheetView>
  </sheetViews>
  <sheetFormatPr defaultColWidth="9.140625" defaultRowHeight="15" x14ac:dyDescent="0.25"/>
  <cols>
    <col min="1" max="2" width="9.140625" style="1"/>
    <col min="3" max="3" width="87.285156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138</v>
      </c>
      <c r="D2" s="105" t="s">
        <v>20</v>
      </c>
      <c r="E2" s="106" t="s">
        <v>4</v>
      </c>
      <c r="F2" s="106" t="s">
        <v>14</v>
      </c>
      <c r="G2" s="107" t="s">
        <v>3</v>
      </c>
    </row>
    <row r="3" spans="1:7" x14ac:dyDescent="0.25">
      <c r="C3" s="205"/>
      <c r="D3" s="25" t="s">
        <v>21</v>
      </c>
      <c r="E3" s="25">
        <f>SUM(D8:D15)</f>
        <v>2524</v>
      </c>
      <c r="F3" s="30">
        <f>SUM(F8:F15)</f>
        <v>7123</v>
      </c>
      <c r="G3" s="108">
        <v>35</v>
      </c>
    </row>
    <row r="4" spans="1:7" ht="15.75" thickBot="1" x14ac:dyDescent="0.3">
      <c r="C4" s="206"/>
      <c r="D4" s="37" t="s">
        <v>22</v>
      </c>
      <c r="E4" s="37">
        <v>0</v>
      </c>
      <c r="F4" s="109">
        <v>0</v>
      </c>
      <c r="G4" s="110">
        <v>0</v>
      </c>
    </row>
    <row r="5" spans="1:7" ht="15.75" thickBot="1" x14ac:dyDescent="0.3"/>
    <row r="6" spans="1:7" ht="15.75" thickBot="1" x14ac:dyDescent="0.3">
      <c r="B6" s="4"/>
      <c r="C6" s="207" t="s">
        <v>21</v>
      </c>
      <c r="D6" s="208"/>
      <c r="E6" s="208"/>
      <c r="F6" s="209"/>
    </row>
    <row r="7" spans="1:7" ht="15.75" thickBot="1" x14ac:dyDescent="0.3">
      <c r="A7" s="4"/>
      <c r="B7" s="150" t="s">
        <v>172</v>
      </c>
      <c r="C7" s="125" t="s">
        <v>171</v>
      </c>
      <c r="D7" s="126" t="s">
        <v>129</v>
      </c>
      <c r="E7" s="126" t="s">
        <v>128</v>
      </c>
      <c r="F7" s="127" t="s">
        <v>127</v>
      </c>
    </row>
    <row r="8" spans="1:7" x14ac:dyDescent="0.25">
      <c r="B8" s="6" t="s">
        <v>32</v>
      </c>
      <c r="C8" s="144" t="s">
        <v>146</v>
      </c>
      <c r="D8" s="128">
        <v>362</v>
      </c>
      <c r="E8" s="132">
        <v>2.9189999999999996</v>
      </c>
      <c r="F8" s="131">
        <v>1227</v>
      </c>
    </row>
    <row r="9" spans="1:7" x14ac:dyDescent="0.25">
      <c r="B9" s="4" t="s">
        <v>32</v>
      </c>
      <c r="C9" s="145" t="s">
        <v>63</v>
      </c>
      <c r="D9" s="114">
        <v>21</v>
      </c>
      <c r="E9" s="133">
        <v>3.23</v>
      </c>
      <c r="F9" s="121">
        <v>69</v>
      </c>
    </row>
    <row r="10" spans="1:7" x14ac:dyDescent="0.25">
      <c r="B10" s="4" t="s">
        <v>32</v>
      </c>
      <c r="C10" s="144" t="s">
        <v>152</v>
      </c>
      <c r="D10" s="114">
        <v>438</v>
      </c>
      <c r="E10" s="133">
        <v>3.6849999999999996</v>
      </c>
      <c r="F10" s="121">
        <v>1805</v>
      </c>
    </row>
    <row r="11" spans="1:7" x14ac:dyDescent="0.25">
      <c r="B11" s="4" t="s">
        <v>32</v>
      </c>
      <c r="C11" s="145" t="s">
        <v>175</v>
      </c>
      <c r="D11" s="114">
        <v>63</v>
      </c>
      <c r="E11" s="133">
        <v>2.57</v>
      </c>
      <c r="F11" s="121">
        <v>181</v>
      </c>
    </row>
    <row r="12" spans="1:7" x14ac:dyDescent="0.25">
      <c r="B12" s="4" t="s">
        <v>32</v>
      </c>
      <c r="C12" s="145" t="s">
        <v>161</v>
      </c>
      <c r="D12" s="114">
        <v>64</v>
      </c>
      <c r="E12" s="133">
        <v>4.7699999999999996</v>
      </c>
      <c r="F12" s="121">
        <v>184</v>
      </c>
    </row>
    <row r="13" spans="1:7" x14ac:dyDescent="0.25">
      <c r="B13" s="4" t="s">
        <v>32</v>
      </c>
      <c r="C13" s="145" t="s">
        <v>176</v>
      </c>
      <c r="D13" s="114">
        <v>77</v>
      </c>
      <c r="E13" s="133">
        <v>3.29</v>
      </c>
      <c r="F13" s="121">
        <v>355</v>
      </c>
    </row>
    <row r="14" spans="1:7" x14ac:dyDescent="0.25">
      <c r="B14" s="4" t="s">
        <v>32</v>
      </c>
      <c r="C14" s="145" t="s">
        <v>44</v>
      </c>
      <c r="D14" s="114">
        <v>1486</v>
      </c>
      <c r="E14" s="133">
        <v>2.6042857142857145</v>
      </c>
      <c r="F14" s="121">
        <v>3279</v>
      </c>
    </row>
    <row r="15" spans="1:7" ht="15.75" thickBot="1" x14ac:dyDescent="0.3">
      <c r="B15" s="4" t="s">
        <v>32</v>
      </c>
      <c r="C15" s="147" t="s">
        <v>149</v>
      </c>
      <c r="D15" s="115">
        <v>13</v>
      </c>
      <c r="E15" s="134">
        <v>1.17</v>
      </c>
      <c r="F15" s="122">
        <v>23</v>
      </c>
    </row>
    <row r="16" spans="1:7" x14ac:dyDescent="0.25">
      <c r="C16" s="3"/>
      <c r="D16" s="3"/>
      <c r="E16" s="3"/>
      <c r="F16" s="3"/>
    </row>
  </sheetData>
  <autoFilter ref="C7:F7">
    <sortState ref="C8:F15">
      <sortCondition ref="C7:C15"/>
    </sortState>
  </autoFilter>
  <mergeCells count="2">
    <mergeCell ref="C2:C4"/>
    <mergeCell ref="C6:F6"/>
  </mergeCells>
  <hyperlinks>
    <hyperlink ref="C9" r:id="rId1"/>
    <hyperlink ref="C15" r:id="rId2"/>
    <hyperlink ref="C14" r:id="rId3"/>
    <hyperlink ref="C12" r:id="rId4"/>
    <hyperlink ref="C11" r:id="rId5"/>
    <hyperlink ref="C13" r:id="rId6"/>
    <hyperlink ref="C10" r:id="rId7"/>
    <hyperlink ref="C8" r:id="rId8"/>
  </hyperlinks>
  <pageMargins left="0.7" right="0.7" top="0.75" bottom="0.75" header="0.3" footer="0.3"/>
  <pageSetup paperSize="9" orientation="portrait" verticalDpi="0" r:id="rId9"/>
  <drawing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G12"/>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2:7" ht="15.75" thickBot="1" x14ac:dyDescent="0.3"/>
    <row r="2" spans="2:7" ht="15.75" thickBot="1" x14ac:dyDescent="0.3">
      <c r="C2" s="204" t="s">
        <v>139</v>
      </c>
      <c r="D2" s="105" t="s">
        <v>20</v>
      </c>
      <c r="E2" s="106" t="s">
        <v>4</v>
      </c>
      <c r="F2" s="106" t="s">
        <v>14</v>
      </c>
      <c r="G2" s="107" t="s">
        <v>3</v>
      </c>
    </row>
    <row r="3" spans="2:7" x14ac:dyDescent="0.25">
      <c r="C3" s="205"/>
      <c r="D3" s="25" t="s">
        <v>21</v>
      </c>
      <c r="E3" s="25">
        <f>SUM(D8:D11)</f>
        <v>1612</v>
      </c>
      <c r="F3" s="30">
        <f>SUM(F8:F11)</f>
        <v>4566</v>
      </c>
      <c r="G3" s="108">
        <v>31</v>
      </c>
    </row>
    <row r="4" spans="2:7" ht="15.75" thickBot="1" x14ac:dyDescent="0.3">
      <c r="C4" s="206"/>
      <c r="D4" s="37" t="s">
        <v>22</v>
      </c>
      <c r="E4" s="37">
        <v>0</v>
      </c>
      <c r="F4" s="109">
        <v>0</v>
      </c>
      <c r="G4" s="110">
        <v>0</v>
      </c>
    </row>
    <row r="5" spans="2:7" ht="15.75" thickBot="1" x14ac:dyDescent="0.3"/>
    <row r="6" spans="2:7" ht="15.75" thickBot="1" x14ac:dyDescent="0.3">
      <c r="C6" s="207" t="s">
        <v>21</v>
      </c>
      <c r="D6" s="208"/>
      <c r="E6" s="208"/>
      <c r="F6" s="209"/>
    </row>
    <row r="7" spans="2:7" ht="15.75" thickBot="1" x14ac:dyDescent="0.3">
      <c r="B7" s="126" t="s">
        <v>172</v>
      </c>
      <c r="C7" s="125" t="s">
        <v>171</v>
      </c>
      <c r="D7" s="126" t="s">
        <v>129</v>
      </c>
      <c r="E7" s="126" t="s">
        <v>128</v>
      </c>
      <c r="F7" s="127" t="s">
        <v>127</v>
      </c>
    </row>
    <row r="8" spans="2:7" x14ac:dyDescent="0.25">
      <c r="B8" s="4" t="s">
        <v>25</v>
      </c>
      <c r="C8" s="142" t="s">
        <v>146</v>
      </c>
      <c r="D8" s="128">
        <v>1155</v>
      </c>
      <c r="E8" s="132">
        <v>2.1993750000000003</v>
      </c>
      <c r="F8" s="131">
        <v>3104</v>
      </c>
    </row>
    <row r="9" spans="2:7" x14ac:dyDescent="0.25">
      <c r="B9" s="4" t="s">
        <v>25</v>
      </c>
      <c r="C9" s="146" t="s">
        <v>62</v>
      </c>
      <c r="D9" s="114">
        <v>367</v>
      </c>
      <c r="E9" s="133">
        <v>2.8745454545454545</v>
      </c>
      <c r="F9" s="121">
        <v>1202</v>
      </c>
    </row>
    <row r="10" spans="2:7" x14ac:dyDescent="0.25">
      <c r="B10" s="4" t="s">
        <v>25</v>
      </c>
      <c r="C10" s="145" t="s">
        <v>148</v>
      </c>
      <c r="D10" s="114">
        <v>45</v>
      </c>
      <c r="E10" s="133">
        <v>2.4649999999999999</v>
      </c>
      <c r="F10" s="121">
        <v>203</v>
      </c>
    </row>
    <row r="11" spans="2:7" ht="15.75" thickBot="1" x14ac:dyDescent="0.3">
      <c r="B11" s="4" t="s">
        <v>25</v>
      </c>
      <c r="C11" s="147" t="s">
        <v>149</v>
      </c>
      <c r="D11" s="115">
        <v>45</v>
      </c>
      <c r="E11" s="134">
        <v>0.7</v>
      </c>
      <c r="F11" s="122">
        <v>57</v>
      </c>
    </row>
    <row r="12" spans="2:7" x14ac:dyDescent="0.25">
      <c r="C12" s="3"/>
      <c r="D12" s="3"/>
      <c r="E12" s="3"/>
      <c r="F12" s="3"/>
    </row>
  </sheetData>
  <mergeCells count="2">
    <mergeCell ref="C2:C4"/>
    <mergeCell ref="C6:F6"/>
  </mergeCells>
  <hyperlinks>
    <hyperlink ref="C9" r:id="rId1"/>
    <hyperlink ref="C10" r:id="rId2"/>
    <hyperlink ref="C11" r:id="rId3"/>
    <hyperlink ref="C8" r:id="rId4"/>
  </hyperlinks>
  <pageMargins left="0.7" right="0.7" top="0.75" bottom="0.75" header="0.3" footer="0.3"/>
  <pageSetup paperSize="9" orientation="portrait" verticalDpi="0" r:id="rId5"/>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12"/>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140</v>
      </c>
      <c r="D2" s="105" t="s">
        <v>20</v>
      </c>
      <c r="E2" s="106" t="s">
        <v>4</v>
      </c>
      <c r="F2" s="106" t="s">
        <v>14</v>
      </c>
      <c r="G2" s="107" t="s">
        <v>3</v>
      </c>
    </row>
    <row r="3" spans="1:7" x14ac:dyDescent="0.25">
      <c r="C3" s="205"/>
      <c r="D3" s="25" t="s">
        <v>21</v>
      </c>
      <c r="E3" s="25">
        <f>SUM(D8:D11)</f>
        <v>993</v>
      </c>
      <c r="F3" s="30">
        <f>SUM(F8:F11)</f>
        <v>4439</v>
      </c>
      <c r="G3" s="108">
        <v>44</v>
      </c>
    </row>
    <row r="4" spans="1:7" ht="15.75" thickBot="1" x14ac:dyDescent="0.3">
      <c r="C4" s="206"/>
      <c r="D4" s="37" t="s">
        <v>22</v>
      </c>
      <c r="E4" s="37">
        <v>0</v>
      </c>
      <c r="F4" s="109">
        <v>0</v>
      </c>
      <c r="G4" s="110">
        <v>0</v>
      </c>
    </row>
    <row r="5" spans="1:7" ht="15.75" thickBot="1" x14ac:dyDescent="0.3"/>
    <row r="6" spans="1:7" ht="15.75" thickBot="1" x14ac:dyDescent="0.3">
      <c r="B6" s="4"/>
      <c r="C6" s="207" t="s">
        <v>21</v>
      </c>
      <c r="D6" s="208"/>
      <c r="E6" s="208"/>
      <c r="F6" s="209"/>
    </row>
    <row r="7" spans="1:7" ht="15.75" thickBot="1" x14ac:dyDescent="0.3">
      <c r="A7" s="4"/>
      <c r="B7" s="148" t="s">
        <v>172</v>
      </c>
      <c r="C7" s="125" t="s">
        <v>171</v>
      </c>
      <c r="D7" s="126" t="s">
        <v>129</v>
      </c>
      <c r="E7" s="126" t="s">
        <v>128</v>
      </c>
      <c r="F7" s="127" t="s">
        <v>127</v>
      </c>
    </row>
    <row r="8" spans="1:7" x14ac:dyDescent="0.25">
      <c r="B8" s="6" t="s">
        <v>31</v>
      </c>
      <c r="C8" s="142" t="s">
        <v>146</v>
      </c>
      <c r="D8" s="128">
        <v>673</v>
      </c>
      <c r="E8" s="132">
        <v>1.81375</v>
      </c>
      <c r="F8" s="131">
        <v>3269</v>
      </c>
    </row>
    <row r="9" spans="1:7" x14ac:dyDescent="0.25">
      <c r="B9" s="4" t="s">
        <v>31</v>
      </c>
      <c r="C9" s="146" t="s">
        <v>62</v>
      </c>
      <c r="D9" s="114">
        <v>215</v>
      </c>
      <c r="E9" s="133">
        <v>1.5375000000000001</v>
      </c>
      <c r="F9" s="121">
        <v>641</v>
      </c>
    </row>
    <row r="10" spans="1:7" x14ac:dyDescent="0.25">
      <c r="B10" s="4" t="s">
        <v>31</v>
      </c>
      <c r="C10" s="145" t="s">
        <v>63</v>
      </c>
      <c r="D10" s="114">
        <v>56</v>
      </c>
      <c r="E10" s="133">
        <v>4.7249999999999996</v>
      </c>
      <c r="F10" s="121">
        <v>253</v>
      </c>
    </row>
    <row r="11" spans="1:7" ht="15.75" thickBot="1" x14ac:dyDescent="0.3">
      <c r="B11" s="4" t="s">
        <v>31</v>
      </c>
      <c r="C11" s="147" t="s">
        <v>150</v>
      </c>
      <c r="D11" s="115">
        <v>49</v>
      </c>
      <c r="E11" s="134">
        <v>2.94</v>
      </c>
      <c r="F11" s="122">
        <v>276</v>
      </c>
    </row>
    <row r="12" spans="1:7" x14ac:dyDescent="0.25">
      <c r="C12" s="3"/>
      <c r="D12" s="3"/>
      <c r="E12" s="3"/>
      <c r="F12" s="3"/>
    </row>
  </sheetData>
  <mergeCells count="2">
    <mergeCell ref="C2:C4"/>
    <mergeCell ref="C6:F6"/>
  </mergeCells>
  <hyperlinks>
    <hyperlink ref="C9" r:id="rId1"/>
    <hyperlink ref="C10" r:id="rId2"/>
    <hyperlink ref="C11" r:id="rId3"/>
    <hyperlink ref="C8" r:id="rId4"/>
  </hyperlinks>
  <pageMargins left="0.7" right="0.7" top="0.75" bottom="0.75" header="0.3" footer="0.3"/>
  <pageSetup paperSize="9" orientation="portrait" verticalDpi="0" r:id="rId5"/>
  <drawing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G14"/>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2:7" ht="15.75" thickBot="1" x14ac:dyDescent="0.3"/>
    <row r="2" spans="2:7" ht="15.75" thickBot="1" x14ac:dyDescent="0.3">
      <c r="C2" s="204" t="s">
        <v>141</v>
      </c>
      <c r="D2" s="105" t="s">
        <v>20</v>
      </c>
      <c r="E2" s="106" t="s">
        <v>4</v>
      </c>
      <c r="F2" s="106" t="s">
        <v>14</v>
      </c>
      <c r="G2" s="107" t="s">
        <v>3</v>
      </c>
    </row>
    <row r="3" spans="2:7" x14ac:dyDescent="0.25">
      <c r="C3" s="205"/>
      <c r="D3" s="25" t="s">
        <v>21</v>
      </c>
      <c r="E3" s="25">
        <f>SUM(D8:D13)</f>
        <v>919</v>
      </c>
      <c r="F3" s="30">
        <f>SUM(F8:F13)</f>
        <v>2658</v>
      </c>
      <c r="G3" s="108">
        <v>29</v>
      </c>
    </row>
    <row r="4" spans="2:7" ht="15.75" thickBot="1" x14ac:dyDescent="0.3">
      <c r="C4" s="206"/>
      <c r="D4" s="37" t="s">
        <v>22</v>
      </c>
      <c r="E4" s="37">
        <v>0</v>
      </c>
      <c r="F4" s="109">
        <v>0</v>
      </c>
      <c r="G4" s="110">
        <v>0</v>
      </c>
    </row>
    <row r="5" spans="2:7" ht="15.75" thickBot="1" x14ac:dyDescent="0.3"/>
    <row r="6" spans="2:7" ht="15.75" thickBot="1" x14ac:dyDescent="0.3">
      <c r="C6" s="207" t="s">
        <v>21</v>
      </c>
      <c r="D6" s="208"/>
      <c r="E6" s="208"/>
      <c r="F6" s="209"/>
    </row>
    <row r="7" spans="2:7" x14ac:dyDescent="0.25">
      <c r="B7" s="112" t="s">
        <v>172</v>
      </c>
      <c r="C7" s="125" t="s">
        <v>171</v>
      </c>
      <c r="D7" s="112" t="s">
        <v>129</v>
      </c>
      <c r="E7" s="112" t="s">
        <v>128</v>
      </c>
      <c r="F7" s="113" t="s">
        <v>127</v>
      </c>
    </row>
    <row r="8" spans="2:7" x14ac:dyDescent="0.25">
      <c r="B8" s="4" t="s">
        <v>35</v>
      </c>
      <c r="C8" s="146" t="s">
        <v>62</v>
      </c>
      <c r="D8" s="114">
        <v>485</v>
      </c>
      <c r="E8" s="133">
        <v>3.25</v>
      </c>
      <c r="F8" s="121">
        <v>1488</v>
      </c>
    </row>
    <row r="9" spans="2:7" x14ac:dyDescent="0.25">
      <c r="B9" s="4" t="s">
        <v>35</v>
      </c>
      <c r="C9" s="144" t="s">
        <v>146</v>
      </c>
      <c r="D9" s="114">
        <v>201</v>
      </c>
      <c r="E9" s="133">
        <v>3.56</v>
      </c>
      <c r="F9" s="121">
        <v>584</v>
      </c>
    </row>
    <row r="10" spans="2:7" x14ac:dyDescent="0.25">
      <c r="B10" s="4" t="s">
        <v>35</v>
      </c>
      <c r="C10" s="145" t="s">
        <v>63</v>
      </c>
      <c r="D10" s="114">
        <v>118</v>
      </c>
      <c r="E10" s="133">
        <v>1.52</v>
      </c>
      <c r="F10" s="121">
        <v>354</v>
      </c>
    </row>
    <row r="11" spans="2:7" x14ac:dyDescent="0.25">
      <c r="B11" s="4" t="s">
        <v>35</v>
      </c>
      <c r="C11" s="145" t="s">
        <v>162</v>
      </c>
      <c r="D11" s="114">
        <v>36</v>
      </c>
      <c r="E11" s="133">
        <v>3.59</v>
      </c>
      <c r="F11" s="121">
        <v>134</v>
      </c>
    </row>
    <row r="12" spans="2:7" x14ac:dyDescent="0.25">
      <c r="B12" s="4" t="s">
        <v>35</v>
      </c>
      <c r="C12" s="145" t="s">
        <v>157</v>
      </c>
      <c r="D12" s="114">
        <v>75</v>
      </c>
      <c r="E12" s="133">
        <v>1.5500000000000003</v>
      </c>
      <c r="F12" s="121">
        <v>98</v>
      </c>
    </row>
    <row r="13" spans="2:7" ht="15.75" thickBot="1" x14ac:dyDescent="0.3">
      <c r="B13" s="4" t="s">
        <v>35</v>
      </c>
      <c r="C13" s="147" t="s">
        <v>149</v>
      </c>
      <c r="D13" s="115">
        <v>4</v>
      </c>
      <c r="E13" s="134">
        <v>0</v>
      </c>
      <c r="F13" s="122">
        <v>0</v>
      </c>
    </row>
    <row r="14" spans="2:7" x14ac:dyDescent="0.25">
      <c r="C14" s="3"/>
      <c r="D14" s="3"/>
      <c r="E14" s="3"/>
      <c r="F14" s="3"/>
    </row>
  </sheetData>
  <autoFilter ref="C7:F7">
    <sortState ref="C8:F13">
      <sortCondition descending="1" ref="F7:F13"/>
    </sortState>
  </autoFilter>
  <mergeCells count="2">
    <mergeCell ref="C2:C4"/>
    <mergeCell ref="C6:F6"/>
  </mergeCells>
  <hyperlinks>
    <hyperlink ref="C8" r:id="rId1"/>
    <hyperlink ref="C10" r:id="rId2"/>
    <hyperlink ref="C9" r:id="rId3"/>
    <hyperlink ref="C13" r:id="rId4"/>
    <hyperlink ref="C12" r:id="rId5"/>
    <hyperlink ref="C11" r:id="rId6"/>
  </hyperlinks>
  <pageMargins left="0.7" right="0.7" top="0.75" bottom="0.75" header="0.3" footer="0.3"/>
  <pageSetup paperSize="9" orientation="portrait" verticalDpi="0" r:id="rId7"/>
  <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18"/>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142</v>
      </c>
      <c r="D2" s="105" t="s">
        <v>20</v>
      </c>
      <c r="E2" s="106" t="s">
        <v>4</v>
      </c>
      <c r="F2" s="106" t="s">
        <v>14</v>
      </c>
      <c r="G2" s="107" t="s">
        <v>3</v>
      </c>
    </row>
    <row r="3" spans="1:7" x14ac:dyDescent="0.25">
      <c r="C3" s="205"/>
      <c r="D3" s="25" t="s">
        <v>21</v>
      </c>
      <c r="E3" s="25">
        <f>SUM(D8:D10)</f>
        <v>534</v>
      </c>
      <c r="F3" s="30">
        <f>SUM(F8:F10)</f>
        <v>1351</v>
      </c>
      <c r="G3" s="108">
        <v>9</v>
      </c>
    </row>
    <row r="4" spans="1:7" ht="15.75" thickBot="1" x14ac:dyDescent="0.3">
      <c r="C4" s="206"/>
      <c r="D4" s="37" t="s">
        <v>22</v>
      </c>
      <c r="E4" s="37">
        <f>SUM(D14:D17)</f>
        <v>985</v>
      </c>
      <c r="F4" s="109">
        <f>SUM(F14:F17)</f>
        <v>4371</v>
      </c>
      <c r="G4" s="110">
        <v>12</v>
      </c>
    </row>
    <row r="5" spans="1:7" ht="15.75" thickBot="1" x14ac:dyDescent="0.3"/>
    <row r="6" spans="1:7" ht="15.75" thickBot="1" x14ac:dyDescent="0.3">
      <c r="C6" s="207" t="s">
        <v>21</v>
      </c>
      <c r="D6" s="208"/>
      <c r="E6" s="208"/>
      <c r="F6" s="209"/>
    </row>
    <row r="7" spans="1:7" ht="15.75" thickBot="1" x14ac:dyDescent="0.3">
      <c r="A7" s="4"/>
      <c r="B7" s="148" t="s">
        <v>172</v>
      </c>
      <c r="C7" s="125" t="s">
        <v>171</v>
      </c>
      <c r="D7" s="126" t="s">
        <v>129</v>
      </c>
      <c r="E7" s="126" t="s">
        <v>128</v>
      </c>
      <c r="F7" s="127" t="s">
        <v>127</v>
      </c>
    </row>
    <row r="8" spans="1:7" x14ac:dyDescent="0.25">
      <c r="B8" s="6" t="s">
        <v>30</v>
      </c>
      <c r="C8" s="145" t="s">
        <v>152</v>
      </c>
      <c r="D8" s="128">
        <v>253</v>
      </c>
      <c r="E8" s="132">
        <v>2.34</v>
      </c>
      <c r="F8" s="131">
        <v>593</v>
      </c>
    </row>
    <row r="9" spans="1:7" x14ac:dyDescent="0.25">
      <c r="B9" s="4" t="s">
        <v>30</v>
      </c>
      <c r="C9" s="146" t="s">
        <v>62</v>
      </c>
      <c r="D9" s="114">
        <v>154</v>
      </c>
      <c r="E9" s="133">
        <v>2.7166666666666668</v>
      </c>
      <c r="F9" s="121">
        <v>410</v>
      </c>
    </row>
    <row r="10" spans="1:7" ht="15.75" thickBot="1" x14ac:dyDescent="0.3">
      <c r="B10" s="4" t="s">
        <v>30</v>
      </c>
      <c r="C10" s="143" t="s">
        <v>146</v>
      </c>
      <c r="D10" s="115">
        <v>127</v>
      </c>
      <c r="E10" s="134">
        <v>1.7599999999999998</v>
      </c>
      <c r="F10" s="122">
        <v>348</v>
      </c>
    </row>
    <row r="11" spans="1:7" ht="15.75" thickBot="1" x14ac:dyDescent="0.3">
      <c r="C11" s="3"/>
      <c r="D11" s="3"/>
      <c r="E11" s="3"/>
      <c r="F11" s="3"/>
    </row>
    <row r="12" spans="1:7" ht="15.75" thickBot="1" x14ac:dyDescent="0.3">
      <c r="B12" s="4"/>
      <c r="C12" s="207" t="s">
        <v>22</v>
      </c>
      <c r="D12" s="208"/>
      <c r="E12" s="208"/>
      <c r="F12" s="209"/>
    </row>
    <row r="13" spans="1:7" ht="15.75" thickBot="1" x14ac:dyDescent="0.3">
      <c r="A13" s="4"/>
      <c r="B13" s="148" t="s">
        <v>172</v>
      </c>
      <c r="C13" s="125" t="s">
        <v>171</v>
      </c>
      <c r="D13" s="126" t="s">
        <v>129</v>
      </c>
      <c r="E13" s="126" t="s">
        <v>128</v>
      </c>
      <c r="F13" s="127" t="s">
        <v>127</v>
      </c>
    </row>
    <row r="14" spans="1:7" x14ac:dyDescent="0.25">
      <c r="B14" s="6" t="s">
        <v>30</v>
      </c>
      <c r="C14" s="142" t="s">
        <v>146</v>
      </c>
      <c r="D14" s="128">
        <v>477</v>
      </c>
      <c r="E14" s="132">
        <v>2.7119999999999997</v>
      </c>
      <c r="F14" s="131">
        <v>1875</v>
      </c>
    </row>
    <row r="15" spans="1:7" x14ac:dyDescent="0.25">
      <c r="B15" s="4" t="s">
        <v>30</v>
      </c>
      <c r="C15" s="145" t="s">
        <v>152</v>
      </c>
      <c r="D15" s="114">
        <v>253</v>
      </c>
      <c r="E15" s="133">
        <v>6.28</v>
      </c>
      <c r="F15" s="121">
        <v>1593</v>
      </c>
    </row>
    <row r="16" spans="1:7" x14ac:dyDescent="0.25">
      <c r="B16" s="4" t="s">
        <v>30</v>
      </c>
      <c r="C16" s="146" t="s">
        <v>62</v>
      </c>
      <c r="D16" s="114">
        <v>166</v>
      </c>
      <c r="E16" s="133">
        <v>4.7900000000000009</v>
      </c>
      <c r="F16" s="121">
        <v>664</v>
      </c>
    </row>
    <row r="17" spans="2:6" ht="15.75" thickBot="1" x14ac:dyDescent="0.3">
      <c r="B17" s="4" t="s">
        <v>30</v>
      </c>
      <c r="C17" s="147" t="s">
        <v>149</v>
      </c>
      <c r="D17" s="115">
        <v>89</v>
      </c>
      <c r="E17" s="134">
        <v>2.68</v>
      </c>
      <c r="F17" s="122">
        <v>239</v>
      </c>
    </row>
    <row r="18" spans="2:6" x14ac:dyDescent="0.25">
      <c r="C18" s="3"/>
      <c r="D18" s="3"/>
      <c r="E18" s="3"/>
      <c r="F18" s="3"/>
    </row>
  </sheetData>
  <autoFilter ref="C13:F13">
    <sortState ref="C14:F17">
      <sortCondition descending="1" ref="F13"/>
    </sortState>
  </autoFilter>
  <mergeCells count="3">
    <mergeCell ref="C2:C4"/>
    <mergeCell ref="C6:F6"/>
    <mergeCell ref="C12:F12"/>
  </mergeCells>
  <hyperlinks>
    <hyperlink ref="C9" r:id="rId1"/>
    <hyperlink ref="C16" r:id="rId2"/>
    <hyperlink ref="C17" r:id="rId3"/>
    <hyperlink ref="C8" r:id="rId4"/>
    <hyperlink ref="C15" r:id="rId5"/>
    <hyperlink ref="C10" r:id="rId6"/>
    <hyperlink ref="C14" r:id="rId7"/>
  </hyperlinks>
  <pageMargins left="0.7" right="0.7" top="0.75" bottom="0.75" header="0.3" footer="0.3"/>
  <pageSetup paperSize="9" orientation="portrait" verticalDpi="0" r:id="rId8"/>
  <drawing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16"/>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137</v>
      </c>
      <c r="D2" s="105" t="s">
        <v>20</v>
      </c>
      <c r="E2" s="106" t="s">
        <v>4</v>
      </c>
      <c r="F2" s="106" t="s">
        <v>14</v>
      </c>
      <c r="G2" s="107" t="s">
        <v>3</v>
      </c>
    </row>
    <row r="3" spans="1:7" x14ac:dyDescent="0.25">
      <c r="C3" s="205"/>
      <c r="D3" s="25" t="s">
        <v>21</v>
      </c>
      <c r="E3" s="25">
        <f>SUM(D8:D10)</f>
        <v>1124</v>
      </c>
      <c r="F3" s="30">
        <f>SUM(F8:F10)</f>
        <v>1187</v>
      </c>
      <c r="G3" s="108">
        <v>77</v>
      </c>
    </row>
    <row r="4" spans="1:7" ht="15.75" thickBot="1" x14ac:dyDescent="0.3">
      <c r="C4" s="206"/>
      <c r="D4" s="37" t="s">
        <v>22</v>
      </c>
      <c r="E4" s="37">
        <f>SUM(D14:D15)</f>
        <v>7418</v>
      </c>
      <c r="F4" s="109">
        <f>SUM(F14:F15)</f>
        <v>6529</v>
      </c>
      <c r="G4" s="110">
        <v>17</v>
      </c>
    </row>
    <row r="5" spans="1:7" ht="15.75" thickBot="1" x14ac:dyDescent="0.3"/>
    <row r="6" spans="1:7" ht="15.75" thickBot="1" x14ac:dyDescent="0.3">
      <c r="C6" s="207" t="s">
        <v>21</v>
      </c>
      <c r="D6" s="208"/>
      <c r="E6" s="208"/>
      <c r="F6" s="209"/>
    </row>
    <row r="7" spans="1:7" ht="15.75" thickBot="1" x14ac:dyDescent="0.3">
      <c r="A7" s="4"/>
      <c r="B7" s="150" t="s">
        <v>172</v>
      </c>
      <c r="C7" s="125" t="s">
        <v>171</v>
      </c>
      <c r="D7" s="126" t="s">
        <v>129</v>
      </c>
      <c r="E7" s="126" t="s">
        <v>128</v>
      </c>
      <c r="F7" s="127" t="s">
        <v>127</v>
      </c>
    </row>
    <row r="8" spans="1:7" x14ac:dyDescent="0.25">
      <c r="B8" s="6" t="s">
        <v>28</v>
      </c>
      <c r="C8" s="141" t="s">
        <v>62</v>
      </c>
      <c r="D8" s="128">
        <v>408</v>
      </c>
      <c r="E8" s="132">
        <v>1.7914285714285718</v>
      </c>
      <c r="F8" s="131">
        <v>751</v>
      </c>
    </row>
    <row r="9" spans="1:7" x14ac:dyDescent="0.25">
      <c r="B9" s="4" t="s">
        <v>28</v>
      </c>
      <c r="C9" s="144" t="s">
        <v>146</v>
      </c>
      <c r="D9" s="114">
        <v>714</v>
      </c>
      <c r="E9" s="133">
        <v>0.71093749999999989</v>
      </c>
      <c r="F9" s="121">
        <v>430</v>
      </c>
    </row>
    <row r="10" spans="1:7" ht="15.75" thickBot="1" x14ac:dyDescent="0.3">
      <c r="B10" s="4" t="s">
        <v>28</v>
      </c>
      <c r="C10" s="147" t="s">
        <v>151</v>
      </c>
      <c r="D10" s="115">
        <v>2</v>
      </c>
      <c r="E10" s="134">
        <v>2.67</v>
      </c>
      <c r="F10" s="122">
        <v>6</v>
      </c>
    </row>
    <row r="11" spans="1:7" ht="15.75" thickBot="1" x14ac:dyDescent="0.3">
      <c r="C11" s="3"/>
      <c r="D11" s="3"/>
      <c r="E11" s="3"/>
      <c r="F11" s="3"/>
    </row>
    <row r="12" spans="1:7" ht="15.75" thickBot="1" x14ac:dyDescent="0.3">
      <c r="C12" s="207" t="s">
        <v>22</v>
      </c>
      <c r="D12" s="208"/>
      <c r="E12" s="208"/>
      <c r="F12" s="209"/>
    </row>
    <row r="13" spans="1:7" ht="15.75" thickBot="1" x14ac:dyDescent="0.3">
      <c r="B13" s="148" t="s">
        <v>172</v>
      </c>
      <c r="C13" s="125" t="s">
        <v>171</v>
      </c>
      <c r="D13" s="126" t="s">
        <v>129</v>
      </c>
      <c r="E13" s="126" t="s">
        <v>128</v>
      </c>
      <c r="F13" s="127" t="s">
        <v>127</v>
      </c>
    </row>
    <row r="14" spans="1:7" x14ac:dyDescent="0.25">
      <c r="B14" s="1" t="s">
        <v>28</v>
      </c>
      <c r="C14" s="144" t="s">
        <v>146</v>
      </c>
      <c r="D14" s="114">
        <v>7332</v>
      </c>
      <c r="E14" s="133">
        <v>1.1786666666666668</v>
      </c>
      <c r="F14" s="121">
        <v>6467</v>
      </c>
    </row>
    <row r="15" spans="1:7" ht="15.75" thickBot="1" x14ac:dyDescent="0.3">
      <c r="B15" s="1" t="s">
        <v>28</v>
      </c>
      <c r="C15" s="149" t="s">
        <v>62</v>
      </c>
      <c r="D15" s="115">
        <v>86</v>
      </c>
      <c r="E15" s="134">
        <v>0.84499999999999997</v>
      </c>
      <c r="F15" s="122">
        <v>62</v>
      </c>
    </row>
    <row r="16" spans="1:7" x14ac:dyDescent="0.25">
      <c r="C16" s="3"/>
      <c r="D16" s="3"/>
      <c r="E16" s="3"/>
      <c r="F16" s="3"/>
    </row>
  </sheetData>
  <autoFilter ref="C7:F7">
    <sortState ref="C8:F12">
      <sortCondition descending="1" ref="F7"/>
    </sortState>
  </autoFilter>
  <mergeCells count="3">
    <mergeCell ref="C2:C4"/>
    <mergeCell ref="C6:F6"/>
    <mergeCell ref="C12:F12"/>
  </mergeCells>
  <hyperlinks>
    <hyperlink ref="C8" r:id="rId1"/>
    <hyperlink ref="C15" r:id="rId2"/>
    <hyperlink ref="C10" r:id="rId3"/>
    <hyperlink ref="C9" r:id="rId4"/>
    <hyperlink ref="C14" r:id="rId5"/>
  </hyperlinks>
  <pageMargins left="0.7" right="0.7" top="0.75" bottom="0.75" header="0.3" footer="0.3"/>
  <pageSetup paperSize="9" orientation="portrait" verticalDpi="0" r:id="rId6"/>
  <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8"/>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136</v>
      </c>
      <c r="D2" s="105" t="s">
        <v>20</v>
      </c>
      <c r="E2" s="106" t="s">
        <v>4</v>
      </c>
      <c r="F2" s="106" t="s">
        <v>14</v>
      </c>
      <c r="G2" s="107" t="s">
        <v>3</v>
      </c>
    </row>
    <row r="3" spans="1:7" x14ac:dyDescent="0.25">
      <c r="C3" s="205"/>
      <c r="D3" s="25" t="s">
        <v>21</v>
      </c>
      <c r="E3" s="25">
        <f>SUM(D8)</f>
        <v>1156</v>
      </c>
      <c r="F3" s="30">
        <f>SUM(F8)</f>
        <v>1711</v>
      </c>
      <c r="G3" s="108">
        <v>95</v>
      </c>
    </row>
    <row r="4" spans="1:7" ht="15.75" thickBot="1" x14ac:dyDescent="0.3">
      <c r="C4" s="206"/>
      <c r="D4" s="37" t="s">
        <v>22</v>
      </c>
      <c r="E4" s="37">
        <v>0</v>
      </c>
      <c r="F4" s="109">
        <v>0</v>
      </c>
      <c r="G4" s="110">
        <v>0</v>
      </c>
    </row>
    <row r="5" spans="1:7" ht="15.75" thickBot="1" x14ac:dyDescent="0.3"/>
    <row r="6" spans="1:7" ht="15.75" thickBot="1" x14ac:dyDescent="0.3">
      <c r="C6" s="207" t="s">
        <v>21</v>
      </c>
      <c r="D6" s="208"/>
      <c r="E6" s="208"/>
      <c r="F6" s="209"/>
    </row>
    <row r="7" spans="1:7" ht="15.75" thickBot="1" x14ac:dyDescent="0.3">
      <c r="A7" s="4"/>
      <c r="B7" s="148" t="s">
        <v>172</v>
      </c>
      <c r="C7" s="125" t="s">
        <v>171</v>
      </c>
      <c r="D7" s="112" t="s">
        <v>129</v>
      </c>
      <c r="E7" s="112" t="s">
        <v>128</v>
      </c>
      <c r="F7" s="113" t="s">
        <v>127</v>
      </c>
    </row>
    <row r="8" spans="1:7" ht="15.75" thickBot="1" x14ac:dyDescent="0.3">
      <c r="B8" s="3" t="s">
        <v>34</v>
      </c>
      <c r="C8" s="143" t="s">
        <v>146</v>
      </c>
      <c r="D8" s="115">
        <v>1156</v>
      </c>
      <c r="E8" s="134">
        <v>0.77389473684210541</v>
      </c>
      <c r="F8" s="122">
        <v>1711</v>
      </c>
    </row>
  </sheetData>
  <mergeCells count="2">
    <mergeCell ref="C2:C4"/>
    <mergeCell ref="C6:F6"/>
  </mergeCells>
  <hyperlinks>
    <hyperlink ref="C8" r:id="rId1"/>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33C78"/>
  </sheetPr>
  <dimension ref="A1:Y430"/>
  <sheetViews>
    <sheetView tabSelected="1" topLeftCell="A7" zoomScaleNormal="100" workbookViewId="0">
      <selection activeCell="D127" sqref="D127"/>
    </sheetView>
  </sheetViews>
  <sheetFormatPr defaultColWidth="9.140625" defaultRowHeight="15" x14ac:dyDescent="0.25"/>
  <cols>
    <col min="1" max="1" width="12.7109375" style="1" customWidth="1"/>
    <col min="2" max="2" width="3" style="1" customWidth="1"/>
    <col min="3" max="3" width="11" style="1" customWidth="1"/>
    <col min="4" max="4" width="20.85546875" style="1" customWidth="1"/>
    <col min="5" max="5" width="17" style="1" customWidth="1"/>
    <col min="6" max="6" width="16" style="1" customWidth="1"/>
    <col min="7" max="7" width="15.85546875" style="1" customWidth="1"/>
    <col min="8" max="8" width="14.28515625" style="1" customWidth="1"/>
    <col min="9" max="9" width="13.42578125" style="1" customWidth="1"/>
    <col min="10" max="10" width="15.7109375" style="1" customWidth="1"/>
    <col min="11" max="11" width="12.28515625" style="1" customWidth="1"/>
    <col min="12" max="12" width="11" style="1" customWidth="1"/>
    <col min="13" max="13" width="15.7109375" style="1" customWidth="1"/>
    <col min="14" max="15" width="12.28515625" style="1" customWidth="1"/>
    <col min="16" max="16" width="15.85546875" style="1" customWidth="1"/>
    <col min="17" max="17" width="13.28515625" style="1" customWidth="1"/>
    <col min="18" max="18" width="9.140625" style="1"/>
    <col min="19" max="19" width="13" style="1" customWidth="1"/>
    <col min="20" max="20" width="36.28515625" style="1" customWidth="1"/>
    <col min="21" max="21" width="18.28515625" style="1" customWidth="1"/>
    <col min="22" max="22" width="16.140625" style="1" customWidth="1"/>
    <col min="23" max="23" width="14.42578125" style="1" customWidth="1"/>
    <col min="24" max="24" width="14" style="1" customWidth="1"/>
    <col min="25" max="16384" width="9.140625" style="1"/>
  </cols>
  <sheetData>
    <row r="1" spans="1:25" ht="15.75" customHeight="1" x14ac:dyDescent="0.25">
      <c r="A1" s="4"/>
      <c r="C1" s="179" t="s">
        <v>89</v>
      </c>
      <c r="D1" s="180"/>
      <c r="E1" s="180"/>
      <c r="F1" s="180"/>
      <c r="G1" s="180"/>
      <c r="H1" s="181"/>
      <c r="I1" s="2"/>
      <c r="Y1" s="4"/>
    </row>
    <row r="2" spans="1:25" ht="15.75" thickBot="1" x14ac:dyDescent="0.3">
      <c r="A2" s="4"/>
      <c r="C2" s="182"/>
      <c r="D2" s="183"/>
      <c r="E2" s="183"/>
      <c r="F2" s="183"/>
      <c r="G2" s="183"/>
      <c r="H2" s="184"/>
      <c r="I2" s="2"/>
      <c r="Y2" s="4"/>
    </row>
    <row r="3" spans="1:25" ht="15" customHeight="1" x14ac:dyDescent="0.25">
      <c r="A3" s="4"/>
      <c r="C3" s="173" t="s">
        <v>183</v>
      </c>
      <c r="D3" s="174"/>
      <c r="E3" s="174"/>
      <c r="F3" s="174"/>
      <c r="G3" s="174"/>
      <c r="H3" s="175"/>
      <c r="I3" s="100"/>
    </row>
    <row r="4" spans="1:25" x14ac:dyDescent="0.25">
      <c r="A4" s="4"/>
      <c r="C4" s="173"/>
      <c r="D4" s="174"/>
      <c r="E4" s="174"/>
      <c r="F4" s="174"/>
      <c r="G4" s="174"/>
      <c r="H4" s="175"/>
      <c r="I4" s="2"/>
    </row>
    <row r="5" spans="1:25" x14ac:dyDescent="0.25">
      <c r="A5" s="4"/>
      <c r="C5" s="173"/>
      <c r="D5" s="174"/>
      <c r="E5" s="174"/>
      <c r="F5" s="174"/>
      <c r="G5" s="174"/>
      <c r="H5" s="175"/>
      <c r="I5" s="2"/>
    </row>
    <row r="6" spans="1:25" x14ac:dyDescent="0.25">
      <c r="A6" s="4"/>
      <c r="C6" s="173"/>
      <c r="D6" s="174"/>
      <c r="E6" s="174"/>
      <c r="F6" s="174"/>
      <c r="G6" s="174"/>
      <c r="H6" s="175"/>
      <c r="I6" s="100"/>
    </row>
    <row r="7" spans="1:25" x14ac:dyDescent="0.25">
      <c r="A7" s="4"/>
      <c r="C7" s="173"/>
      <c r="D7" s="174"/>
      <c r="E7" s="174"/>
      <c r="F7" s="174"/>
      <c r="G7" s="174"/>
      <c r="H7" s="175"/>
      <c r="I7" s="2"/>
    </row>
    <row r="8" spans="1:25" x14ac:dyDescent="0.25">
      <c r="A8" s="4"/>
      <c r="C8" s="173"/>
      <c r="D8" s="174"/>
      <c r="E8" s="174"/>
      <c r="F8" s="174"/>
      <c r="G8" s="174"/>
      <c r="H8" s="175"/>
      <c r="I8" s="2"/>
    </row>
    <row r="9" spans="1:25" x14ac:dyDescent="0.25">
      <c r="A9" s="4"/>
      <c r="C9" s="173"/>
      <c r="D9" s="174"/>
      <c r="E9" s="174"/>
      <c r="F9" s="174"/>
      <c r="G9" s="174"/>
      <c r="H9" s="175"/>
      <c r="I9" s="2"/>
    </row>
    <row r="10" spans="1:25" x14ac:dyDescent="0.25">
      <c r="A10" s="4"/>
      <c r="C10" s="173"/>
      <c r="D10" s="174"/>
      <c r="E10" s="174"/>
      <c r="F10" s="174"/>
      <c r="G10" s="174"/>
      <c r="H10" s="175"/>
      <c r="I10" s="2"/>
    </row>
    <row r="11" spans="1:25" x14ac:dyDescent="0.25">
      <c r="A11" s="4"/>
      <c r="C11" s="173"/>
      <c r="D11" s="174"/>
      <c r="E11" s="174"/>
      <c r="F11" s="174"/>
      <c r="G11" s="174"/>
      <c r="H11" s="175"/>
      <c r="I11" s="2"/>
    </row>
    <row r="12" spans="1:25" x14ac:dyDescent="0.25">
      <c r="A12" s="4"/>
      <c r="C12" s="173"/>
      <c r="D12" s="174"/>
      <c r="E12" s="174"/>
      <c r="F12" s="174"/>
      <c r="G12" s="174"/>
      <c r="H12" s="175"/>
      <c r="I12" s="2"/>
    </row>
    <row r="13" spans="1:25" x14ac:dyDescent="0.25">
      <c r="A13" s="4"/>
      <c r="C13" s="173"/>
      <c r="D13" s="174"/>
      <c r="E13" s="174"/>
      <c r="F13" s="174"/>
      <c r="G13" s="174"/>
      <c r="H13" s="175"/>
      <c r="I13" s="2"/>
    </row>
    <row r="14" spans="1:25" ht="171" customHeight="1" x14ac:dyDescent="0.25">
      <c r="A14" s="4"/>
      <c r="C14" s="176"/>
      <c r="D14" s="177"/>
      <c r="E14" s="177"/>
      <c r="F14" s="177"/>
      <c r="G14" s="177"/>
      <c r="H14" s="178"/>
      <c r="I14" s="2"/>
    </row>
    <row r="15" spans="1:25" ht="15.75" thickBot="1" x14ac:dyDescent="0.3">
      <c r="C15" s="3"/>
      <c r="D15" s="8"/>
      <c r="E15" s="8"/>
      <c r="F15" s="8"/>
      <c r="G15" s="8"/>
      <c r="H15" s="8"/>
      <c r="I15" s="5"/>
      <c r="J15" s="5"/>
      <c r="K15" s="5"/>
      <c r="L15" s="5"/>
      <c r="M15" s="5"/>
      <c r="N15" s="5"/>
      <c r="O15" s="5"/>
      <c r="P15" s="5"/>
      <c r="Q15" s="5"/>
      <c r="Y15" s="1" t="s">
        <v>2</v>
      </c>
    </row>
    <row r="16" spans="1:25" ht="15.75" customHeight="1" thickBot="1" x14ac:dyDescent="0.3">
      <c r="D16" s="190" t="s">
        <v>37</v>
      </c>
      <c r="E16" s="191"/>
      <c r="F16" s="191"/>
      <c r="G16" s="191"/>
      <c r="H16" s="191"/>
      <c r="I16" s="191"/>
      <c r="J16" s="191"/>
      <c r="K16" s="191"/>
      <c r="L16" s="191"/>
      <c r="M16" s="191"/>
      <c r="N16" s="192"/>
      <c r="O16" s="2"/>
    </row>
    <row r="17" spans="2:17" ht="15.75" thickBot="1" x14ac:dyDescent="0.3">
      <c r="B17" s="217"/>
      <c r="C17" s="7" t="s">
        <v>12</v>
      </c>
      <c r="D17" s="188" t="s">
        <v>105</v>
      </c>
      <c r="E17" s="189"/>
      <c r="F17" s="185" t="s">
        <v>5</v>
      </c>
      <c r="G17" s="186"/>
      <c r="H17" s="187"/>
      <c r="I17" s="218" t="s">
        <v>6</v>
      </c>
      <c r="J17" s="219"/>
      <c r="K17" s="220"/>
      <c r="L17" s="193" t="s">
        <v>7</v>
      </c>
      <c r="M17" s="193"/>
      <c r="N17" s="194"/>
      <c r="O17" s="2"/>
    </row>
    <row r="18" spans="2:17" ht="15.75" thickBot="1" x14ac:dyDescent="0.3">
      <c r="B18" s="4"/>
      <c r="C18" s="4"/>
      <c r="D18" s="165" t="s">
        <v>0</v>
      </c>
      <c r="E18" s="166"/>
      <c r="F18" s="85" t="s">
        <v>108</v>
      </c>
      <c r="G18" s="85" t="s">
        <v>109</v>
      </c>
      <c r="H18" s="85" t="s">
        <v>110</v>
      </c>
      <c r="I18" s="67" t="s">
        <v>108</v>
      </c>
      <c r="J18" s="221" t="s">
        <v>109</v>
      </c>
      <c r="K18" s="66" t="s">
        <v>110</v>
      </c>
      <c r="L18" s="66" t="s">
        <v>108</v>
      </c>
      <c r="M18" s="66" t="s">
        <v>109</v>
      </c>
      <c r="N18" s="66" t="s">
        <v>110</v>
      </c>
      <c r="O18" s="2"/>
    </row>
    <row r="19" spans="2:17" x14ac:dyDescent="0.25">
      <c r="B19" s="4"/>
      <c r="C19" s="4"/>
      <c r="D19" s="158" t="s">
        <v>8</v>
      </c>
      <c r="E19" s="159"/>
      <c r="F19" s="86">
        <f>F79</f>
        <v>187071</v>
      </c>
      <c r="G19" s="87">
        <f>F80</f>
        <v>243192.30000000002</v>
      </c>
      <c r="H19" s="88">
        <f>F81</f>
        <v>247192.30000000002</v>
      </c>
      <c r="I19" s="86">
        <f>F79</f>
        <v>187071</v>
      </c>
      <c r="J19" s="87">
        <f>F80</f>
        <v>243192.30000000002</v>
      </c>
      <c r="K19" s="88">
        <f>F81</f>
        <v>247192.30000000002</v>
      </c>
      <c r="L19" s="86">
        <f>F79</f>
        <v>187071</v>
      </c>
      <c r="M19" s="97">
        <f>F80</f>
        <v>243192.30000000002</v>
      </c>
      <c r="N19" s="88">
        <f>F81</f>
        <v>247192.30000000002</v>
      </c>
      <c r="O19" s="2"/>
    </row>
    <row r="20" spans="2:17" x14ac:dyDescent="0.25">
      <c r="B20" s="4"/>
      <c r="C20" s="4"/>
      <c r="D20" s="158" t="s">
        <v>119</v>
      </c>
      <c r="E20" s="159"/>
      <c r="F20" s="74">
        <v>1.4999999999999999E-2</v>
      </c>
      <c r="G20" s="40">
        <v>1.4999999999999999E-2</v>
      </c>
      <c r="H20" s="59">
        <v>1.4999999999999999E-2</v>
      </c>
      <c r="I20" s="74">
        <v>2.5000000000000001E-2</v>
      </c>
      <c r="J20" s="40">
        <v>2.5000000000000001E-2</v>
      </c>
      <c r="K20" s="59">
        <v>2.5000000000000001E-2</v>
      </c>
      <c r="L20" s="74">
        <v>0.03</v>
      </c>
      <c r="M20" s="40">
        <v>0.03</v>
      </c>
      <c r="N20" s="59">
        <v>0.03</v>
      </c>
      <c r="O20" s="2"/>
    </row>
    <row r="21" spans="2:17" x14ac:dyDescent="0.25">
      <c r="B21" s="4"/>
      <c r="C21" s="4"/>
      <c r="D21" s="158" t="s">
        <v>9</v>
      </c>
      <c r="E21" s="159"/>
      <c r="F21" s="75">
        <f>F19*F20</f>
        <v>2806.0650000000001</v>
      </c>
      <c r="G21" s="9">
        <f t="shared" ref="G21:L21" si="0">G19*G20</f>
        <v>3647.8845000000001</v>
      </c>
      <c r="H21" s="76">
        <f t="shared" si="0"/>
        <v>3707.8845000000001</v>
      </c>
      <c r="I21" s="91">
        <f t="shared" si="0"/>
        <v>4676.7750000000005</v>
      </c>
      <c r="J21" s="38">
        <f t="shared" si="0"/>
        <v>6079.8075000000008</v>
      </c>
      <c r="K21" s="60">
        <f t="shared" si="0"/>
        <v>6179.8075000000008</v>
      </c>
      <c r="L21" s="91">
        <f t="shared" si="0"/>
        <v>5612.13</v>
      </c>
      <c r="M21" s="38">
        <f t="shared" ref="M21:N21" si="1">M19*M20</f>
        <v>7295.7690000000002</v>
      </c>
      <c r="N21" s="60">
        <f t="shared" si="1"/>
        <v>7415.7690000000002</v>
      </c>
      <c r="O21" s="2"/>
    </row>
    <row r="22" spans="2:17" x14ac:dyDescent="0.25">
      <c r="B22" s="4"/>
      <c r="C22" s="4"/>
      <c r="D22" s="158" t="s">
        <v>10</v>
      </c>
      <c r="E22" s="159"/>
      <c r="F22" s="82">
        <f>G79</f>
        <v>938251</v>
      </c>
      <c r="G22" s="83">
        <f>G80</f>
        <v>1219726.3</v>
      </c>
      <c r="H22" s="84">
        <f>G81</f>
        <v>1234726.3</v>
      </c>
      <c r="I22" s="77">
        <f>G79</f>
        <v>938251</v>
      </c>
      <c r="J22" s="43">
        <f>G80</f>
        <v>1219726.3</v>
      </c>
      <c r="K22" s="61">
        <f>G81</f>
        <v>1234726.3</v>
      </c>
      <c r="L22" s="77">
        <f>G79</f>
        <v>938251</v>
      </c>
      <c r="M22" s="55">
        <f>G80</f>
        <v>1219726.3</v>
      </c>
      <c r="N22" s="61">
        <f>G81</f>
        <v>1234726.3</v>
      </c>
      <c r="O22" s="2"/>
    </row>
    <row r="23" spans="2:17" x14ac:dyDescent="0.25">
      <c r="B23" s="4"/>
      <c r="C23" s="4"/>
      <c r="D23" s="158" t="s">
        <v>11</v>
      </c>
      <c r="E23" s="159"/>
      <c r="F23" s="89">
        <f>F22/F21</f>
        <v>334.36538355312513</v>
      </c>
      <c r="G23" s="39">
        <f t="shared" ref="G23:H23" si="2">G22/G21</f>
        <v>334.36538355312513</v>
      </c>
      <c r="H23" s="90">
        <f t="shared" si="2"/>
        <v>333.0002053731717</v>
      </c>
      <c r="I23" s="78">
        <f>I22/I21</f>
        <v>200.61923013187504</v>
      </c>
      <c r="J23" s="70">
        <f t="shared" ref="J23:K23" si="3">J22/J21</f>
        <v>200.61923013187504</v>
      </c>
      <c r="K23" s="92">
        <f t="shared" si="3"/>
        <v>199.800123223903</v>
      </c>
      <c r="L23" s="78">
        <f>L22/L21</f>
        <v>167.18269177656256</v>
      </c>
      <c r="M23" s="39">
        <f t="shared" ref="M23:N23" si="4">M22/M21</f>
        <v>167.18269177656256</v>
      </c>
      <c r="N23" s="62">
        <f t="shared" si="4"/>
        <v>166.50010268658585</v>
      </c>
      <c r="O23" s="2"/>
    </row>
    <row r="24" spans="2:17" x14ac:dyDescent="0.25">
      <c r="B24" s="4"/>
      <c r="C24" s="4"/>
      <c r="D24" s="167" t="s">
        <v>120</v>
      </c>
      <c r="E24" s="168"/>
      <c r="F24" s="74">
        <v>1E-3</v>
      </c>
      <c r="G24" s="68">
        <v>1E-3</v>
      </c>
      <c r="H24" s="63">
        <v>1E-3</v>
      </c>
      <c r="I24" s="79">
        <v>5.0000000000000001E-3</v>
      </c>
      <c r="J24" s="71">
        <v>5.0000000000000001E-3</v>
      </c>
      <c r="K24" s="93">
        <v>5.0000000000000001E-3</v>
      </c>
      <c r="L24" s="79">
        <v>0.01</v>
      </c>
      <c r="M24" s="41">
        <v>0.01</v>
      </c>
      <c r="N24" s="63">
        <v>0.01</v>
      </c>
      <c r="O24" s="2"/>
    </row>
    <row r="25" spans="2:17" x14ac:dyDescent="0.25">
      <c r="B25" s="4"/>
      <c r="C25" s="4"/>
      <c r="D25" s="167" t="s">
        <v>38</v>
      </c>
      <c r="E25" s="168"/>
      <c r="F25" s="80">
        <f>F21*F24</f>
        <v>2.8060650000000003</v>
      </c>
      <c r="G25" s="56">
        <f t="shared" ref="G25:H25" si="5">G21*G24</f>
        <v>3.6478845</v>
      </c>
      <c r="H25" s="64">
        <f t="shared" si="5"/>
        <v>3.7078845</v>
      </c>
      <c r="I25" s="80">
        <f>I21*I24</f>
        <v>23.383875000000003</v>
      </c>
      <c r="J25" s="72">
        <f t="shared" ref="J25:K25" si="6">J21*J24</f>
        <v>30.399037500000006</v>
      </c>
      <c r="K25" s="94">
        <f t="shared" si="6"/>
        <v>30.899037500000006</v>
      </c>
      <c r="L25" s="80">
        <f>L21*L24</f>
        <v>56.121300000000005</v>
      </c>
      <c r="M25" s="42">
        <f t="shared" ref="M25:N25" si="7">M21*M24</f>
        <v>72.957689999999999</v>
      </c>
      <c r="N25" s="64">
        <f t="shared" si="7"/>
        <v>74.157690000000002</v>
      </c>
      <c r="O25" s="2"/>
    </row>
    <row r="26" spans="2:17" x14ac:dyDescent="0.25">
      <c r="B26" s="4"/>
      <c r="C26" s="4"/>
      <c r="D26" s="167" t="s">
        <v>39</v>
      </c>
      <c r="E26" s="168"/>
      <c r="F26" s="77">
        <f>F22/F25</f>
        <v>334365.38355312508</v>
      </c>
      <c r="G26" s="43">
        <f t="shared" ref="G26:H26" si="8">G22/G25</f>
        <v>334365.38355312514</v>
      </c>
      <c r="H26" s="61">
        <f t="shared" si="8"/>
        <v>333000.20537317172</v>
      </c>
      <c r="I26" s="77">
        <f>I22/I25</f>
        <v>40123.846026375009</v>
      </c>
      <c r="J26" s="69">
        <f t="shared" ref="J26:K26" si="9">J22/J25</f>
        <v>40123.846026375009</v>
      </c>
      <c r="K26" s="95">
        <f t="shared" si="9"/>
        <v>39960.024644780598</v>
      </c>
      <c r="L26" s="77">
        <f>L22/L25</f>
        <v>16718.269177656253</v>
      </c>
      <c r="M26" s="43">
        <f t="shared" ref="M26:N26" si="10">M22/M25</f>
        <v>16718.269177656257</v>
      </c>
      <c r="N26" s="61">
        <f t="shared" si="10"/>
        <v>16650.010268658585</v>
      </c>
      <c r="O26" s="2"/>
    </row>
    <row r="27" spans="2:17" x14ac:dyDescent="0.25">
      <c r="B27" s="4"/>
      <c r="C27" s="4"/>
      <c r="D27" s="169" t="s">
        <v>122</v>
      </c>
      <c r="E27" s="170"/>
      <c r="F27" s="78">
        <v>1000000</v>
      </c>
      <c r="G27" s="39">
        <v>1000000</v>
      </c>
      <c r="H27" s="62">
        <v>1000000</v>
      </c>
      <c r="I27" s="78">
        <v>1000000</v>
      </c>
      <c r="J27" s="70">
        <v>1000000</v>
      </c>
      <c r="K27" s="92">
        <v>1000000</v>
      </c>
      <c r="L27" s="78">
        <v>1000000</v>
      </c>
      <c r="M27" s="39">
        <v>1000000</v>
      </c>
      <c r="N27" s="62">
        <v>1000000</v>
      </c>
      <c r="O27" s="2"/>
    </row>
    <row r="28" spans="2:17" x14ac:dyDescent="0.25">
      <c r="B28" s="4"/>
      <c r="C28" s="4"/>
      <c r="D28" s="169" t="s">
        <v>41</v>
      </c>
      <c r="E28" s="170"/>
      <c r="F28" s="78">
        <f>F27*F25</f>
        <v>2806065.0000000005</v>
      </c>
      <c r="G28" s="39">
        <f t="shared" ref="G28" si="11">G27*G25</f>
        <v>3647884.5</v>
      </c>
      <c r="H28" s="62">
        <f>H27*H25</f>
        <v>3707884.5</v>
      </c>
      <c r="I28" s="78">
        <f>I27*I25</f>
        <v>23383875.000000004</v>
      </c>
      <c r="J28" s="70">
        <f t="shared" ref="J28:K28" si="12">J27*J25</f>
        <v>30399037.500000007</v>
      </c>
      <c r="K28" s="92">
        <f t="shared" si="12"/>
        <v>30899037.500000007</v>
      </c>
      <c r="L28" s="78">
        <f>L27*L25</f>
        <v>56121300.000000007</v>
      </c>
      <c r="M28" s="39">
        <f t="shared" ref="M28:N28" si="13">M27*M25</f>
        <v>72957690</v>
      </c>
      <c r="N28" s="62">
        <f t="shared" si="13"/>
        <v>74157690</v>
      </c>
      <c r="O28" s="2"/>
    </row>
    <row r="29" spans="2:17" x14ac:dyDescent="0.25">
      <c r="B29" s="4"/>
      <c r="C29" s="4"/>
      <c r="D29" s="169" t="s">
        <v>40</v>
      </c>
      <c r="E29" s="170"/>
      <c r="F29" s="77">
        <f>F28-F22</f>
        <v>1867814.0000000005</v>
      </c>
      <c r="G29" s="43">
        <f t="shared" ref="G29:H29" si="14">G28-G22</f>
        <v>2428158.2000000002</v>
      </c>
      <c r="H29" s="61">
        <f t="shared" si="14"/>
        <v>2473158.2000000002</v>
      </c>
      <c r="I29" s="77">
        <f>I28-I22</f>
        <v>22445624.000000004</v>
      </c>
      <c r="J29" s="69">
        <f t="shared" ref="J29:K29" si="15">J28-J22</f>
        <v>29179311.200000007</v>
      </c>
      <c r="K29" s="95">
        <f t="shared" si="15"/>
        <v>29664311.200000007</v>
      </c>
      <c r="L29" s="77">
        <f>L28-L22</f>
        <v>55183049.000000007</v>
      </c>
      <c r="M29" s="43">
        <f t="shared" ref="M29:N29" si="16">M28-M22</f>
        <v>71737963.700000003</v>
      </c>
      <c r="N29" s="61">
        <f t="shared" si="16"/>
        <v>72922963.700000003</v>
      </c>
      <c r="O29" s="2"/>
    </row>
    <row r="30" spans="2:17" ht="15.75" thickBot="1" x14ac:dyDescent="0.3">
      <c r="B30" s="4"/>
      <c r="C30" s="4"/>
      <c r="D30" s="171" t="s">
        <v>42</v>
      </c>
      <c r="E30" s="172"/>
      <c r="F30" s="81">
        <f>(F28-F22)/F22</f>
        <v>1.9907402177029392</v>
      </c>
      <c r="G30" s="58">
        <f t="shared" ref="G30" si="17">(G28-G22)/G22</f>
        <v>1.9907402177029387</v>
      </c>
      <c r="H30" s="65">
        <f>(H28-H22)/H22</f>
        <v>2.0030011509433305</v>
      </c>
      <c r="I30" s="81">
        <f>(I28-I22)/I22</f>
        <v>23.922835147524495</v>
      </c>
      <c r="J30" s="73">
        <f t="shared" ref="J30:K30" si="18">(J28-J22)/J22</f>
        <v>23.922835147524495</v>
      </c>
      <c r="K30" s="96">
        <f t="shared" si="18"/>
        <v>24.025009591194426</v>
      </c>
      <c r="L30" s="81">
        <f>(L28-L22)/L22</f>
        <v>58.814804354058786</v>
      </c>
      <c r="M30" s="58">
        <f t="shared" ref="M30:N30" si="19">(M28-M22)/M22</f>
        <v>58.814804354058772</v>
      </c>
      <c r="N30" s="65">
        <f t="shared" si="19"/>
        <v>59.060023018866609</v>
      </c>
      <c r="O30" s="2"/>
    </row>
    <row r="31" spans="2:17" x14ac:dyDescent="0.25">
      <c r="D31" s="6"/>
      <c r="E31" s="6"/>
      <c r="F31" s="6"/>
      <c r="G31" s="6"/>
      <c r="H31" s="6"/>
      <c r="I31" s="3"/>
      <c r="J31" s="3"/>
      <c r="K31" s="3"/>
      <c r="L31" s="3"/>
      <c r="M31" s="3"/>
      <c r="N31" s="3"/>
      <c r="O31" s="3"/>
      <c r="P31" s="3"/>
      <c r="Q31" s="3"/>
    </row>
    <row r="32" spans="2:17" x14ac:dyDescent="0.25">
      <c r="B32" s="4"/>
      <c r="C32" s="4"/>
      <c r="D32" s="102" t="s">
        <v>123</v>
      </c>
      <c r="E32" s="4"/>
      <c r="F32" s="4"/>
      <c r="G32" s="4"/>
      <c r="H32" s="4"/>
      <c r="I32" s="4"/>
      <c r="J32" s="3"/>
      <c r="K32" s="3"/>
      <c r="L32" s="3"/>
      <c r="M32" s="3"/>
      <c r="N32" s="3"/>
      <c r="O32" s="3"/>
      <c r="P32" s="3"/>
      <c r="Q32" s="3"/>
    </row>
    <row r="33" spans="1:17" x14ac:dyDescent="0.25">
      <c r="B33" s="4"/>
      <c r="C33" s="46" t="s">
        <v>45</v>
      </c>
      <c r="D33" s="1" t="s">
        <v>112</v>
      </c>
      <c r="E33" s="4"/>
      <c r="F33" s="3"/>
      <c r="G33" s="3"/>
      <c r="H33" s="3"/>
      <c r="I33" s="3"/>
      <c r="J33" s="3"/>
      <c r="K33" s="3"/>
      <c r="L33" s="3"/>
      <c r="M33" s="3"/>
      <c r="N33" s="3"/>
      <c r="O33" s="3"/>
      <c r="P33" s="3"/>
      <c r="Q33" s="3"/>
    </row>
    <row r="34" spans="1:17" x14ac:dyDescent="0.25">
      <c r="B34" s="4"/>
      <c r="C34" s="4"/>
      <c r="D34" s="3" t="s">
        <v>111</v>
      </c>
      <c r="E34" s="3"/>
      <c r="F34" s="3"/>
      <c r="G34" s="3"/>
      <c r="H34" s="3"/>
      <c r="I34" s="3"/>
      <c r="J34" s="3"/>
      <c r="K34" s="3"/>
      <c r="L34" s="3"/>
      <c r="M34" s="3"/>
      <c r="N34" s="3"/>
      <c r="O34" s="3"/>
      <c r="P34" s="3"/>
      <c r="Q34" s="3"/>
    </row>
    <row r="35" spans="1:17" x14ac:dyDescent="0.25">
      <c r="B35" s="4"/>
      <c r="C35" s="4"/>
      <c r="D35" s="3"/>
      <c r="E35" s="3"/>
      <c r="F35" s="3"/>
      <c r="G35" s="3"/>
      <c r="H35" s="3"/>
      <c r="I35" s="3"/>
      <c r="J35" s="3"/>
      <c r="K35" s="3"/>
      <c r="L35" s="3"/>
      <c r="M35" s="3"/>
      <c r="N35" s="3"/>
      <c r="O35" s="3"/>
      <c r="P35" s="3"/>
      <c r="Q35" s="3"/>
    </row>
    <row r="36" spans="1:17" x14ac:dyDescent="0.25">
      <c r="C36" s="11" t="s">
        <v>46</v>
      </c>
      <c r="D36" s="1" t="s">
        <v>121</v>
      </c>
      <c r="E36" s="3"/>
      <c r="F36" s="3"/>
      <c r="G36" s="3"/>
      <c r="H36" s="3"/>
      <c r="I36" s="3"/>
      <c r="J36" s="3"/>
      <c r="K36" s="3"/>
      <c r="L36" s="3"/>
      <c r="M36" s="3"/>
      <c r="N36" s="3"/>
      <c r="O36" s="3"/>
      <c r="P36" s="3"/>
      <c r="Q36" s="3"/>
    </row>
    <row r="37" spans="1:17" x14ac:dyDescent="0.25">
      <c r="B37" s="3"/>
      <c r="C37" s="3"/>
      <c r="D37" s="3" t="s">
        <v>113</v>
      </c>
      <c r="E37" s="3"/>
      <c r="F37" s="3"/>
      <c r="G37" s="3"/>
      <c r="H37" s="3"/>
      <c r="I37" s="3"/>
      <c r="J37" s="3"/>
      <c r="K37" s="3"/>
      <c r="L37" s="3"/>
      <c r="M37" s="3"/>
      <c r="N37" s="3"/>
      <c r="O37" s="3"/>
      <c r="P37" s="3"/>
      <c r="Q37" s="3"/>
    </row>
    <row r="38" spans="1:17" x14ac:dyDescent="0.25">
      <c r="D38" s="3" t="s">
        <v>114</v>
      </c>
      <c r="E38" s="3"/>
      <c r="F38" s="3"/>
      <c r="G38" s="3"/>
      <c r="H38" s="3"/>
      <c r="I38" s="3"/>
      <c r="J38" s="3"/>
      <c r="K38" s="3"/>
      <c r="L38" s="3"/>
      <c r="M38" s="3"/>
      <c r="N38" s="3"/>
      <c r="O38" s="3"/>
      <c r="P38" s="3"/>
      <c r="Q38" s="3"/>
    </row>
    <row r="39" spans="1:17" x14ac:dyDescent="0.25">
      <c r="D39" s="3" t="s">
        <v>116</v>
      </c>
      <c r="E39" s="3"/>
      <c r="F39" s="3"/>
      <c r="G39" s="3"/>
      <c r="H39" s="3"/>
      <c r="I39" s="3"/>
      <c r="J39" s="3"/>
      <c r="K39" s="3"/>
      <c r="L39" s="3"/>
      <c r="M39" s="3"/>
      <c r="N39" s="3"/>
      <c r="O39" s="3"/>
      <c r="P39" s="3"/>
      <c r="Q39" s="3"/>
    </row>
    <row r="40" spans="1:17" x14ac:dyDescent="0.25">
      <c r="B40" s="3"/>
      <c r="C40" s="3"/>
      <c r="D40" s="3" t="s">
        <v>115</v>
      </c>
      <c r="E40" s="3"/>
      <c r="F40" s="3"/>
      <c r="G40" s="3"/>
      <c r="H40" s="3"/>
      <c r="I40" s="3"/>
      <c r="J40" s="3"/>
      <c r="K40" s="3"/>
      <c r="L40" s="3"/>
      <c r="M40" s="3"/>
      <c r="N40" s="3"/>
      <c r="O40" s="3"/>
      <c r="P40" s="3"/>
      <c r="Q40" s="3"/>
    </row>
    <row r="41" spans="1:17" x14ac:dyDescent="0.25">
      <c r="B41" s="3"/>
      <c r="C41" s="101" t="s">
        <v>47</v>
      </c>
      <c r="D41" s="3" t="s">
        <v>117</v>
      </c>
      <c r="E41" s="3"/>
      <c r="F41" s="3"/>
      <c r="G41" s="3"/>
      <c r="H41" s="3"/>
      <c r="I41" s="3"/>
      <c r="J41" s="3"/>
      <c r="K41" s="3"/>
      <c r="L41" s="3"/>
      <c r="M41" s="3"/>
      <c r="N41" s="3"/>
      <c r="O41" s="3"/>
      <c r="P41" s="3"/>
      <c r="Q41" s="3"/>
    </row>
    <row r="42" spans="1:17" x14ac:dyDescent="0.25">
      <c r="B42" s="3"/>
      <c r="C42" s="3"/>
      <c r="D42" s="3" t="s">
        <v>118</v>
      </c>
      <c r="E42" s="3"/>
      <c r="F42" s="3"/>
      <c r="G42" s="3"/>
      <c r="H42" s="3"/>
      <c r="I42" s="3"/>
      <c r="J42" s="3"/>
      <c r="K42" s="3"/>
      <c r="L42" s="3"/>
      <c r="M42" s="3"/>
      <c r="N42" s="3"/>
      <c r="O42" s="3"/>
      <c r="P42" s="3"/>
      <c r="Q42" s="3"/>
    </row>
    <row r="43" spans="1:17" x14ac:dyDescent="0.25">
      <c r="E43" s="3"/>
      <c r="F43" s="3"/>
      <c r="G43" s="3"/>
      <c r="H43" s="3"/>
      <c r="I43" s="3"/>
      <c r="J43" s="3"/>
      <c r="K43" s="3"/>
      <c r="L43" s="3"/>
      <c r="M43" s="3"/>
      <c r="N43" s="3"/>
      <c r="O43" s="3"/>
      <c r="P43" s="3"/>
      <c r="Q43" s="3"/>
    </row>
    <row r="44" spans="1:17" ht="15.75" thickBot="1" x14ac:dyDescent="0.3">
      <c r="B44" s="4"/>
      <c r="C44" s="4"/>
      <c r="E44" s="5"/>
      <c r="F44" s="5"/>
      <c r="G44" s="5"/>
      <c r="H44" s="5"/>
      <c r="I44" s="2"/>
    </row>
    <row r="45" spans="1:17" ht="15.75" thickBot="1" x14ac:dyDescent="0.3">
      <c r="B45" s="4"/>
      <c r="C45" s="4"/>
      <c r="D45" s="4"/>
      <c r="E45" s="162" t="s">
        <v>43</v>
      </c>
      <c r="F45" s="163"/>
      <c r="G45" s="163"/>
      <c r="H45" s="164"/>
      <c r="I45" s="2"/>
    </row>
    <row r="46" spans="1:17" ht="15.75" thickBot="1" x14ac:dyDescent="0.3">
      <c r="B46" s="103"/>
      <c r="C46" s="103"/>
      <c r="D46" s="104" t="s">
        <v>17</v>
      </c>
      <c r="E46" s="152" t="s">
        <v>20</v>
      </c>
      <c r="F46" s="148" t="s">
        <v>4</v>
      </c>
      <c r="G46" s="153" t="s">
        <v>14</v>
      </c>
      <c r="H46" s="107" t="s">
        <v>3</v>
      </c>
      <c r="I46" s="2"/>
    </row>
    <row r="47" spans="1:17" x14ac:dyDescent="0.25">
      <c r="A47" s="4"/>
      <c r="C47" s="195" t="s">
        <v>124</v>
      </c>
      <c r="D47" s="202" t="s">
        <v>13</v>
      </c>
      <c r="E47" s="25" t="s">
        <v>21</v>
      </c>
      <c r="F47" s="35">
        <f>USA!E3</f>
        <v>47802</v>
      </c>
      <c r="G47" s="32">
        <f>USA!F3</f>
        <v>464508</v>
      </c>
      <c r="H47" s="108">
        <v>712</v>
      </c>
      <c r="I47" s="2"/>
      <c r="O47" s="50" t="s">
        <v>106</v>
      </c>
    </row>
    <row r="48" spans="1:17" x14ac:dyDescent="0.25">
      <c r="A48" s="4"/>
      <c r="C48" s="196"/>
      <c r="D48" s="161"/>
      <c r="E48" s="26" t="s">
        <v>22</v>
      </c>
      <c r="F48" s="26">
        <f>USA!E4</f>
        <v>2933</v>
      </c>
      <c r="G48" s="31">
        <f>USA!F4</f>
        <v>18488</v>
      </c>
      <c r="H48" s="22">
        <v>149</v>
      </c>
      <c r="I48" s="2"/>
    </row>
    <row r="49" spans="1:25" x14ac:dyDescent="0.25">
      <c r="A49" s="4"/>
      <c r="C49" s="196"/>
      <c r="D49" s="160" t="s">
        <v>18</v>
      </c>
      <c r="E49" s="27" t="s">
        <v>21</v>
      </c>
      <c r="F49" s="35">
        <f>'United Kingdom'!E3</f>
        <v>9541</v>
      </c>
      <c r="G49" s="35">
        <f>'United Kingdom'!F3</f>
        <v>66636</v>
      </c>
      <c r="H49" s="23">
        <v>351</v>
      </c>
      <c r="I49" s="2"/>
      <c r="O49" s="10" t="s">
        <v>13</v>
      </c>
    </row>
    <row r="50" spans="1:25" x14ac:dyDescent="0.25">
      <c r="A50" s="4"/>
      <c r="C50" s="196"/>
      <c r="D50" s="161"/>
      <c r="E50" s="26" t="s">
        <v>22</v>
      </c>
      <c r="F50" s="26">
        <f>'United Kingdom'!E4</f>
        <v>7028</v>
      </c>
      <c r="G50" s="26">
        <f>'United Kingdom'!F4</f>
        <v>50088</v>
      </c>
      <c r="H50" s="22">
        <v>33</v>
      </c>
      <c r="I50" s="2"/>
      <c r="O50" s="1" t="s">
        <v>14</v>
      </c>
    </row>
    <row r="51" spans="1:25" x14ac:dyDescent="0.25">
      <c r="A51" s="4"/>
      <c r="C51" s="196"/>
      <c r="D51" s="160" t="s">
        <v>23</v>
      </c>
      <c r="E51" s="27" t="s">
        <v>21</v>
      </c>
      <c r="F51" s="35">
        <f>France!E3</f>
        <v>13136</v>
      </c>
      <c r="G51" s="33">
        <f>France!F3</f>
        <v>57776</v>
      </c>
      <c r="H51" s="24">
        <v>228</v>
      </c>
      <c r="I51" s="2"/>
    </row>
    <row r="52" spans="1:25" x14ac:dyDescent="0.25">
      <c r="A52" s="4"/>
      <c r="C52" s="196"/>
      <c r="D52" s="161"/>
      <c r="E52" s="28" t="s">
        <v>22</v>
      </c>
      <c r="F52" s="26">
        <f>France!E4</f>
        <v>29068</v>
      </c>
      <c r="G52" s="31">
        <f>France!F4</f>
        <v>31640</v>
      </c>
      <c r="H52" s="22">
        <v>32</v>
      </c>
      <c r="I52" s="2"/>
    </row>
    <row r="53" spans="1:25" x14ac:dyDescent="0.25">
      <c r="A53" s="4"/>
      <c r="C53" s="196"/>
      <c r="D53" s="160" t="s">
        <v>19</v>
      </c>
      <c r="E53" s="27" t="s">
        <v>21</v>
      </c>
      <c r="F53" s="27">
        <f>Germany!E3</f>
        <v>9717</v>
      </c>
      <c r="G53" s="32">
        <f>Germany!F3</f>
        <v>35883</v>
      </c>
      <c r="H53" s="23">
        <v>286</v>
      </c>
      <c r="I53" s="2"/>
    </row>
    <row r="54" spans="1:25" x14ac:dyDescent="0.25">
      <c r="A54" s="4"/>
      <c r="C54" s="196"/>
      <c r="D54" s="161"/>
      <c r="E54" s="28" t="s">
        <v>22</v>
      </c>
      <c r="F54" s="26">
        <f>Germany!E4</f>
        <v>17821</v>
      </c>
      <c r="G54" s="31">
        <f>Germany!F4</f>
        <v>61112</v>
      </c>
      <c r="H54" s="22">
        <v>62</v>
      </c>
      <c r="I54" s="2"/>
    </row>
    <row r="55" spans="1:25" x14ac:dyDescent="0.25">
      <c r="A55" s="4"/>
      <c r="C55" s="196"/>
      <c r="D55" s="160" t="s">
        <v>24</v>
      </c>
      <c r="E55" s="29" t="s">
        <v>21</v>
      </c>
      <c r="F55" s="35">
        <f>Australia!E3</f>
        <v>5855</v>
      </c>
      <c r="G55" s="33">
        <f>Australia!F3</f>
        <v>32235</v>
      </c>
      <c r="H55" s="24">
        <v>810</v>
      </c>
      <c r="I55" s="2"/>
    </row>
    <row r="56" spans="1:25" x14ac:dyDescent="0.25">
      <c r="A56" s="4"/>
      <c r="C56" s="197"/>
      <c r="D56" s="161"/>
      <c r="E56" s="28" t="s">
        <v>22</v>
      </c>
      <c r="F56" s="26">
        <f>Australia!E4</f>
        <v>3827</v>
      </c>
      <c r="G56" s="31">
        <f>Australia!F4</f>
        <v>23535</v>
      </c>
      <c r="H56" s="22">
        <v>75</v>
      </c>
      <c r="I56" s="2"/>
    </row>
    <row r="57" spans="1:25" x14ac:dyDescent="0.25">
      <c r="A57" s="4"/>
      <c r="C57" s="198" t="s">
        <v>125</v>
      </c>
      <c r="D57" s="156" t="s">
        <v>27</v>
      </c>
      <c r="E57" s="29" t="s">
        <v>21</v>
      </c>
      <c r="F57" s="35">
        <f>Netherlands!E3</f>
        <v>4521</v>
      </c>
      <c r="G57" s="33">
        <f>Netherlands!F3</f>
        <v>12626</v>
      </c>
      <c r="H57" s="24">
        <v>442</v>
      </c>
      <c r="I57" s="2"/>
    </row>
    <row r="58" spans="1:25" x14ac:dyDescent="0.25">
      <c r="A58" s="4"/>
      <c r="C58" s="196"/>
      <c r="D58" s="157"/>
      <c r="E58" s="28" t="s">
        <v>22</v>
      </c>
      <c r="F58" s="26">
        <f>Netherlands!E4</f>
        <v>5635</v>
      </c>
      <c r="G58" s="31">
        <f>Netherlands!F4</f>
        <v>12898</v>
      </c>
      <c r="H58" s="22">
        <v>49</v>
      </c>
      <c r="I58" s="2"/>
    </row>
    <row r="59" spans="1:25" x14ac:dyDescent="0.25">
      <c r="A59" s="4"/>
      <c r="C59" s="196"/>
      <c r="D59" s="156" t="s">
        <v>26</v>
      </c>
      <c r="E59" s="29" t="s">
        <v>21</v>
      </c>
      <c r="F59" s="27">
        <f>Spain!E3</f>
        <v>3855</v>
      </c>
      <c r="G59" s="32">
        <f>Spain!F3</f>
        <v>8499</v>
      </c>
      <c r="H59" s="23">
        <v>85</v>
      </c>
      <c r="I59" s="2"/>
    </row>
    <row r="60" spans="1:25" x14ac:dyDescent="0.25">
      <c r="A60" s="4"/>
      <c r="C60" s="196"/>
      <c r="D60" s="157"/>
      <c r="E60" s="28" t="s">
        <v>22</v>
      </c>
      <c r="F60" s="26">
        <f>Spain!E4</f>
        <v>3742</v>
      </c>
      <c r="G60" s="31">
        <f>Spain!F4</f>
        <v>8033</v>
      </c>
      <c r="H60" s="22">
        <v>18</v>
      </c>
      <c r="I60" s="2"/>
      <c r="O60" s="1" t="s">
        <v>4</v>
      </c>
    </row>
    <row r="61" spans="1:25" x14ac:dyDescent="0.25">
      <c r="A61" s="4"/>
      <c r="C61" s="196"/>
      <c r="D61" s="156" t="s">
        <v>29</v>
      </c>
      <c r="E61" s="29" t="s">
        <v>21</v>
      </c>
      <c r="F61" s="36">
        <f>Denmark!E3</f>
        <v>1435</v>
      </c>
      <c r="G61" s="34">
        <f>Denmark!F3</f>
        <v>7325</v>
      </c>
      <c r="H61" s="21">
        <v>88</v>
      </c>
      <c r="I61" s="2"/>
    </row>
    <row r="62" spans="1:25" x14ac:dyDescent="0.25">
      <c r="A62" s="4"/>
      <c r="C62" s="196"/>
      <c r="D62" s="157"/>
      <c r="E62" s="28" t="s">
        <v>22</v>
      </c>
      <c r="F62" s="26">
        <f>Denmark!E4</f>
        <v>1857</v>
      </c>
      <c r="G62" s="31">
        <f>Denmark!F4</f>
        <v>5454</v>
      </c>
      <c r="H62" s="22">
        <v>45</v>
      </c>
      <c r="I62" s="2"/>
    </row>
    <row r="63" spans="1:25" x14ac:dyDescent="0.25">
      <c r="A63" s="4"/>
      <c r="C63" s="196"/>
      <c r="D63" s="156" t="s">
        <v>33</v>
      </c>
      <c r="E63" s="29" t="s">
        <v>21</v>
      </c>
      <c r="F63" s="36">
        <f>Singapore!E3</f>
        <v>2033</v>
      </c>
      <c r="G63" s="34">
        <f>Singapore!F3</f>
        <v>7580</v>
      </c>
      <c r="H63" s="21">
        <v>176</v>
      </c>
      <c r="I63" s="2"/>
    </row>
    <row r="64" spans="1:25" x14ac:dyDescent="0.25">
      <c r="A64" s="4"/>
      <c r="C64" s="196"/>
      <c r="D64" s="157"/>
      <c r="E64" s="28" t="s">
        <v>22</v>
      </c>
      <c r="F64" s="26">
        <v>0</v>
      </c>
      <c r="G64" s="31">
        <v>0</v>
      </c>
      <c r="H64" s="22">
        <v>0</v>
      </c>
      <c r="I64" s="2"/>
      <c r="Y64" s="10" t="s">
        <v>88</v>
      </c>
    </row>
    <row r="65" spans="1:25" x14ac:dyDescent="0.25">
      <c r="A65" s="4"/>
      <c r="C65" s="196"/>
      <c r="D65" s="156" t="s">
        <v>32</v>
      </c>
      <c r="E65" s="29" t="s">
        <v>21</v>
      </c>
      <c r="F65" s="36">
        <f>Switzerland!E3</f>
        <v>2524</v>
      </c>
      <c r="G65" s="34">
        <f>Switzerland!F3</f>
        <v>7123</v>
      </c>
      <c r="H65" s="21">
        <v>35</v>
      </c>
      <c r="I65" s="2"/>
      <c r="Y65" s="1" t="s">
        <v>87</v>
      </c>
    </row>
    <row r="66" spans="1:25" x14ac:dyDescent="0.25">
      <c r="A66" s="4"/>
      <c r="C66" s="197"/>
      <c r="D66" s="157"/>
      <c r="E66" s="28" t="s">
        <v>22</v>
      </c>
      <c r="F66" s="26">
        <v>0</v>
      </c>
      <c r="G66" s="31">
        <v>0</v>
      </c>
      <c r="H66" s="22">
        <v>0</v>
      </c>
      <c r="I66" s="2"/>
    </row>
    <row r="67" spans="1:25" x14ac:dyDescent="0.25">
      <c r="A67" s="4"/>
      <c r="C67" s="199" t="s">
        <v>126</v>
      </c>
      <c r="D67" s="156" t="s">
        <v>25</v>
      </c>
      <c r="E67" s="29" t="s">
        <v>21</v>
      </c>
      <c r="F67" s="27">
        <f>Belgium!E3</f>
        <v>1612</v>
      </c>
      <c r="G67" s="32">
        <f>Belgium!F3</f>
        <v>4566</v>
      </c>
      <c r="H67" s="23">
        <v>31</v>
      </c>
      <c r="I67" s="2"/>
    </row>
    <row r="68" spans="1:25" x14ac:dyDescent="0.25">
      <c r="A68" s="4"/>
      <c r="C68" s="200"/>
      <c r="D68" s="157"/>
      <c r="E68" s="28" t="s">
        <v>22</v>
      </c>
      <c r="F68" s="26">
        <v>0</v>
      </c>
      <c r="G68" s="31">
        <v>0</v>
      </c>
      <c r="H68" s="22">
        <v>0</v>
      </c>
      <c r="I68" s="2"/>
    </row>
    <row r="69" spans="1:25" x14ac:dyDescent="0.25">
      <c r="A69" s="4"/>
      <c r="C69" s="200"/>
      <c r="D69" s="156" t="s">
        <v>31</v>
      </c>
      <c r="E69" s="29" t="s">
        <v>21</v>
      </c>
      <c r="F69" s="36">
        <f>Norway!E3</f>
        <v>993</v>
      </c>
      <c r="G69" s="34">
        <f>Norway!F3</f>
        <v>4439</v>
      </c>
      <c r="H69" s="21">
        <v>44</v>
      </c>
      <c r="I69" s="2"/>
    </row>
    <row r="70" spans="1:25" x14ac:dyDescent="0.25">
      <c r="A70" s="4"/>
      <c r="C70" s="200"/>
      <c r="D70" s="157"/>
      <c r="E70" s="28" t="s">
        <v>22</v>
      </c>
      <c r="F70" s="26">
        <v>0</v>
      </c>
      <c r="G70" s="31">
        <v>0</v>
      </c>
      <c r="H70" s="22">
        <v>0</v>
      </c>
      <c r="I70" s="2"/>
    </row>
    <row r="71" spans="1:25" x14ac:dyDescent="0.25">
      <c r="A71" s="4"/>
      <c r="C71" s="200"/>
      <c r="D71" s="156" t="s">
        <v>35</v>
      </c>
      <c r="E71" s="29" t="s">
        <v>21</v>
      </c>
      <c r="F71" s="36">
        <f>Ireland!E3</f>
        <v>919</v>
      </c>
      <c r="G71" s="34">
        <f>Ireland!F3</f>
        <v>2658</v>
      </c>
      <c r="H71" s="21">
        <v>29</v>
      </c>
      <c r="I71" s="2"/>
    </row>
    <row r="72" spans="1:25" x14ac:dyDescent="0.25">
      <c r="A72" s="4"/>
      <c r="C72" s="200"/>
      <c r="D72" s="203"/>
      <c r="E72" s="28" t="s">
        <v>22</v>
      </c>
      <c r="F72" s="26">
        <v>0</v>
      </c>
      <c r="G72" s="31">
        <v>0</v>
      </c>
      <c r="H72" s="22">
        <v>0</v>
      </c>
      <c r="I72" s="2"/>
    </row>
    <row r="73" spans="1:25" x14ac:dyDescent="0.25">
      <c r="A73" s="4"/>
      <c r="C73" s="200"/>
      <c r="D73" s="156" t="s">
        <v>30</v>
      </c>
      <c r="E73" s="29" t="s">
        <v>21</v>
      </c>
      <c r="F73" s="36">
        <f>Sweden!E3</f>
        <v>534</v>
      </c>
      <c r="G73" s="34">
        <f>Sweden!F3</f>
        <v>1351</v>
      </c>
      <c r="H73" s="21">
        <v>9</v>
      </c>
      <c r="I73" s="2"/>
      <c r="O73" s="13"/>
      <c r="P73" s="13"/>
      <c r="Q73" s="13"/>
      <c r="R73" s="13"/>
      <c r="S73" s="13"/>
      <c r="T73" s="13"/>
      <c r="U73" s="13"/>
      <c r="V73" s="13"/>
    </row>
    <row r="74" spans="1:25" x14ac:dyDescent="0.25">
      <c r="A74" s="4"/>
      <c r="C74" s="200"/>
      <c r="D74" s="157"/>
      <c r="E74" s="28" t="s">
        <v>22</v>
      </c>
      <c r="F74" s="26">
        <f>Sweden!E4</f>
        <v>985</v>
      </c>
      <c r="G74" s="31">
        <f>Sweden!F4</f>
        <v>4371</v>
      </c>
      <c r="H74" s="22">
        <v>12</v>
      </c>
      <c r="I74" s="2"/>
      <c r="O74" s="15" t="s">
        <v>18</v>
      </c>
      <c r="P74" s="3"/>
      <c r="Q74" s="3"/>
      <c r="R74" s="3"/>
      <c r="S74" s="3"/>
      <c r="T74" s="3"/>
      <c r="U74" s="3"/>
      <c r="V74" s="3"/>
    </row>
    <row r="75" spans="1:25" x14ac:dyDescent="0.25">
      <c r="A75" s="4"/>
      <c r="C75" s="200"/>
      <c r="D75" s="156" t="s">
        <v>28</v>
      </c>
      <c r="E75" s="29" t="s">
        <v>21</v>
      </c>
      <c r="F75" s="36">
        <f>India!E3</f>
        <v>1124</v>
      </c>
      <c r="G75" s="34">
        <f>India!F3</f>
        <v>1187</v>
      </c>
      <c r="H75" s="21">
        <v>77</v>
      </c>
      <c r="I75" s="2"/>
      <c r="O75" s="1" t="s">
        <v>14</v>
      </c>
    </row>
    <row r="76" spans="1:25" x14ac:dyDescent="0.25">
      <c r="A76" s="4"/>
      <c r="C76" s="200"/>
      <c r="D76" s="157"/>
      <c r="E76" s="28" t="s">
        <v>22</v>
      </c>
      <c r="F76" s="26">
        <f>India!E4</f>
        <v>7418</v>
      </c>
      <c r="G76" s="31">
        <f>India!F4</f>
        <v>6529</v>
      </c>
      <c r="H76" s="22">
        <v>17</v>
      </c>
      <c r="I76" s="2"/>
    </row>
    <row r="77" spans="1:25" x14ac:dyDescent="0.25">
      <c r="A77" s="4"/>
      <c r="C77" s="200"/>
      <c r="D77" s="160" t="s">
        <v>34</v>
      </c>
      <c r="E77" s="29" t="s">
        <v>21</v>
      </c>
      <c r="F77" s="36">
        <f>Malaysia!E3</f>
        <v>1156</v>
      </c>
      <c r="G77" s="34">
        <f>Malaysia!F3</f>
        <v>1711</v>
      </c>
      <c r="H77" s="21">
        <v>95</v>
      </c>
      <c r="I77" s="2"/>
    </row>
    <row r="78" spans="1:25" ht="15.75" thickBot="1" x14ac:dyDescent="0.3">
      <c r="A78" s="4"/>
      <c r="C78" s="201"/>
      <c r="D78" s="161"/>
      <c r="E78" s="28" t="s">
        <v>22</v>
      </c>
      <c r="F78" s="26">
        <v>0</v>
      </c>
      <c r="G78" s="31">
        <v>0</v>
      </c>
      <c r="H78" s="22">
        <v>0</v>
      </c>
      <c r="I78" s="2"/>
    </row>
    <row r="79" spans="1:25" ht="15.75" thickBot="1" x14ac:dyDescent="0.3">
      <c r="C79" s="3"/>
      <c r="D79" s="17" t="s">
        <v>36</v>
      </c>
      <c r="E79" s="49" t="s">
        <v>1</v>
      </c>
      <c r="F79" s="19">
        <f>SUM(F47:F78)</f>
        <v>187071</v>
      </c>
      <c r="G79" s="20">
        <f>SUM(G47:G78)</f>
        <v>938251</v>
      </c>
      <c r="H79" s="18">
        <f>SUM(H47:H78)</f>
        <v>3990</v>
      </c>
    </row>
    <row r="80" spans="1:25" x14ac:dyDescent="0.25">
      <c r="D80" s="3" t="s">
        <v>104</v>
      </c>
      <c r="E80" s="14"/>
      <c r="F80" s="53">
        <f>(F79/G79)*(G80-G79)+F79</f>
        <v>243192.30000000002</v>
      </c>
      <c r="G80" s="51">
        <f>G79*1.3</f>
        <v>1219726.3</v>
      </c>
      <c r="H80" s="52"/>
    </row>
    <row r="81" spans="2:22" x14ac:dyDescent="0.25">
      <c r="D81" s="1" t="s">
        <v>103</v>
      </c>
      <c r="F81" s="54">
        <f>4000+F80</f>
        <v>247192.30000000002</v>
      </c>
      <c r="G81" s="52">
        <f>G80+15000</f>
        <v>1234726.3</v>
      </c>
      <c r="H81" s="3"/>
    </row>
    <row r="82" spans="2:22" ht="15" customHeight="1" x14ac:dyDescent="0.25">
      <c r="C82" s="10" t="s">
        <v>76</v>
      </c>
      <c r="E82" s="12"/>
    </row>
    <row r="83" spans="2:22" ht="15" customHeight="1" x14ac:dyDescent="0.25">
      <c r="B83" s="11" t="s">
        <v>45</v>
      </c>
      <c r="C83" s="47" t="s">
        <v>75</v>
      </c>
    </row>
    <row r="84" spans="2:22" ht="15" customHeight="1" x14ac:dyDescent="0.25">
      <c r="B84" s="11" t="s">
        <v>46</v>
      </c>
      <c r="C84" s="1" t="s">
        <v>15</v>
      </c>
    </row>
    <row r="85" spans="2:22" ht="15" customHeight="1" x14ac:dyDescent="0.25">
      <c r="B85" s="11" t="s">
        <v>47</v>
      </c>
      <c r="C85" s="1" t="s">
        <v>52</v>
      </c>
    </row>
    <row r="86" spans="2:22" ht="15" customHeight="1" x14ac:dyDescent="0.25">
      <c r="B86" s="11" t="s">
        <v>48</v>
      </c>
      <c r="C86" s="1" t="s">
        <v>53</v>
      </c>
      <c r="O86" s="1" t="s">
        <v>4</v>
      </c>
    </row>
    <row r="87" spans="2:22" ht="15" customHeight="1" x14ac:dyDescent="0.25">
      <c r="B87" s="11" t="s">
        <v>49</v>
      </c>
      <c r="C87" s="1" t="s">
        <v>64</v>
      </c>
    </row>
    <row r="88" spans="2:22" ht="15" customHeight="1" x14ac:dyDescent="0.25">
      <c r="B88" s="11" t="s">
        <v>50</v>
      </c>
      <c r="C88" s="1" t="s">
        <v>54</v>
      </c>
    </row>
    <row r="89" spans="2:22" ht="15" customHeight="1" x14ac:dyDescent="0.25">
      <c r="B89" s="11" t="s">
        <v>51</v>
      </c>
      <c r="C89" s="1" t="s">
        <v>65</v>
      </c>
    </row>
    <row r="90" spans="2:22" ht="15" customHeight="1" x14ac:dyDescent="0.25">
      <c r="B90" s="11" t="s">
        <v>66</v>
      </c>
      <c r="C90" s="1" t="s">
        <v>55</v>
      </c>
    </row>
    <row r="91" spans="2:22" ht="15" customHeight="1" x14ac:dyDescent="0.25"/>
    <row r="92" spans="2:22" ht="15" customHeight="1" x14ac:dyDescent="0.25">
      <c r="B92" s="11" t="s">
        <v>45</v>
      </c>
      <c r="C92" s="47" t="s">
        <v>16</v>
      </c>
    </row>
    <row r="93" spans="2:22" ht="15" customHeight="1" x14ac:dyDescent="0.25">
      <c r="B93" s="11" t="s">
        <v>46</v>
      </c>
      <c r="C93" s="1" t="s">
        <v>68</v>
      </c>
    </row>
    <row r="94" spans="2:22" ht="15" customHeight="1" x14ac:dyDescent="0.25">
      <c r="B94" s="11" t="s">
        <v>47</v>
      </c>
      <c r="C94" s="1" t="s">
        <v>61</v>
      </c>
    </row>
    <row r="95" spans="2:22" ht="15" customHeight="1" x14ac:dyDescent="0.25">
      <c r="B95" s="11" t="s">
        <v>48</v>
      </c>
      <c r="C95" s="1" t="s">
        <v>60</v>
      </c>
    </row>
    <row r="96" spans="2:22" ht="15" customHeight="1" x14ac:dyDescent="0.25">
      <c r="B96" s="11" t="s">
        <v>49</v>
      </c>
      <c r="C96" s="1" t="s">
        <v>59</v>
      </c>
      <c r="R96" s="5"/>
      <c r="S96" s="5"/>
      <c r="T96" s="5"/>
      <c r="U96" s="5"/>
      <c r="V96" s="5"/>
    </row>
    <row r="97" spans="2:20" ht="15" customHeight="1" x14ac:dyDescent="0.25">
      <c r="B97" s="11" t="s">
        <v>50</v>
      </c>
      <c r="C97" s="1" t="s">
        <v>58</v>
      </c>
    </row>
    <row r="98" spans="2:20" ht="15" customHeight="1" x14ac:dyDescent="0.25">
      <c r="B98" s="46" t="s">
        <v>51</v>
      </c>
      <c r="C98" s="1" t="s">
        <v>57</v>
      </c>
    </row>
    <row r="99" spans="2:20" ht="18.75" customHeight="1" x14ac:dyDescent="0.25">
      <c r="B99" s="46" t="s">
        <v>66</v>
      </c>
      <c r="C99" s="1" t="s">
        <v>56</v>
      </c>
    </row>
    <row r="100" spans="2:20" ht="30" customHeight="1" x14ac:dyDescent="0.25">
      <c r="B100" s="57" t="s">
        <v>97</v>
      </c>
      <c r="C100" s="210" t="s">
        <v>69</v>
      </c>
      <c r="D100" s="211"/>
      <c r="E100" s="211"/>
      <c r="F100" s="211"/>
      <c r="G100" s="211"/>
      <c r="H100" s="211"/>
      <c r="I100" s="211"/>
    </row>
    <row r="101" spans="2:20" ht="15" customHeight="1" x14ac:dyDescent="0.25">
      <c r="B101" s="11" t="s">
        <v>98</v>
      </c>
      <c r="C101" s="212" t="s">
        <v>99</v>
      </c>
      <c r="D101" s="213"/>
      <c r="E101" s="213"/>
      <c r="F101" s="213"/>
      <c r="G101" s="213"/>
      <c r="H101" s="213"/>
      <c r="I101" s="213"/>
    </row>
    <row r="102" spans="2:20" ht="15" customHeight="1" x14ac:dyDescent="0.25">
      <c r="B102" s="11"/>
      <c r="C102" s="214"/>
      <c r="D102" s="215"/>
      <c r="E102" s="215"/>
      <c r="F102" s="215"/>
      <c r="G102" s="215"/>
      <c r="H102" s="215"/>
      <c r="I102" s="215"/>
    </row>
    <row r="103" spans="2:20" ht="15" customHeight="1" x14ac:dyDescent="0.25">
      <c r="B103" s="11" t="s">
        <v>107</v>
      </c>
      <c r="C103" s="1" t="s">
        <v>100</v>
      </c>
    </row>
    <row r="104" spans="2:20" ht="15" customHeight="1" thickBot="1" x14ac:dyDescent="0.3">
      <c r="B104" s="11"/>
    </row>
    <row r="105" spans="2:20" ht="15" customHeight="1" thickBot="1" x14ac:dyDescent="0.3">
      <c r="C105" s="48" t="s">
        <v>70</v>
      </c>
      <c r="I105" s="222" t="s">
        <v>182</v>
      </c>
      <c r="J105" s="223"/>
      <c r="K105" s="223"/>
      <c r="L105" s="223"/>
      <c r="M105" s="223"/>
      <c r="N105" s="223"/>
      <c r="O105" s="223"/>
      <c r="P105" s="223"/>
      <c r="Q105" s="228" t="s">
        <v>181</v>
      </c>
      <c r="R105" s="107" t="s">
        <v>128</v>
      </c>
      <c r="S105" s="107" t="s">
        <v>127</v>
      </c>
    </row>
    <row r="106" spans="2:20" ht="15" customHeight="1" x14ac:dyDescent="0.25">
      <c r="B106" s="11" t="s">
        <v>45</v>
      </c>
      <c r="C106" s="44" t="s">
        <v>146</v>
      </c>
      <c r="H106" s="242" t="s">
        <v>184</v>
      </c>
      <c r="I106" s="229" t="s">
        <v>146</v>
      </c>
      <c r="J106" s="230"/>
      <c r="K106" s="230"/>
      <c r="L106" s="230"/>
      <c r="M106" s="230"/>
      <c r="N106" s="230"/>
      <c r="O106" s="230"/>
      <c r="P106" s="230"/>
      <c r="Q106" s="236">
        <v>81773</v>
      </c>
      <c r="R106" s="236">
        <v>2.6842210333636398</v>
      </c>
      <c r="S106" s="237">
        <v>345084</v>
      </c>
      <c r="T106" s="2"/>
    </row>
    <row r="107" spans="2:20" ht="15" customHeight="1" x14ac:dyDescent="0.25">
      <c r="B107" s="11" t="s">
        <v>46</v>
      </c>
      <c r="C107" s="111" t="s">
        <v>44</v>
      </c>
      <c r="H107" s="242" t="s">
        <v>53</v>
      </c>
      <c r="I107" s="231" t="s">
        <v>44</v>
      </c>
      <c r="J107" s="232"/>
      <c r="K107" s="232"/>
      <c r="L107" s="232"/>
      <c r="M107" s="232"/>
      <c r="N107" s="232"/>
      <c r="O107" s="232"/>
      <c r="P107" s="232"/>
      <c r="Q107" s="235">
        <v>35502</v>
      </c>
      <c r="R107" s="235">
        <v>3.0354444829609375</v>
      </c>
      <c r="S107" s="238">
        <v>165048</v>
      </c>
      <c r="T107" s="2"/>
    </row>
    <row r="108" spans="2:20" ht="15" customHeight="1" x14ac:dyDescent="0.25">
      <c r="B108" s="11" t="s">
        <v>47</v>
      </c>
      <c r="C108" s="45" t="s">
        <v>62</v>
      </c>
      <c r="H108" s="242" t="s">
        <v>185</v>
      </c>
      <c r="I108" s="231" t="s">
        <v>62</v>
      </c>
      <c r="J108" s="232"/>
      <c r="K108" s="232"/>
      <c r="L108" s="232"/>
      <c r="M108" s="232"/>
      <c r="N108" s="232"/>
      <c r="O108" s="232"/>
      <c r="P108" s="232"/>
      <c r="Q108" s="235">
        <v>27967</v>
      </c>
      <c r="R108" s="235">
        <v>3.9197095132774713</v>
      </c>
      <c r="S108" s="238">
        <v>204703</v>
      </c>
      <c r="T108" s="2"/>
    </row>
    <row r="109" spans="2:20" ht="15" customHeight="1" x14ac:dyDescent="0.25">
      <c r="B109" s="11" t="s">
        <v>48</v>
      </c>
      <c r="C109" s="44" t="s">
        <v>162</v>
      </c>
      <c r="H109" s="242" t="s">
        <v>186</v>
      </c>
      <c r="I109" s="231" t="s">
        <v>162</v>
      </c>
      <c r="J109" s="232"/>
      <c r="K109" s="232"/>
      <c r="L109" s="232"/>
      <c r="M109" s="232"/>
      <c r="N109" s="232"/>
      <c r="O109" s="232"/>
      <c r="P109" s="232"/>
      <c r="Q109" s="235">
        <v>13175</v>
      </c>
      <c r="R109" s="235">
        <v>3.9419841269841274</v>
      </c>
      <c r="S109" s="238">
        <v>11046</v>
      </c>
      <c r="T109" s="2"/>
    </row>
    <row r="110" spans="2:20" ht="15" customHeight="1" x14ac:dyDescent="0.25">
      <c r="B110" s="11" t="s">
        <v>49</v>
      </c>
      <c r="C110" s="44" t="s">
        <v>63</v>
      </c>
      <c r="H110" s="242" t="s">
        <v>187</v>
      </c>
      <c r="I110" s="231" t="s">
        <v>63</v>
      </c>
      <c r="J110" s="232"/>
      <c r="K110" s="232"/>
      <c r="L110" s="232"/>
      <c r="M110" s="232"/>
      <c r="N110" s="232"/>
      <c r="O110" s="232"/>
      <c r="P110" s="232"/>
      <c r="Q110" s="235">
        <v>7854</v>
      </c>
      <c r="R110" s="235">
        <v>5.8912641802641783</v>
      </c>
      <c r="S110" s="238">
        <v>46514</v>
      </c>
      <c r="T110" s="2"/>
    </row>
    <row r="111" spans="2:20" ht="15" customHeight="1" x14ac:dyDescent="0.25">
      <c r="B111" s="11" t="s">
        <v>50</v>
      </c>
      <c r="C111" s="44" t="s">
        <v>161</v>
      </c>
      <c r="H111" s="242" t="s">
        <v>52</v>
      </c>
      <c r="I111" s="231" t="s">
        <v>161</v>
      </c>
      <c r="J111" s="232"/>
      <c r="K111" s="232"/>
      <c r="L111" s="232"/>
      <c r="M111" s="232"/>
      <c r="N111" s="232"/>
      <c r="O111" s="232"/>
      <c r="P111" s="232"/>
      <c r="Q111" s="235">
        <v>4385</v>
      </c>
      <c r="R111" s="235">
        <v>5.1552777777777772</v>
      </c>
      <c r="S111" s="238">
        <v>24229</v>
      </c>
      <c r="T111" s="2"/>
    </row>
    <row r="112" spans="2:20" ht="15" customHeight="1" x14ac:dyDescent="0.25">
      <c r="B112" s="11" t="s">
        <v>51</v>
      </c>
      <c r="C112" s="44" t="s">
        <v>166</v>
      </c>
      <c r="H112" s="242" t="s">
        <v>188</v>
      </c>
      <c r="I112" s="231" t="s">
        <v>166</v>
      </c>
      <c r="J112" s="232"/>
      <c r="K112" s="232"/>
      <c r="L112" s="232"/>
      <c r="M112" s="232"/>
      <c r="N112" s="232"/>
      <c r="O112" s="232"/>
      <c r="P112" s="232"/>
      <c r="Q112" s="235">
        <v>2981</v>
      </c>
      <c r="R112" s="235">
        <v>5.9046703296703287</v>
      </c>
      <c r="S112" s="238">
        <v>21526</v>
      </c>
      <c r="T112" s="2"/>
    </row>
    <row r="113" spans="2:20" ht="15" customHeight="1" x14ac:dyDescent="0.25">
      <c r="B113" s="11" t="s">
        <v>66</v>
      </c>
      <c r="C113" s="44" t="s">
        <v>157</v>
      </c>
      <c r="H113" s="242" t="s">
        <v>189</v>
      </c>
      <c r="I113" s="231" t="s">
        <v>157</v>
      </c>
      <c r="J113" s="232"/>
      <c r="K113" s="232"/>
      <c r="L113" s="232"/>
      <c r="M113" s="232"/>
      <c r="N113" s="232"/>
      <c r="O113" s="232"/>
      <c r="P113" s="232"/>
      <c r="Q113" s="235">
        <v>2619</v>
      </c>
      <c r="R113" s="235">
        <v>2.2902000000000005</v>
      </c>
      <c r="S113" s="238">
        <v>7240</v>
      </c>
      <c r="T113" s="2"/>
    </row>
    <row r="114" spans="2:20" ht="15" customHeight="1" x14ac:dyDescent="0.25">
      <c r="B114" s="11"/>
      <c r="C114" s="44"/>
      <c r="H114" s="243"/>
      <c r="I114" s="231" t="s">
        <v>170</v>
      </c>
      <c r="J114" s="232"/>
      <c r="K114" s="232"/>
      <c r="L114" s="232"/>
      <c r="M114" s="232"/>
      <c r="N114" s="232"/>
      <c r="O114" s="232"/>
      <c r="P114" s="232"/>
      <c r="Q114" s="235">
        <v>2290</v>
      </c>
      <c r="R114" s="235">
        <v>4.5303749999999994</v>
      </c>
      <c r="S114" s="238">
        <v>19424</v>
      </c>
      <c r="T114" s="2"/>
    </row>
    <row r="115" spans="2:20" ht="15" customHeight="1" x14ac:dyDescent="0.25">
      <c r="H115" s="242" t="s">
        <v>190</v>
      </c>
      <c r="I115" s="231" t="s">
        <v>158</v>
      </c>
      <c r="J115" s="232"/>
      <c r="K115" s="232"/>
      <c r="L115" s="232"/>
      <c r="M115" s="232"/>
      <c r="N115" s="232"/>
      <c r="O115" s="232"/>
      <c r="P115" s="232"/>
      <c r="Q115" s="235">
        <v>2185</v>
      </c>
      <c r="R115" s="235">
        <v>10.973846153846152</v>
      </c>
      <c r="S115" s="238">
        <v>39055</v>
      </c>
      <c r="T115" s="2"/>
    </row>
    <row r="116" spans="2:20" ht="15" customHeight="1" x14ac:dyDescent="0.25">
      <c r="H116" s="242" t="s">
        <v>191</v>
      </c>
      <c r="I116" s="231" t="s">
        <v>149</v>
      </c>
      <c r="J116" s="232"/>
      <c r="K116" s="232"/>
      <c r="L116" s="232"/>
      <c r="M116" s="232"/>
      <c r="N116" s="232"/>
      <c r="O116" s="232"/>
      <c r="P116" s="232"/>
      <c r="Q116" s="235">
        <v>1534</v>
      </c>
      <c r="R116" s="235">
        <v>2.018583333333333</v>
      </c>
      <c r="S116" s="238">
        <v>6432</v>
      </c>
      <c r="T116" s="2"/>
    </row>
    <row r="117" spans="2:20" ht="15" customHeight="1" x14ac:dyDescent="0.25">
      <c r="H117" s="242" t="s">
        <v>192</v>
      </c>
      <c r="I117" s="231" t="s">
        <v>152</v>
      </c>
      <c r="J117" s="232"/>
      <c r="K117" s="232"/>
      <c r="L117" s="232"/>
      <c r="M117" s="232"/>
      <c r="N117" s="232"/>
      <c r="O117" s="232"/>
      <c r="P117" s="232"/>
      <c r="Q117" s="235">
        <v>1065</v>
      </c>
      <c r="R117" s="235">
        <v>5.5992222222222221</v>
      </c>
      <c r="S117" s="238">
        <v>4932</v>
      </c>
      <c r="T117" s="2"/>
    </row>
    <row r="118" spans="2:20" ht="15" customHeight="1" x14ac:dyDescent="0.25">
      <c r="H118" s="242" t="s">
        <v>65</v>
      </c>
      <c r="I118" s="231" t="s">
        <v>159</v>
      </c>
      <c r="J118" s="232"/>
      <c r="K118" s="232"/>
      <c r="L118" s="232"/>
      <c r="M118" s="232"/>
      <c r="N118" s="232"/>
      <c r="O118" s="232"/>
      <c r="P118" s="232"/>
      <c r="Q118" s="235">
        <v>578</v>
      </c>
      <c r="R118" s="235">
        <v>22.765000000000001</v>
      </c>
      <c r="S118" s="238">
        <v>13551</v>
      </c>
      <c r="T118" s="2"/>
    </row>
    <row r="119" spans="2:20" ht="15" customHeight="1" x14ac:dyDescent="0.25">
      <c r="H119" s="4"/>
      <c r="I119" s="231" t="s">
        <v>148</v>
      </c>
      <c r="J119" s="232"/>
      <c r="K119" s="232"/>
      <c r="L119" s="232"/>
      <c r="M119" s="232"/>
      <c r="N119" s="232"/>
      <c r="O119" s="232"/>
      <c r="P119" s="232"/>
      <c r="Q119" s="235">
        <v>453</v>
      </c>
      <c r="R119" s="235">
        <v>1.6719892473118279</v>
      </c>
      <c r="S119" s="238">
        <v>1015</v>
      </c>
      <c r="T119" s="2"/>
    </row>
    <row r="120" spans="2:20" ht="15" customHeight="1" x14ac:dyDescent="0.25">
      <c r="H120" s="4"/>
      <c r="I120" s="231" t="s">
        <v>155</v>
      </c>
      <c r="J120" s="232"/>
      <c r="K120" s="232"/>
      <c r="L120" s="232"/>
      <c r="M120" s="232"/>
      <c r="N120" s="232"/>
      <c r="O120" s="232"/>
      <c r="P120" s="232"/>
      <c r="Q120" s="235">
        <v>429</v>
      </c>
      <c r="R120" s="235">
        <v>4.9350000000000005</v>
      </c>
      <c r="S120" s="238">
        <v>2120</v>
      </c>
      <c r="T120" s="2"/>
    </row>
    <row r="121" spans="2:20" ht="15" customHeight="1" x14ac:dyDescent="0.25">
      <c r="H121" s="4"/>
      <c r="I121" s="231" t="s">
        <v>67</v>
      </c>
      <c r="J121" s="232"/>
      <c r="K121" s="232"/>
      <c r="L121" s="232"/>
      <c r="M121" s="232"/>
      <c r="N121" s="232"/>
      <c r="O121" s="232"/>
      <c r="P121" s="232"/>
      <c r="Q121" s="235">
        <v>412</v>
      </c>
      <c r="R121" s="235">
        <v>22.568611111111114</v>
      </c>
      <c r="S121" s="238">
        <v>5547</v>
      </c>
      <c r="T121" s="2"/>
    </row>
    <row r="122" spans="2:20" ht="15" customHeight="1" x14ac:dyDescent="0.25">
      <c r="H122" s="4"/>
      <c r="I122" s="231" t="s">
        <v>168</v>
      </c>
      <c r="J122" s="232"/>
      <c r="K122" s="232"/>
      <c r="L122" s="232"/>
      <c r="M122" s="232"/>
      <c r="N122" s="232"/>
      <c r="O122" s="232"/>
      <c r="P122" s="232"/>
      <c r="Q122" s="235">
        <v>371</v>
      </c>
      <c r="R122" s="235">
        <v>7.0874999999999986</v>
      </c>
      <c r="S122" s="238">
        <v>3029</v>
      </c>
      <c r="T122" s="2"/>
    </row>
    <row r="123" spans="2:20" ht="15" customHeight="1" x14ac:dyDescent="0.25">
      <c r="H123" s="4"/>
      <c r="I123" s="231" t="s">
        <v>165</v>
      </c>
      <c r="J123" s="232"/>
      <c r="K123" s="232"/>
      <c r="L123" s="232"/>
      <c r="M123" s="232"/>
      <c r="N123" s="232"/>
      <c r="O123" s="232"/>
      <c r="P123" s="232"/>
      <c r="Q123" s="235">
        <v>296</v>
      </c>
      <c r="R123" s="235">
        <v>6.3649399399399398</v>
      </c>
      <c r="S123" s="238">
        <v>3887</v>
      </c>
      <c r="T123" s="2"/>
    </row>
    <row r="124" spans="2:20" ht="15" customHeight="1" x14ac:dyDescent="0.25">
      <c r="H124" s="4"/>
      <c r="I124" s="231" t="s">
        <v>160</v>
      </c>
      <c r="J124" s="232"/>
      <c r="K124" s="232"/>
      <c r="L124" s="232"/>
      <c r="M124" s="232"/>
      <c r="N124" s="232"/>
      <c r="O124" s="232"/>
      <c r="P124" s="232"/>
      <c r="Q124" s="235">
        <v>263</v>
      </c>
      <c r="R124" s="235">
        <v>21.017499999999998</v>
      </c>
      <c r="S124" s="238">
        <v>10712</v>
      </c>
      <c r="T124" s="2"/>
    </row>
    <row r="125" spans="2:20" ht="15" customHeight="1" x14ac:dyDescent="0.25">
      <c r="H125" s="4"/>
      <c r="I125" s="231" t="s">
        <v>154</v>
      </c>
      <c r="J125" s="232"/>
      <c r="K125" s="232"/>
      <c r="L125" s="232"/>
      <c r="M125" s="232"/>
      <c r="N125" s="232"/>
      <c r="O125" s="232"/>
      <c r="P125" s="232"/>
      <c r="Q125" s="235">
        <v>186</v>
      </c>
      <c r="R125" s="235">
        <v>0.23375000000000001</v>
      </c>
      <c r="S125" s="238">
        <v>117</v>
      </c>
      <c r="T125" s="2"/>
    </row>
    <row r="126" spans="2:20" ht="15" customHeight="1" x14ac:dyDescent="0.25">
      <c r="H126" s="4"/>
      <c r="I126" s="231" t="s">
        <v>151</v>
      </c>
      <c r="J126" s="232"/>
      <c r="K126" s="232"/>
      <c r="L126" s="232"/>
      <c r="M126" s="232"/>
      <c r="N126" s="232"/>
      <c r="O126" s="232"/>
      <c r="P126" s="232"/>
      <c r="Q126" s="235">
        <v>184</v>
      </c>
      <c r="R126" s="235">
        <v>3.6100000000000003</v>
      </c>
      <c r="S126" s="238">
        <v>851</v>
      </c>
      <c r="T126" s="2"/>
    </row>
    <row r="127" spans="2:20" ht="15" customHeight="1" x14ac:dyDescent="0.25">
      <c r="H127" s="4"/>
      <c r="I127" s="231" t="s">
        <v>177</v>
      </c>
      <c r="J127" s="232"/>
      <c r="K127" s="232"/>
      <c r="L127" s="232"/>
      <c r="M127" s="232"/>
      <c r="N127" s="232"/>
      <c r="O127" s="232"/>
      <c r="P127" s="232"/>
      <c r="Q127" s="235">
        <v>104</v>
      </c>
      <c r="R127" s="235">
        <v>4.42</v>
      </c>
      <c r="S127" s="238">
        <v>484</v>
      </c>
      <c r="T127" s="2"/>
    </row>
    <row r="128" spans="2:20" ht="15" customHeight="1" x14ac:dyDescent="0.25">
      <c r="H128" s="4"/>
      <c r="I128" s="231" t="s">
        <v>156</v>
      </c>
      <c r="J128" s="232"/>
      <c r="K128" s="232"/>
      <c r="L128" s="232"/>
      <c r="M128" s="232"/>
      <c r="N128" s="232"/>
      <c r="O128" s="232"/>
      <c r="P128" s="232"/>
      <c r="Q128" s="235">
        <v>78</v>
      </c>
      <c r="R128" s="235">
        <v>0.04</v>
      </c>
      <c r="S128" s="238">
        <v>5</v>
      </c>
      <c r="T128" s="2"/>
    </row>
    <row r="129" spans="2:22" ht="15" customHeight="1" x14ac:dyDescent="0.25">
      <c r="H129" s="4"/>
      <c r="I129" s="231" t="s">
        <v>176</v>
      </c>
      <c r="J129" s="232"/>
      <c r="K129" s="232"/>
      <c r="L129" s="232"/>
      <c r="M129" s="232"/>
      <c r="N129" s="232"/>
      <c r="O129" s="232"/>
      <c r="P129" s="232"/>
      <c r="Q129" s="235">
        <v>77</v>
      </c>
      <c r="R129" s="235">
        <v>3.29</v>
      </c>
      <c r="S129" s="238">
        <v>355</v>
      </c>
      <c r="T129" s="2"/>
    </row>
    <row r="130" spans="2:22" ht="15" customHeight="1" x14ac:dyDescent="0.25">
      <c r="H130" s="4"/>
      <c r="I130" s="231" t="s">
        <v>147</v>
      </c>
      <c r="J130" s="232"/>
      <c r="K130" s="232"/>
      <c r="L130" s="232"/>
      <c r="M130" s="232"/>
      <c r="N130" s="232"/>
      <c r="O130" s="232"/>
      <c r="P130" s="232"/>
      <c r="Q130" s="235">
        <v>66</v>
      </c>
      <c r="R130" s="235">
        <v>7.5</v>
      </c>
      <c r="S130" s="238">
        <v>506</v>
      </c>
      <c r="T130" s="2"/>
    </row>
    <row r="131" spans="2:22" ht="15" customHeight="1" x14ac:dyDescent="0.25">
      <c r="H131" s="4"/>
      <c r="I131" s="231" t="s">
        <v>153</v>
      </c>
      <c r="J131" s="232"/>
      <c r="K131" s="232"/>
      <c r="L131" s="232"/>
      <c r="M131" s="232"/>
      <c r="N131" s="232"/>
      <c r="O131" s="232"/>
      <c r="P131" s="232"/>
      <c r="Q131" s="235">
        <v>66</v>
      </c>
      <c r="R131" s="235">
        <v>0.61</v>
      </c>
      <c r="S131" s="238">
        <v>40</v>
      </c>
      <c r="T131" s="2"/>
    </row>
    <row r="132" spans="2:22" ht="15" customHeight="1" x14ac:dyDescent="0.25">
      <c r="H132" s="4"/>
      <c r="I132" s="231" t="s">
        <v>175</v>
      </c>
      <c r="J132" s="232"/>
      <c r="K132" s="232"/>
      <c r="L132" s="232"/>
      <c r="M132" s="232"/>
      <c r="N132" s="232"/>
      <c r="O132" s="232"/>
      <c r="P132" s="232"/>
      <c r="Q132" s="235">
        <v>63</v>
      </c>
      <c r="R132" s="235">
        <v>2.57</v>
      </c>
      <c r="S132" s="238">
        <v>181</v>
      </c>
      <c r="T132" s="2"/>
    </row>
    <row r="133" spans="2:22" ht="15" customHeight="1" x14ac:dyDescent="0.25">
      <c r="H133" s="4"/>
      <c r="I133" s="231" t="s">
        <v>150</v>
      </c>
      <c r="J133" s="232"/>
      <c r="K133" s="232"/>
      <c r="L133" s="232"/>
      <c r="M133" s="232"/>
      <c r="N133" s="232"/>
      <c r="O133" s="232"/>
      <c r="P133" s="232"/>
      <c r="Q133" s="235">
        <v>49</v>
      </c>
      <c r="R133" s="235">
        <v>2.94</v>
      </c>
      <c r="S133" s="238">
        <v>276</v>
      </c>
      <c r="T133" s="2"/>
    </row>
    <row r="134" spans="2:22" ht="15" customHeight="1" x14ac:dyDescent="0.25">
      <c r="H134" s="4"/>
      <c r="I134" s="231" t="s">
        <v>169</v>
      </c>
      <c r="J134" s="232"/>
      <c r="K134" s="232"/>
      <c r="L134" s="232"/>
      <c r="M134" s="232"/>
      <c r="N134" s="232"/>
      <c r="O134" s="232"/>
      <c r="P134" s="232"/>
      <c r="Q134" s="235">
        <v>29</v>
      </c>
      <c r="R134" s="235">
        <v>7.9</v>
      </c>
      <c r="S134" s="238">
        <v>162</v>
      </c>
      <c r="T134" s="2"/>
    </row>
    <row r="135" spans="2:22" ht="15" customHeight="1" x14ac:dyDescent="0.25">
      <c r="H135" s="4"/>
      <c r="I135" s="231" t="s">
        <v>178</v>
      </c>
      <c r="J135" s="232"/>
      <c r="K135" s="232"/>
      <c r="L135" s="232"/>
      <c r="M135" s="232"/>
      <c r="N135" s="232"/>
      <c r="O135" s="232"/>
      <c r="P135" s="232"/>
      <c r="Q135" s="235">
        <v>25</v>
      </c>
      <c r="R135" s="235">
        <v>4.9800000000000004</v>
      </c>
      <c r="S135" s="238">
        <v>125</v>
      </c>
      <c r="T135" s="2"/>
    </row>
    <row r="136" spans="2:22" ht="15" customHeight="1" x14ac:dyDescent="0.25">
      <c r="H136" s="4"/>
      <c r="I136" s="231" t="s">
        <v>163</v>
      </c>
      <c r="J136" s="232"/>
      <c r="K136" s="232"/>
      <c r="L136" s="232"/>
      <c r="M136" s="232"/>
      <c r="N136" s="232"/>
      <c r="O136" s="232"/>
      <c r="P136" s="232"/>
      <c r="Q136" s="235">
        <v>5</v>
      </c>
      <c r="R136" s="235">
        <v>7.6366666666666667</v>
      </c>
      <c r="S136" s="238">
        <v>27</v>
      </c>
      <c r="T136" s="2"/>
    </row>
    <row r="137" spans="2:22" ht="15" customHeight="1" x14ac:dyDescent="0.25">
      <c r="H137" s="4"/>
      <c r="I137" s="231" t="s">
        <v>164</v>
      </c>
      <c r="J137" s="232"/>
      <c r="K137" s="232"/>
      <c r="L137" s="232"/>
      <c r="M137" s="232"/>
      <c r="N137" s="232"/>
      <c r="O137" s="232"/>
      <c r="P137" s="232"/>
      <c r="Q137" s="235">
        <v>4</v>
      </c>
      <c r="R137" s="235">
        <v>2.9140000000000001</v>
      </c>
      <c r="S137" s="238">
        <v>23</v>
      </c>
      <c r="T137" s="2"/>
    </row>
    <row r="138" spans="2:22" ht="15" customHeight="1" thickBot="1" x14ac:dyDescent="0.3">
      <c r="H138" s="4"/>
      <c r="I138" s="233" t="s">
        <v>167</v>
      </c>
      <c r="J138" s="234"/>
      <c r="K138" s="234"/>
      <c r="L138" s="234"/>
      <c r="M138" s="234"/>
      <c r="N138" s="234"/>
      <c r="O138" s="234"/>
      <c r="P138" s="234"/>
      <c r="Q138" s="239">
        <v>3</v>
      </c>
      <c r="R138" s="239">
        <v>1.78</v>
      </c>
      <c r="S138" s="240">
        <v>5</v>
      </c>
      <c r="T138" s="2"/>
    </row>
    <row r="139" spans="2:22" ht="15" customHeight="1" thickBot="1" x14ac:dyDescent="0.3">
      <c r="I139" s="3"/>
      <c r="J139" s="3"/>
      <c r="K139" s="3"/>
      <c r="L139" s="3"/>
      <c r="M139" s="3"/>
      <c r="N139" s="3"/>
      <c r="O139" s="3"/>
      <c r="P139" s="140" t="s">
        <v>36</v>
      </c>
      <c r="Q139" s="241">
        <f>SUM(Q106:Q138)</f>
        <v>187071</v>
      </c>
      <c r="S139" s="241">
        <f>SUM(S106:S138)</f>
        <v>938251</v>
      </c>
      <c r="T139" s="2"/>
    </row>
    <row r="140" spans="2:22" ht="15" customHeight="1" x14ac:dyDescent="0.25">
      <c r="Q140" s="3"/>
      <c r="R140" s="3"/>
      <c r="S140" s="3"/>
    </row>
    <row r="141" spans="2:22" ht="15" customHeight="1" x14ac:dyDescent="0.25">
      <c r="B141" s="11"/>
    </row>
    <row r="142" spans="2:22" x14ac:dyDescent="0.25">
      <c r="B142" s="11"/>
      <c r="C142" s="10" t="s">
        <v>81</v>
      </c>
      <c r="O142" s="13"/>
      <c r="P142" s="13"/>
      <c r="Q142" s="13"/>
      <c r="R142" s="13"/>
      <c r="S142" s="13"/>
      <c r="T142" s="13"/>
      <c r="U142" s="13"/>
      <c r="V142" s="13"/>
    </row>
    <row r="143" spans="2:22" ht="45.75" customHeight="1" x14ac:dyDescent="0.25">
      <c r="B143" s="11"/>
      <c r="C143" s="210" t="s">
        <v>90</v>
      </c>
      <c r="D143" s="211"/>
      <c r="E143" s="211"/>
      <c r="F143" s="211"/>
      <c r="G143" s="211"/>
      <c r="H143" s="211"/>
      <c r="I143" s="216"/>
      <c r="O143" s="15" t="s">
        <v>19</v>
      </c>
    </row>
    <row r="144" spans="2:22" ht="17.25" customHeight="1" x14ac:dyDescent="0.25">
      <c r="B144" s="11"/>
      <c r="C144" s="1" t="s">
        <v>92</v>
      </c>
      <c r="G144" s="98"/>
      <c r="H144" s="98"/>
      <c r="I144" s="99"/>
      <c r="J144" s="99"/>
      <c r="K144" s="99"/>
      <c r="L144" s="99"/>
      <c r="M144" s="99"/>
      <c r="O144" s="1" t="s">
        <v>14</v>
      </c>
      <c r="P144" s="3"/>
      <c r="Q144" s="3"/>
      <c r="R144" s="3"/>
      <c r="S144" s="3"/>
      <c r="T144" s="3"/>
      <c r="U144" s="3"/>
      <c r="V144" s="3"/>
    </row>
    <row r="145" spans="2:22" x14ac:dyDescent="0.25">
      <c r="B145" s="11"/>
      <c r="C145" s="1" t="s">
        <v>93</v>
      </c>
      <c r="P145" s="3"/>
      <c r="Q145" s="3"/>
      <c r="R145" s="3"/>
      <c r="S145" s="3"/>
      <c r="T145" s="3"/>
      <c r="U145" s="3"/>
      <c r="V145" s="3"/>
    </row>
    <row r="146" spans="2:22" x14ac:dyDescent="0.25">
      <c r="B146" s="11"/>
      <c r="C146" s="1" t="s">
        <v>102</v>
      </c>
      <c r="P146" s="3"/>
      <c r="Q146" s="3"/>
      <c r="R146" s="3"/>
      <c r="S146" s="3"/>
      <c r="T146" s="3"/>
      <c r="U146" s="3"/>
      <c r="V146" s="3"/>
    </row>
    <row r="147" spans="2:22" x14ac:dyDescent="0.25">
      <c r="B147" s="11"/>
      <c r="C147" s="1" t="s">
        <v>94</v>
      </c>
      <c r="P147" s="3"/>
      <c r="Q147" s="3"/>
      <c r="R147" s="3"/>
      <c r="S147" s="3"/>
      <c r="T147" s="3"/>
      <c r="U147" s="3"/>
      <c r="V147" s="3"/>
    </row>
    <row r="148" spans="2:22" x14ac:dyDescent="0.25">
      <c r="B148" s="11"/>
      <c r="C148" s="1" t="s">
        <v>95</v>
      </c>
      <c r="P148" s="3"/>
      <c r="Q148" s="3"/>
      <c r="R148" s="3"/>
      <c r="S148" s="3"/>
      <c r="T148" s="3"/>
      <c r="U148" s="3"/>
      <c r="V148" s="3"/>
    </row>
    <row r="149" spans="2:22" x14ac:dyDescent="0.25">
      <c r="B149" s="11"/>
      <c r="P149" s="3"/>
      <c r="Q149" s="3"/>
      <c r="R149" s="3"/>
      <c r="S149" s="3"/>
      <c r="T149" s="3"/>
      <c r="U149" s="3"/>
      <c r="V149" s="3"/>
    </row>
    <row r="150" spans="2:22" ht="54.75" customHeight="1" x14ac:dyDescent="0.25">
      <c r="B150" s="11"/>
      <c r="C150" s="210" t="s">
        <v>91</v>
      </c>
      <c r="D150" s="211"/>
      <c r="E150" s="211"/>
      <c r="F150" s="211"/>
      <c r="G150" s="211"/>
      <c r="H150" s="211"/>
      <c r="I150" s="216"/>
      <c r="P150" s="3"/>
      <c r="Q150" s="3"/>
      <c r="R150" s="3"/>
      <c r="S150" s="3"/>
      <c r="T150" s="3"/>
      <c r="U150" s="3"/>
      <c r="V150" s="3"/>
    </row>
    <row r="151" spans="2:22" ht="17.25" customHeight="1" x14ac:dyDescent="0.25">
      <c r="B151" s="11"/>
      <c r="C151" s="1" t="s">
        <v>92</v>
      </c>
      <c r="G151" s="98"/>
      <c r="H151" s="98"/>
      <c r="I151" s="99"/>
      <c r="J151" s="99"/>
      <c r="K151" s="99"/>
      <c r="L151" s="99"/>
      <c r="M151" s="99"/>
      <c r="P151" s="3"/>
      <c r="Q151" s="3"/>
      <c r="R151" s="3"/>
      <c r="S151" s="3"/>
      <c r="T151" s="3"/>
      <c r="U151" s="3"/>
      <c r="V151" s="3"/>
    </row>
    <row r="152" spans="2:22" x14ac:dyDescent="0.25">
      <c r="B152" s="11"/>
      <c r="C152" s="1" t="s">
        <v>96</v>
      </c>
      <c r="P152" s="3"/>
      <c r="Q152" s="3"/>
      <c r="R152" s="3"/>
      <c r="S152" s="3"/>
      <c r="T152" s="3"/>
      <c r="U152" s="3"/>
      <c r="V152" s="3"/>
    </row>
    <row r="153" spans="2:22" x14ac:dyDescent="0.25">
      <c r="B153" s="11"/>
      <c r="O153" s="1" t="s">
        <v>4</v>
      </c>
      <c r="P153" s="3"/>
      <c r="Q153" s="3"/>
      <c r="R153" s="3"/>
      <c r="S153" s="3"/>
      <c r="T153" s="3"/>
      <c r="U153" s="3"/>
      <c r="V153" s="3"/>
    </row>
    <row r="154" spans="2:22" x14ac:dyDescent="0.25">
      <c r="B154" s="11"/>
      <c r="C154" s="50" t="s">
        <v>71</v>
      </c>
    </row>
    <row r="155" spans="2:22" x14ac:dyDescent="0.25">
      <c r="B155" s="11" t="s">
        <v>45</v>
      </c>
      <c r="C155" s="1" t="s">
        <v>72</v>
      </c>
    </row>
    <row r="156" spans="2:22" x14ac:dyDescent="0.25">
      <c r="B156" s="11" t="s">
        <v>46</v>
      </c>
      <c r="C156" s="1" t="s">
        <v>73</v>
      </c>
    </row>
    <row r="157" spans="2:22" x14ac:dyDescent="0.25">
      <c r="B157" s="11" t="s">
        <v>47</v>
      </c>
      <c r="C157" s="1" t="s">
        <v>74</v>
      </c>
    </row>
    <row r="158" spans="2:22" x14ac:dyDescent="0.25">
      <c r="B158" s="11" t="s">
        <v>48</v>
      </c>
      <c r="C158" s="1" t="s">
        <v>101</v>
      </c>
    </row>
    <row r="159" spans="2:22" x14ac:dyDescent="0.25">
      <c r="B159" s="11"/>
    </row>
    <row r="160" spans="2:22" x14ac:dyDescent="0.25">
      <c r="C160" s="1" t="s">
        <v>77</v>
      </c>
    </row>
    <row r="161" spans="1:22" ht="15" customHeight="1" x14ac:dyDescent="0.25">
      <c r="B161" s="11" t="s">
        <v>45</v>
      </c>
      <c r="C161" s="45" t="s">
        <v>78</v>
      </c>
    </row>
    <row r="162" spans="1:22" ht="20.25" customHeight="1" x14ac:dyDescent="0.25">
      <c r="B162" s="11" t="s">
        <v>46</v>
      </c>
      <c r="C162" s="45" t="s">
        <v>79</v>
      </c>
      <c r="R162" s="5"/>
      <c r="S162" s="5"/>
      <c r="T162" s="5"/>
      <c r="U162" s="5"/>
      <c r="V162" s="5"/>
    </row>
    <row r="163" spans="1:22" x14ac:dyDescent="0.25">
      <c r="B163" s="11" t="s">
        <v>47</v>
      </c>
      <c r="C163" s="45" t="s">
        <v>80</v>
      </c>
      <c r="O163" s="5"/>
      <c r="P163" s="5"/>
      <c r="Q163" s="5"/>
      <c r="R163" s="5"/>
      <c r="S163" s="5"/>
      <c r="T163" s="5"/>
      <c r="U163" s="5"/>
      <c r="V163" s="5"/>
    </row>
    <row r="164" spans="1:22" x14ac:dyDescent="0.25">
      <c r="A164" s="11"/>
      <c r="B164" s="11"/>
      <c r="O164" s="13"/>
      <c r="P164" s="13"/>
      <c r="Q164" s="13"/>
      <c r="R164" s="13"/>
      <c r="S164" s="13"/>
      <c r="T164" s="13"/>
      <c r="U164" s="13"/>
      <c r="V164" s="13"/>
    </row>
    <row r="165" spans="1:22" x14ac:dyDescent="0.25">
      <c r="A165" s="11"/>
      <c r="B165" s="11"/>
      <c r="C165" s="1" t="s">
        <v>81</v>
      </c>
      <c r="O165" s="15" t="s">
        <v>23</v>
      </c>
      <c r="P165" s="3"/>
      <c r="Q165" s="3"/>
      <c r="R165" s="3"/>
      <c r="S165" s="3"/>
      <c r="T165" s="3"/>
      <c r="U165" s="3"/>
      <c r="V165" s="3"/>
    </row>
    <row r="166" spans="1:22" ht="36" customHeight="1" x14ac:dyDescent="0.25">
      <c r="A166" s="11"/>
      <c r="B166" s="46"/>
      <c r="C166" s="210" t="s">
        <v>82</v>
      </c>
      <c r="D166" s="211"/>
      <c r="E166" s="211"/>
      <c r="F166" s="211"/>
      <c r="G166" s="211"/>
      <c r="H166" s="211"/>
      <c r="I166" s="211"/>
      <c r="J166" s="211"/>
      <c r="K166" s="216"/>
      <c r="O166" s="1" t="s">
        <v>14</v>
      </c>
    </row>
    <row r="167" spans="1:22" ht="21" customHeight="1" x14ac:dyDescent="0.25">
      <c r="A167" s="11"/>
      <c r="B167" s="11"/>
      <c r="C167" s="1" t="s">
        <v>83</v>
      </c>
      <c r="I167" s="99"/>
      <c r="K167" s="139"/>
      <c r="L167" s="139"/>
      <c r="M167" s="139"/>
    </row>
    <row r="168" spans="1:22" ht="20.25" customHeight="1" x14ac:dyDescent="0.25">
      <c r="A168" s="11"/>
      <c r="B168" s="11"/>
      <c r="C168" s="1" t="s">
        <v>84</v>
      </c>
      <c r="O168" s="10"/>
    </row>
    <row r="169" spans="1:22" ht="17.25" customHeight="1" x14ac:dyDescent="0.25">
      <c r="C169" s="1" t="s">
        <v>85</v>
      </c>
      <c r="O169" s="10"/>
    </row>
    <row r="170" spans="1:22" x14ac:dyDescent="0.25">
      <c r="C170" s="1" t="s">
        <v>86</v>
      </c>
      <c r="O170" s="10"/>
    </row>
    <row r="171" spans="1:22" x14ac:dyDescent="0.25">
      <c r="O171" s="10"/>
    </row>
    <row r="172" spans="1:22" x14ac:dyDescent="0.25">
      <c r="O172" s="10"/>
    </row>
    <row r="173" spans="1:22" x14ac:dyDescent="0.25">
      <c r="O173" s="10"/>
    </row>
    <row r="175" spans="1:22" x14ac:dyDescent="0.25">
      <c r="O175" s="1" t="s">
        <v>4</v>
      </c>
    </row>
    <row r="180" spans="4:22" x14ac:dyDescent="0.25">
      <c r="D180" s="98"/>
      <c r="E180" s="98"/>
      <c r="F180" s="98"/>
    </row>
    <row r="184" spans="4:22" ht="15" customHeight="1" x14ac:dyDescent="0.25"/>
    <row r="185" spans="4:22" ht="32.25" customHeight="1" x14ac:dyDescent="0.25"/>
    <row r="186" spans="4:22" x14ac:dyDescent="0.25">
      <c r="O186" s="13"/>
      <c r="P186" s="13"/>
      <c r="Q186" s="13"/>
      <c r="R186" s="13"/>
      <c r="S186" s="13"/>
      <c r="T186" s="13"/>
      <c r="U186" s="13"/>
      <c r="V186" s="13"/>
    </row>
    <row r="187" spans="4:22" x14ac:dyDescent="0.25">
      <c r="D187" s="98"/>
      <c r="E187" s="98"/>
      <c r="F187" s="98"/>
      <c r="O187" s="50" t="s">
        <v>24</v>
      </c>
      <c r="P187" s="3"/>
      <c r="Q187" s="3"/>
      <c r="R187" s="3"/>
      <c r="S187" s="3"/>
      <c r="T187" s="3"/>
      <c r="U187" s="3"/>
      <c r="V187" s="3"/>
    </row>
    <row r="188" spans="4:22" x14ac:dyDescent="0.25">
      <c r="O188" s="16" t="s">
        <v>14</v>
      </c>
    </row>
    <row r="199" spans="4:15" x14ac:dyDescent="0.25">
      <c r="O199" s="1" t="s">
        <v>4</v>
      </c>
    </row>
    <row r="203" spans="4:15" x14ac:dyDescent="0.25">
      <c r="D203" s="98"/>
      <c r="E203" s="98"/>
      <c r="F203" s="98"/>
    </row>
    <row r="211" spans="15:22" x14ac:dyDescent="0.25">
      <c r="O211" s="13"/>
      <c r="P211" s="13"/>
      <c r="Q211" s="13"/>
      <c r="R211" s="13"/>
      <c r="S211" s="13"/>
      <c r="T211" s="13"/>
      <c r="U211" s="13"/>
      <c r="V211" s="13"/>
    </row>
    <row r="212" spans="15:22" x14ac:dyDescent="0.25">
      <c r="O212" s="15" t="s">
        <v>26</v>
      </c>
      <c r="P212" s="3"/>
      <c r="Q212" s="3"/>
      <c r="R212" s="3"/>
      <c r="S212" s="3"/>
      <c r="T212" s="3"/>
      <c r="U212" s="3"/>
      <c r="V212" s="3"/>
    </row>
    <row r="213" spans="15:22" x14ac:dyDescent="0.25">
      <c r="O213" s="1" t="s">
        <v>14</v>
      </c>
    </row>
    <row r="224" spans="15:22" x14ac:dyDescent="0.25">
      <c r="O224" s="1" t="s">
        <v>4</v>
      </c>
    </row>
    <row r="233" spans="15:22" x14ac:dyDescent="0.25">
      <c r="O233" s="13"/>
      <c r="P233" s="13"/>
      <c r="Q233" s="13"/>
      <c r="R233" s="13"/>
      <c r="S233" s="13"/>
      <c r="T233" s="13"/>
      <c r="U233" s="13"/>
      <c r="V233" s="13"/>
    </row>
    <row r="234" spans="15:22" x14ac:dyDescent="0.25">
      <c r="O234" s="15" t="s">
        <v>27</v>
      </c>
      <c r="P234" s="3"/>
      <c r="Q234" s="3"/>
      <c r="R234" s="3"/>
      <c r="S234" s="3"/>
      <c r="T234" s="3"/>
      <c r="U234" s="3"/>
      <c r="V234" s="3"/>
    </row>
    <row r="235" spans="15:22" x14ac:dyDescent="0.25">
      <c r="O235" s="1" t="s">
        <v>14</v>
      </c>
    </row>
    <row r="246" spans="15:22" x14ac:dyDescent="0.25">
      <c r="O246" s="1" t="s">
        <v>4</v>
      </c>
    </row>
    <row r="255" spans="15:22" x14ac:dyDescent="0.25">
      <c r="R255" s="5"/>
      <c r="S255" s="5"/>
      <c r="T255" s="5"/>
      <c r="U255" s="5"/>
      <c r="V255" s="5"/>
    </row>
    <row r="256" spans="15:22" x14ac:dyDescent="0.25">
      <c r="O256" s="5"/>
      <c r="P256" s="5"/>
      <c r="Q256" s="5"/>
    </row>
    <row r="257" spans="15:22" x14ac:dyDescent="0.25">
      <c r="O257" s="13"/>
      <c r="P257" s="13"/>
      <c r="Q257" s="13"/>
      <c r="R257" s="13"/>
      <c r="S257" s="13"/>
      <c r="T257" s="13"/>
      <c r="U257" s="13"/>
      <c r="V257" s="13"/>
    </row>
    <row r="258" spans="15:22" x14ac:dyDescent="0.25">
      <c r="O258" s="15" t="s">
        <v>28</v>
      </c>
      <c r="P258" s="3"/>
      <c r="Q258" s="3"/>
    </row>
    <row r="259" spans="15:22" x14ac:dyDescent="0.25">
      <c r="O259" s="1" t="s">
        <v>14</v>
      </c>
    </row>
    <row r="270" spans="15:22" x14ac:dyDescent="0.25">
      <c r="O270" s="1" t="s">
        <v>4</v>
      </c>
    </row>
    <row r="281" spans="15:22" x14ac:dyDescent="0.25">
      <c r="O281" s="13"/>
      <c r="P281" s="13"/>
      <c r="Q281" s="13"/>
      <c r="R281" s="13"/>
      <c r="S281" s="13"/>
      <c r="T281" s="13"/>
      <c r="U281" s="13"/>
      <c r="V281" s="13"/>
    </row>
    <row r="282" spans="15:22" x14ac:dyDescent="0.25">
      <c r="O282" s="15" t="s">
        <v>29</v>
      </c>
      <c r="P282" s="3"/>
      <c r="Q282" s="3"/>
      <c r="R282" s="8"/>
      <c r="S282" s="8"/>
      <c r="T282" s="8"/>
      <c r="U282" s="8"/>
      <c r="V282" s="8"/>
    </row>
    <row r="283" spans="15:22" x14ac:dyDescent="0.25">
      <c r="O283" s="1" t="s">
        <v>14</v>
      </c>
    </row>
    <row r="293" spans="15:22" x14ac:dyDescent="0.25">
      <c r="O293" s="1" t="s">
        <v>4</v>
      </c>
    </row>
    <row r="303" spans="15:22" x14ac:dyDescent="0.25">
      <c r="O303" s="13"/>
      <c r="P303" s="13"/>
      <c r="Q303" s="13"/>
      <c r="R303" s="13"/>
      <c r="S303" s="13"/>
      <c r="T303" s="13"/>
      <c r="U303" s="13"/>
      <c r="V303" s="13"/>
    </row>
    <row r="304" spans="15:22" x14ac:dyDescent="0.25">
      <c r="O304" s="15" t="s">
        <v>30</v>
      </c>
      <c r="P304" s="3"/>
      <c r="Q304" s="3"/>
      <c r="R304" s="3"/>
      <c r="S304" s="3"/>
      <c r="T304" s="3"/>
      <c r="U304" s="3"/>
      <c r="V304" s="3"/>
    </row>
    <row r="305" spans="15:15" x14ac:dyDescent="0.25">
      <c r="O305" s="1" t="s">
        <v>14</v>
      </c>
    </row>
    <row r="315" spans="15:15" x14ac:dyDescent="0.25">
      <c r="O315" s="1" t="s">
        <v>4</v>
      </c>
    </row>
    <row r="325" spans="15:22" x14ac:dyDescent="0.25">
      <c r="O325" s="13"/>
      <c r="P325" s="13"/>
      <c r="Q325" s="13"/>
      <c r="R325" s="13"/>
      <c r="S325" s="13"/>
      <c r="T325" s="13"/>
      <c r="U325" s="13"/>
      <c r="V325" s="13"/>
    </row>
    <row r="326" spans="15:22" x14ac:dyDescent="0.25">
      <c r="O326" s="15" t="s">
        <v>31</v>
      </c>
      <c r="P326" s="3"/>
      <c r="Q326" s="3"/>
      <c r="R326" s="3"/>
      <c r="S326" s="3"/>
      <c r="T326" s="3"/>
      <c r="U326" s="3"/>
      <c r="V326" s="3"/>
    </row>
    <row r="327" spans="15:22" x14ac:dyDescent="0.25">
      <c r="O327" s="1" t="s">
        <v>14</v>
      </c>
    </row>
    <row r="339" spans="15:22" x14ac:dyDescent="0.25">
      <c r="O339" s="1" t="s">
        <v>4</v>
      </c>
    </row>
    <row r="349" spans="15:22" x14ac:dyDescent="0.25">
      <c r="O349" s="13"/>
      <c r="P349" s="13"/>
      <c r="Q349" s="13"/>
      <c r="R349" s="13"/>
      <c r="S349" s="13"/>
      <c r="T349" s="13"/>
      <c r="U349" s="13"/>
      <c r="V349" s="13"/>
    </row>
    <row r="350" spans="15:22" x14ac:dyDescent="0.25">
      <c r="O350" s="15" t="s">
        <v>32</v>
      </c>
      <c r="P350" s="3"/>
      <c r="Q350" s="3"/>
      <c r="R350" s="3"/>
      <c r="S350" s="3"/>
      <c r="T350" s="3"/>
      <c r="U350" s="3"/>
      <c r="V350" s="3"/>
    </row>
    <row r="351" spans="15:22" x14ac:dyDescent="0.25">
      <c r="O351" s="1" t="s">
        <v>14</v>
      </c>
    </row>
    <row r="361" spans="15:15" x14ac:dyDescent="0.25">
      <c r="O361" s="1" t="s">
        <v>4</v>
      </c>
    </row>
    <row r="371" spans="15:22" x14ac:dyDescent="0.25">
      <c r="O371" s="13"/>
      <c r="P371" s="13"/>
      <c r="Q371" s="13"/>
      <c r="R371" s="13"/>
      <c r="S371" s="13"/>
      <c r="T371" s="13"/>
      <c r="U371" s="13"/>
      <c r="V371" s="13"/>
    </row>
    <row r="372" spans="15:22" x14ac:dyDescent="0.25">
      <c r="O372" s="15" t="s">
        <v>33</v>
      </c>
      <c r="P372" s="3"/>
      <c r="Q372" s="3"/>
      <c r="R372" s="3"/>
      <c r="S372" s="3"/>
      <c r="T372" s="3"/>
      <c r="U372" s="3"/>
      <c r="V372" s="3"/>
    </row>
    <row r="373" spans="15:22" x14ac:dyDescent="0.25">
      <c r="O373" s="1" t="s">
        <v>14</v>
      </c>
    </row>
    <row r="383" spans="15:22" x14ac:dyDescent="0.25">
      <c r="O383" s="1" t="s">
        <v>4</v>
      </c>
    </row>
    <row r="393" spans="15:22" x14ac:dyDescent="0.25">
      <c r="O393" s="13"/>
      <c r="P393" s="13"/>
      <c r="Q393" s="13"/>
      <c r="R393" s="13"/>
      <c r="S393" s="13"/>
      <c r="T393" s="13"/>
      <c r="U393" s="13"/>
      <c r="V393" s="13"/>
    </row>
    <row r="394" spans="15:22" x14ac:dyDescent="0.25">
      <c r="O394" s="15" t="s">
        <v>34</v>
      </c>
      <c r="P394" s="3"/>
      <c r="Q394" s="3"/>
      <c r="R394" s="3"/>
      <c r="S394" s="3"/>
      <c r="T394" s="3"/>
      <c r="U394" s="3"/>
      <c r="V394" s="3"/>
    </row>
    <row r="395" spans="15:22" x14ac:dyDescent="0.25">
      <c r="O395" s="1" t="s">
        <v>14</v>
      </c>
    </row>
    <row r="405" spans="15:15" x14ac:dyDescent="0.25">
      <c r="O405" s="1" t="s">
        <v>4</v>
      </c>
    </row>
    <row r="418" spans="15:22" x14ac:dyDescent="0.25">
      <c r="O418" s="13"/>
      <c r="P418" s="13"/>
      <c r="Q418" s="13"/>
      <c r="R418" s="13"/>
      <c r="S418" s="13"/>
      <c r="T418" s="13"/>
      <c r="U418" s="13"/>
      <c r="V418" s="13"/>
    </row>
    <row r="419" spans="15:22" x14ac:dyDescent="0.25">
      <c r="O419" s="10" t="s">
        <v>35</v>
      </c>
    </row>
    <row r="420" spans="15:22" x14ac:dyDescent="0.25">
      <c r="O420" s="1" t="s">
        <v>14</v>
      </c>
    </row>
    <row r="430" spans="15:22" x14ac:dyDescent="0.25">
      <c r="O430" s="1" t="s">
        <v>4</v>
      </c>
    </row>
  </sheetData>
  <autoFilter ref="I105:S105">
    <filterColumn colId="0" showButton="0"/>
    <filterColumn colId="1" showButton="0"/>
    <filterColumn colId="2" showButton="0"/>
    <filterColumn colId="3" showButton="0"/>
    <filterColumn colId="4" showButton="0"/>
    <filterColumn colId="5" showButton="0"/>
    <filterColumn colId="6" showButton="0"/>
    <sortState ref="I106:S139">
      <sortCondition descending="1" ref="Q105"/>
    </sortState>
  </autoFilter>
  <mergeCells count="79">
    <mergeCell ref="I137:P137"/>
    <mergeCell ref="I138:P138"/>
    <mergeCell ref="I105:P105"/>
    <mergeCell ref="I132:P132"/>
    <mergeCell ref="I133:P133"/>
    <mergeCell ref="I134:P134"/>
    <mergeCell ref="I135:P135"/>
    <mergeCell ref="I136:P136"/>
    <mergeCell ref="I127:P127"/>
    <mergeCell ref="I128:P128"/>
    <mergeCell ref="I129:P129"/>
    <mergeCell ref="I130:P130"/>
    <mergeCell ref="I131:P131"/>
    <mergeCell ref="C166:K166"/>
    <mergeCell ref="C150:I150"/>
    <mergeCell ref="C143:I143"/>
    <mergeCell ref="D16:N16"/>
    <mergeCell ref="I17:K17"/>
    <mergeCell ref="I106:P106"/>
    <mergeCell ref="I107:P107"/>
    <mergeCell ref="I108:P108"/>
    <mergeCell ref="I109:P109"/>
    <mergeCell ref="I110:P110"/>
    <mergeCell ref="I111:P111"/>
    <mergeCell ref="I112:P112"/>
    <mergeCell ref="I113:P113"/>
    <mergeCell ref="I114:P114"/>
    <mergeCell ref="I115:P115"/>
    <mergeCell ref="C100:I100"/>
    <mergeCell ref="C101:I102"/>
    <mergeCell ref="I116:P116"/>
    <mergeCell ref="I117:P117"/>
    <mergeCell ref="I118:P118"/>
    <mergeCell ref="I119:P119"/>
    <mergeCell ref="I120:P120"/>
    <mergeCell ref="I121:P121"/>
    <mergeCell ref="I122:P122"/>
    <mergeCell ref="I123:P123"/>
    <mergeCell ref="I124:P124"/>
    <mergeCell ref="I125:P125"/>
    <mergeCell ref="I126:P126"/>
    <mergeCell ref="C47:C56"/>
    <mergeCell ref="C57:C66"/>
    <mergeCell ref="C67:C78"/>
    <mergeCell ref="D47:D48"/>
    <mergeCell ref="D63:D64"/>
    <mergeCell ref="D77:D78"/>
    <mergeCell ref="D71:D72"/>
    <mergeCell ref="D75:D76"/>
    <mergeCell ref="D61:D62"/>
    <mergeCell ref="D73:D74"/>
    <mergeCell ref="D69:D70"/>
    <mergeCell ref="C3:H14"/>
    <mergeCell ref="C1:H2"/>
    <mergeCell ref="F17:H17"/>
    <mergeCell ref="D17:E17"/>
    <mergeCell ref="L17:N17"/>
    <mergeCell ref="D18:E18"/>
    <mergeCell ref="D19:E19"/>
    <mergeCell ref="D24:E24"/>
    <mergeCell ref="D25:E25"/>
    <mergeCell ref="D27:E27"/>
    <mergeCell ref="D26:E26"/>
    <mergeCell ref="D67:D68"/>
    <mergeCell ref="D59:D60"/>
    <mergeCell ref="D57:D58"/>
    <mergeCell ref="D20:E20"/>
    <mergeCell ref="D49:D50"/>
    <mergeCell ref="D53:D54"/>
    <mergeCell ref="D65:D66"/>
    <mergeCell ref="D51:D52"/>
    <mergeCell ref="D55:D56"/>
    <mergeCell ref="D21:E21"/>
    <mergeCell ref="D22:E22"/>
    <mergeCell ref="D23:E23"/>
    <mergeCell ref="E45:H45"/>
    <mergeCell ref="D28:E28"/>
    <mergeCell ref="D29:E29"/>
    <mergeCell ref="D30:E30"/>
  </mergeCells>
  <hyperlinks>
    <hyperlink ref="C161" r:id="rId1"/>
    <hyperlink ref="C162" r:id="rId2"/>
    <hyperlink ref="C163" r:id="rId3"/>
    <hyperlink ref="D34" r:id="rId4" location="b2b" display="https://blog.alexa.com/average-conversion-rates/ - b2b"/>
    <hyperlink ref="D37" r:id="rId5"/>
    <hyperlink ref="D38" r:id="rId6"/>
    <hyperlink ref="D39" r:id="rId7"/>
    <hyperlink ref="C113" r:id="rId8" display="https://www.cognizant.com/enterprise-blockchain-solutions"/>
    <hyperlink ref="C106" r:id="rId9" display="https://www.cognizant.com/ai/"/>
    <hyperlink ref="C108" r:id="rId10" display="https://www.cognizant.com/cognizant-digital-business/iot-solutions"/>
    <hyperlink ref="C107" r:id="rId11" display="https://www.cognizant.com/cognizant-digital-business/digital-engineering "/>
    <hyperlink ref="C111" r:id="rId12" display="https://www.cognizant.com/cognizant-digital-operations/intelligent-process-automation "/>
    <hyperlink ref="C112" r:id="rId13" display="https://www.cognizant.com/consulting "/>
    <hyperlink ref="C109" r:id="rId14" display="https://www.cognizant.com/cognizant-digital-operations "/>
    <hyperlink ref="C110" r:id="rId15" display="https://www.cognizant.com/cognizant-digital-operations/industry-platform-solutions"/>
  </hyperlinks>
  <pageMargins left="0.7" right="0.7" top="0.75" bottom="0.75" header="0.3" footer="0.3"/>
  <pageSetup paperSize="9" orientation="portrait" verticalDpi="0" r:id="rId16"/>
  <drawing r:id="rId17"/>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L35"/>
  <sheetViews>
    <sheetView zoomScaleNormal="100" workbookViewId="0">
      <selection activeCell="C2" sqref="C2:C4"/>
    </sheetView>
  </sheetViews>
  <sheetFormatPr defaultColWidth="9.140625" defaultRowHeight="15" x14ac:dyDescent="0.25"/>
  <cols>
    <col min="1" max="2" width="9.140625" style="1"/>
    <col min="3" max="3" width="80.85546875" style="1" customWidth="1"/>
    <col min="4" max="4" width="11.42578125" style="1" customWidth="1"/>
    <col min="5" max="5" width="12" style="1" customWidth="1"/>
    <col min="6" max="6" width="13.28515625" style="1" customWidth="1"/>
    <col min="7" max="7" width="10.140625" style="1" customWidth="1"/>
    <col min="8" max="8" width="51.42578125" style="1" customWidth="1"/>
    <col min="9" max="9" width="11.42578125" style="1" customWidth="1"/>
    <col min="10" max="10" width="16.7109375" style="1" customWidth="1"/>
    <col min="11" max="11" width="9.140625" style="1"/>
    <col min="12" max="12" width="10" style="1" customWidth="1"/>
    <col min="13" max="13" width="9.42578125" style="1" bestFit="1" customWidth="1"/>
    <col min="14" max="16384" width="9.140625" style="1"/>
  </cols>
  <sheetData>
    <row r="1" spans="2:12" ht="15.75" thickBot="1" x14ac:dyDescent="0.3"/>
    <row r="2" spans="2:12" ht="15.75" thickBot="1" x14ac:dyDescent="0.3">
      <c r="C2" s="204" t="s">
        <v>131</v>
      </c>
      <c r="D2" s="105" t="s">
        <v>20</v>
      </c>
      <c r="E2" s="106" t="s">
        <v>4</v>
      </c>
      <c r="F2" s="106" t="s">
        <v>14</v>
      </c>
      <c r="G2" s="107" t="s">
        <v>3</v>
      </c>
    </row>
    <row r="3" spans="2:12" x14ac:dyDescent="0.25">
      <c r="C3" s="205"/>
      <c r="D3" s="25" t="s">
        <v>21</v>
      </c>
      <c r="E3" s="25">
        <f>SUM(D8:D21)</f>
        <v>47802</v>
      </c>
      <c r="F3" s="30">
        <f>SUM(F8:F21)</f>
        <v>464508</v>
      </c>
      <c r="G3" s="108">
        <v>712</v>
      </c>
    </row>
    <row r="4" spans="2:12" ht="15.75" thickBot="1" x14ac:dyDescent="0.3">
      <c r="C4" s="206"/>
      <c r="D4" s="37" t="s">
        <v>22</v>
      </c>
      <c r="E4" s="37">
        <f>SUM(D25:D35)</f>
        <v>2933</v>
      </c>
      <c r="F4" s="109">
        <f>SUM(F25:F35)</f>
        <v>18488</v>
      </c>
      <c r="G4" s="110">
        <v>149</v>
      </c>
    </row>
    <row r="5" spans="2:12" ht="15.75" thickBot="1" x14ac:dyDescent="0.3"/>
    <row r="6" spans="2:12" ht="15.75" thickBot="1" x14ac:dyDescent="0.3">
      <c r="C6" s="207" t="s">
        <v>21</v>
      </c>
      <c r="D6" s="208"/>
      <c r="E6" s="208"/>
      <c r="F6" s="209"/>
    </row>
    <row r="7" spans="2:12" ht="15.75" thickBot="1" x14ac:dyDescent="0.3">
      <c r="B7" s="135" t="s">
        <v>172</v>
      </c>
      <c r="C7" s="125" t="s">
        <v>171</v>
      </c>
      <c r="D7" s="126" t="s">
        <v>129</v>
      </c>
      <c r="E7" s="126" t="s">
        <v>128</v>
      </c>
      <c r="F7" s="127" t="s">
        <v>127</v>
      </c>
    </row>
    <row r="8" spans="2:12" x14ac:dyDescent="0.25">
      <c r="B8" s="46" t="s">
        <v>173</v>
      </c>
      <c r="C8" s="141" t="s">
        <v>146</v>
      </c>
      <c r="D8" s="128">
        <v>18254</v>
      </c>
      <c r="E8" s="132">
        <v>4.7170270270270267</v>
      </c>
      <c r="F8" s="130">
        <v>156800</v>
      </c>
    </row>
    <row r="9" spans="2:12" x14ac:dyDescent="0.25">
      <c r="B9" s="46" t="s">
        <v>173</v>
      </c>
      <c r="C9" s="145" t="s">
        <v>44</v>
      </c>
      <c r="D9" s="114">
        <v>21429</v>
      </c>
      <c r="E9" s="133">
        <v>2.8007110091743113</v>
      </c>
      <c r="F9" s="123">
        <v>136373</v>
      </c>
      <c r="G9" s="119"/>
      <c r="L9" s="2"/>
    </row>
    <row r="10" spans="2:12" x14ac:dyDescent="0.25">
      <c r="B10" s="46" t="s">
        <v>173</v>
      </c>
      <c r="C10" s="146" t="s">
        <v>62</v>
      </c>
      <c r="D10" s="114">
        <v>3975</v>
      </c>
      <c r="E10" s="133">
        <v>13.331249999999999</v>
      </c>
      <c r="F10" s="123">
        <v>76335</v>
      </c>
      <c r="G10" s="119"/>
      <c r="L10" s="2"/>
    </row>
    <row r="11" spans="2:12" x14ac:dyDescent="0.25">
      <c r="B11" s="46" t="s">
        <v>173</v>
      </c>
      <c r="C11" s="146" t="s">
        <v>158</v>
      </c>
      <c r="D11" s="114">
        <v>833</v>
      </c>
      <c r="E11" s="133">
        <v>23.563076923076924</v>
      </c>
      <c r="F11" s="123">
        <v>34162</v>
      </c>
      <c r="G11" s="119"/>
      <c r="L11" s="2"/>
    </row>
    <row r="12" spans="2:12" x14ac:dyDescent="0.25">
      <c r="B12" s="46" t="s">
        <v>173</v>
      </c>
      <c r="C12" s="145" t="s">
        <v>63</v>
      </c>
      <c r="D12" s="114">
        <v>1011</v>
      </c>
      <c r="E12" s="133">
        <v>25.063333333333333</v>
      </c>
      <c r="F12" s="123">
        <v>17686</v>
      </c>
      <c r="G12" s="119"/>
      <c r="L12" s="2"/>
    </row>
    <row r="13" spans="2:12" x14ac:dyDescent="0.25">
      <c r="B13" s="46" t="s">
        <v>173</v>
      </c>
      <c r="C13" s="145" t="s">
        <v>159</v>
      </c>
      <c r="D13" s="114">
        <v>578</v>
      </c>
      <c r="E13" s="133">
        <v>22.765000000000001</v>
      </c>
      <c r="F13" s="123">
        <v>13551</v>
      </c>
      <c r="G13" s="119"/>
      <c r="L13" s="2"/>
    </row>
    <row r="14" spans="2:12" x14ac:dyDescent="0.25">
      <c r="B14" s="46" t="s">
        <v>173</v>
      </c>
      <c r="C14" s="145" t="s">
        <v>161</v>
      </c>
      <c r="D14" s="114">
        <v>719</v>
      </c>
      <c r="E14" s="133">
        <v>11.13</v>
      </c>
      <c r="F14" s="123">
        <v>10213</v>
      </c>
      <c r="G14" s="119"/>
      <c r="L14" s="2"/>
    </row>
    <row r="15" spans="2:12" x14ac:dyDescent="0.25">
      <c r="B15" s="46" t="s">
        <v>173</v>
      </c>
      <c r="C15" s="145" t="s">
        <v>160</v>
      </c>
      <c r="D15" s="114">
        <v>219</v>
      </c>
      <c r="E15" s="133">
        <v>28.33</v>
      </c>
      <c r="F15" s="123">
        <v>9948</v>
      </c>
      <c r="G15" s="119"/>
      <c r="L15" s="2"/>
    </row>
    <row r="16" spans="2:12" x14ac:dyDescent="0.25">
      <c r="B16" s="46" t="s">
        <v>173</v>
      </c>
      <c r="C16" s="146" t="s">
        <v>67</v>
      </c>
      <c r="D16" s="114">
        <v>261</v>
      </c>
      <c r="E16" s="133">
        <v>16.832500000000003</v>
      </c>
      <c r="F16" s="123">
        <v>4649</v>
      </c>
      <c r="G16" s="119"/>
      <c r="L16" s="2"/>
    </row>
    <row r="17" spans="2:12" x14ac:dyDescent="0.25">
      <c r="B17" s="46" t="s">
        <v>173</v>
      </c>
      <c r="C17" s="145" t="s">
        <v>162</v>
      </c>
      <c r="D17" s="114">
        <v>309</v>
      </c>
      <c r="E17" s="133">
        <v>11.488571428571428</v>
      </c>
      <c r="F17" s="123">
        <v>3887</v>
      </c>
      <c r="G17" s="119"/>
      <c r="L17" s="2"/>
    </row>
    <row r="18" spans="2:12" x14ac:dyDescent="0.25">
      <c r="B18" s="46" t="s">
        <v>173</v>
      </c>
      <c r="C18" s="145" t="s">
        <v>151</v>
      </c>
      <c r="D18" s="114">
        <v>182</v>
      </c>
      <c r="E18" s="133">
        <v>4.5500000000000007</v>
      </c>
      <c r="F18" s="123">
        <v>845</v>
      </c>
      <c r="G18" s="119"/>
      <c r="L18" s="2"/>
    </row>
    <row r="19" spans="2:12" x14ac:dyDescent="0.25">
      <c r="B19" s="46" t="s">
        <v>173</v>
      </c>
      <c r="C19" s="145" t="s">
        <v>163</v>
      </c>
      <c r="D19" s="114">
        <v>5</v>
      </c>
      <c r="E19" s="133">
        <v>7.6366666666666667</v>
      </c>
      <c r="F19" s="123">
        <v>27</v>
      </c>
      <c r="G19" s="119"/>
      <c r="L19" s="2"/>
    </row>
    <row r="20" spans="2:12" x14ac:dyDescent="0.25">
      <c r="B20" s="46" t="s">
        <v>173</v>
      </c>
      <c r="C20" s="146" t="s">
        <v>164</v>
      </c>
      <c r="D20" s="114">
        <v>4</v>
      </c>
      <c r="E20" s="133">
        <v>2.9140000000000001</v>
      </c>
      <c r="F20" s="123">
        <v>23</v>
      </c>
      <c r="G20" s="2"/>
    </row>
    <row r="21" spans="2:12" ht="15.75" thickBot="1" x14ac:dyDescent="0.3">
      <c r="B21" s="46" t="s">
        <v>173</v>
      </c>
      <c r="C21" s="149" t="s">
        <v>165</v>
      </c>
      <c r="D21" s="115">
        <v>23</v>
      </c>
      <c r="E21" s="134">
        <v>0.64648648648648643</v>
      </c>
      <c r="F21" s="124">
        <v>9</v>
      </c>
      <c r="G21" s="2"/>
    </row>
    <row r="22" spans="2:12" ht="15.75" thickBot="1" x14ac:dyDescent="0.3">
      <c r="C22" s="3"/>
      <c r="D22" s="3"/>
      <c r="E22" s="3"/>
      <c r="F22" s="3"/>
      <c r="G22" s="2"/>
    </row>
    <row r="23" spans="2:12" ht="15.75" thickBot="1" x14ac:dyDescent="0.3">
      <c r="B23" s="4"/>
      <c r="C23" s="116" t="s">
        <v>22</v>
      </c>
      <c r="D23" s="117"/>
      <c r="E23" s="117"/>
      <c r="F23" s="118"/>
      <c r="G23" s="2"/>
    </row>
    <row r="24" spans="2:12" ht="15.75" thickBot="1" x14ac:dyDescent="0.3">
      <c r="B24" s="135" t="s">
        <v>172</v>
      </c>
      <c r="C24" s="125" t="s">
        <v>171</v>
      </c>
      <c r="D24" s="135" t="s">
        <v>129</v>
      </c>
      <c r="E24" s="126" t="s">
        <v>128</v>
      </c>
      <c r="F24" s="127" t="s">
        <v>127</v>
      </c>
      <c r="G24" s="2"/>
    </row>
    <row r="25" spans="2:12" x14ac:dyDescent="0.25">
      <c r="B25" s="46" t="s">
        <v>173</v>
      </c>
      <c r="C25" s="141" t="s">
        <v>146</v>
      </c>
      <c r="D25" s="128">
        <v>1111</v>
      </c>
      <c r="E25" s="132">
        <v>4.6384000000000007</v>
      </c>
      <c r="F25" s="130">
        <v>9803</v>
      </c>
    </row>
    <row r="26" spans="2:12" x14ac:dyDescent="0.25">
      <c r="B26" s="46" t="s">
        <v>173</v>
      </c>
      <c r="C26" s="145" t="s">
        <v>162</v>
      </c>
      <c r="D26" s="114">
        <v>1080</v>
      </c>
      <c r="E26" s="133">
        <v>4.95</v>
      </c>
      <c r="F26" s="123">
        <v>3892</v>
      </c>
    </row>
    <row r="27" spans="2:12" x14ac:dyDescent="0.25">
      <c r="B27" s="46" t="s">
        <v>173</v>
      </c>
      <c r="C27" s="145" t="s">
        <v>44</v>
      </c>
      <c r="D27" s="114">
        <v>371</v>
      </c>
      <c r="E27" s="133">
        <v>3.4027536231884055</v>
      </c>
      <c r="F27" s="123">
        <v>1708</v>
      </c>
    </row>
    <row r="28" spans="2:12" x14ac:dyDescent="0.25">
      <c r="B28" s="46" t="s">
        <v>173</v>
      </c>
      <c r="C28" s="146" t="s">
        <v>67</v>
      </c>
      <c r="D28" s="114">
        <v>148</v>
      </c>
      <c r="E28" s="133">
        <v>47.083333333333336</v>
      </c>
      <c r="F28" s="123">
        <v>886</v>
      </c>
    </row>
    <row r="29" spans="2:12" x14ac:dyDescent="0.25">
      <c r="B29" s="46" t="s">
        <v>173</v>
      </c>
      <c r="C29" s="145" t="s">
        <v>160</v>
      </c>
      <c r="D29" s="114">
        <v>44</v>
      </c>
      <c r="E29" s="133">
        <v>13.705</v>
      </c>
      <c r="F29" s="123">
        <v>764</v>
      </c>
    </row>
    <row r="30" spans="2:12" x14ac:dyDescent="0.25">
      <c r="B30" s="46" t="s">
        <v>173</v>
      </c>
      <c r="C30" s="146" t="s">
        <v>62</v>
      </c>
      <c r="D30" s="114">
        <v>66</v>
      </c>
      <c r="E30" s="133">
        <v>6.8712499999999999</v>
      </c>
      <c r="F30" s="123">
        <v>654</v>
      </c>
    </row>
    <row r="31" spans="2:12" x14ac:dyDescent="0.25">
      <c r="B31" s="46" t="s">
        <v>173</v>
      </c>
      <c r="C31" s="145" t="s">
        <v>161</v>
      </c>
      <c r="D31" s="114">
        <v>80</v>
      </c>
      <c r="E31" s="133">
        <v>9.16</v>
      </c>
      <c r="F31" s="123">
        <v>536</v>
      </c>
    </row>
    <row r="32" spans="2:12" x14ac:dyDescent="0.25">
      <c r="B32" s="46" t="s">
        <v>173</v>
      </c>
      <c r="C32" s="146" t="s">
        <v>166</v>
      </c>
      <c r="D32" s="114">
        <v>7</v>
      </c>
      <c r="E32" s="133">
        <v>7.9799999999999995</v>
      </c>
      <c r="F32" s="123">
        <v>99</v>
      </c>
    </row>
    <row r="33" spans="2:6" x14ac:dyDescent="0.25">
      <c r="B33" s="46" t="s">
        <v>173</v>
      </c>
      <c r="C33" s="145" t="s">
        <v>158</v>
      </c>
      <c r="D33" s="114">
        <v>4</v>
      </c>
      <c r="E33" s="133">
        <v>23.22</v>
      </c>
      <c r="F33" s="123">
        <v>96</v>
      </c>
    </row>
    <row r="34" spans="2:6" x14ac:dyDescent="0.25">
      <c r="B34" s="46" t="s">
        <v>173</v>
      </c>
      <c r="C34" s="145" t="s">
        <v>165</v>
      </c>
      <c r="D34" s="114">
        <v>20</v>
      </c>
      <c r="E34" s="133">
        <v>3.2883333333333336</v>
      </c>
      <c r="F34" s="123">
        <v>31</v>
      </c>
    </row>
    <row r="35" spans="2:6" ht="15.75" thickBot="1" x14ac:dyDescent="0.3">
      <c r="B35" s="46" t="s">
        <v>173</v>
      </c>
      <c r="C35" s="147" t="s">
        <v>63</v>
      </c>
      <c r="D35" s="115">
        <v>2</v>
      </c>
      <c r="E35" s="134">
        <v>8.68</v>
      </c>
      <c r="F35" s="124">
        <v>19</v>
      </c>
    </row>
  </sheetData>
  <autoFilter ref="C24:F24">
    <sortState ref="C25:F35">
      <sortCondition descending="1" ref="F24:F35"/>
    </sortState>
  </autoFilter>
  <mergeCells count="2">
    <mergeCell ref="C2:C4"/>
    <mergeCell ref="C6:F6"/>
  </mergeCells>
  <hyperlinks>
    <hyperlink ref="C10" r:id="rId1"/>
    <hyperlink ref="C8" r:id="rId2"/>
    <hyperlink ref="C30" r:id="rId3"/>
    <hyperlink ref="C12" r:id="rId4"/>
    <hyperlink ref="C35" r:id="rId5"/>
    <hyperlink ref="C9" r:id="rId6"/>
    <hyperlink ref="C27" r:id="rId7"/>
    <hyperlink ref="C18" r:id="rId8"/>
    <hyperlink ref="C25" r:id="rId9"/>
    <hyperlink ref="C11" r:id="rId10"/>
    <hyperlink ref="C33" r:id="rId11"/>
    <hyperlink ref="C13" r:id="rId12"/>
    <hyperlink ref="C15" r:id="rId13"/>
    <hyperlink ref="C29" r:id="rId14"/>
    <hyperlink ref="C14" r:id="rId15"/>
    <hyperlink ref="C31" r:id="rId16"/>
    <hyperlink ref="C16" r:id="rId17"/>
    <hyperlink ref="C28" r:id="rId18"/>
    <hyperlink ref="C17" r:id="rId19"/>
    <hyperlink ref="C26" r:id="rId20"/>
    <hyperlink ref="C19" r:id="rId21"/>
    <hyperlink ref="C20" r:id="rId22"/>
    <hyperlink ref="C21" r:id="rId23"/>
    <hyperlink ref="C34" r:id="rId24"/>
    <hyperlink ref="C32" r:id="rId25"/>
  </hyperlinks>
  <pageMargins left="0.7" right="0.7" top="0.75" bottom="0.75" header="0.3" footer="0.3"/>
  <pageSetup paperSize="9" orientation="portrait" verticalDpi="0" r:id="rId26"/>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32"/>
  <sheetViews>
    <sheetView zoomScaleNormal="100" workbookViewId="0">
      <selection activeCell="C2" sqref="C2:C4"/>
    </sheetView>
  </sheetViews>
  <sheetFormatPr defaultColWidth="9.140625" defaultRowHeight="15" x14ac:dyDescent="0.25"/>
  <cols>
    <col min="1" max="2" width="9.140625" style="1"/>
    <col min="3" max="3" width="84.710937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130</v>
      </c>
      <c r="D2" s="105" t="s">
        <v>20</v>
      </c>
      <c r="E2" s="106" t="s">
        <v>4</v>
      </c>
      <c r="F2" s="106" t="s">
        <v>14</v>
      </c>
      <c r="G2" s="107" t="s">
        <v>3</v>
      </c>
    </row>
    <row r="3" spans="1:7" x14ac:dyDescent="0.25">
      <c r="C3" s="205"/>
      <c r="D3" s="25" t="s">
        <v>21</v>
      </c>
      <c r="E3" s="25">
        <f>SUM(D8:D18)</f>
        <v>9541</v>
      </c>
      <c r="F3" s="30">
        <f>SUM(F8:F18)</f>
        <v>66636</v>
      </c>
      <c r="G3" s="108">
        <v>580</v>
      </c>
    </row>
    <row r="4" spans="1:7" ht="15.75" thickBot="1" x14ac:dyDescent="0.3">
      <c r="C4" s="206"/>
      <c r="D4" s="37" t="s">
        <v>22</v>
      </c>
      <c r="E4" s="37">
        <f>SUM(D22:D31)</f>
        <v>7028</v>
      </c>
      <c r="F4" s="109">
        <f>SUM(F22:F31)</f>
        <v>50088</v>
      </c>
      <c r="G4" s="110">
        <v>33</v>
      </c>
    </row>
    <row r="5" spans="1:7" ht="15.75" thickBot="1" x14ac:dyDescent="0.3"/>
    <row r="6" spans="1:7" ht="15.75" thickBot="1" x14ac:dyDescent="0.3">
      <c r="C6" s="207" t="s">
        <v>21</v>
      </c>
      <c r="D6" s="208"/>
      <c r="E6" s="208"/>
      <c r="F6" s="209"/>
    </row>
    <row r="7" spans="1:7" ht="15.75" thickBot="1" x14ac:dyDescent="0.3">
      <c r="A7" s="4"/>
      <c r="B7" s="148" t="s">
        <v>172</v>
      </c>
      <c r="C7" s="148" t="s">
        <v>171</v>
      </c>
      <c r="D7" s="227" t="s">
        <v>129</v>
      </c>
      <c r="E7" s="126" t="s">
        <v>128</v>
      </c>
      <c r="F7" s="127" t="s">
        <v>127</v>
      </c>
    </row>
    <row r="8" spans="1:7" x14ac:dyDescent="0.25">
      <c r="B8" s="151" t="s">
        <v>174</v>
      </c>
      <c r="C8" s="146" t="s">
        <v>62</v>
      </c>
      <c r="D8" s="128">
        <v>4020</v>
      </c>
      <c r="E8" s="132">
        <v>12.94</v>
      </c>
      <c r="F8" s="130">
        <v>36725</v>
      </c>
    </row>
    <row r="9" spans="1:7" x14ac:dyDescent="0.25">
      <c r="B9" s="151" t="s">
        <v>174</v>
      </c>
      <c r="C9" s="144" t="s">
        <v>146</v>
      </c>
      <c r="D9" s="114">
        <v>1735</v>
      </c>
      <c r="E9" s="133">
        <v>2.2200000000000002</v>
      </c>
      <c r="F9" s="123">
        <v>9118</v>
      </c>
      <c r="G9" s="119"/>
    </row>
    <row r="10" spans="1:7" x14ac:dyDescent="0.25">
      <c r="B10" s="151" t="s">
        <v>174</v>
      </c>
      <c r="C10" s="145" t="s">
        <v>63</v>
      </c>
      <c r="D10" s="114">
        <v>1171</v>
      </c>
      <c r="E10" s="133">
        <v>11.12</v>
      </c>
      <c r="F10" s="123">
        <v>5260</v>
      </c>
      <c r="G10" s="119"/>
    </row>
    <row r="11" spans="1:7" x14ac:dyDescent="0.25">
      <c r="B11" s="151" t="s">
        <v>174</v>
      </c>
      <c r="C11" s="145" t="s">
        <v>157</v>
      </c>
      <c r="D11" s="114">
        <v>1195</v>
      </c>
      <c r="E11" s="133">
        <v>2.5910000000000002</v>
      </c>
      <c r="F11" s="123">
        <v>4394</v>
      </c>
      <c r="G11" s="119"/>
    </row>
    <row r="12" spans="1:7" x14ac:dyDescent="0.25">
      <c r="B12" s="151" t="s">
        <v>174</v>
      </c>
      <c r="C12" s="145" t="s">
        <v>149</v>
      </c>
      <c r="D12" s="114">
        <v>347</v>
      </c>
      <c r="E12" s="133">
        <v>6.8783333333333339</v>
      </c>
      <c r="F12" s="123">
        <v>3968</v>
      </c>
      <c r="G12" s="119"/>
    </row>
    <row r="13" spans="1:7" x14ac:dyDescent="0.25">
      <c r="B13" s="151" t="s">
        <v>174</v>
      </c>
      <c r="C13" s="145" t="s">
        <v>158</v>
      </c>
      <c r="D13" s="114">
        <v>297</v>
      </c>
      <c r="E13" s="133">
        <v>6.02</v>
      </c>
      <c r="F13" s="123">
        <v>3255</v>
      </c>
      <c r="G13" s="2"/>
    </row>
    <row r="14" spans="1:7" x14ac:dyDescent="0.25">
      <c r="B14" s="151" t="s">
        <v>174</v>
      </c>
      <c r="C14" s="145" t="s">
        <v>155</v>
      </c>
      <c r="D14" s="114">
        <v>424</v>
      </c>
      <c r="E14" s="133">
        <v>5.64</v>
      </c>
      <c r="F14" s="123">
        <v>2099</v>
      </c>
      <c r="G14" s="2"/>
    </row>
    <row r="15" spans="1:7" x14ac:dyDescent="0.25">
      <c r="B15" s="151" t="s">
        <v>174</v>
      </c>
      <c r="C15" s="145" t="s">
        <v>161</v>
      </c>
      <c r="D15" s="114">
        <v>314</v>
      </c>
      <c r="E15" s="133">
        <v>4.8600000000000003</v>
      </c>
      <c r="F15" s="123">
        <v>1757</v>
      </c>
      <c r="G15" s="2"/>
    </row>
    <row r="16" spans="1:7" x14ac:dyDescent="0.25">
      <c r="B16" s="151" t="s">
        <v>174</v>
      </c>
      <c r="C16" s="145" t="s">
        <v>44</v>
      </c>
      <c r="D16" s="114">
        <v>2</v>
      </c>
      <c r="E16" s="133">
        <v>8.0350000000000001</v>
      </c>
      <c r="F16" s="123">
        <v>35</v>
      </c>
      <c r="G16" s="2"/>
    </row>
    <row r="17" spans="1:7" x14ac:dyDescent="0.25">
      <c r="B17" s="151" t="s">
        <v>174</v>
      </c>
      <c r="C17" s="145" t="s">
        <v>153</v>
      </c>
      <c r="D17" s="114">
        <v>33</v>
      </c>
      <c r="E17" s="133">
        <v>0.61</v>
      </c>
      <c r="F17" s="123">
        <v>20</v>
      </c>
      <c r="G17" s="2"/>
    </row>
    <row r="18" spans="1:7" ht="15.75" thickBot="1" x14ac:dyDescent="0.3">
      <c r="B18" s="151" t="s">
        <v>174</v>
      </c>
      <c r="C18" s="143" t="s">
        <v>167</v>
      </c>
      <c r="D18" s="115">
        <v>3</v>
      </c>
      <c r="E18" s="134">
        <v>1.78</v>
      </c>
      <c r="F18" s="124">
        <v>5</v>
      </c>
      <c r="G18" s="2"/>
    </row>
    <row r="19" spans="1:7" ht="15.75" thickBot="1" x14ac:dyDescent="0.3">
      <c r="B19" s="4"/>
      <c r="C19" s="3"/>
      <c r="D19" s="3"/>
      <c r="E19" s="3"/>
      <c r="F19" s="3"/>
      <c r="G19" s="2"/>
    </row>
    <row r="20" spans="1:7" ht="15.75" thickBot="1" x14ac:dyDescent="0.3">
      <c r="B20" s="4"/>
      <c r="C20" s="207" t="s">
        <v>22</v>
      </c>
      <c r="D20" s="208"/>
      <c r="E20" s="208"/>
      <c r="F20" s="209"/>
      <c r="G20" s="2"/>
    </row>
    <row r="21" spans="1:7" ht="15.75" thickBot="1" x14ac:dyDescent="0.3">
      <c r="A21" s="4"/>
      <c r="B21" s="148" t="s">
        <v>172</v>
      </c>
      <c r="C21" s="148" t="s">
        <v>171</v>
      </c>
      <c r="D21" s="224" t="s">
        <v>129</v>
      </c>
      <c r="E21" s="225" t="s">
        <v>128</v>
      </c>
      <c r="F21" s="226" t="s">
        <v>127</v>
      </c>
      <c r="G21" s="2"/>
    </row>
    <row r="22" spans="1:7" x14ac:dyDescent="0.25">
      <c r="B22" s="151" t="s">
        <v>174</v>
      </c>
      <c r="C22" s="146" t="s">
        <v>62</v>
      </c>
      <c r="D22" s="114">
        <v>3079</v>
      </c>
      <c r="E22" s="133">
        <v>8.75</v>
      </c>
      <c r="F22" s="123">
        <v>34304</v>
      </c>
      <c r="G22" s="2"/>
    </row>
    <row r="23" spans="1:7" x14ac:dyDescent="0.25">
      <c r="B23" s="151" t="s">
        <v>174</v>
      </c>
      <c r="C23" s="145" t="s">
        <v>63</v>
      </c>
      <c r="D23" s="114">
        <v>1100</v>
      </c>
      <c r="E23" s="133">
        <v>5.44</v>
      </c>
      <c r="F23" s="123">
        <v>6197</v>
      </c>
      <c r="G23" s="2"/>
    </row>
    <row r="24" spans="1:7" x14ac:dyDescent="0.25">
      <c r="B24" s="151" t="s">
        <v>174</v>
      </c>
      <c r="C24" s="144" t="s">
        <v>146</v>
      </c>
      <c r="D24" s="114">
        <v>1065</v>
      </c>
      <c r="E24" s="133">
        <v>3.36</v>
      </c>
      <c r="F24" s="123">
        <v>3846</v>
      </c>
      <c r="G24" s="2"/>
    </row>
    <row r="25" spans="1:7" x14ac:dyDescent="0.25">
      <c r="B25" s="151" t="s">
        <v>174</v>
      </c>
      <c r="C25" s="145" t="s">
        <v>157</v>
      </c>
      <c r="D25" s="114">
        <v>1267</v>
      </c>
      <c r="E25" s="133">
        <v>2.0100000000000002</v>
      </c>
      <c r="F25" s="123">
        <v>2530</v>
      </c>
      <c r="G25" s="2"/>
    </row>
    <row r="26" spans="1:7" x14ac:dyDescent="0.25">
      <c r="B26" s="151" t="s">
        <v>174</v>
      </c>
      <c r="C26" s="145" t="s">
        <v>161</v>
      </c>
      <c r="D26" s="114">
        <v>310</v>
      </c>
      <c r="E26" s="133">
        <v>5.61</v>
      </c>
      <c r="F26" s="123">
        <v>1740</v>
      </c>
    </row>
    <row r="27" spans="1:7" x14ac:dyDescent="0.25">
      <c r="B27" s="151" t="s">
        <v>174</v>
      </c>
      <c r="C27" s="145" t="s">
        <v>158</v>
      </c>
      <c r="D27" s="114">
        <v>126</v>
      </c>
      <c r="E27" s="133">
        <v>6.8</v>
      </c>
      <c r="F27" s="123">
        <v>861</v>
      </c>
    </row>
    <row r="28" spans="1:7" x14ac:dyDescent="0.25">
      <c r="B28" s="151" t="s">
        <v>174</v>
      </c>
      <c r="C28" s="144" t="s">
        <v>152</v>
      </c>
      <c r="D28" s="114">
        <v>40</v>
      </c>
      <c r="E28" s="133">
        <v>13.77</v>
      </c>
      <c r="F28" s="123">
        <v>557</v>
      </c>
    </row>
    <row r="29" spans="1:7" x14ac:dyDescent="0.25">
      <c r="B29" s="151" t="s">
        <v>174</v>
      </c>
      <c r="C29" s="145" t="s">
        <v>155</v>
      </c>
      <c r="D29" s="114">
        <v>5</v>
      </c>
      <c r="E29" s="133">
        <v>4.2300000000000004</v>
      </c>
      <c r="F29" s="123">
        <v>21</v>
      </c>
    </row>
    <row r="30" spans="1:7" x14ac:dyDescent="0.25">
      <c r="B30" s="151" t="s">
        <v>174</v>
      </c>
      <c r="C30" s="145" t="s">
        <v>153</v>
      </c>
      <c r="D30" s="114">
        <v>33</v>
      </c>
      <c r="E30" s="133">
        <v>0.61</v>
      </c>
      <c r="F30" s="123">
        <v>20</v>
      </c>
    </row>
    <row r="31" spans="1:7" ht="15.75" thickBot="1" x14ac:dyDescent="0.3">
      <c r="B31" s="151" t="s">
        <v>174</v>
      </c>
      <c r="C31" s="143" t="s">
        <v>67</v>
      </c>
      <c r="D31" s="115">
        <v>3</v>
      </c>
      <c r="E31" s="134">
        <v>3.79</v>
      </c>
      <c r="F31" s="124">
        <v>12</v>
      </c>
    </row>
    <row r="32" spans="1:7" x14ac:dyDescent="0.25">
      <c r="C32" s="3"/>
      <c r="D32" s="3"/>
      <c r="E32" s="3"/>
      <c r="F32" s="3"/>
    </row>
  </sheetData>
  <autoFilter ref="C7:F7">
    <sortState ref="C8:F18">
      <sortCondition descending="1" ref="F7:F18"/>
    </sortState>
  </autoFilter>
  <mergeCells count="3">
    <mergeCell ref="C2:C4"/>
    <mergeCell ref="C6:F6"/>
    <mergeCell ref="C20:F20"/>
  </mergeCells>
  <hyperlinks>
    <hyperlink ref="C8" r:id="rId1"/>
    <hyperlink ref="C22" r:id="rId2"/>
    <hyperlink ref="C16" r:id="rId3"/>
    <hyperlink ref="C10" r:id="rId4"/>
    <hyperlink ref="C30" r:id="rId5"/>
    <hyperlink ref="C24" r:id="rId6"/>
    <hyperlink ref="C17" r:id="rId7"/>
    <hyperlink ref="C12" r:id="rId8"/>
    <hyperlink ref="C23" r:id="rId9"/>
    <hyperlink ref="C14" r:id="rId10"/>
    <hyperlink ref="C29" r:id="rId11"/>
    <hyperlink ref="C25" r:id="rId12"/>
    <hyperlink ref="C11" r:id="rId13"/>
    <hyperlink ref="C9" r:id="rId14"/>
    <hyperlink ref="C15" r:id="rId15"/>
    <hyperlink ref="C26" r:id="rId16"/>
    <hyperlink ref="C18" r:id="rId17"/>
    <hyperlink ref="C13" r:id="rId18"/>
    <hyperlink ref="C27" r:id="rId19"/>
    <hyperlink ref="C28" r:id="rId20"/>
    <hyperlink ref="C31" r:id="rId21"/>
  </hyperlinks>
  <pageMargins left="0.7" right="0.7" top="0.75" bottom="0.75" header="0.3" footer="0.3"/>
  <pageSetup paperSize="9" orientation="portrait" verticalDpi="0" r:id="rId22"/>
  <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28"/>
  <sheetViews>
    <sheetView zoomScaleNormal="100" workbookViewId="0">
      <selection activeCell="C2" sqref="C2:C4"/>
    </sheetView>
  </sheetViews>
  <sheetFormatPr defaultColWidth="9.140625" defaultRowHeight="15" x14ac:dyDescent="0.25"/>
  <cols>
    <col min="1" max="2" width="9.140625" style="1"/>
    <col min="3" max="3" width="91.8554687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132</v>
      </c>
      <c r="D2" s="105" t="s">
        <v>20</v>
      </c>
      <c r="E2" s="106" t="s">
        <v>4</v>
      </c>
      <c r="F2" s="106" t="s">
        <v>14</v>
      </c>
      <c r="G2" s="107" t="s">
        <v>3</v>
      </c>
    </row>
    <row r="3" spans="1:7" x14ac:dyDescent="0.25">
      <c r="C3" s="205"/>
      <c r="D3" s="25" t="s">
        <v>21</v>
      </c>
      <c r="E3" s="25">
        <f>SUM(D8:D20)</f>
        <v>13136</v>
      </c>
      <c r="F3" s="30">
        <f>SUM(F8:F20)</f>
        <v>57776</v>
      </c>
      <c r="G3" s="108">
        <v>228</v>
      </c>
    </row>
    <row r="4" spans="1:7" ht="15.75" thickBot="1" x14ac:dyDescent="0.3">
      <c r="C4" s="206"/>
      <c r="D4" s="37" t="s">
        <v>22</v>
      </c>
      <c r="E4" s="37">
        <f>SUM(D24:D27)</f>
        <v>29068</v>
      </c>
      <c r="F4" s="109">
        <f>SUM(F24:F27)</f>
        <v>31640</v>
      </c>
      <c r="G4" s="110">
        <v>32</v>
      </c>
    </row>
    <row r="5" spans="1:7" ht="15.75" thickBot="1" x14ac:dyDescent="0.3"/>
    <row r="6" spans="1:7" ht="15.75" thickBot="1" x14ac:dyDescent="0.3">
      <c r="B6" s="4"/>
      <c r="C6" s="207" t="s">
        <v>21</v>
      </c>
      <c r="D6" s="208"/>
      <c r="E6" s="208"/>
      <c r="F6" s="209"/>
      <c r="G6" s="2"/>
    </row>
    <row r="7" spans="1:7" ht="15.75" thickBot="1" x14ac:dyDescent="0.3">
      <c r="A7" s="4"/>
      <c r="B7" s="148" t="s">
        <v>172</v>
      </c>
      <c r="C7" s="125" t="s">
        <v>171</v>
      </c>
      <c r="D7" s="126" t="s">
        <v>129</v>
      </c>
      <c r="E7" s="126" t="s">
        <v>128</v>
      </c>
      <c r="F7" s="127" t="s">
        <v>127</v>
      </c>
      <c r="G7" s="2"/>
    </row>
    <row r="8" spans="1:7" x14ac:dyDescent="0.25">
      <c r="B8" s="6" t="s">
        <v>23</v>
      </c>
      <c r="C8" s="142" t="s">
        <v>146</v>
      </c>
      <c r="D8" s="128">
        <v>5447</v>
      </c>
      <c r="E8" s="136">
        <v>1.4</v>
      </c>
      <c r="F8" s="130">
        <v>21441</v>
      </c>
    </row>
    <row r="9" spans="1:7" x14ac:dyDescent="0.25">
      <c r="B9" s="6" t="s">
        <v>23</v>
      </c>
      <c r="C9" s="144" t="s">
        <v>166</v>
      </c>
      <c r="D9" s="114">
        <v>2025</v>
      </c>
      <c r="E9" s="137">
        <v>4.3711538461538462</v>
      </c>
      <c r="F9" s="123">
        <v>14216</v>
      </c>
    </row>
    <row r="10" spans="1:7" x14ac:dyDescent="0.25">
      <c r="B10" s="6" t="s">
        <v>23</v>
      </c>
      <c r="C10" s="145" t="s">
        <v>44</v>
      </c>
      <c r="D10" s="114">
        <v>2559</v>
      </c>
      <c r="E10" s="137">
        <v>2.3200000000000003</v>
      </c>
      <c r="F10" s="123">
        <v>5703</v>
      </c>
    </row>
    <row r="11" spans="1:7" x14ac:dyDescent="0.25">
      <c r="B11" s="6" t="s">
        <v>23</v>
      </c>
      <c r="C11" s="146" t="s">
        <v>62</v>
      </c>
      <c r="D11" s="114">
        <v>864</v>
      </c>
      <c r="E11" s="137">
        <v>2.2000000000000002</v>
      </c>
      <c r="F11" s="123">
        <v>5062</v>
      </c>
    </row>
    <row r="12" spans="1:7" x14ac:dyDescent="0.25">
      <c r="B12" s="6" t="s">
        <v>23</v>
      </c>
      <c r="C12" s="145" t="s">
        <v>63</v>
      </c>
      <c r="D12" s="114">
        <v>1311</v>
      </c>
      <c r="E12" s="137">
        <v>3.0038888888888886</v>
      </c>
      <c r="F12" s="123">
        <v>3915</v>
      </c>
    </row>
    <row r="13" spans="1:7" x14ac:dyDescent="0.25">
      <c r="B13" s="6" t="s">
        <v>23</v>
      </c>
      <c r="C13" s="145" t="s">
        <v>165</v>
      </c>
      <c r="D13" s="114">
        <v>253</v>
      </c>
      <c r="E13" s="137">
        <v>15.16</v>
      </c>
      <c r="F13" s="123">
        <v>3847</v>
      </c>
    </row>
    <row r="14" spans="1:7" x14ac:dyDescent="0.25">
      <c r="B14" s="6" t="s">
        <v>23</v>
      </c>
      <c r="C14" s="145" t="s">
        <v>168</v>
      </c>
      <c r="D14" s="114">
        <v>371</v>
      </c>
      <c r="E14" s="137">
        <v>7.0874999999999986</v>
      </c>
      <c r="F14" s="123">
        <v>3029</v>
      </c>
    </row>
    <row r="15" spans="1:7" x14ac:dyDescent="0.25">
      <c r="B15" s="6" t="s">
        <v>23</v>
      </c>
      <c r="C15" s="145" t="s">
        <v>169</v>
      </c>
      <c r="D15" s="114">
        <v>29</v>
      </c>
      <c r="E15" s="137">
        <v>7.9</v>
      </c>
      <c r="F15" s="123">
        <v>162</v>
      </c>
    </row>
    <row r="16" spans="1:7" x14ac:dyDescent="0.25">
      <c r="B16" s="6" t="s">
        <v>23</v>
      </c>
      <c r="C16" s="145" t="s">
        <v>154</v>
      </c>
      <c r="D16" s="114">
        <v>186</v>
      </c>
      <c r="E16" s="137">
        <v>0.23375000000000001</v>
      </c>
      <c r="F16" s="123">
        <v>117</v>
      </c>
    </row>
    <row r="17" spans="1:7" x14ac:dyDescent="0.25">
      <c r="B17" s="6" t="s">
        <v>23</v>
      </c>
      <c r="C17" s="145" t="s">
        <v>157</v>
      </c>
      <c r="D17" s="114">
        <v>41</v>
      </c>
      <c r="E17" s="137">
        <v>2.81</v>
      </c>
      <c r="F17" s="123">
        <v>116</v>
      </c>
    </row>
    <row r="18" spans="1:7" x14ac:dyDescent="0.25">
      <c r="B18" s="6" t="s">
        <v>23</v>
      </c>
      <c r="C18" s="144" t="s">
        <v>152</v>
      </c>
      <c r="D18" s="114">
        <v>7</v>
      </c>
      <c r="E18" s="137">
        <v>11.5</v>
      </c>
      <c r="F18" s="123">
        <v>95</v>
      </c>
    </row>
    <row r="19" spans="1:7" x14ac:dyDescent="0.25">
      <c r="B19" s="6" t="s">
        <v>23</v>
      </c>
      <c r="C19" s="145" t="s">
        <v>162</v>
      </c>
      <c r="D19" s="114">
        <v>25</v>
      </c>
      <c r="E19" s="137">
        <v>2.2999999999999998</v>
      </c>
      <c r="F19" s="123">
        <v>57</v>
      </c>
    </row>
    <row r="20" spans="1:7" ht="15.75" thickBot="1" x14ac:dyDescent="0.3">
      <c r="B20" s="6" t="s">
        <v>23</v>
      </c>
      <c r="C20" s="147" t="s">
        <v>161</v>
      </c>
      <c r="D20" s="115">
        <v>18</v>
      </c>
      <c r="E20" s="138">
        <v>1.4</v>
      </c>
      <c r="F20" s="124">
        <v>16</v>
      </c>
    </row>
    <row r="21" spans="1:7" ht="15.75" thickBot="1" x14ac:dyDescent="0.3">
      <c r="B21" s="4"/>
      <c r="C21" s="3"/>
      <c r="D21" s="3"/>
      <c r="E21" s="3"/>
      <c r="F21" s="3"/>
      <c r="G21" s="2"/>
    </row>
    <row r="22" spans="1:7" ht="15.75" thickBot="1" x14ac:dyDescent="0.3">
      <c r="B22" s="4"/>
      <c r="C22" s="207" t="s">
        <v>22</v>
      </c>
      <c r="D22" s="208"/>
      <c r="E22" s="208"/>
      <c r="F22" s="209"/>
      <c r="G22" s="2"/>
    </row>
    <row r="23" spans="1:7" ht="15.75" thickBot="1" x14ac:dyDescent="0.3">
      <c r="A23" s="4"/>
      <c r="B23" s="148" t="s">
        <v>172</v>
      </c>
      <c r="C23" s="125" t="s">
        <v>171</v>
      </c>
      <c r="D23" s="126" t="s">
        <v>129</v>
      </c>
      <c r="E23" s="126" t="s">
        <v>128</v>
      </c>
      <c r="F23" s="127" t="s">
        <v>127</v>
      </c>
      <c r="G23" s="2"/>
    </row>
    <row r="24" spans="1:7" x14ac:dyDescent="0.25">
      <c r="B24" s="6" t="s">
        <v>23</v>
      </c>
      <c r="C24" s="142" t="s">
        <v>146</v>
      </c>
      <c r="D24" s="128">
        <v>16110</v>
      </c>
      <c r="E24" s="132">
        <v>3.8042105263157895</v>
      </c>
      <c r="F24" s="130">
        <v>21208</v>
      </c>
      <c r="G24" s="2"/>
    </row>
    <row r="25" spans="1:7" x14ac:dyDescent="0.25">
      <c r="B25" s="6" t="s">
        <v>23</v>
      </c>
      <c r="C25" s="144" t="s">
        <v>166</v>
      </c>
      <c r="D25" s="114">
        <v>949</v>
      </c>
      <c r="E25" s="133">
        <v>5.3628571428571421</v>
      </c>
      <c r="F25" s="123">
        <v>7211</v>
      </c>
      <c r="G25" s="2"/>
    </row>
    <row r="26" spans="1:7" x14ac:dyDescent="0.25">
      <c r="B26" s="6" t="s">
        <v>23</v>
      </c>
      <c r="C26" s="145" t="s">
        <v>162</v>
      </c>
      <c r="D26" s="114">
        <v>11576</v>
      </c>
      <c r="E26" s="133">
        <v>7.3333333333333334E-2</v>
      </c>
      <c r="F26" s="123">
        <v>2543</v>
      </c>
    </row>
    <row r="27" spans="1:7" ht="15.75" thickBot="1" x14ac:dyDescent="0.3">
      <c r="B27" s="6" t="s">
        <v>23</v>
      </c>
      <c r="C27" s="149" t="s">
        <v>62</v>
      </c>
      <c r="D27" s="115">
        <v>433</v>
      </c>
      <c r="E27" s="134">
        <v>3.2349999999999999</v>
      </c>
      <c r="F27" s="124">
        <v>678</v>
      </c>
    </row>
    <row r="28" spans="1:7" x14ac:dyDescent="0.25">
      <c r="C28" s="3"/>
      <c r="D28" s="3"/>
      <c r="E28" s="3"/>
      <c r="F28" s="3"/>
    </row>
  </sheetData>
  <autoFilter ref="C23:F23">
    <sortState ref="C24:F27">
      <sortCondition descending="1" ref="F23:F27"/>
    </sortState>
  </autoFilter>
  <mergeCells count="3">
    <mergeCell ref="C2:C4"/>
    <mergeCell ref="C6:F6"/>
    <mergeCell ref="C22:F22"/>
  </mergeCells>
  <hyperlinks>
    <hyperlink ref="C11" r:id="rId1"/>
    <hyperlink ref="C27" r:id="rId2"/>
    <hyperlink ref="C8" r:id="rId3"/>
    <hyperlink ref="C10" r:id="rId4"/>
    <hyperlink ref="C16" r:id="rId5"/>
    <hyperlink ref="C12" r:id="rId6"/>
    <hyperlink ref="C25" r:id="rId7"/>
    <hyperlink ref="C26" r:id="rId8"/>
    <hyperlink ref="C9" r:id="rId9"/>
    <hyperlink ref="C24" r:id="rId10"/>
    <hyperlink ref="C13" r:id="rId11"/>
    <hyperlink ref="C14" r:id="rId12"/>
    <hyperlink ref="C15" r:id="rId13"/>
    <hyperlink ref="C20" r:id="rId14"/>
    <hyperlink ref="C19" r:id="rId15"/>
    <hyperlink ref="C18" r:id="rId16"/>
    <hyperlink ref="C17" r:id="rId17"/>
  </hyperlinks>
  <pageMargins left="0.7" right="0.7" top="0.75" bottom="0.75" header="0.3" footer="0.3"/>
  <pageSetup paperSize="9" orientation="portrait" verticalDpi="0" r:id="rId18"/>
  <drawing r:id="rId1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27"/>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133</v>
      </c>
      <c r="D2" s="105" t="s">
        <v>20</v>
      </c>
      <c r="E2" s="106" t="s">
        <v>4</v>
      </c>
      <c r="F2" s="106" t="s">
        <v>14</v>
      </c>
      <c r="G2" s="107" t="s">
        <v>3</v>
      </c>
    </row>
    <row r="3" spans="1:7" x14ac:dyDescent="0.25">
      <c r="C3" s="205"/>
      <c r="D3" s="25" t="s">
        <v>21</v>
      </c>
      <c r="E3" s="25">
        <f>SUM(D8:D15)</f>
        <v>9717</v>
      </c>
      <c r="F3" s="30">
        <f>SUM(F8:F15)</f>
        <v>35883</v>
      </c>
      <c r="G3" s="108">
        <v>286</v>
      </c>
    </row>
    <row r="4" spans="1:7" ht="15.75" thickBot="1" x14ac:dyDescent="0.3">
      <c r="C4" s="206"/>
      <c r="D4" s="37" t="s">
        <v>22</v>
      </c>
      <c r="E4" s="37">
        <f>SUM(D19:D26)</f>
        <v>17821</v>
      </c>
      <c r="F4" s="109">
        <f>SUM(F19:F26)</f>
        <v>61112</v>
      </c>
      <c r="G4" s="110">
        <v>62</v>
      </c>
    </row>
    <row r="5" spans="1:7" ht="15.75" thickBot="1" x14ac:dyDescent="0.3"/>
    <row r="6" spans="1:7" ht="15.75" thickBot="1" x14ac:dyDescent="0.3">
      <c r="B6" s="4"/>
      <c r="C6" s="207" t="s">
        <v>21</v>
      </c>
      <c r="D6" s="208"/>
      <c r="E6" s="208"/>
      <c r="F6" s="209"/>
      <c r="G6" s="2"/>
    </row>
    <row r="7" spans="1:7" ht="15.75" thickBot="1" x14ac:dyDescent="0.3">
      <c r="A7" s="4"/>
      <c r="B7" s="148" t="s">
        <v>172</v>
      </c>
      <c r="C7" s="125" t="s">
        <v>171</v>
      </c>
      <c r="D7" s="126" t="s">
        <v>129</v>
      </c>
      <c r="E7" s="126" t="s">
        <v>128</v>
      </c>
      <c r="F7" s="127" t="s">
        <v>127</v>
      </c>
      <c r="G7" s="2"/>
    </row>
    <row r="8" spans="1:7" x14ac:dyDescent="0.25">
      <c r="B8" s="6" t="s">
        <v>19</v>
      </c>
      <c r="C8" s="142" t="s">
        <v>146</v>
      </c>
      <c r="D8" s="128">
        <v>2723</v>
      </c>
      <c r="E8" s="132">
        <v>1.7428571428571427</v>
      </c>
      <c r="F8" s="131">
        <v>11190</v>
      </c>
      <c r="G8" s="2"/>
    </row>
    <row r="9" spans="1:7" x14ac:dyDescent="0.25">
      <c r="B9" s="4" t="s">
        <v>19</v>
      </c>
      <c r="C9" s="145" t="s">
        <v>63</v>
      </c>
      <c r="D9" s="114">
        <v>1780</v>
      </c>
      <c r="E9" s="133">
        <v>2.7595454545454543</v>
      </c>
      <c r="F9" s="121">
        <v>7847</v>
      </c>
      <c r="G9" s="2"/>
    </row>
    <row r="10" spans="1:7" x14ac:dyDescent="0.25">
      <c r="B10" s="4" t="s">
        <v>19</v>
      </c>
      <c r="C10" s="146" t="s">
        <v>62</v>
      </c>
      <c r="D10" s="114">
        <v>2969</v>
      </c>
      <c r="E10" s="133">
        <v>1.823655913978494</v>
      </c>
      <c r="F10" s="121">
        <v>7575</v>
      </c>
      <c r="G10" s="2"/>
    </row>
    <row r="11" spans="1:7" x14ac:dyDescent="0.25">
      <c r="B11" s="4" t="s">
        <v>19</v>
      </c>
      <c r="C11" s="145" t="s">
        <v>161</v>
      </c>
      <c r="D11" s="114">
        <v>1431</v>
      </c>
      <c r="E11" s="133">
        <v>3.2</v>
      </c>
      <c r="F11" s="121">
        <v>5046</v>
      </c>
      <c r="G11" s="2"/>
    </row>
    <row r="12" spans="1:7" x14ac:dyDescent="0.25">
      <c r="B12" s="4" t="s">
        <v>19</v>
      </c>
      <c r="C12" s="145" t="s">
        <v>170</v>
      </c>
      <c r="D12" s="114">
        <v>558</v>
      </c>
      <c r="E12" s="133">
        <v>3.2657499999999997</v>
      </c>
      <c r="F12" s="121">
        <v>3098</v>
      </c>
      <c r="G12" s="2"/>
    </row>
    <row r="13" spans="1:7" x14ac:dyDescent="0.25">
      <c r="B13" s="4" t="s">
        <v>19</v>
      </c>
      <c r="C13" s="145" t="s">
        <v>149</v>
      </c>
      <c r="D13" s="114">
        <v>237</v>
      </c>
      <c r="E13" s="133">
        <v>2.9050000000000007</v>
      </c>
      <c r="F13" s="121">
        <v>1030</v>
      </c>
      <c r="G13" s="2"/>
    </row>
    <row r="14" spans="1:7" x14ac:dyDescent="0.25">
      <c r="B14" s="4" t="s">
        <v>19</v>
      </c>
      <c r="C14" s="145" t="s">
        <v>44</v>
      </c>
      <c r="D14" s="114">
        <v>14</v>
      </c>
      <c r="E14" s="133">
        <v>2.5100000000000002</v>
      </c>
      <c r="F14" s="121">
        <v>54</v>
      </c>
      <c r="G14" s="2"/>
    </row>
    <row r="15" spans="1:7" ht="15.75" thickBot="1" x14ac:dyDescent="0.3">
      <c r="B15" s="4" t="s">
        <v>19</v>
      </c>
      <c r="C15" s="143" t="s">
        <v>152</v>
      </c>
      <c r="D15" s="115">
        <v>5</v>
      </c>
      <c r="E15" s="134">
        <v>6.22</v>
      </c>
      <c r="F15" s="122">
        <v>43</v>
      </c>
    </row>
    <row r="16" spans="1:7" ht="15.75" thickBot="1" x14ac:dyDescent="0.3"/>
    <row r="17" spans="1:6" ht="15.75" thickBot="1" x14ac:dyDescent="0.3">
      <c r="B17" s="4"/>
      <c r="C17" s="207" t="s">
        <v>22</v>
      </c>
      <c r="D17" s="208"/>
      <c r="E17" s="208"/>
      <c r="F17" s="209"/>
    </row>
    <row r="18" spans="1:6" ht="15.75" thickBot="1" x14ac:dyDescent="0.3">
      <c r="A18" s="4"/>
      <c r="B18" s="148" t="s">
        <v>172</v>
      </c>
      <c r="C18" s="148" t="s">
        <v>171</v>
      </c>
      <c r="D18" s="227" t="s">
        <v>129</v>
      </c>
      <c r="E18" s="126" t="s">
        <v>128</v>
      </c>
      <c r="F18" s="127" t="s">
        <v>127</v>
      </c>
    </row>
    <row r="19" spans="1:6" x14ac:dyDescent="0.25">
      <c r="B19" s="6" t="s">
        <v>19</v>
      </c>
      <c r="C19" s="145" t="s">
        <v>44</v>
      </c>
      <c r="D19" s="128">
        <v>8824</v>
      </c>
      <c r="E19" s="132">
        <v>2.5612499999999998</v>
      </c>
      <c r="F19" s="131">
        <v>16903</v>
      </c>
    </row>
    <row r="20" spans="1:6" x14ac:dyDescent="0.25">
      <c r="B20" s="4" t="s">
        <v>19</v>
      </c>
      <c r="C20" s="145" t="s">
        <v>170</v>
      </c>
      <c r="D20" s="114">
        <v>1732</v>
      </c>
      <c r="E20" s="133">
        <v>5.7949999999999999</v>
      </c>
      <c r="F20" s="121">
        <v>16326</v>
      </c>
    </row>
    <row r="21" spans="1:6" x14ac:dyDescent="0.25">
      <c r="B21" s="4" t="s">
        <v>19</v>
      </c>
      <c r="C21" s="144" t="s">
        <v>146</v>
      </c>
      <c r="D21" s="114">
        <v>2392</v>
      </c>
      <c r="E21" s="133">
        <v>7.0799999999999992</v>
      </c>
      <c r="F21" s="121">
        <v>13141</v>
      </c>
    </row>
    <row r="22" spans="1:6" x14ac:dyDescent="0.25">
      <c r="B22" s="4" t="s">
        <v>19</v>
      </c>
      <c r="C22" s="146" t="s">
        <v>62</v>
      </c>
      <c r="D22" s="114">
        <v>3221</v>
      </c>
      <c r="E22" s="133">
        <v>2.040909090909091</v>
      </c>
      <c r="F22" s="121">
        <v>8502</v>
      </c>
    </row>
    <row r="23" spans="1:6" x14ac:dyDescent="0.25">
      <c r="B23" s="4" t="s">
        <v>19</v>
      </c>
      <c r="C23" s="145" t="s">
        <v>161</v>
      </c>
      <c r="D23" s="114">
        <v>1250</v>
      </c>
      <c r="E23" s="133">
        <v>4.2675000000000001</v>
      </c>
      <c r="F23" s="121">
        <v>4269</v>
      </c>
    </row>
    <row r="24" spans="1:6" x14ac:dyDescent="0.25">
      <c r="B24" s="4" t="s">
        <v>19</v>
      </c>
      <c r="C24" s="145" t="s">
        <v>63</v>
      </c>
      <c r="D24" s="114">
        <v>359</v>
      </c>
      <c r="E24" s="133">
        <v>5.2179999999999991</v>
      </c>
      <c r="F24" s="121">
        <v>1849</v>
      </c>
    </row>
    <row r="25" spans="1:6" x14ac:dyDescent="0.25">
      <c r="B25" s="4" t="s">
        <v>19</v>
      </c>
      <c r="C25" s="145" t="s">
        <v>149</v>
      </c>
      <c r="D25" s="114">
        <v>41</v>
      </c>
      <c r="E25" s="133">
        <v>2.83</v>
      </c>
      <c r="F25" s="121">
        <v>117</v>
      </c>
    </row>
    <row r="26" spans="1:6" ht="15.75" thickBot="1" x14ac:dyDescent="0.3">
      <c r="B26" s="4" t="s">
        <v>19</v>
      </c>
      <c r="C26" s="143" t="s">
        <v>152</v>
      </c>
      <c r="D26" s="115">
        <v>2</v>
      </c>
      <c r="E26" s="134">
        <v>2.09</v>
      </c>
      <c r="F26" s="122">
        <v>5</v>
      </c>
    </row>
    <row r="27" spans="1:6" x14ac:dyDescent="0.25">
      <c r="C27" s="3"/>
      <c r="D27" s="3"/>
      <c r="E27" s="3"/>
      <c r="F27" s="3"/>
    </row>
  </sheetData>
  <autoFilter ref="C18:F18">
    <sortState ref="C19:F26">
      <sortCondition descending="1" ref="F18:F26"/>
    </sortState>
  </autoFilter>
  <mergeCells count="3">
    <mergeCell ref="C2:C4"/>
    <mergeCell ref="C6:F6"/>
    <mergeCell ref="C17:F17"/>
  </mergeCells>
  <hyperlinks>
    <hyperlink ref="C9" r:id="rId1"/>
    <hyperlink ref="C24" r:id="rId2"/>
    <hyperlink ref="C14" r:id="rId3"/>
    <hyperlink ref="C19" r:id="rId4"/>
    <hyperlink ref="C8" r:id="rId5"/>
    <hyperlink ref="C12" r:id="rId6"/>
    <hyperlink ref="C20" r:id="rId7"/>
    <hyperlink ref="C21" r:id="rId8"/>
    <hyperlink ref="C10" r:id="rId9"/>
    <hyperlink ref="C22" r:id="rId10"/>
    <hyperlink ref="C23" r:id="rId11"/>
    <hyperlink ref="C11" r:id="rId12"/>
    <hyperlink ref="C13" r:id="rId13"/>
    <hyperlink ref="C25" r:id="rId14"/>
    <hyperlink ref="C26" r:id="rId15"/>
    <hyperlink ref="C15" r:id="rId16"/>
  </hyperlinks>
  <pageMargins left="0.7" right="0.7" top="0.75" bottom="0.75" header="0.3" footer="0.3"/>
  <pageSetup paperSize="9" orientation="portrait" verticalDpi="0" r:id="rId17"/>
  <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15"/>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134</v>
      </c>
      <c r="D2" s="105" t="s">
        <v>20</v>
      </c>
      <c r="E2" s="106" t="s">
        <v>4</v>
      </c>
      <c r="F2" s="106" t="s">
        <v>14</v>
      </c>
      <c r="G2" s="107" t="s">
        <v>3</v>
      </c>
    </row>
    <row r="3" spans="1:7" x14ac:dyDescent="0.25">
      <c r="C3" s="205"/>
      <c r="D3" s="25" t="s">
        <v>21</v>
      </c>
      <c r="E3" s="25">
        <f>SUM(D8:D9)</f>
        <v>5855</v>
      </c>
      <c r="F3" s="30">
        <f>SUM(F8:F9)</f>
        <v>32235</v>
      </c>
      <c r="G3" s="108">
        <v>810</v>
      </c>
    </row>
    <row r="4" spans="1:7" ht="15.75" thickBot="1" x14ac:dyDescent="0.3">
      <c r="C4" s="206"/>
      <c r="D4" s="37" t="s">
        <v>22</v>
      </c>
      <c r="E4" s="37">
        <f>SUM(D13:D14)</f>
        <v>3827</v>
      </c>
      <c r="F4" s="109">
        <f>SUM(F13:F14)</f>
        <v>23535</v>
      </c>
      <c r="G4" s="110">
        <v>75</v>
      </c>
    </row>
    <row r="5" spans="1:7" ht="15.75" thickBot="1" x14ac:dyDescent="0.3"/>
    <row r="6" spans="1:7" ht="15.75" thickBot="1" x14ac:dyDescent="0.3">
      <c r="C6" s="207" t="s">
        <v>21</v>
      </c>
      <c r="D6" s="208"/>
      <c r="E6" s="208"/>
      <c r="F6" s="209"/>
    </row>
    <row r="7" spans="1:7" ht="15.75" thickBot="1" x14ac:dyDescent="0.3">
      <c r="A7" s="4"/>
      <c r="B7" s="148" t="s">
        <v>172</v>
      </c>
      <c r="C7" s="125" t="s">
        <v>171</v>
      </c>
      <c r="D7" s="126" t="s">
        <v>129</v>
      </c>
      <c r="E7" s="126" t="s">
        <v>128</v>
      </c>
      <c r="F7" s="127" t="s">
        <v>127</v>
      </c>
    </row>
    <row r="8" spans="1:7" x14ac:dyDescent="0.25">
      <c r="B8" s="3" t="s">
        <v>24</v>
      </c>
      <c r="C8" s="142" t="s">
        <v>146</v>
      </c>
      <c r="D8" s="128">
        <v>4441</v>
      </c>
      <c r="E8" s="129">
        <v>2.0212382234185728</v>
      </c>
      <c r="F8" s="131">
        <v>21512</v>
      </c>
    </row>
    <row r="9" spans="1:7" ht="15.75" thickBot="1" x14ac:dyDescent="0.3">
      <c r="B9" s="3" t="s">
        <v>24</v>
      </c>
      <c r="C9" s="149" t="s">
        <v>62</v>
      </c>
      <c r="D9" s="115">
        <v>1414</v>
      </c>
      <c r="E9" s="120">
        <v>1.71796875</v>
      </c>
      <c r="F9" s="122">
        <v>10723</v>
      </c>
    </row>
    <row r="10" spans="1:7" ht="15.75" thickBot="1" x14ac:dyDescent="0.3">
      <c r="C10" s="3"/>
      <c r="D10" s="3"/>
      <c r="E10" s="3"/>
      <c r="F10" s="3"/>
    </row>
    <row r="11" spans="1:7" ht="15.75" thickBot="1" x14ac:dyDescent="0.3">
      <c r="C11" s="207" t="s">
        <v>22</v>
      </c>
      <c r="D11" s="208"/>
      <c r="E11" s="208"/>
      <c r="F11" s="209"/>
    </row>
    <row r="12" spans="1:7" ht="15.75" thickBot="1" x14ac:dyDescent="0.3">
      <c r="A12" s="4"/>
      <c r="B12" s="148" t="s">
        <v>172</v>
      </c>
      <c r="C12" s="125" t="s">
        <v>171</v>
      </c>
      <c r="D12" s="126" t="s">
        <v>129</v>
      </c>
      <c r="E12" s="126" t="s">
        <v>128</v>
      </c>
      <c r="F12" s="127" t="s">
        <v>127</v>
      </c>
    </row>
    <row r="13" spans="1:7" x14ac:dyDescent="0.25">
      <c r="B13" s="3" t="s">
        <v>24</v>
      </c>
      <c r="C13" s="142" t="s">
        <v>146</v>
      </c>
      <c r="D13" s="128">
        <v>3341</v>
      </c>
      <c r="E13" s="129">
        <v>6.0653623188405792</v>
      </c>
      <c r="F13" s="131">
        <v>19898</v>
      </c>
    </row>
    <row r="14" spans="1:7" ht="15.75" thickBot="1" x14ac:dyDescent="0.3">
      <c r="B14" s="3" t="s">
        <v>24</v>
      </c>
      <c r="C14" s="149" t="s">
        <v>62</v>
      </c>
      <c r="D14" s="115">
        <v>486</v>
      </c>
      <c r="E14" s="120">
        <v>6.4183333333333339</v>
      </c>
      <c r="F14" s="122">
        <v>3637</v>
      </c>
    </row>
    <row r="15" spans="1:7" x14ac:dyDescent="0.25">
      <c r="C15" s="3"/>
      <c r="D15" s="3"/>
      <c r="E15" s="3"/>
      <c r="F15" s="3"/>
    </row>
  </sheetData>
  <mergeCells count="3">
    <mergeCell ref="C2:C4"/>
    <mergeCell ref="C6:F6"/>
    <mergeCell ref="C11:F11"/>
  </mergeCells>
  <hyperlinks>
    <hyperlink ref="C9" r:id="rId1"/>
    <hyperlink ref="C14" r:id="rId2"/>
    <hyperlink ref="C8" r:id="rId3"/>
    <hyperlink ref="C13" r:id="rId4"/>
  </hyperlinks>
  <pageMargins left="0.7" right="0.7" top="0.75" bottom="0.75" header="0.3" footer="0.3"/>
  <pageSetup paperSize="9" orientation="portrait" verticalDpi="0"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19"/>
  <sheetViews>
    <sheetView zoomScaleNormal="100" workbookViewId="0">
      <selection activeCell="C2" sqref="C2:C4"/>
    </sheetView>
  </sheetViews>
  <sheetFormatPr defaultColWidth="9.140625" defaultRowHeight="15" x14ac:dyDescent="0.25"/>
  <cols>
    <col min="1" max="2" width="9.140625" style="1"/>
    <col min="3" max="3" width="53.42578125" style="1" customWidth="1"/>
    <col min="4" max="4" width="11.42578125" style="1" customWidth="1"/>
    <col min="5" max="5" width="12" style="1" customWidth="1"/>
    <col min="6" max="6" width="13.28515625" style="1" customWidth="1"/>
    <col min="7" max="7" width="11" style="1" customWidth="1"/>
    <col min="8" max="16384" width="9.140625" style="1"/>
  </cols>
  <sheetData>
    <row r="1" spans="1:7" ht="15.75" thickBot="1" x14ac:dyDescent="0.3"/>
    <row r="2" spans="1:7" ht="15.75" thickBot="1" x14ac:dyDescent="0.3">
      <c r="C2" s="204" t="s">
        <v>135</v>
      </c>
      <c r="D2" s="105" t="s">
        <v>20</v>
      </c>
      <c r="E2" s="106" t="s">
        <v>4</v>
      </c>
      <c r="F2" s="106" t="s">
        <v>14</v>
      </c>
      <c r="G2" s="107" t="s">
        <v>3</v>
      </c>
    </row>
    <row r="3" spans="1:7" x14ac:dyDescent="0.25">
      <c r="C3" s="205"/>
      <c r="D3" s="25" t="s">
        <v>21</v>
      </c>
      <c r="E3" s="25">
        <f>SUM(D8:D11)</f>
        <v>4521</v>
      </c>
      <c r="F3" s="30">
        <f>SUM(F8:F11)</f>
        <v>12626</v>
      </c>
      <c r="G3" s="108">
        <v>442</v>
      </c>
    </row>
    <row r="4" spans="1:7" ht="15.75" thickBot="1" x14ac:dyDescent="0.3">
      <c r="C4" s="206"/>
      <c r="D4" s="37" t="s">
        <v>22</v>
      </c>
      <c r="E4" s="37">
        <f>SUM(D15:D18)</f>
        <v>5635</v>
      </c>
      <c r="F4" s="109">
        <f>SUM(F15:F18)</f>
        <v>12898</v>
      </c>
      <c r="G4" s="110">
        <v>49</v>
      </c>
    </row>
    <row r="5" spans="1:7" ht="15.75" thickBot="1" x14ac:dyDescent="0.3"/>
    <row r="6" spans="1:7" ht="15.75" thickBot="1" x14ac:dyDescent="0.3">
      <c r="C6" s="207" t="s">
        <v>21</v>
      </c>
      <c r="D6" s="208"/>
      <c r="E6" s="208"/>
      <c r="F6" s="209"/>
    </row>
    <row r="7" spans="1:7" ht="15.75" thickBot="1" x14ac:dyDescent="0.3">
      <c r="A7" s="4"/>
      <c r="B7" s="148" t="s">
        <v>172</v>
      </c>
      <c r="C7" s="125" t="s">
        <v>171</v>
      </c>
      <c r="D7" s="126" t="s">
        <v>129</v>
      </c>
      <c r="E7" s="126" t="s">
        <v>128</v>
      </c>
      <c r="F7" s="127" t="s">
        <v>127</v>
      </c>
    </row>
    <row r="8" spans="1:7" x14ac:dyDescent="0.25">
      <c r="B8" s="6" t="s">
        <v>27</v>
      </c>
      <c r="C8" s="142" t="s">
        <v>146</v>
      </c>
      <c r="D8" s="128">
        <v>2922</v>
      </c>
      <c r="E8" s="132">
        <v>1.3767714285714288</v>
      </c>
      <c r="F8" s="131">
        <v>8876</v>
      </c>
    </row>
    <row r="9" spans="1:7" x14ac:dyDescent="0.25">
      <c r="B9" s="4" t="s">
        <v>27</v>
      </c>
      <c r="C9" s="146" t="s">
        <v>62</v>
      </c>
      <c r="D9" s="114">
        <v>1271</v>
      </c>
      <c r="E9" s="133">
        <v>1.0438775510204081</v>
      </c>
      <c r="F9" s="121">
        <v>3165</v>
      </c>
    </row>
    <row r="10" spans="1:7" x14ac:dyDescent="0.25">
      <c r="B10" s="4" t="s">
        <v>27</v>
      </c>
      <c r="C10" s="145" t="s">
        <v>148</v>
      </c>
      <c r="D10" s="114">
        <v>233</v>
      </c>
      <c r="E10" s="133">
        <v>0.31096774193548388</v>
      </c>
      <c r="F10" s="121">
        <v>425</v>
      </c>
    </row>
    <row r="11" spans="1:7" ht="15.75" thickBot="1" x14ac:dyDescent="0.3">
      <c r="B11" s="4" t="s">
        <v>27</v>
      </c>
      <c r="C11" s="147" t="s">
        <v>149</v>
      </c>
      <c r="D11" s="115">
        <v>95</v>
      </c>
      <c r="E11" s="134">
        <v>1.0024999999999999</v>
      </c>
      <c r="F11" s="122">
        <v>160</v>
      </c>
    </row>
    <row r="12" spans="1:7" ht="15.75" thickBot="1" x14ac:dyDescent="0.3">
      <c r="C12" s="3"/>
      <c r="D12" s="3"/>
      <c r="E12" s="3"/>
      <c r="F12" s="3"/>
    </row>
    <row r="13" spans="1:7" ht="15.75" thickBot="1" x14ac:dyDescent="0.3">
      <c r="C13" s="207" t="s">
        <v>22</v>
      </c>
      <c r="D13" s="208"/>
      <c r="E13" s="208"/>
      <c r="F13" s="209"/>
    </row>
    <row r="14" spans="1:7" ht="15.75" thickBot="1" x14ac:dyDescent="0.3">
      <c r="B14" s="148" t="s">
        <v>172</v>
      </c>
      <c r="C14" s="125" t="s">
        <v>171</v>
      </c>
      <c r="D14" s="126" t="s">
        <v>129</v>
      </c>
      <c r="E14" s="126" t="s">
        <v>128</v>
      </c>
      <c r="F14" s="127" t="s">
        <v>127</v>
      </c>
    </row>
    <row r="15" spans="1:7" x14ac:dyDescent="0.25">
      <c r="B15" s="6" t="s">
        <v>27</v>
      </c>
      <c r="C15" s="142" t="s">
        <v>146</v>
      </c>
      <c r="D15" s="128">
        <v>3827</v>
      </c>
      <c r="E15" s="132">
        <v>2.5431034482758621</v>
      </c>
      <c r="F15" s="131">
        <v>8920</v>
      </c>
    </row>
    <row r="16" spans="1:7" x14ac:dyDescent="0.25">
      <c r="B16" s="4" t="s">
        <v>27</v>
      </c>
      <c r="C16" s="146" t="s">
        <v>62</v>
      </c>
      <c r="D16" s="114">
        <v>1256</v>
      </c>
      <c r="E16" s="133">
        <v>3.1064285714285718</v>
      </c>
      <c r="F16" s="121">
        <v>3039</v>
      </c>
    </row>
    <row r="17" spans="2:6" x14ac:dyDescent="0.25">
      <c r="B17" s="4" t="s">
        <v>27</v>
      </c>
      <c r="C17" s="145" t="s">
        <v>149</v>
      </c>
      <c r="D17" s="114">
        <v>377</v>
      </c>
      <c r="E17" s="133">
        <v>1.4550000000000001</v>
      </c>
      <c r="F17" s="121">
        <v>552</v>
      </c>
    </row>
    <row r="18" spans="2:6" ht="15.75" thickBot="1" x14ac:dyDescent="0.3">
      <c r="B18" s="4" t="s">
        <v>27</v>
      </c>
      <c r="C18" s="147" t="s">
        <v>148</v>
      </c>
      <c r="D18" s="115">
        <v>175</v>
      </c>
      <c r="E18" s="134">
        <v>2.2400000000000002</v>
      </c>
      <c r="F18" s="122">
        <v>387</v>
      </c>
    </row>
    <row r="19" spans="2:6" x14ac:dyDescent="0.25">
      <c r="C19" s="3"/>
      <c r="D19" s="3"/>
      <c r="E19" s="3"/>
      <c r="F19" s="3"/>
    </row>
  </sheetData>
  <autoFilter ref="C14:F14">
    <sortState ref="C15:F18">
      <sortCondition descending="1" ref="F14"/>
    </sortState>
  </autoFilter>
  <mergeCells count="3">
    <mergeCell ref="C13:F13"/>
    <mergeCell ref="C2:C4"/>
    <mergeCell ref="C6:F6"/>
  </mergeCells>
  <hyperlinks>
    <hyperlink ref="C9" r:id="rId1"/>
    <hyperlink ref="C16" r:id="rId2"/>
    <hyperlink ref="C10" r:id="rId3"/>
    <hyperlink ref="C18" r:id="rId4"/>
    <hyperlink ref="C17" r:id="rId5"/>
    <hyperlink ref="C11" r:id="rId6"/>
    <hyperlink ref="C8" r:id="rId7"/>
    <hyperlink ref="C15" r:id="rId8"/>
  </hyperlinks>
  <pageMargins left="0.7" right="0.7" top="0.75" bottom="0.75" header="0.3" footer="0.3"/>
  <pageSetup paperSize="9" orientation="portrait" verticalDpi="0" r:id="rId9"/>
  <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G30"/>
  <sheetViews>
    <sheetView zoomScaleNormal="100" workbookViewId="0">
      <selection activeCell="C2" sqref="C2:C4"/>
    </sheetView>
  </sheetViews>
  <sheetFormatPr defaultColWidth="9.140625" defaultRowHeight="15" x14ac:dyDescent="0.25"/>
  <cols>
    <col min="1" max="2" width="9.140625" style="1"/>
    <col min="3" max="3" width="70.140625" style="1" customWidth="1"/>
    <col min="4" max="4" width="11.42578125" style="1" customWidth="1"/>
    <col min="5" max="5" width="12" style="1" customWidth="1"/>
    <col min="6" max="6" width="13.28515625" style="1" customWidth="1"/>
    <col min="7" max="7" width="11" style="1" customWidth="1"/>
    <col min="8" max="16384" width="9.140625" style="1"/>
  </cols>
  <sheetData>
    <row r="1" spans="2:7" ht="15.75" thickBot="1" x14ac:dyDescent="0.3"/>
    <row r="2" spans="2:7" ht="15.75" thickBot="1" x14ac:dyDescent="0.3">
      <c r="C2" s="204" t="s">
        <v>145</v>
      </c>
      <c r="D2" s="105" t="s">
        <v>20</v>
      </c>
      <c r="E2" s="106" t="s">
        <v>4</v>
      </c>
      <c r="F2" s="106" t="s">
        <v>14</v>
      </c>
      <c r="G2" s="107" t="s">
        <v>3</v>
      </c>
    </row>
    <row r="3" spans="2:7" x14ac:dyDescent="0.25">
      <c r="C3" s="205"/>
      <c r="D3" s="25" t="s">
        <v>21</v>
      </c>
      <c r="E3" s="25">
        <f>SUM(D8:D19)</f>
        <v>3855</v>
      </c>
      <c r="F3" s="30">
        <f>SUM(F8:F19)</f>
        <v>8499</v>
      </c>
      <c r="G3" s="108">
        <v>85</v>
      </c>
    </row>
    <row r="4" spans="2:7" ht="15.75" thickBot="1" x14ac:dyDescent="0.3">
      <c r="C4" s="206"/>
      <c r="D4" s="37" t="s">
        <v>22</v>
      </c>
      <c r="E4" s="37">
        <f>SUM(D23:D29)</f>
        <v>3742</v>
      </c>
      <c r="F4" s="109">
        <f>SUM(F23:F29)</f>
        <v>8033</v>
      </c>
      <c r="G4" s="110">
        <v>18</v>
      </c>
    </row>
    <row r="5" spans="2:7" ht="15.75" thickBot="1" x14ac:dyDescent="0.3"/>
    <row r="6" spans="2:7" ht="15.75" thickBot="1" x14ac:dyDescent="0.3">
      <c r="C6" s="207" t="s">
        <v>21</v>
      </c>
      <c r="D6" s="208"/>
      <c r="E6" s="208"/>
      <c r="F6" s="209"/>
    </row>
    <row r="7" spans="2:7" ht="15.75" thickBot="1" x14ac:dyDescent="0.3">
      <c r="B7" s="150" t="s">
        <v>172</v>
      </c>
      <c r="C7" s="125" t="s">
        <v>171</v>
      </c>
      <c r="D7" s="126" t="s">
        <v>129</v>
      </c>
      <c r="E7" s="126" t="s">
        <v>128</v>
      </c>
      <c r="F7" s="127" t="s">
        <v>127</v>
      </c>
    </row>
    <row r="8" spans="2:7" x14ac:dyDescent="0.25">
      <c r="B8" s="4" t="s">
        <v>26</v>
      </c>
      <c r="C8" s="142" t="s">
        <v>146</v>
      </c>
      <c r="D8" s="128">
        <v>1329</v>
      </c>
      <c r="E8" s="132">
        <v>1.94</v>
      </c>
      <c r="F8" s="131">
        <v>3496</v>
      </c>
    </row>
    <row r="9" spans="2:7" x14ac:dyDescent="0.25">
      <c r="B9" s="4" t="s">
        <v>26</v>
      </c>
      <c r="C9" s="145" t="s">
        <v>63</v>
      </c>
      <c r="D9" s="114">
        <v>305</v>
      </c>
      <c r="E9" s="133">
        <v>1.36</v>
      </c>
      <c r="F9" s="121">
        <v>1330</v>
      </c>
    </row>
    <row r="10" spans="2:7" x14ac:dyDescent="0.25">
      <c r="B10" s="4" t="s">
        <v>26</v>
      </c>
      <c r="C10" s="146" t="s">
        <v>62</v>
      </c>
      <c r="D10" s="114">
        <v>1110</v>
      </c>
      <c r="E10" s="133">
        <v>2.7</v>
      </c>
      <c r="F10" s="121">
        <v>1106</v>
      </c>
    </row>
    <row r="11" spans="2:7" x14ac:dyDescent="0.25">
      <c r="B11" s="4" t="s">
        <v>26</v>
      </c>
      <c r="C11" s="145" t="s">
        <v>162</v>
      </c>
      <c r="D11" s="114">
        <v>149</v>
      </c>
      <c r="E11" s="133">
        <v>1.25</v>
      </c>
      <c r="F11" s="121">
        <v>533</v>
      </c>
    </row>
    <row r="12" spans="2:7" x14ac:dyDescent="0.25">
      <c r="B12" s="4" t="s">
        <v>26</v>
      </c>
      <c r="C12" s="145" t="s">
        <v>161</v>
      </c>
      <c r="D12" s="114">
        <v>199</v>
      </c>
      <c r="E12" s="133">
        <v>2</v>
      </c>
      <c r="F12" s="121">
        <v>468</v>
      </c>
    </row>
    <row r="13" spans="2:7" x14ac:dyDescent="0.25">
      <c r="B13" s="4" t="s">
        <v>26</v>
      </c>
      <c r="C13" s="145" t="s">
        <v>158</v>
      </c>
      <c r="D13" s="114">
        <v>75</v>
      </c>
      <c r="E13" s="133">
        <v>5.97</v>
      </c>
      <c r="F13" s="121">
        <v>452</v>
      </c>
    </row>
    <row r="14" spans="2:7" x14ac:dyDescent="0.25">
      <c r="B14" s="4" t="s">
        <v>26</v>
      </c>
      <c r="C14" s="145" t="s">
        <v>44</v>
      </c>
      <c r="D14" s="114">
        <v>437</v>
      </c>
      <c r="E14" s="133">
        <v>1.585</v>
      </c>
      <c r="F14" s="121">
        <v>422</v>
      </c>
    </row>
    <row r="15" spans="2:7" x14ac:dyDescent="0.25">
      <c r="B15" s="4" t="s">
        <v>26</v>
      </c>
      <c r="C15" s="145" t="s">
        <v>177</v>
      </c>
      <c r="D15" s="114">
        <v>72</v>
      </c>
      <c r="E15" s="133">
        <v>3.11</v>
      </c>
      <c r="F15" s="121">
        <v>299</v>
      </c>
    </row>
    <row r="16" spans="2:7" x14ac:dyDescent="0.25">
      <c r="B16" s="4" t="s">
        <v>26</v>
      </c>
      <c r="C16" s="144" t="s">
        <v>152</v>
      </c>
      <c r="D16" s="114">
        <v>35</v>
      </c>
      <c r="E16" s="133">
        <v>2.028</v>
      </c>
      <c r="F16" s="121">
        <v>161</v>
      </c>
    </row>
    <row r="17" spans="2:6" x14ac:dyDescent="0.25">
      <c r="B17" s="4" t="s">
        <v>26</v>
      </c>
      <c r="C17" s="144" t="s">
        <v>178</v>
      </c>
      <c r="D17" s="114">
        <v>25</v>
      </c>
      <c r="E17" s="133">
        <v>4.9800000000000004</v>
      </c>
      <c r="F17" s="121">
        <v>125</v>
      </c>
    </row>
    <row r="18" spans="2:6" x14ac:dyDescent="0.25">
      <c r="B18" s="4" t="s">
        <v>26</v>
      </c>
      <c r="C18" s="145" t="s">
        <v>157</v>
      </c>
      <c r="D18" s="114">
        <v>41</v>
      </c>
      <c r="E18" s="133">
        <v>2.4900000000000002</v>
      </c>
      <c r="F18" s="121">
        <v>102</v>
      </c>
    </row>
    <row r="19" spans="2:6" ht="15.75" thickBot="1" x14ac:dyDescent="0.3">
      <c r="B19" s="4" t="s">
        <v>26</v>
      </c>
      <c r="C19" s="147" t="s">
        <v>156</v>
      </c>
      <c r="D19" s="115">
        <v>78</v>
      </c>
      <c r="E19" s="134">
        <v>0.04</v>
      </c>
      <c r="F19" s="122">
        <v>5</v>
      </c>
    </row>
    <row r="20" spans="2:6" ht="15.75" thickBot="1" x14ac:dyDescent="0.3">
      <c r="C20" s="3"/>
      <c r="D20" s="3"/>
      <c r="E20" s="3"/>
      <c r="F20" s="3"/>
    </row>
    <row r="21" spans="2:6" ht="15.75" thickBot="1" x14ac:dyDescent="0.3">
      <c r="C21" s="207" t="s">
        <v>22</v>
      </c>
      <c r="D21" s="208"/>
      <c r="E21" s="208"/>
      <c r="F21" s="209"/>
    </row>
    <row r="22" spans="2:6" ht="15.75" thickBot="1" x14ac:dyDescent="0.3">
      <c r="B22" s="150" t="s">
        <v>172</v>
      </c>
      <c r="C22" s="125" t="s">
        <v>171</v>
      </c>
      <c r="D22" s="126" t="s">
        <v>129</v>
      </c>
      <c r="E22" s="126" t="s">
        <v>128</v>
      </c>
      <c r="F22" s="127" t="s">
        <v>127</v>
      </c>
    </row>
    <row r="23" spans="2:6" x14ac:dyDescent="0.25">
      <c r="B23" s="4" t="s">
        <v>26</v>
      </c>
      <c r="C23" s="142" t="s">
        <v>146</v>
      </c>
      <c r="D23" s="128">
        <v>1462</v>
      </c>
      <c r="E23" s="132">
        <v>2.29</v>
      </c>
      <c r="F23" s="131">
        <v>4229</v>
      </c>
    </row>
    <row r="24" spans="2:6" x14ac:dyDescent="0.25">
      <c r="B24" s="4" t="s">
        <v>26</v>
      </c>
      <c r="C24" s="145" t="s">
        <v>63</v>
      </c>
      <c r="D24" s="114">
        <v>591</v>
      </c>
      <c r="E24" s="133">
        <v>2.85</v>
      </c>
      <c r="F24" s="121">
        <v>1687</v>
      </c>
    </row>
    <row r="25" spans="2:6" x14ac:dyDescent="0.25">
      <c r="B25" s="4" t="s">
        <v>26</v>
      </c>
      <c r="C25" s="146" t="s">
        <v>62</v>
      </c>
      <c r="D25" s="114">
        <v>395</v>
      </c>
      <c r="E25" s="133">
        <v>3.12</v>
      </c>
      <c r="F25" s="121">
        <v>1052</v>
      </c>
    </row>
    <row r="26" spans="2:6" x14ac:dyDescent="0.25">
      <c r="B26" s="4" t="s">
        <v>26</v>
      </c>
      <c r="C26" s="145" t="s">
        <v>44</v>
      </c>
      <c r="D26" s="114">
        <v>380</v>
      </c>
      <c r="E26" s="133">
        <v>1.5</v>
      </c>
      <c r="F26" s="121">
        <v>571</v>
      </c>
    </row>
    <row r="27" spans="2:6" x14ac:dyDescent="0.25">
      <c r="B27" s="4" t="s">
        <v>26</v>
      </c>
      <c r="C27" s="146" t="s">
        <v>158</v>
      </c>
      <c r="D27" s="114">
        <v>850</v>
      </c>
      <c r="E27" s="133">
        <v>0.27</v>
      </c>
      <c r="F27" s="121">
        <v>229</v>
      </c>
    </row>
    <row r="28" spans="2:6" x14ac:dyDescent="0.25">
      <c r="B28" s="4" t="s">
        <v>26</v>
      </c>
      <c r="C28" s="145" t="s">
        <v>177</v>
      </c>
      <c r="D28" s="114">
        <v>32</v>
      </c>
      <c r="E28" s="133">
        <v>5.73</v>
      </c>
      <c r="F28" s="121">
        <v>185</v>
      </c>
    </row>
    <row r="29" spans="2:6" ht="15.75" thickBot="1" x14ac:dyDescent="0.3">
      <c r="B29" s="4" t="s">
        <v>26</v>
      </c>
      <c r="C29" s="143" t="s">
        <v>152</v>
      </c>
      <c r="D29" s="115">
        <v>32</v>
      </c>
      <c r="E29" s="134">
        <v>2.48</v>
      </c>
      <c r="F29" s="122">
        <v>80</v>
      </c>
    </row>
    <row r="30" spans="2:6" x14ac:dyDescent="0.25">
      <c r="C30" s="3"/>
      <c r="D30" s="3"/>
      <c r="E30" s="3"/>
      <c r="F30" s="3"/>
    </row>
  </sheetData>
  <autoFilter ref="C7:F7">
    <sortState ref="C8:F19">
      <sortCondition descending="1" ref="F7:F19"/>
    </sortState>
  </autoFilter>
  <mergeCells count="3">
    <mergeCell ref="C2:C4"/>
    <mergeCell ref="C6:F6"/>
    <mergeCell ref="C21:F21"/>
  </mergeCells>
  <hyperlinks>
    <hyperlink ref="C10" r:id="rId1"/>
    <hyperlink ref="C25" r:id="rId2"/>
    <hyperlink ref="C9" r:id="rId3"/>
    <hyperlink ref="C24" r:id="rId4"/>
    <hyperlink ref="C14" r:id="rId5"/>
    <hyperlink ref="C26" r:id="rId6"/>
    <hyperlink ref="C19" r:id="rId7"/>
    <hyperlink ref="C8" r:id="rId8"/>
    <hyperlink ref="C11" r:id="rId9"/>
    <hyperlink ref="C28" r:id="rId10"/>
    <hyperlink ref="C27" r:id="rId11"/>
    <hyperlink ref="C16" r:id="rId12"/>
    <hyperlink ref="C29" r:id="rId13"/>
    <hyperlink ref="C23" r:id="rId14"/>
    <hyperlink ref="C18" r:id="rId15"/>
    <hyperlink ref="C12" r:id="rId16"/>
    <hyperlink ref="C15" r:id="rId17"/>
    <hyperlink ref="C13" r:id="rId18"/>
    <hyperlink ref="C17" r:id="rId19"/>
  </hyperlinks>
  <pageMargins left="0.7" right="0.7" top="0.75" bottom="0.75" header="0.3" footer="0.3"/>
  <pageSetup paperSize="9" orientation="portrait" verticalDpi="0" r:id="rId20"/>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Data For Pivot</vt:lpstr>
      <vt:lpstr>Cognizant</vt:lpstr>
      <vt:lpstr>USA</vt:lpstr>
      <vt:lpstr>United Kingdom</vt:lpstr>
      <vt:lpstr>France</vt:lpstr>
      <vt:lpstr>Germany</vt:lpstr>
      <vt:lpstr>Australia</vt:lpstr>
      <vt:lpstr>Netherlands</vt:lpstr>
      <vt:lpstr>Spain</vt:lpstr>
      <vt:lpstr>Denmark</vt:lpstr>
      <vt:lpstr>Singapore</vt:lpstr>
      <vt:lpstr>Switzerland</vt:lpstr>
      <vt:lpstr>Belgium</vt:lpstr>
      <vt:lpstr>Norway</vt:lpstr>
      <vt:lpstr>Ireland</vt:lpstr>
      <vt:lpstr>Sweden</vt:lpstr>
      <vt:lpstr>India</vt:lpstr>
      <vt:lpstr>Malaysia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Sergey-Karina</dc:creator>
  <cp:lastModifiedBy>Sergey-Karina</cp:lastModifiedBy>
  <dcterms:created xsi:type="dcterms:W3CDTF">2019-10-12T20:03:04Z</dcterms:created>
  <dcterms:modified xsi:type="dcterms:W3CDTF">2020-01-13T22:09:38Z</dcterms:modified>
</cp:coreProperties>
</file>