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Жаргал\Desktop\Физика\"/>
    </mc:Choice>
  </mc:AlternateContent>
  <xr:revisionPtr revIDLastSave="0" documentId="13_ncr:1_{CE72F7A9-02C4-44AA-9FCE-5F6097804E84}" xr6:coauthVersionLast="47" xr6:coauthVersionMax="47" xr10:uidLastSave="{00000000-0000-0000-0000-000000000000}"/>
  <bookViews>
    <workbookView xWindow="-108" yWindow="-108" windowWidth="23256" windowHeight="12576" xr2:uid="{98E3C949-F2F2-4B6D-B229-F2CE5EF6E32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1" l="1"/>
  <c r="B14" i="1"/>
  <c r="P12" i="1"/>
  <c r="S12" i="1" s="1"/>
  <c r="I12" i="1"/>
  <c r="L12" i="1" s="1"/>
  <c r="B12" i="1"/>
  <c r="T5" i="1"/>
  <c r="S5" i="1"/>
  <c r="R5" i="1"/>
  <c r="Q5" i="1"/>
  <c r="P5" i="1"/>
  <c r="I5" i="1"/>
  <c r="M5" i="1"/>
  <c r="L5" i="1"/>
  <c r="K5" i="1"/>
  <c r="J5" i="1"/>
  <c r="C5" i="1"/>
  <c r="D5" i="1"/>
  <c r="E5" i="1"/>
  <c r="F5" i="1"/>
  <c r="B5" i="1"/>
  <c r="B6" i="1" s="1"/>
  <c r="P14" i="1" l="1"/>
  <c r="S14" i="1" s="1"/>
  <c r="E12" i="1"/>
  <c r="E14" i="1" s="1"/>
  <c r="I6" i="1"/>
  <c r="I24" i="1" s="1"/>
  <c r="P6" i="1"/>
  <c r="B8" i="1"/>
  <c r="F24" i="1"/>
  <c r="C24" i="1"/>
  <c r="D24" i="1"/>
  <c r="E24" i="1"/>
  <c r="B24" i="1"/>
  <c r="E6" i="1" s="1"/>
  <c r="I8" i="1" l="1"/>
  <c r="I17" i="1" s="1"/>
  <c r="J24" i="1"/>
  <c r="K24" i="1"/>
  <c r="L24" i="1"/>
  <c r="M24" i="1"/>
  <c r="E8" i="1"/>
  <c r="P8" i="1"/>
  <c r="Q24" i="1"/>
  <c r="R24" i="1"/>
  <c r="S24" i="1"/>
  <c r="T24" i="1"/>
  <c r="P24" i="1"/>
  <c r="S6" i="1" s="1"/>
  <c r="L6" i="1" l="1"/>
  <c r="L8" i="1" s="1"/>
  <c r="I14" i="1"/>
  <c r="G14" i="1"/>
  <c r="S8" i="1"/>
  <c r="P17" i="1"/>
  <c r="U14" i="1" s="1"/>
  <c r="L14" i="1" l="1"/>
  <c r="N14" i="1" s="1"/>
</calcChain>
</file>

<file path=xl/sharedStrings.xml><?xml version="1.0" encoding="utf-8"?>
<sst xmlns="http://schemas.openxmlformats.org/spreadsheetml/2006/main" count="48" uniqueCount="26">
  <si>
    <t>Первый шарик</t>
  </si>
  <si>
    <t>Второй шарик</t>
  </si>
  <si>
    <t>Третий шарик</t>
  </si>
  <si>
    <t>N опыта</t>
  </si>
  <si>
    <t>x2 дел</t>
  </si>
  <si>
    <t>х1 дел</t>
  </si>
  <si>
    <t>d дел</t>
  </si>
  <si>
    <t>d +- дельта d</t>
  </si>
  <si>
    <t>r +- дельта r</t>
  </si>
  <si>
    <t>t +- дельта t</t>
  </si>
  <si>
    <t>v +- дельта v</t>
  </si>
  <si>
    <t>n +- дельта n</t>
  </si>
  <si>
    <t>R</t>
  </si>
  <si>
    <t>дельта R</t>
  </si>
  <si>
    <t>p</t>
  </si>
  <si>
    <t>дельта p</t>
  </si>
  <si>
    <t>p0</t>
  </si>
  <si>
    <t>дельта p0</t>
  </si>
  <si>
    <t>a</t>
  </si>
  <si>
    <t>дельта a</t>
  </si>
  <si>
    <t>l</t>
  </si>
  <si>
    <t>дельта l</t>
  </si>
  <si>
    <t>k</t>
  </si>
  <si>
    <t>g</t>
  </si>
  <si>
    <t>di - d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</si>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</sst>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6FC53-B599-432A-9C58-98B4E3CFD94B}">
  <dimension ref="A1:U24"/>
  <sheetViews>
    <sheetView tabSelected="1" workbookViewId="0">
      <selection activeCell="Q17" sqref="Q17"/>
    </sheetView>
  </sheetViews>
  <sheetFormatPr defaultRowHeight="14.4" x14ac:dyDescent="0.3"/>
  <cols>
    <col min="1" max="1" width="12.33203125" customWidth="1"/>
    <col min="8" max="8" width="13.6640625" customWidth="1"/>
    <col min="13" max="13" width="8.88671875" customWidth="1"/>
    <col min="15" max="15" width="12.109375" customWidth="1"/>
  </cols>
  <sheetData>
    <row r="1" spans="1:21" x14ac:dyDescent="0.3">
      <c r="A1" s="3" t="s">
        <v>0</v>
      </c>
      <c r="B1" s="3"/>
      <c r="C1" s="3"/>
      <c r="D1" s="3"/>
      <c r="E1" s="3"/>
      <c r="F1" s="3"/>
      <c r="H1" s="3" t="s">
        <v>1</v>
      </c>
      <c r="I1" s="3"/>
      <c r="J1" s="3"/>
      <c r="K1" s="3"/>
      <c r="L1" s="3"/>
      <c r="M1" s="3"/>
      <c r="O1" s="3" t="s">
        <v>2</v>
      </c>
      <c r="P1" s="3"/>
      <c r="Q1" s="3"/>
      <c r="R1" s="3"/>
      <c r="S1" s="3"/>
      <c r="T1" s="3"/>
    </row>
    <row r="2" spans="1:21" x14ac:dyDescent="0.3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  <c r="H2" t="s">
        <v>3</v>
      </c>
      <c r="I2">
        <v>1</v>
      </c>
      <c r="J2">
        <v>2</v>
      </c>
      <c r="K2">
        <v>3</v>
      </c>
      <c r="L2">
        <v>4</v>
      </c>
      <c r="M2">
        <v>5</v>
      </c>
      <c r="O2" t="s">
        <v>3</v>
      </c>
      <c r="P2">
        <v>1</v>
      </c>
      <c r="Q2">
        <v>2</v>
      </c>
      <c r="R2">
        <v>3</v>
      </c>
      <c r="S2">
        <v>4</v>
      </c>
      <c r="T2">
        <v>5</v>
      </c>
    </row>
    <row r="3" spans="1:21" x14ac:dyDescent="0.3">
      <c r="A3" t="s">
        <v>4</v>
      </c>
      <c r="B3">
        <v>6.93</v>
      </c>
      <c r="C3">
        <v>6.78</v>
      </c>
      <c r="D3">
        <v>6.78</v>
      </c>
      <c r="E3">
        <v>6.78</v>
      </c>
      <c r="F3">
        <v>6.79</v>
      </c>
      <c r="H3" t="s">
        <v>4</v>
      </c>
      <c r="I3">
        <v>6.19</v>
      </c>
      <c r="J3">
        <v>6.12</v>
      </c>
      <c r="K3">
        <v>6.15</v>
      </c>
      <c r="L3">
        <v>6.27</v>
      </c>
      <c r="M3">
        <v>6.18</v>
      </c>
      <c r="O3" t="s">
        <v>4</v>
      </c>
      <c r="P3">
        <v>5.71</v>
      </c>
      <c r="Q3">
        <v>5.73</v>
      </c>
      <c r="R3">
        <v>5.69</v>
      </c>
      <c r="S3">
        <v>5.78</v>
      </c>
      <c r="T3">
        <v>5.74</v>
      </c>
    </row>
    <row r="4" spans="1:21" x14ac:dyDescent="0.3">
      <c r="A4" t="s">
        <v>5</v>
      </c>
      <c r="B4">
        <v>0.73</v>
      </c>
      <c r="C4">
        <v>0.8</v>
      </c>
      <c r="D4">
        <v>0.83</v>
      </c>
      <c r="E4">
        <v>0.69</v>
      </c>
      <c r="F4">
        <v>0.69</v>
      </c>
      <c r="H4" t="s">
        <v>5</v>
      </c>
      <c r="I4">
        <v>1.32</v>
      </c>
      <c r="J4">
        <v>1.33</v>
      </c>
      <c r="K4">
        <v>1.36</v>
      </c>
      <c r="L4">
        <v>1.38</v>
      </c>
      <c r="M4">
        <v>1.37</v>
      </c>
      <c r="O4" t="s">
        <v>5</v>
      </c>
      <c r="P4">
        <v>2.08</v>
      </c>
      <c r="Q4">
        <v>2.0299999999999998</v>
      </c>
      <c r="R4">
        <v>2.09</v>
      </c>
      <c r="S4">
        <v>2.14</v>
      </c>
      <c r="T4">
        <v>2.1800000000000002</v>
      </c>
    </row>
    <row r="5" spans="1:21" x14ac:dyDescent="0.3">
      <c r="A5" t="s">
        <v>6</v>
      </c>
      <c r="B5">
        <f>B3-B4</f>
        <v>6.1999999999999993</v>
      </c>
      <c r="C5">
        <f t="shared" ref="C5:F5" si="0">C3-C4</f>
        <v>5.98</v>
      </c>
      <c r="D5">
        <f t="shared" si="0"/>
        <v>5.95</v>
      </c>
      <c r="E5">
        <f t="shared" si="0"/>
        <v>6.09</v>
      </c>
      <c r="F5">
        <f t="shared" si="0"/>
        <v>6.1</v>
      </c>
      <c r="H5" t="s">
        <v>6</v>
      </c>
      <c r="I5">
        <f>I3-I4</f>
        <v>4.87</v>
      </c>
      <c r="J5">
        <f t="shared" ref="J5" si="1">J3-J4</f>
        <v>4.79</v>
      </c>
      <c r="K5">
        <f t="shared" ref="K5" si="2">K3-K4</f>
        <v>4.79</v>
      </c>
      <c r="L5">
        <f t="shared" ref="L5" si="3">L3-L4</f>
        <v>4.8899999999999997</v>
      </c>
      <c r="M5">
        <f t="shared" ref="M5" si="4">M3-M4</f>
        <v>4.8099999999999996</v>
      </c>
      <c r="O5" t="s">
        <v>6</v>
      </c>
      <c r="P5">
        <f>P3-P4</f>
        <v>3.63</v>
      </c>
      <c r="Q5">
        <f t="shared" ref="Q5" si="5">Q3-Q4</f>
        <v>3.7000000000000006</v>
      </c>
      <c r="R5">
        <f t="shared" ref="R5" si="6">R3-R4</f>
        <v>3.6000000000000005</v>
      </c>
      <c r="S5">
        <f t="shared" ref="S5" si="7">S3-S4</f>
        <v>3.64</v>
      </c>
      <c r="T5">
        <f t="shared" ref="T5" si="8">T3-T4</f>
        <v>3.56</v>
      </c>
    </row>
    <row r="6" spans="1:21" x14ac:dyDescent="0.3">
      <c r="A6" t="s">
        <v>7</v>
      </c>
      <c r="B6" s="3">
        <f>AVERAGE(B5:F5)</f>
        <v>6.0640000000000001</v>
      </c>
      <c r="C6" s="3"/>
      <c r="D6" s="3"/>
      <c r="E6" s="3">
        <f>$R$21*SQRT(SUMSQ(B24:F24)/20)</f>
        <v>0.12497087531633119</v>
      </c>
      <c r="F6" s="3"/>
      <c r="H6" t="s">
        <v>7</v>
      </c>
      <c r="I6" s="3">
        <f>AVERAGE(I5:M5)</f>
        <v>4.83</v>
      </c>
      <c r="J6" s="3"/>
      <c r="K6" s="3"/>
      <c r="L6" s="3">
        <f>$R$21*SQRT(SUMSQ(I24:M24)/20)</f>
        <v>5.8239203855802925E-2</v>
      </c>
      <c r="M6" s="3"/>
      <c r="O6" t="s">
        <v>7</v>
      </c>
      <c r="P6" s="3">
        <f>AVERAGE(P5:T5)</f>
        <v>3.6259999999999999</v>
      </c>
      <c r="Q6" s="3"/>
      <c r="R6" s="3"/>
      <c r="S6" s="3">
        <f>$R$21*SQRT(SUMSQ(P24:T24)/20)</f>
        <v>6.4279351414639918E-2</v>
      </c>
      <c r="T6" s="3"/>
    </row>
    <row r="7" spans="1:21" x14ac:dyDescent="0.3">
      <c r="B7">
        <v>6.06</v>
      </c>
      <c r="E7">
        <v>0.12</v>
      </c>
      <c r="I7">
        <v>5.43</v>
      </c>
      <c r="L7">
        <v>0.06</v>
      </c>
      <c r="P7">
        <v>3.63</v>
      </c>
      <c r="S7">
        <v>0.06</v>
      </c>
    </row>
    <row r="8" spans="1:21" x14ac:dyDescent="0.3">
      <c r="A8" t="s">
        <v>8</v>
      </c>
      <c r="B8" s="3">
        <f>$J$21*B6/2</f>
        <v>0.80651200000000001</v>
      </c>
      <c r="C8" s="3"/>
      <c r="D8" s="3"/>
      <c r="E8" s="3">
        <f>B8*E6/B6</f>
        <v>1.662112641707205E-2</v>
      </c>
      <c r="F8" s="3"/>
      <c r="H8" t="s">
        <v>8</v>
      </c>
      <c r="I8" s="3">
        <f>$J$21*I6/2</f>
        <v>0.64239000000000002</v>
      </c>
      <c r="J8" s="3"/>
      <c r="K8" s="3"/>
      <c r="L8" s="3">
        <f>I8*L6/I6</f>
        <v>7.7458141128217894E-3</v>
      </c>
      <c r="M8" s="3"/>
      <c r="O8" t="s">
        <v>8</v>
      </c>
      <c r="P8" s="3">
        <f>$J$21*P6/2</f>
        <v>0.48225800000000002</v>
      </c>
      <c r="Q8" s="3"/>
      <c r="R8" s="3"/>
      <c r="S8" s="3">
        <f>P8*S6/P6</f>
        <v>8.5491537381471097E-3</v>
      </c>
      <c r="T8" s="3"/>
    </row>
    <row r="9" spans="1:21" x14ac:dyDescent="0.3">
      <c r="B9">
        <v>0.80700000000000005</v>
      </c>
      <c r="E9">
        <v>1.7000000000000001E-2</v>
      </c>
      <c r="I9">
        <v>0.64200000000000002</v>
      </c>
      <c r="L9">
        <v>8.0000000000000002E-3</v>
      </c>
      <c r="P9">
        <v>0.48199999999999998</v>
      </c>
      <c r="S9">
        <v>8.9999999999999993E-3</v>
      </c>
    </row>
    <row r="10" spans="1:21" x14ac:dyDescent="0.3">
      <c r="A10" t="s">
        <v>9</v>
      </c>
      <c r="B10" s="3">
        <v>12.18</v>
      </c>
      <c r="C10" s="3"/>
      <c r="D10" s="3"/>
      <c r="E10" s="3">
        <v>5.0000000000000001E-3</v>
      </c>
      <c r="F10" s="3"/>
      <c r="H10" t="s">
        <v>9</v>
      </c>
      <c r="I10" s="3">
        <v>19.11</v>
      </c>
      <c r="J10" s="3"/>
      <c r="K10" s="3"/>
      <c r="L10" s="3">
        <v>5.0000000000000001E-3</v>
      </c>
      <c r="M10" s="3"/>
      <c r="O10" t="s">
        <v>9</v>
      </c>
      <c r="P10" s="3">
        <v>28.93</v>
      </c>
      <c r="Q10" s="3"/>
      <c r="R10" s="3"/>
      <c r="S10" s="3">
        <v>5.0000000000000001E-3</v>
      </c>
      <c r="T10" s="3"/>
    </row>
    <row r="11" spans="1:21" x14ac:dyDescent="0.3">
      <c r="B11" s="1">
        <v>12.2</v>
      </c>
      <c r="E11" s="3">
        <v>5.0000000000000001E-3</v>
      </c>
      <c r="F11" s="3"/>
      <c r="I11" s="1">
        <v>19.11</v>
      </c>
      <c r="L11" s="3">
        <v>5.0000000000000001E-3</v>
      </c>
      <c r="M11" s="3"/>
      <c r="P11" s="1">
        <v>28.93</v>
      </c>
      <c r="S11" s="3">
        <v>5.0000000000000001E-3</v>
      </c>
      <c r="T11" s="3"/>
    </row>
    <row r="12" spans="1:21" x14ac:dyDescent="0.3">
      <c r="A12" t="s">
        <v>10</v>
      </c>
      <c r="B12" s="3">
        <f>$M$21/B10/100</f>
        <v>1.3875205254515599E-2</v>
      </c>
      <c r="C12" s="3"/>
      <c r="D12" s="3"/>
      <c r="E12" s="3">
        <f>B12*SQRT(($N$21/$M$21)^2+(E10/B10)^2)</f>
        <v>1.7380204455290425E-5</v>
      </c>
      <c r="F12" s="3"/>
      <c r="H12" t="s">
        <v>10</v>
      </c>
      <c r="I12" s="3">
        <f>$M$21/I10/100</f>
        <v>8.8435374149659855E-3</v>
      </c>
      <c r="J12" s="3"/>
      <c r="K12" s="3"/>
      <c r="L12" s="3">
        <f>I12*SQRT(($N$21/$M$21)^2+(L10/I10)^2)</f>
        <v>1.0718456030729471E-5</v>
      </c>
      <c r="M12" s="3"/>
      <c r="O12" t="s">
        <v>10</v>
      </c>
      <c r="P12" s="3">
        <f>$M$21/P10/100</f>
        <v>5.8416868302799858E-3</v>
      </c>
      <c r="Q12" s="3"/>
      <c r="R12" s="3"/>
      <c r="S12" s="3">
        <f>P12*SQRT(($N$21/$M$21)^2+(S10/P10)^2)</f>
        <v>6.9865737581125038E-6</v>
      </c>
      <c r="T12" s="3"/>
    </row>
    <row r="13" spans="1:21" x14ac:dyDescent="0.3">
      <c r="B13">
        <v>1.3875E-2</v>
      </c>
      <c r="E13" s="2">
        <v>1.7E-5</v>
      </c>
      <c r="I13">
        <v>8.8439999999999994E-3</v>
      </c>
      <c r="L13" s="2">
        <v>1.1E-5</v>
      </c>
      <c r="P13">
        <v>5.842E-3</v>
      </c>
      <c r="S13" s="2">
        <v>6.9999999999999999E-6</v>
      </c>
    </row>
    <row r="14" spans="1:21" x14ac:dyDescent="0.3">
      <c r="A14" t="s">
        <v>11</v>
      </c>
      <c r="B14" s="3">
        <f>2/9*(B8/1000)^2*($D$21-$G$21)*1000/B12*$P$21*B17</f>
        <v>0.65662146748981198</v>
      </c>
      <c r="C14" s="3"/>
      <c r="D14" s="3"/>
      <c r="E14" s="3">
        <f>B14*SQRT((2*E8/B8)^2+(E12/B12)^2+(0.6/$P$21)^2+($E$21^2 + $H$21^2)/($D$21-$G$21)^2)</f>
        <v>4.9495237176731405E-2</v>
      </c>
      <c r="F14" s="3"/>
      <c r="G14">
        <f>E14/B14</f>
        <v>7.5378646034748115E-2</v>
      </c>
      <c r="H14" t="s">
        <v>11</v>
      </c>
      <c r="I14" s="3">
        <f>2/9*(I8/1000)^2*($D$21-$G$21)*1000/I12*$P$21*I17</f>
        <v>0.66188189740533354</v>
      </c>
      <c r="J14" s="3"/>
      <c r="K14" s="3"/>
      <c r="L14" s="3">
        <f>I14*SQRT((2*L8/I8)^2+(L12/I12)^2+(0.6/$P$21)^2+($E$21^2 + $H$21^2)/($D$21-$G$21)^2)</f>
        <v>4.4717637240880154E-2</v>
      </c>
      <c r="M14" s="3"/>
      <c r="N14">
        <f>L14/I14</f>
        <v>6.7561354096825024E-2</v>
      </c>
      <c r="O14" t="s">
        <v>11</v>
      </c>
      <c r="P14" s="3">
        <f>2/9*(P8/1000)^2*($D$21-$G$21)*1000/P12*$P$21*P17</f>
        <v>0.5717945301875863</v>
      </c>
      <c r="Q14" s="3"/>
      <c r="R14" s="3"/>
      <c r="S14" s="3">
        <f>P14*SQRT((2*S8/P8)^2+(S12/P12)^2+(0.6/$P$21)^2+($E$21^2 + $H$21^2)/($D$21-$G$21)^2)</f>
        <v>4.1390855730713605E-2</v>
      </c>
      <c r="T14" s="3"/>
      <c r="U14">
        <f>S14/P14</f>
        <v>7.2387638470649024E-2</v>
      </c>
    </row>
    <row r="15" spans="1:21" x14ac:dyDescent="0.3">
      <c r="B15">
        <v>0.66</v>
      </c>
      <c r="E15">
        <v>0.05</v>
      </c>
      <c r="G15">
        <v>0.08</v>
      </c>
      <c r="I15">
        <v>0.66</v>
      </c>
      <c r="L15">
        <v>0.04</v>
      </c>
      <c r="N15">
        <v>7.0000000000000007E-2</v>
      </c>
      <c r="P15">
        <v>0.56999999999999995</v>
      </c>
      <c r="S15">
        <v>0.04</v>
      </c>
      <c r="U15">
        <v>7.0000000000000007E-2</v>
      </c>
    </row>
    <row r="17" spans="1:20" x14ac:dyDescent="0.3">
      <c r="A17" t="s">
        <v>22</v>
      </c>
      <c r="B17">
        <f>1/(1+2.4*B8/1000/$A$21*100)</f>
        <v>0.93842563760009789</v>
      </c>
      <c r="H17" t="s">
        <v>22</v>
      </c>
      <c r="I17">
        <f>1/(1+2.4*I8/1000/$A$21*100)</f>
        <v>0.95033344784582918</v>
      </c>
      <c r="O17" t="s">
        <v>22</v>
      </c>
      <c r="P17">
        <f>1/(1+2.4*P8/1000/$A$21*100)</f>
        <v>0.9622466851351924</v>
      </c>
    </row>
    <row r="20" spans="1:20" x14ac:dyDescent="0.3">
      <c r="A20" t="s">
        <v>12</v>
      </c>
      <c r="B20" t="s">
        <v>13</v>
      </c>
      <c r="D20" t="s">
        <v>14</v>
      </c>
      <c r="E20" t="s">
        <v>15</v>
      </c>
      <c r="G20" t="s">
        <v>16</v>
      </c>
      <c r="H20" t="s">
        <v>17</v>
      </c>
      <c r="J20" t="s">
        <v>18</v>
      </c>
      <c r="K20" t="s">
        <v>19</v>
      </c>
      <c r="M20" t="s">
        <v>20</v>
      </c>
      <c r="N20" t="s">
        <v>21</v>
      </c>
      <c r="P20" t="s">
        <v>23</v>
      </c>
      <c r="R20" t="s">
        <v>25</v>
      </c>
    </row>
    <row r="21" spans="1:20" x14ac:dyDescent="0.3">
      <c r="A21">
        <v>2.95</v>
      </c>
      <c r="B21">
        <v>0.05</v>
      </c>
      <c r="D21">
        <v>7.8</v>
      </c>
      <c r="E21">
        <v>0.1</v>
      </c>
      <c r="G21">
        <v>0.96</v>
      </c>
      <c r="H21">
        <v>0.04</v>
      </c>
      <c r="J21">
        <v>0.26600000000000001</v>
      </c>
      <c r="K21">
        <v>1E-3</v>
      </c>
      <c r="M21">
        <v>16.899999999999999</v>
      </c>
      <c r="N21">
        <v>0.02</v>
      </c>
      <c r="P21">
        <v>9.8194999999999997</v>
      </c>
      <c r="R21">
        <v>2.7764451051977899</v>
      </c>
    </row>
    <row r="23" spans="1:20" x14ac:dyDescent="0.3">
      <c r="B23" t="s">
        <v>24</v>
      </c>
      <c r="I23" t="s">
        <v>24</v>
      </c>
      <c r="P23" t="s">
        <v>24</v>
      </c>
    </row>
    <row r="24" spans="1:20" x14ac:dyDescent="0.3">
      <c r="B24">
        <f>$B$6-B5</f>
        <v>-0.13599999999999923</v>
      </c>
      <c r="C24">
        <f>$B$6-C5</f>
        <v>8.3999999999999631E-2</v>
      </c>
      <c r="D24">
        <f>$B$6-D5</f>
        <v>0.11399999999999988</v>
      </c>
      <c r="E24">
        <f>$B$6-E5</f>
        <v>-2.5999999999999801E-2</v>
      </c>
      <c r="F24">
        <f>$B$6-F5</f>
        <v>-3.5999999999999588E-2</v>
      </c>
      <c r="I24">
        <f>$I$6-I5</f>
        <v>-4.0000000000000036E-2</v>
      </c>
      <c r="J24">
        <f>$I$6-J5</f>
        <v>4.0000000000000036E-2</v>
      </c>
      <c r="K24">
        <f>$I$6-K5</f>
        <v>4.0000000000000036E-2</v>
      </c>
      <c r="L24">
        <f>$I$6-L5</f>
        <v>-5.9999999999999609E-2</v>
      </c>
      <c r="M24">
        <f>$I$6-M5</f>
        <v>2.0000000000000462E-2</v>
      </c>
      <c r="P24">
        <f>$P$6-P5</f>
        <v>-4.0000000000000036E-3</v>
      </c>
      <c r="Q24">
        <f>$P$6-Q5</f>
        <v>-7.4000000000000732E-2</v>
      </c>
      <c r="R24">
        <f>$P$6-R5</f>
        <v>2.5999999999999357E-2</v>
      </c>
      <c r="S24">
        <f>$P$6-S5</f>
        <v>-1.4000000000000234E-2</v>
      </c>
      <c r="T24">
        <f>$P$6-T5</f>
        <v>6.5999999999999837E-2</v>
      </c>
    </row>
  </sheetData>
  <mergeCells count="36">
    <mergeCell ref="A1:F1"/>
    <mergeCell ref="H1:M1"/>
    <mergeCell ref="O1:T1"/>
    <mergeCell ref="E6:F6"/>
    <mergeCell ref="B6:D6"/>
    <mergeCell ref="I6:K6"/>
    <mergeCell ref="B12:D12"/>
    <mergeCell ref="E12:F12"/>
    <mergeCell ref="B14:D14"/>
    <mergeCell ref="E14:F14"/>
    <mergeCell ref="E11:F11"/>
    <mergeCell ref="L6:M6"/>
    <mergeCell ref="I8:K8"/>
    <mergeCell ref="L8:M8"/>
    <mergeCell ref="B10:D10"/>
    <mergeCell ref="E10:F10"/>
    <mergeCell ref="B8:D8"/>
    <mergeCell ref="E8:F8"/>
    <mergeCell ref="P6:R6"/>
    <mergeCell ref="S6:T6"/>
    <mergeCell ref="P8:R8"/>
    <mergeCell ref="S8:T8"/>
    <mergeCell ref="P10:R10"/>
    <mergeCell ref="S10:T10"/>
    <mergeCell ref="P14:R14"/>
    <mergeCell ref="S14:T14"/>
    <mergeCell ref="L12:M12"/>
    <mergeCell ref="I12:K12"/>
    <mergeCell ref="L10:M10"/>
    <mergeCell ref="I10:K10"/>
    <mergeCell ref="L11:M11"/>
    <mergeCell ref="S11:T11"/>
    <mergeCell ref="I14:K14"/>
    <mergeCell ref="L14:M14"/>
    <mergeCell ref="P12:R12"/>
    <mergeCell ref="S12:T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Жаргал</dc:creator>
  <cp:lastModifiedBy>Жаргал</cp:lastModifiedBy>
  <dcterms:created xsi:type="dcterms:W3CDTF">2022-05-28T14:21:41Z</dcterms:created>
  <dcterms:modified xsi:type="dcterms:W3CDTF">2022-05-29T16:35:00Z</dcterms:modified>
</cp:coreProperties>
</file>