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vzay\OneDrive\Рабочий стол\Контур\"/>
    </mc:Choice>
  </mc:AlternateContent>
  <bookViews>
    <workbookView xWindow="0" yWindow="0" windowWidth="28800" windowHeight="12180" tabRatio="686"/>
  </bookViews>
  <sheets>
    <sheet name="Содержание" sheetId="27" r:id="rId1"/>
    <sheet name="1. Исходные данные" sheetId="21" r:id="rId2"/>
    <sheet name="2. Прогноз для 66 региона" sheetId="20" r:id="rId3"/>
    <sheet name="3. Прогноз для 77 региона" sheetId="22" r:id="rId4"/>
    <sheet name="4. Прогноз для всех" sheetId="24" r:id="rId5"/>
    <sheet name="5. Визуализация" sheetId="26" r:id="rId6"/>
    <sheet name="6. Выводы" sheetId="28" r:id="rId7"/>
    <sheet name="2.2 Автокоррекция 66 регион" sheetId="6" state="hidden" r:id="rId8"/>
    <sheet name="3.2 Автокоррекция 77 регион" sheetId="23" state="hidden" r:id="rId9"/>
    <sheet name="4.2 Автокоррекция для всех" sheetId="25" state="hidden" r:id="rId10"/>
  </sheets>
  <definedNames>
    <definedName name="solver_adj" localSheetId="2" hidden="1">'2. Прогноз для 66 региона'!$D$2:$E$2</definedName>
    <definedName name="solver_adj" localSheetId="3" hidden="1">'3. Прогноз для 77 региона'!$D$2:$E$2</definedName>
    <definedName name="solver_adj" localSheetId="4" hidden="1">'4. Прогноз для всех'!$D$2:$E$2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2" hidden="1">3</definedName>
    <definedName name="solver_eng" localSheetId="3" hidden="1">3</definedName>
    <definedName name="solver_eng" localSheetId="4" hidden="1">3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2" hidden="1">'2. Прогноз для 66 региона'!$D$2:$E$2</definedName>
    <definedName name="solver_lhs1" localSheetId="3" hidden="1">'3. Прогноз для 77 региона'!$D$2:$E$2</definedName>
    <definedName name="solver_lhs1" localSheetId="4" hidden="1">'4. Прогноз для всех'!$D$2:$E$2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2" hidden="1">'2. Прогноз для 66 региона'!$H$2</definedName>
    <definedName name="solver_opt" localSheetId="3" hidden="1">'3. Прогноз для 77 региона'!$H$2</definedName>
    <definedName name="solver_opt" localSheetId="4" hidden="1">'4. Прогноз для всех'!$H$2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26" l="1"/>
  <c r="T15" i="26"/>
  <c r="U15" i="26"/>
  <c r="R15" i="26"/>
  <c r="S14" i="26"/>
  <c r="T14" i="26"/>
  <c r="U14" i="26"/>
  <c r="R14" i="26"/>
  <c r="I36" i="26" l="1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35" i="26"/>
  <c r="H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35" i="26"/>
  <c r="D4" i="26"/>
  <c r="J4" i="26" s="1"/>
  <c r="D5" i="26"/>
  <c r="J5" i="26" s="1"/>
  <c r="D6" i="26"/>
  <c r="J6" i="26" s="1"/>
  <c r="D7" i="26"/>
  <c r="J7" i="26" s="1"/>
  <c r="D8" i="26"/>
  <c r="J8" i="26" s="1"/>
  <c r="D9" i="26"/>
  <c r="J9" i="26" s="1"/>
  <c r="D10" i="26"/>
  <c r="J10" i="26" s="1"/>
  <c r="D11" i="26"/>
  <c r="J11" i="26" s="1"/>
  <c r="D12" i="26"/>
  <c r="J12" i="26" s="1"/>
  <c r="D13" i="26"/>
  <c r="J13" i="26" s="1"/>
  <c r="D14" i="26"/>
  <c r="J14" i="26" s="1"/>
  <c r="D15" i="26"/>
  <c r="J15" i="26" s="1"/>
  <c r="D16" i="26"/>
  <c r="J16" i="26" s="1"/>
  <c r="D17" i="26"/>
  <c r="J17" i="26" s="1"/>
  <c r="D18" i="26"/>
  <c r="J18" i="26" s="1"/>
  <c r="D19" i="26"/>
  <c r="J19" i="26" s="1"/>
  <c r="D20" i="26"/>
  <c r="J20" i="26" s="1"/>
  <c r="D21" i="26"/>
  <c r="J21" i="26" s="1"/>
  <c r="D22" i="26"/>
  <c r="J22" i="26" s="1"/>
  <c r="D23" i="26"/>
  <c r="J23" i="26" s="1"/>
  <c r="D24" i="26"/>
  <c r="J24" i="26" s="1"/>
  <c r="D25" i="26"/>
  <c r="J25" i="26" s="1"/>
  <c r="D26" i="26"/>
  <c r="J26" i="26" s="1"/>
  <c r="D27" i="26"/>
  <c r="J27" i="26" s="1"/>
  <c r="D28" i="26"/>
  <c r="J28" i="26" s="1"/>
  <c r="D29" i="26"/>
  <c r="J29" i="26" s="1"/>
  <c r="D30" i="26"/>
  <c r="J30" i="26" s="1"/>
  <c r="D31" i="26"/>
  <c r="J31" i="26" s="1"/>
  <c r="D32" i="26"/>
  <c r="J32" i="26" s="1"/>
  <c r="D33" i="26"/>
  <c r="J33" i="26" s="1"/>
  <c r="D34" i="26"/>
  <c r="J34" i="26" s="1"/>
  <c r="D35" i="26"/>
  <c r="J35" i="26" s="1"/>
  <c r="D36" i="26"/>
  <c r="J36" i="26" s="1"/>
  <c r="D37" i="26"/>
  <c r="J37" i="26" s="1"/>
  <c r="D38" i="26"/>
  <c r="J38" i="26" s="1"/>
  <c r="D39" i="26"/>
  <c r="J39" i="26" s="1"/>
  <c r="D40" i="26"/>
  <c r="J40" i="26" s="1"/>
  <c r="D41" i="26"/>
  <c r="J41" i="26" s="1"/>
  <c r="D42" i="26"/>
  <c r="J42" i="26" s="1"/>
  <c r="D43" i="26"/>
  <c r="J43" i="26" s="1"/>
  <c r="D44" i="26"/>
  <c r="J44" i="26" s="1"/>
  <c r="D45" i="26"/>
  <c r="J45" i="26" s="1"/>
  <c r="D46" i="26"/>
  <c r="J46" i="26" s="1"/>
  <c r="D47" i="26"/>
  <c r="J47" i="26" s="1"/>
  <c r="D48" i="26"/>
  <c r="J48" i="26" s="1"/>
  <c r="D49" i="26"/>
  <c r="J49" i="26" s="1"/>
  <c r="D50" i="26"/>
  <c r="J50" i="26" s="1"/>
  <c r="D51" i="26"/>
  <c r="J51" i="26" s="1"/>
  <c r="D52" i="26"/>
  <c r="J52" i="26" s="1"/>
  <c r="D53" i="26"/>
  <c r="J53" i="26" s="1"/>
  <c r="D54" i="26"/>
  <c r="J54" i="26" s="1"/>
  <c r="D55" i="26"/>
  <c r="J55" i="26" s="1"/>
  <c r="D56" i="26"/>
  <c r="J56" i="26" s="1"/>
  <c r="D57" i="26"/>
  <c r="J57" i="26" s="1"/>
  <c r="D58" i="26"/>
  <c r="J58" i="26" s="1"/>
  <c r="D59" i="26"/>
  <c r="J59" i="26" s="1"/>
  <c r="D60" i="26"/>
  <c r="J60" i="26" s="1"/>
  <c r="D61" i="26"/>
  <c r="J61" i="26" s="1"/>
  <c r="D62" i="26"/>
  <c r="J62" i="26" s="1"/>
  <c r="D3" i="26"/>
  <c r="J3" i="26" s="1"/>
  <c r="F4" i="26" l="1"/>
  <c r="H4" i="26"/>
  <c r="F5" i="26"/>
  <c r="H5" i="26"/>
  <c r="F6" i="26"/>
  <c r="H6" i="26"/>
  <c r="F7" i="26"/>
  <c r="H7" i="26"/>
  <c r="F8" i="26"/>
  <c r="H8" i="26"/>
  <c r="F9" i="26"/>
  <c r="H9" i="26"/>
  <c r="F10" i="26"/>
  <c r="H10" i="26"/>
  <c r="F11" i="26"/>
  <c r="H11" i="26"/>
  <c r="F12" i="26"/>
  <c r="H12" i="26"/>
  <c r="F13" i="26"/>
  <c r="H13" i="26"/>
  <c r="F14" i="26"/>
  <c r="H14" i="26"/>
  <c r="F15" i="26"/>
  <c r="H15" i="26"/>
  <c r="F16" i="26"/>
  <c r="H16" i="26"/>
  <c r="F17" i="26"/>
  <c r="H17" i="26"/>
  <c r="F18" i="26"/>
  <c r="H18" i="26"/>
  <c r="F19" i="26"/>
  <c r="H19" i="26"/>
  <c r="F20" i="26"/>
  <c r="H20" i="26"/>
  <c r="F21" i="26"/>
  <c r="H21" i="26"/>
  <c r="F22" i="26"/>
  <c r="H22" i="26"/>
  <c r="F23" i="26"/>
  <c r="H23" i="26"/>
  <c r="F24" i="26"/>
  <c r="H24" i="26"/>
  <c r="F25" i="26"/>
  <c r="H25" i="26"/>
  <c r="F26" i="26"/>
  <c r="H26" i="26"/>
  <c r="F27" i="26"/>
  <c r="H27" i="26"/>
  <c r="F28" i="26"/>
  <c r="H28" i="26"/>
  <c r="F29" i="26"/>
  <c r="H29" i="26"/>
  <c r="F30" i="26"/>
  <c r="H30" i="26"/>
  <c r="F31" i="26"/>
  <c r="H31" i="26"/>
  <c r="F32" i="26"/>
  <c r="H32" i="26"/>
  <c r="F33" i="26"/>
  <c r="H33" i="26"/>
  <c r="F34" i="26"/>
  <c r="H34" i="26"/>
  <c r="H3" i="26"/>
  <c r="F3" i="26"/>
  <c r="O38" i="25"/>
  <c r="N38" i="25"/>
  <c r="M38" i="25"/>
  <c r="L38" i="25"/>
  <c r="K38" i="25"/>
  <c r="J38" i="25"/>
  <c r="I38" i="25"/>
  <c r="H38" i="25"/>
  <c r="G38" i="25"/>
  <c r="F38" i="25"/>
  <c r="E38" i="25"/>
  <c r="D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B34" i="25"/>
  <c r="C18" i="25" s="1"/>
  <c r="D19" i="25" s="1"/>
  <c r="E20" i="25" s="1"/>
  <c r="F21" i="25" s="1"/>
  <c r="G22" i="25" s="1"/>
  <c r="H23" i="25" s="1"/>
  <c r="I24" i="25" s="1"/>
  <c r="J25" i="25" s="1"/>
  <c r="K26" i="25" s="1"/>
  <c r="L27" i="25" s="1"/>
  <c r="M28" i="25" s="1"/>
  <c r="N29" i="25" s="1"/>
  <c r="O30" i="25" s="1"/>
  <c r="O7" i="25"/>
  <c r="L6" i="25"/>
  <c r="M7" i="25" s="1"/>
  <c r="N8" i="25" s="1"/>
  <c r="O9" i="25" s="1"/>
  <c r="M5" i="25"/>
  <c r="N6" i="25" s="1"/>
  <c r="I5" i="25"/>
  <c r="J6" i="25" s="1"/>
  <c r="K7" i="25" s="1"/>
  <c r="L8" i="25" s="1"/>
  <c r="M9" i="25" s="1"/>
  <c r="N10" i="25" s="1"/>
  <c r="O11" i="25" s="1"/>
  <c r="O4" i="25"/>
  <c r="N4" i="25"/>
  <c r="O5" i="25" s="1"/>
  <c r="J4" i="25"/>
  <c r="K5" i="25" s="1"/>
  <c r="F4" i="25"/>
  <c r="G5" i="25" s="1"/>
  <c r="H6" i="25" s="1"/>
  <c r="I7" i="25" s="1"/>
  <c r="J8" i="25" s="1"/>
  <c r="K9" i="25" s="1"/>
  <c r="L10" i="25" s="1"/>
  <c r="M11" i="25" s="1"/>
  <c r="N12" i="25" s="1"/>
  <c r="O13" i="25" s="1"/>
  <c r="O3" i="25"/>
  <c r="N3" i="25"/>
  <c r="M3" i="25"/>
  <c r="L3" i="25"/>
  <c r="M4" i="25" s="1"/>
  <c r="N5" i="25" s="1"/>
  <c r="O6" i="25" s="1"/>
  <c r="K3" i="25"/>
  <c r="L4" i="25" s="1"/>
  <c r="J3" i="25"/>
  <c r="K4" i="25" s="1"/>
  <c r="L5" i="25" s="1"/>
  <c r="M6" i="25" s="1"/>
  <c r="N7" i="25" s="1"/>
  <c r="O8" i="25" s="1"/>
  <c r="I3" i="25"/>
  <c r="H3" i="25"/>
  <c r="I4" i="25" s="1"/>
  <c r="J5" i="25" s="1"/>
  <c r="K6" i="25" s="1"/>
  <c r="L7" i="25" s="1"/>
  <c r="M8" i="25" s="1"/>
  <c r="N9" i="25" s="1"/>
  <c r="O10" i="25" s="1"/>
  <c r="G3" i="25"/>
  <c r="H4" i="25" s="1"/>
  <c r="F3" i="25"/>
  <c r="G4" i="25" s="1"/>
  <c r="H5" i="25" s="1"/>
  <c r="I6" i="25" s="1"/>
  <c r="J7" i="25" s="1"/>
  <c r="K8" i="25" s="1"/>
  <c r="L9" i="25" s="1"/>
  <c r="M10" i="25" s="1"/>
  <c r="N11" i="25" s="1"/>
  <c r="O12" i="25" s="1"/>
  <c r="E3" i="25"/>
  <c r="F6" i="24"/>
  <c r="G6" i="24" s="1"/>
  <c r="O38" i="23"/>
  <c r="N38" i="23"/>
  <c r="M38" i="23"/>
  <c r="L38" i="23"/>
  <c r="K38" i="23"/>
  <c r="J38" i="23"/>
  <c r="I38" i="23"/>
  <c r="H38" i="23"/>
  <c r="G38" i="23"/>
  <c r="F38" i="23"/>
  <c r="E38" i="23"/>
  <c r="D38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B34" i="23"/>
  <c r="C31" i="23" s="1"/>
  <c r="D32" i="23" s="1"/>
  <c r="E33" i="23" s="1"/>
  <c r="H6" i="23"/>
  <c r="I7" i="23" s="1"/>
  <c r="J8" i="23" s="1"/>
  <c r="K9" i="23" s="1"/>
  <c r="L10" i="23" s="1"/>
  <c r="M11" i="23" s="1"/>
  <c r="N12" i="23" s="1"/>
  <c r="O13" i="23" s="1"/>
  <c r="M5" i="23"/>
  <c r="N6" i="23" s="1"/>
  <c r="O7" i="23" s="1"/>
  <c r="O4" i="23"/>
  <c r="N4" i="23"/>
  <c r="O5" i="23" s="1"/>
  <c r="J4" i="23"/>
  <c r="K5" i="23" s="1"/>
  <c r="L6" i="23" s="1"/>
  <c r="M7" i="23" s="1"/>
  <c r="N8" i="23" s="1"/>
  <c r="O9" i="23" s="1"/>
  <c r="F4" i="23"/>
  <c r="G5" i="23" s="1"/>
  <c r="O3" i="23"/>
  <c r="N3" i="23"/>
  <c r="M3" i="23"/>
  <c r="L3" i="23"/>
  <c r="M4" i="23" s="1"/>
  <c r="N5" i="23" s="1"/>
  <c r="O6" i="23" s="1"/>
  <c r="K3" i="23"/>
  <c r="L4" i="23" s="1"/>
  <c r="J3" i="23"/>
  <c r="K4" i="23" s="1"/>
  <c r="L5" i="23" s="1"/>
  <c r="M6" i="23" s="1"/>
  <c r="N7" i="23" s="1"/>
  <c r="O8" i="23" s="1"/>
  <c r="I3" i="23"/>
  <c r="H3" i="23"/>
  <c r="I4" i="23" s="1"/>
  <c r="J5" i="23" s="1"/>
  <c r="K6" i="23" s="1"/>
  <c r="L7" i="23" s="1"/>
  <c r="M8" i="23" s="1"/>
  <c r="N9" i="23" s="1"/>
  <c r="O10" i="23" s="1"/>
  <c r="G3" i="23"/>
  <c r="H4" i="23" s="1"/>
  <c r="I5" i="23" s="1"/>
  <c r="J6" i="23" s="1"/>
  <c r="K7" i="23" s="1"/>
  <c r="L8" i="23" s="1"/>
  <c r="M9" i="23" s="1"/>
  <c r="N10" i="23" s="1"/>
  <c r="O11" i="23" s="1"/>
  <c r="F3" i="23"/>
  <c r="G4" i="23" s="1"/>
  <c r="H5" i="23" s="1"/>
  <c r="I6" i="23" s="1"/>
  <c r="J7" i="23" s="1"/>
  <c r="K8" i="23" s="1"/>
  <c r="L9" i="23" s="1"/>
  <c r="M10" i="23" s="1"/>
  <c r="N11" i="23" s="1"/>
  <c r="O12" i="23" s="1"/>
  <c r="E3" i="23"/>
  <c r="F6" i="22"/>
  <c r="G6" i="22" s="1"/>
  <c r="C3" i="23" l="1"/>
  <c r="D4" i="23" s="1"/>
  <c r="E5" i="23" s="1"/>
  <c r="F6" i="23" s="1"/>
  <c r="G7" i="23" s="1"/>
  <c r="H8" i="23" s="1"/>
  <c r="I9" i="23" s="1"/>
  <c r="J10" i="23" s="1"/>
  <c r="K11" i="23" s="1"/>
  <c r="L12" i="23" s="1"/>
  <c r="M13" i="23" s="1"/>
  <c r="N14" i="23" s="1"/>
  <c r="O15" i="23" s="1"/>
  <c r="C18" i="23"/>
  <c r="D19" i="23" s="1"/>
  <c r="E20" i="23" s="1"/>
  <c r="F21" i="23" s="1"/>
  <c r="G22" i="23" s="1"/>
  <c r="H23" i="23" s="1"/>
  <c r="I24" i="23" s="1"/>
  <c r="J25" i="23" s="1"/>
  <c r="K26" i="23" s="1"/>
  <c r="L27" i="23" s="1"/>
  <c r="M28" i="23" s="1"/>
  <c r="N29" i="23" s="1"/>
  <c r="O30" i="23" s="1"/>
  <c r="C30" i="23"/>
  <c r="D31" i="23" s="1"/>
  <c r="E32" i="23" s="1"/>
  <c r="F33" i="23" s="1"/>
  <c r="C2" i="23"/>
  <c r="D3" i="23" s="1"/>
  <c r="E4" i="23" s="1"/>
  <c r="F5" i="23" s="1"/>
  <c r="G6" i="23" s="1"/>
  <c r="H7" i="23" s="1"/>
  <c r="I8" i="23" s="1"/>
  <c r="J9" i="23" s="1"/>
  <c r="K10" i="23" s="1"/>
  <c r="L11" i="23" s="1"/>
  <c r="M12" i="23" s="1"/>
  <c r="N13" i="23" s="1"/>
  <c r="O14" i="23" s="1"/>
  <c r="C14" i="23"/>
  <c r="D15" i="23" s="1"/>
  <c r="E16" i="23" s="1"/>
  <c r="F17" i="23" s="1"/>
  <c r="G18" i="23" s="1"/>
  <c r="H19" i="23" s="1"/>
  <c r="I20" i="23" s="1"/>
  <c r="J21" i="23" s="1"/>
  <c r="K22" i="23" s="1"/>
  <c r="L23" i="23" s="1"/>
  <c r="M24" i="23" s="1"/>
  <c r="N25" i="23" s="1"/>
  <c r="O26" i="23" s="1"/>
  <c r="C4" i="25"/>
  <c r="D5" i="25" s="1"/>
  <c r="E6" i="25" s="1"/>
  <c r="F7" i="25" s="1"/>
  <c r="G8" i="25" s="1"/>
  <c r="H9" i="25" s="1"/>
  <c r="I10" i="25" s="1"/>
  <c r="J11" i="25" s="1"/>
  <c r="K12" i="25" s="1"/>
  <c r="L13" i="25" s="1"/>
  <c r="M14" i="25" s="1"/>
  <c r="N15" i="25" s="1"/>
  <c r="O16" i="25" s="1"/>
  <c r="C20" i="25"/>
  <c r="D21" i="25" s="1"/>
  <c r="E22" i="25" s="1"/>
  <c r="F23" i="25" s="1"/>
  <c r="G24" i="25" s="1"/>
  <c r="H25" i="25" s="1"/>
  <c r="I26" i="25" s="1"/>
  <c r="J27" i="25" s="1"/>
  <c r="K28" i="25" s="1"/>
  <c r="L29" i="25" s="1"/>
  <c r="M30" i="25" s="1"/>
  <c r="N31" i="25" s="1"/>
  <c r="O32" i="25" s="1"/>
  <c r="C26" i="25"/>
  <c r="D27" i="25" s="1"/>
  <c r="E28" i="25" s="1"/>
  <c r="F29" i="25" s="1"/>
  <c r="G30" i="25" s="1"/>
  <c r="H31" i="25" s="1"/>
  <c r="I32" i="25" s="1"/>
  <c r="J33" i="25" s="1"/>
  <c r="C3" i="25"/>
  <c r="D4" i="25" s="1"/>
  <c r="E5" i="25" s="1"/>
  <c r="F6" i="25" s="1"/>
  <c r="G7" i="25" s="1"/>
  <c r="H8" i="25" s="1"/>
  <c r="I9" i="25" s="1"/>
  <c r="J10" i="25" s="1"/>
  <c r="K11" i="25" s="1"/>
  <c r="L12" i="25" s="1"/>
  <c r="M13" i="25" s="1"/>
  <c r="N14" i="25" s="1"/>
  <c r="O15" i="25" s="1"/>
  <c r="C28" i="25"/>
  <c r="D29" i="25" s="1"/>
  <c r="E30" i="25" s="1"/>
  <c r="F31" i="25" s="1"/>
  <c r="G32" i="25" s="1"/>
  <c r="H33" i="25" s="1"/>
  <c r="C6" i="25"/>
  <c r="D7" i="25" s="1"/>
  <c r="E8" i="25" s="1"/>
  <c r="F9" i="25" s="1"/>
  <c r="G10" i="25" s="1"/>
  <c r="H11" i="25" s="1"/>
  <c r="I12" i="25" s="1"/>
  <c r="J13" i="25" s="1"/>
  <c r="K14" i="25" s="1"/>
  <c r="L15" i="25" s="1"/>
  <c r="M16" i="25" s="1"/>
  <c r="N17" i="25" s="1"/>
  <c r="O18" i="25" s="1"/>
  <c r="C15" i="25"/>
  <c r="D16" i="25" s="1"/>
  <c r="E17" i="25" s="1"/>
  <c r="F18" i="25" s="1"/>
  <c r="G19" i="25" s="1"/>
  <c r="H20" i="25" s="1"/>
  <c r="I21" i="25" s="1"/>
  <c r="J22" i="25" s="1"/>
  <c r="K23" i="25" s="1"/>
  <c r="L24" i="25" s="1"/>
  <c r="M25" i="25" s="1"/>
  <c r="N26" i="25" s="1"/>
  <c r="O27" i="25" s="1"/>
  <c r="C7" i="25"/>
  <c r="D8" i="25" s="1"/>
  <c r="E9" i="25" s="1"/>
  <c r="F10" i="25" s="1"/>
  <c r="G11" i="25" s="1"/>
  <c r="H12" i="25" s="1"/>
  <c r="I13" i="25" s="1"/>
  <c r="J14" i="25" s="1"/>
  <c r="K15" i="25" s="1"/>
  <c r="L16" i="25" s="1"/>
  <c r="M17" i="25" s="1"/>
  <c r="N18" i="25" s="1"/>
  <c r="O19" i="25" s="1"/>
  <c r="C11" i="25"/>
  <c r="D12" i="25" s="1"/>
  <c r="E13" i="25" s="1"/>
  <c r="F14" i="25" s="1"/>
  <c r="G15" i="25" s="1"/>
  <c r="H16" i="25" s="1"/>
  <c r="I17" i="25" s="1"/>
  <c r="J18" i="25" s="1"/>
  <c r="K19" i="25" s="1"/>
  <c r="L20" i="25" s="1"/>
  <c r="M21" i="25" s="1"/>
  <c r="N22" i="25" s="1"/>
  <c r="O23" i="25" s="1"/>
  <c r="C22" i="25"/>
  <c r="D23" i="25" s="1"/>
  <c r="E24" i="25" s="1"/>
  <c r="F25" i="25" s="1"/>
  <c r="G26" i="25" s="1"/>
  <c r="H27" i="25" s="1"/>
  <c r="I28" i="25" s="1"/>
  <c r="J29" i="25" s="1"/>
  <c r="K30" i="25" s="1"/>
  <c r="L31" i="25" s="1"/>
  <c r="M32" i="25" s="1"/>
  <c r="N33" i="25" s="1"/>
  <c r="C2" i="25"/>
  <c r="D3" i="25" s="1"/>
  <c r="E4" i="25" s="1"/>
  <c r="F5" i="25" s="1"/>
  <c r="G6" i="25" s="1"/>
  <c r="H7" i="25" s="1"/>
  <c r="I8" i="25" s="1"/>
  <c r="J9" i="25" s="1"/>
  <c r="K10" i="25" s="1"/>
  <c r="L11" i="25" s="1"/>
  <c r="M12" i="25" s="1"/>
  <c r="N13" i="25" s="1"/>
  <c r="O14" i="25" s="1"/>
  <c r="H6" i="24"/>
  <c r="E6" i="24"/>
  <c r="D6" i="24"/>
  <c r="C31" i="25"/>
  <c r="D32" i="25" s="1"/>
  <c r="E33" i="25" s="1"/>
  <c r="C27" i="25"/>
  <c r="D28" i="25" s="1"/>
  <c r="E29" i="25" s="1"/>
  <c r="F30" i="25" s="1"/>
  <c r="G31" i="25" s="1"/>
  <c r="H32" i="25" s="1"/>
  <c r="I33" i="25" s="1"/>
  <c r="C23" i="25"/>
  <c r="D24" i="25" s="1"/>
  <c r="E25" i="25" s="1"/>
  <c r="F26" i="25" s="1"/>
  <c r="G27" i="25" s="1"/>
  <c r="H28" i="25" s="1"/>
  <c r="I29" i="25" s="1"/>
  <c r="J30" i="25" s="1"/>
  <c r="K31" i="25" s="1"/>
  <c r="L32" i="25" s="1"/>
  <c r="M33" i="25" s="1"/>
  <c r="C33" i="25"/>
  <c r="C29" i="25"/>
  <c r="D30" i="25" s="1"/>
  <c r="E31" i="25" s="1"/>
  <c r="F32" i="25" s="1"/>
  <c r="G33" i="25" s="1"/>
  <c r="C25" i="25"/>
  <c r="D26" i="25" s="1"/>
  <c r="E27" i="25" s="1"/>
  <c r="F28" i="25" s="1"/>
  <c r="G29" i="25" s="1"/>
  <c r="H30" i="25" s="1"/>
  <c r="I31" i="25" s="1"/>
  <c r="J32" i="25" s="1"/>
  <c r="K33" i="25" s="1"/>
  <c r="C21" i="25"/>
  <c r="D22" i="25" s="1"/>
  <c r="E23" i="25" s="1"/>
  <c r="F24" i="25" s="1"/>
  <c r="G25" i="25" s="1"/>
  <c r="H26" i="25" s="1"/>
  <c r="I27" i="25" s="1"/>
  <c r="J28" i="25" s="1"/>
  <c r="K29" i="25" s="1"/>
  <c r="L30" i="25" s="1"/>
  <c r="M31" i="25" s="1"/>
  <c r="N32" i="25" s="1"/>
  <c r="O33" i="25" s="1"/>
  <c r="C17" i="25"/>
  <c r="D18" i="25" s="1"/>
  <c r="E19" i="25" s="1"/>
  <c r="F20" i="25" s="1"/>
  <c r="G21" i="25" s="1"/>
  <c r="H22" i="25" s="1"/>
  <c r="I23" i="25" s="1"/>
  <c r="J24" i="25" s="1"/>
  <c r="K25" i="25" s="1"/>
  <c r="L26" i="25" s="1"/>
  <c r="M27" i="25" s="1"/>
  <c r="N28" i="25" s="1"/>
  <c r="O29" i="25" s="1"/>
  <c r="C13" i="25"/>
  <c r="D14" i="25" s="1"/>
  <c r="E15" i="25" s="1"/>
  <c r="F16" i="25" s="1"/>
  <c r="G17" i="25" s="1"/>
  <c r="H18" i="25" s="1"/>
  <c r="I19" i="25" s="1"/>
  <c r="J20" i="25" s="1"/>
  <c r="K21" i="25" s="1"/>
  <c r="L22" i="25" s="1"/>
  <c r="M23" i="25" s="1"/>
  <c r="N24" i="25" s="1"/>
  <c r="O25" i="25" s="1"/>
  <c r="C30" i="25"/>
  <c r="D31" i="25" s="1"/>
  <c r="E32" i="25" s="1"/>
  <c r="F33" i="25" s="1"/>
  <c r="C16" i="25"/>
  <c r="D17" i="25" s="1"/>
  <c r="E18" i="25" s="1"/>
  <c r="F19" i="25" s="1"/>
  <c r="G20" i="25" s="1"/>
  <c r="H21" i="25" s="1"/>
  <c r="I22" i="25" s="1"/>
  <c r="J23" i="25" s="1"/>
  <c r="K24" i="25" s="1"/>
  <c r="L25" i="25" s="1"/>
  <c r="M26" i="25" s="1"/>
  <c r="N27" i="25" s="1"/>
  <c r="O28" i="25" s="1"/>
  <c r="C8" i="25"/>
  <c r="D9" i="25" s="1"/>
  <c r="E10" i="25" s="1"/>
  <c r="F11" i="25" s="1"/>
  <c r="G12" i="25" s="1"/>
  <c r="H13" i="25" s="1"/>
  <c r="I14" i="25" s="1"/>
  <c r="J15" i="25" s="1"/>
  <c r="K16" i="25" s="1"/>
  <c r="L17" i="25" s="1"/>
  <c r="M18" i="25" s="1"/>
  <c r="N19" i="25" s="1"/>
  <c r="O20" i="25" s="1"/>
  <c r="C32" i="25"/>
  <c r="D33" i="25" s="1"/>
  <c r="C24" i="25"/>
  <c r="D25" i="25" s="1"/>
  <c r="E26" i="25" s="1"/>
  <c r="F27" i="25" s="1"/>
  <c r="G28" i="25" s="1"/>
  <c r="H29" i="25" s="1"/>
  <c r="I30" i="25" s="1"/>
  <c r="J31" i="25" s="1"/>
  <c r="K32" i="25" s="1"/>
  <c r="L33" i="25" s="1"/>
  <c r="C19" i="25"/>
  <c r="D20" i="25" s="1"/>
  <c r="E21" i="25" s="1"/>
  <c r="F22" i="25" s="1"/>
  <c r="G23" i="25" s="1"/>
  <c r="H24" i="25" s="1"/>
  <c r="I25" i="25" s="1"/>
  <c r="J26" i="25" s="1"/>
  <c r="K27" i="25" s="1"/>
  <c r="L28" i="25" s="1"/>
  <c r="M29" i="25" s="1"/>
  <c r="N30" i="25" s="1"/>
  <c r="O31" i="25" s="1"/>
  <c r="C12" i="25"/>
  <c r="D13" i="25" s="1"/>
  <c r="E14" i="25" s="1"/>
  <c r="F15" i="25" s="1"/>
  <c r="G16" i="25" s="1"/>
  <c r="H17" i="25" s="1"/>
  <c r="I18" i="25" s="1"/>
  <c r="J19" i="25" s="1"/>
  <c r="K20" i="25" s="1"/>
  <c r="L21" i="25" s="1"/>
  <c r="M22" i="25" s="1"/>
  <c r="N23" i="25" s="1"/>
  <c r="O24" i="25" s="1"/>
  <c r="C10" i="25"/>
  <c r="D11" i="25" s="1"/>
  <c r="E12" i="25" s="1"/>
  <c r="F13" i="25" s="1"/>
  <c r="G14" i="25" s="1"/>
  <c r="H15" i="25" s="1"/>
  <c r="I16" i="25" s="1"/>
  <c r="J17" i="25" s="1"/>
  <c r="K18" i="25" s="1"/>
  <c r="L19" i="25" s="1"/>
  <c r="M20" i="25" s="1"/>
  <c r="N21" i="25" s="1"/>
  <c r="O22" i="25" s="1"/>
  <c r="C9" i="25"/>
  <c r="D10" i="25" s="1"/>
  <c r="E11" i="25" s="1"/>
  <c r="F12" i="25" s="1"/>
  <c r="G13" i="25" s="1"/>
  <c r="H14" i="25" s="1"/>
  <c r="I15" i="25" s="1"/>
  <c r="J16" i="25" s="1"/>
  <c r="K17" i="25" s="1"/>
  <c r="L18" i="25" s="1"/>
  <c r="M19" i="25" s="1"/>
  <c r="N20" i="25" s="1"/>
  <c r="O21" i="25" s="1"/>
  <c r="C5" i="25"/>
  <c r="D6" i="25" s="1"/>
  <c r="E7" i="25" s="1"/>
  <c r="F8" i="25" s="1"/>
  <c r="G9" i="25" s="1"/>
  <c r="H10" i="25" s="1"/>
  <c r="I11" i="25" s="1"/>
  <c r="J12" i="25" s="1"/>
  <c r="K13" i="25" s="1"/>
  <c r="L14" i="25" s="1"/>
  <c r="M15" i="25" s="1"/>
  <c r="N16" i="25" s="1"/>
  <c r="O17" i="25" s="1"/>
  <c r="C14" i="25"/>
  <c r="D15" i="25" s="1"/>
  <c r="E16" i="25" s="1"/>
  <c r="F17" i="25" s="1"/>
  <c r="G18" i="25" s="1"/>
  <c r="H19" i="25" s="1"/>
  <c r="I20" i="25" s="1"/>
  <c r="J21" i="25" s="1"/>
  <c r="K22" i="25" s="1"/>
  <c r="L23" i="25" s="1"/>
  <c r="M24" i="25" s="1"/>
  <c r="N25" i="25" s="1"/>
  <c r="O26" i="25" s="1"/>
  <c r="C7" i="23"/>
  <c r="D8" i="23" s="1"/>
  <c r="E9" i="23" s="1"/>
  <c r="F10" i="23" s="1"/>
  <c r="G11" i="23" s="1"/>
  <c r="H12" i="23" s="1"/>
  <c r="I13" i="23" s="1"/>
  <c r="J14" i="23" s="1"/>
  <c r="K15" i="23" s="1"/>
  <c r="L16" i="23" s="1"/>
  <c r="M17" i="23" s="1"/>
  <c r="N18" i="23" s="1"/>
  <c r="O19" i="23" s="1"/>
  <c r="C10" i="23"/>
  <c r="D11" i="23" s="1"/>
  <c r="E12" i="23" s="1"/>
  <c r="F13" i="23" s="1"/>
  <c r="G14" i="23" s="1"/>
  <c r="H15" i="23" s="1"/>
  <c r="I16" i="23" s="1"/>
  <c r="J17" i="23" s="1"/>
  <c r="K18" i="23" s="1"/>
  <c r="L19" i="23" s="1"/>
  <c r="M20" i="23" s="1"/>
  <c r="N21" i="23" s="1"/>
  <c r="O22" i="23" s="1"/>
  <c r="C22" i="23"/>
  <c r="D23" i="23" s="1"/>
  <c r="E24" i="23" s="1"/>
  <c r="F25" i="23" s="1"/>
  <c r="G26" i="23" s="1"/>
  <c r="H27" i="23" s="1"/>
  <c r="I28" i="23" s="1"/>
  <c r="J29" i="23" s="1"/>
  <c r="K30" i="23" s="1"/>
  <c r="L31" i="23" s="1"/>
  <c r="M32" i="23" s="1"/>
  <c r="N33" i="23" s="1"/>
  <c r="C26" i="23"/>
  <c r="D27" i="23" s="1"/>
  <c r="E28" i="23" s="1"/>
  <c r="F29" i="23" s="1"/>
  <c r="G30" i="23" s="1"/>
  <c r="H31" i="23" s="1"/>
  <c r="I32" i="23" s="1"/>
  <c r="J33" i="23" s="1"/>
  <c r="C28" i="23"/>
  <c r="D29" i="23" s="1"/>
  <c r="E30" i="23" s="1"/>
  <c r="F31" i="23" s="1"/>
  <c r="G32" i="23" s="1"/>
  <c r="H33" i="23" s="1"/>
  <c r="C4" i="23"/>
  <c r="D5" i="23" s="1"/>
  <c r="E6" i="23" s="1"/>
  <c r="F7" i="23" s="1"/>
  <c r="G8" i="23" s="1"/>
  <c r="H9" i="23" s="1"/>
  <c r="I10" i="23" s="1"/>
  <c r="J11" i="23" s="1"/>
  <c r="K12" i="23" s="1"/>
  <c r="L13" i="23" s="1"/>
  <c r="M14" i="23" s="1"/>
  <c r="N15" i="23" s="1"/>
  <c r="O16" i="23" s="1"/>
  <c r="C6" i="23"/>
  <c r="D7" i="23" s="1"/>
  <c r="E8" i="23" s="1"/>
  <c r="F9" i="23" s="1"/>
  <c r="G10" i="23" s="1"/>
  <c r="H11" i="23" s="1"/>
  <c r="I12" i="23" s="1"/>
  <c r="J13" i="23" s="1"/>
  <c r="K14" i="23" s="1"/>
  <c r="L15" i="23" s="1"/>
  <c r="M16" i="23" s="1"/>
  <c r="N17" i="23" s="1"/>
  <c r="O18" i="23" s="1"/>
  <c r="C8" i="23"/>
  <c r="D9" i="23" s="1"/>
  <c r="E10" i="23" s="1"/>
  <c r="F11" i="23" s="1"/>
  <c r="G12" i="23" s="1"/>
  <c r="H13" i="23" s="1"/>
  <c r="I14" i="23" s="1"/>
  <c r="J15" i="23" s="1"/>
  <c r="K16" i="23" s="1"/>
  <c r="L17" i="23" s="1"/>
  <c r="M18" i="23" s="1"/>
  <c r="N19" i="23" s="1"/>
  <c r="O20" i="23" s="1"/>
  <c r="C16" i="23"/>
  <c r="D17" i="23" s="1"/>
  <c r="E18" i="23" s="1"/>
  <c r="F19" i="23" s="1"/>
  <c r="G20" i="23" s="1"/>
  <c r="H21" i="23" s="1"/>
  <c r="I22" i="23" s="1"/>
  <c r="J23" i="23" s="1"/>
  <c r="K24" i="23" s="1"/>
  <c r="L25" i="23" s="1"/>
  <c r="M26" i="23" s="1"/>
  <c r="N27" i="23" s="1"/>
  <c r="O28" i="23" s="1"/>
  <c r="C20" i="23"/>
  <c r="D21" i="23" s="1"/>
  <c r="E22" i="23" s="1"/>
  <c r="F23" i="23" s="1"/>
  <c r="G24" i="23" s="1"/>
  <c r="H25" i="23" s="1"/>
  <c r="I26" i="23" s="1"/>
  <c r="J27" i="23" s="1"/>
  <c r="K28" i="23" s="1"/>
  <c r="L29" i="23" s="1"/>
  <c r="M30" i="23" s="1"/>
  <c r="N31" i="23" s="1"/>
  <c r="O32" i="23" s="1"/>
  <c r="C5" i="23"/>
  <c r="D6" i="23" s="1"/>
  <c r="E7" i="23" s="1"/>
  <c r="F8" i="23" s="1"/>
  <c r="G9" i="23" s="1"/>
  <c r="H10" i="23" s="1"/>
  <c r="I11" i="23" s="1"/>
  <c r="J12" i="23" s="1"/>
  <c r="K13" i="23" s="1"/>
  <c r="L14" i="23" s="1"/>
  <c r="M15" i="23" s="1"/>
  <c r="N16" i="23" s="1"/>
  <c r="O17" i="23" s="1"/>
  <c r="C9" i="23"/>
  <c r="D10" i="23" s="1"/>
  <c r="E11" i="23" s="1"/>
  <c r="F12" i="23" s="1"/>
  <c r="G13" i="23" s="1"/>
  <c r="H14" i="23" s="1"/>
  <c r="I15" i="23" s="1"/>
  <c r="J16" i="23" s="1"/>
  <c r="K17" i="23" s="1"/>
  <c r="L18" i="23" s="1"/>
  <c r="M19" i="23" s="1"/>
  <c r="N20" i="23" s="1"/>
  <c r="O21" i="23" s="1"/>
  <c r="C12" i="23"/>
  <c r="D13" i="23" s="1"/>
  <c r="E14" i="23" s="1"/>
  <c r="F15" i="23" s="1"/>
  <c r="G16" i="23" s="1"/>
  <c r="H17" i="23" s="1"/>
  <c r="I18" i="23" s="1"/>
  <c r="J19" i="23" s="1"/>
  <c r="K20" i="23" s="1"/>
  <c r="L21" i="23" s="1"/>
  <c r="M22" i="23" s="1"/>
  <c r="N23" i="23" s="1"/>
  <c r="O24" i="23" s="1"/>
  <c r="C24" i="23"/>
  <c r="D25" i="23" s="1"/>
  <c r="E26" i="23" s="1"/>
  <c r="F27" i="23" s="1"/>
  <c r="G28" i="23" s="1"/>
  <c r="H29" i="23" s="1"/>
  <c r="I30" i="23" s="1"/>
  <c r="J31" i="23" s="1"/>
  <c r="K32" i="23" s="1"/>
  <c r="L33" i="23" s="1"/>
  <c r="C32" i="23"/>
  <c r="D33" i="23" s="1"/>
  <c r="H6" i="22"/>
  <c r="E6" i="22"/>
  <c r="D6" i="22"/>
  <c r="C13" i="23"/>
  <c r="D14" i="23" s="1"/>
  <c r="E15" i="23" s="1"/>
  <c r="F16" i="23" s="1"/>
  <c r="G17" i="23" s="1"/>
  <c r="H18" i="23" s="1"/>
  <c r="I19" i="23" s="1"/>
  <c r="J20" i="23" s="1"/>
  <c r="K21" i="23" s="1"/>
  <c r="L22" i="23" s="1"/>
  <c r="M23" i="23" s="1"/>
  <c r="N24" i="23" s="1"/>
  <c r="O25" i="23" s="1"/>
  <c r="C17" i="23"/>
  <c r="D18" i="23" s="1"/>
  <c r="E19" i="23" s="1"/>
  <c r="F20" i="23" s="1"/>
  <c r="G21" i="23" s="1"/>
  <c r="H22" i="23" s="1"/>
  <c r="I23" i="23" s="1"/>
  <c r="J24" i="23" s="1"/>
  <c r="K25" i="23" s="1"/>
  <c r="L26" i="23" s="1"/>
  <c r="M27" i="23" s="1"/>
  <c r="N28" i="23" s="1"/>
  <c r="O29" i="23" s="1"/>
  <c r="C21" i="23"/>
  <c r="D22" i="23" s="1"/>
  <c r="E23" i="23" s="1"/>
  <c r="F24" i="23" s="1"/>
  <c r="G25" i="23" s="1"/>
  <c r="H26" i="23" s="1"/>
  <c r="I27" i="23" s="1"/>
  <c r="J28" i="23" s="1"/>
  <c r="K29" i="23" s="1"/>
  <c r="L30" i="23" s="1"/>
  <c r="M31" i="23" s="1"/>
  <c r="N32" i="23" s="1"/>
  <c r="O33" i="23" s="1"/>
  <c r="C25" i="23"/>
  <c r="D26" i="23" s="1"/>
  <c r="E27" i="23" s="1"/>
  <c r="F28" i="23" s="1"/>
  <c r="G29" i="23" s="1"/>
  <c r="H30" i="23" s="1"/>
  <c r="I31" i="23" s="1"/>
  <c r="J32" i="23" s="1"/>
  <c r="K33" i="23" s="1"/>
  <c r="C29" i="23"/>
  <c r="D30" i="23" s="1"/>
  <c r="E31" i="23" s="1"/>
  <c r="F32" i="23" s="1"/>
  <c r="G33" i="23" s="1"/>
  <c r="C33" i="23"/>
  <c r="C11" i="23"/>
  <c r="D12" i="23" s="1"/>
  <c r="E13" i="23" s="1"/>
  <c r="F14" i="23" s="1"/>
  <c r="G15" i="23" s="1"/>
  <c r="H16" i="23" s="1"/>
  <c r="I17" i="23" s="1"/>
  <c r="J18" i="23" s="1"/>
  <c r="K19" i="23" s="1"/>
  <c r="L20" i="23" s="1"/>
  <c r="M21" i="23" s="1"/>
  <c r="N22" i="23" s="1"/>
  <c r="O23" i="23" s="1"/>
  <c r="C15" i="23"/>
  <c r="D16" i="23" s="1"/>
  <c r="E17" i="23" s="1"/>
  <c r="F18" i="23" s="1"/>
  <c r="G19" i="23" s="1"/>
  <c r="H20" i="23" s="1"/>
  <c r="I21" i="23" s="1"/>
  <c r="J22" i="23" s="1"/>
  <c r="K23" i="23" s="1"/>
  <c r="L24" i="23" s="1"/>
  <c r="M25" i="23" s="1"/>
  <c r="N26" i="23" s="1"/>
  <c r="O27" i="23" s="1"/>
  <c r="C19" i="23"/>
  <c r="D20" i="23" s="1"/>
  <c r="E21" i="23" s="1"/>
  <c r="F22" i="23" s="1"/>
  <c r="G23" i="23" s="1"/>
  <c r="H24" i="23" s="1"/>
  <c r="I25" i="23" s="1"/>
  <c r="J26" i="23" s="1"/>
  <c r="K27" i="23" s="1"/>
  <c r="L28" i="23" s="1"/>
  <c r="M29" i="23" s="1"/>
  <c r="N30" i="23" s="1"/>
  <c r="O31" i="23" s="1"/>
  <c r="C23" i="23"/>
  <c r="D24" i="23" s="1"/>
  <c r="E25" i="23" s="1"/>
  <c r="F26" i="23" s="1"/>
  <c r="G27" i="23" s="1"/>
  <c r="H28" i="23" s="1"/>
  <c r="I29" i="23" s="1"/>
  <c r="J30" i="23" s="1"/>
  <c r="K31" i="23" s="1"/>
  <c r="L32" i="23" s="1"/>
  <c r="M33" i="23" s="1"/>
  <c r="C27" i="23"/>
  <c r="D28" i="23" s="1"/>
  <c r="E29" i="23" s="1"/>
  <c r="F30" i="23" s="1"/>
  <c r="G31" i="23" s="1"/>
  <c r="H32" i="23" s="1"/>
  <c r="I33" i="23" s="1"/>
  <c r="F6" i="20"/>
  <c r="G6" i="20" s="1"/>
  <c r="F7" i="24" l="1"/>
  <c r="G7" i="24" s="1"/>
  <c r="H7" i="24" s="1"/>
  <c r="M34" i="25"/>
  <c r="H34" i="25"/>
  <c r="F34" i="25"/>
  <c r="G34" i="25"/>
  <c r="E34" i="25"/>
  <c r="J34" i="25"/>
  <c r="K34" i="25"/>
  <c r="I34" i="25"/>
  <c r="N34" i="25"/>
  <c r="O34" i="25"/>
  <c r="L34" i="25"/>
  <c r="C34" i="25"/>
  <c r="D34" i="25"/>
  <c r="E34" i="23"/>
  <c r="F7" i="22"/>
  <c r="G7" i="22" s="1"/>
  <c r="H7" i="22" s="1"/>
  <c r="K34" i="23"/>
  <c r="L34" i="23"/>
  <c r="I34" i="23"/>
  <c r="O34" i="23"/>
  <c r="D34" i="23"/>
  <c r="M34" i="23"/>
  <c r="C34" i="23"/>
  <c r="E36" i="23" s="1"/>
  <c r="H34" i="23"/>
  <c r="F34" i="23"/>
  <c r="G34" i="23"/>
  <c r="J34" i="23"/>
  <c r="N34" i="23"/>
  <c r="H6" i="20"/>
  <c r="E3" i="6"/>
  <c r="F4" i="6" s="1"/>
  <c r="G5" i="6" s="1"/>
  <c r="H6" i="6" s="1"/>
  <c r="I7" i="6" s="1"/>
  <c r="J8" i="6" s="1"/>
  <c r="K9" i="6" s="1"/>
  <c r="L10" i="6" s="1"/>
  <c r="M11" i="6" s="1"/>
  <c r="N12" i="6" s="1"/>
  <c r="O13" i="6" s="1"/>
  <c r="F3" i="6"/>
  <c r="G4" i="6" s="1"/>
  <c r="H5" i="6" s="1"/>
  <c r="I6" i="6" s="1"/>
  <c r="J7" i="6" s="1"/>
  <c r="K8" i="6" s="1"/>
  <c r="L9" i="6" s="1"/>
  <c r="M10" i="6" s="1"/>
  <c r="N11" i="6" s="1"/>
  <c r="O12" i="6" s="1"/>
  <c r="G3" i="6"/>
  <c r="H4" i="6" s="1"/>
  <c r="I5" i="6" s="1"/>
  <c r="J6" i="6" s="1"/>
  <c r="K7" i="6" s="1"/>
  <c r="L8" i="6" s="1"/>
  <c r="M9" i="6" s="1"/>
  <c r="N10" i="6" s="1"/>
  <c r="O11" i="6" s="1"/>
  <c r="H3" i="6"/>
  <c r="I4" i="6" s="1"/>
  <c r="J5" i="6" s="1"/>
  <c r="K6" i="6" s="1"/>
  <c r="L7" i="6" s="1"/>
  <c r="M8" i="6" s="1"/>
  <c r="N9" i="6" s="1"/>
  <c r="O10" i="6" s="1"/>
  <c r="I3" i="6"/>
  <c r="J4" i="6" s="1"/>
  <c r="K5" i="6" s="1"/>
  <c r="L6" i="6" s="1"/>
  <c r="M7" i="6" s="1"/>
  <c r="N8" i="6" s="1"/>
  <c r="O9" i="6" s="1"/>
  <c r="J3" i="6"/>
  <c r="K3" i="6"/>
  <c r="L4" i="6" s="1"/>
  <c r="M5" i="6" s="1"/>
  <c r="L3" i="6"/>
  <c r="M3" i="6"/>
  <c r="N4" i="6" s="1"/>
  <c r="O5" i="6" s="1"/>
  <c r="N3" i="6"/>
  <c r="O4" i="6" s="1"/>
  <c r="O3" i="6"/>
  <c r="K4" i="6"/>
  <c r="L5" i="6" s="1"/>
  <c r="M6" i="6" s="1"/>
  <c r="N7" i="6" s="1"/>
  <c r="O8" i="6" s="1"/>
  <c r="M4" i="6"/>
  <c r="N5" i="6" s="1"/>
  <c r="O6" i="6" s="1"/>
  <c r="N6" i="6"/>
  <c r="O7" i="6" s="1"/>
  <c r="B34" i="6"/>
  <c r="C3" i="6" s="1"/>
  <c r="D4" i="6" s="1"/>
  <c r="E5" i="6" s="1"/>
  <c r="F6" i="6" s="1"/>
  <c r="G7" i="6" s="1"/>
  <c r="H8" i="6" s="1"/>
  <c r="I9" i="6" s="1"/>
  <c r="J10" i="6" s="1"/>
  <c r="K11" i="6" s="1"/>
  <c r="L12" i="6" s="1"/>
  <c r="M13" i="6" s="1"/>
  <c r="N14" i="6" s="1"/>
  <c r="O15" i="6" s="1"/>
  <c r="O38" i="6"/>
  <c r="E38" i="6"/>
  <c r="F38" i="6"/>
  <c r="G38" i="6"/>
  <c r="H38" i="6"/>
  <c r="I38" i="6"/>
  <c r="J38" i="6"/>
  <c r="K38" i="6"/>
  <c r="L38" i="6"/>
  <c r="M38" i="6"/>
  <c r="N38" i="6"/>
  <c r="D38" i="6"/>
  <c r="E37" i="6"/>
  <c r="F37" i="6"/>
  <c r="G37" i="6"/>
  <c r="H37" i="6"/>
  <c r="I37" i="6"/>
  <c r="J37" i="6"/>
  <c r="K37" i="6"/>
  <c r="L37" i="6"/>
  <c r="M37" i="6"/>
  <c r="N37" i="6"/>
  <c r="O37" i="6"/>
  <c r="D37" i="6"/>
  <c r="L36" i="25" l="1"/>
  <c r="K36" i="25"/>
  <c r="F36" i="25"/>
  <c r="O36" i="25"/>
  <c r="J36" i="25"/>
  <c r="H36" i="25"/>
  <c r="D36" i="25"/>
  <c r="N36" i="25"/>
  <c r="E36" i="25"/>
  <c r="M36" i="25"/>
  <c r="E7" i="24"/>
  <c r="D7" i="24"/>
  <c r="I36" i="25"/>
  <c r="G36" i="25"/>
  <c r="G36" i="23"/>
  <c r="M36" i="23"/>
  <c r="L36" i="23"/>
  <c r="N36" i="23"/>
  <c r="F36" i="23"/>
  <c r="D36" i="23"/>
  <c r="K36" i="23"/>
  <c r="J36" i="23"/>
  <c r="H36" i="23"/>
  <c r="O36" i="23"/>
  <c r="D7" i="22"/>
  <c r="E7" i="22"/>
  <c r="I36" i="23"/>
  <c r="C26" i="6"/>
  <c r="D27" i="6" s="1"/>
  <c r="E28" i="6" s="1"/>
  <c r="F29" i="6" s="1"/>
  <c r="G30" i="6" s="1"/>
  <c r="H31" i="6" s="1"/>
  <c r="I32" i="6" s="1"/>
  <c r="J33" i="6" s="1"/>
  <c r="C10" i="6"/>
  <c r="D11" i="6" s="1"/>
  <c r="E12" i="6" s="1"/>
  <c r="F13" i="6" s="1"/>
  <c r="G14" i="6" s="1"/>
  <c r="H15" i="6" s="1"/>
  <c r="I16" i="6" s="1"/>
  <c r="J17" i="6" s="1"/>
  <c r="K18" i="6" s="1"/>
  <c r="L19" i="6" s="1"/>
  <c r="M20" i="6" s="1"/>
  <c r="N21" i="6" s="1"/>
  <c r="O22" i="6" s="1"/>
  <c r="C18" i="6"/>
  <c r="D19" i="6" s="1"/>
  <c r="E20" i="6" s="1"/>
  <c r="F21" i="6" s="1"/>
  <c r="G22" i="6" s="1"/>
  <c r="H23" i="6" s="1"/>
  <c r="I24" i="6" s="1"/>
  <c r="J25" i="6" s="1"/>
  <c r="K26" i="6" s="1"/>
  <c r="L27" i="6" s="1"/>
  <c r="M28" i="6" s="1"/>
  <c r="N29" i="6" s="1"/>
  <c r="O30" i="6" s="1"/>
  <c r="C2" i="6"/>
  <c r="D3" i="6" s="1"/>
  <c r="E4" i="6" s="1"/>
  <c r="F5" i="6" s="1"/>
  <c r="G6" i="6" s="1"/>
  <c r="H7" i="6" s="1"/>
  <c r="I8" i="6" s="1"/>
  <c r="J9" i="6" s="1"/>
  <c r="K10" i="6" s="1"/>
  <c r="L11" i="6" s="1"/>
  <c r="M12" i="6" s="1"/>
  <c r="N13" i="6" s="1"/>
  <c r="O14" i="6" s="1"/>
  <c r="C30" i="6"/>
  <c r="D31" i="6" s="1"/>
  <c r="E32" i="6" s="1"/>
  <c r="F33" i="6" s="1"/>
  <c r="C14" i="6"/>
  <c r="D15" i="6" s="1"/>
  <c r="E16" i="6" s="1"/>
  <c r="F17" i="6" s="1"/>
  <c r="G18" i="6" s="1"/>
  <c r="H19" i="6" s="1"/>
  <c r="I20" i="6" s="1"/>
  <c r="J21" i="6" s="1"/>
  <c r="K22" i="6" s="1"/>
  <c r="L23" i="6" s="1"/>
  <c r="M24" i="6" s="1"/>
  <c r="N25" i="6" s="1"/>
  <c r="O26" i="6" s="1"/>
  <c r="C22" i="6"/>
  <c r="D23" i="6" s="1"/>
  <c r="E24" i="6" s="1"/>
  <c r="F25" i="6" s="1"/>
  <c r="G26" i="6" s="1"/>
  <c r="H27" i="6" s="1"/>
  <c r="I28" i="6" s="1"/>
  <c r="J29" i="6" s="1"/>
  <c r="K30" i="6" s="1"/>
  <c r="L31" i="6" s="1"/>
  <c r="M32" i="6" s="1"/>
  <c r="N33" i="6" s="1"/>
  <c r="C6" i="6"/>
  <c r="D7" i="6" s="1"/>
  <c r="E8" i="6" s="1"/>
  <c r="F9" i="6" s="1"/>
  <c r="G10" i="6" s="1"/>
  <c r="H11" i="6" s="1"/>
  <c r="I12" i="6" s="1"/>
  <c r="J13" i="6" s="1"/>
  <c r="K14" i="6" s="1"/>
  <c r="L15" i="6" s="1"/>
  <c r="M16" i="6" s="1"/>
  <c r="N17" i="6" s="1"/>
  <c r="O18" i="6" s="1"/>
  <c r="C33" i="6"/>
  <c r="C29" i="6"/>
  <c r="D30" i="6" s="1"/>
  <c r="E31" i="6" s="1"/>
  <c r="F32" i="6" s="1"/>
  <c r="G33" i="6" s="1"/>
  <c r="C25" i="6"/>
  <c r="D26" i="6" s="1"/>
  <c r="E27" i="6" s="1"/>
  <c r="F28" i="6" s="1"/>
  <c r="G29" i="6" s="1"/>
  <c r="H30" i="6" s="1"/>
  <c r="I31" i="6" s="1"/>
  <c r="J32" i="6" s="1"/>
  <c r="K33" i="6" s="1"/>
  <c r="C21" i="6"/>
  <c r="D22" i="6" s="1"/>
  <c r="E23" i="6" s="1"/>
  <c r="F24" i="6" s="1"/>
  <c r="G25" i="6" s="1"/>
  <c r="H26" i="6" s="1"/>
  <c r="I27" i="6" s="1"/>
  <c r="J28" i="6" s="1"/>
  <c r="K29" i="6" s="1"/>
  <c r="L30" i="6" s="1"/>
  <c r="M31" i="6" s="1"/>
  <c r="N32" i="6" s="1"/>
  <c r="O33" i="6" s="1"/>
  <c r="C17" i="6"/>
  <c r="D18" i="6" s="1"/>
  <c r="E19" i="6" s="1"/>
  <c r="F20" i="6" s="1"/>
  <c r="G21" i="6" s="1"/>
  <c r="H22" i="6" s="1"/>
  <c r="I23" i="6" s="1"/>
  <c r="J24" i="6" s="1"/>
  <c r="K25" i="6" s="1"/>
  <c r="L26" i="6" s="1"/>
  <c r="M27" i="6" s="1"/>
  <c r="N28" i="6" s="1"/>
  <c r="O29" i="6" s="1"/>
  <c r="C13" i="6"/>
  <c r="D14" i="6" s="1"/>
  <c r="E15" i="6" s="1"/>
  <c r="F16" i="6" s="1"/>
  <c r="G17" i="6" s="1"/>
  <c r="H18" i="6" s="1"/>
  <c r="I19" i="6" s="1"/>
  <c r="J20" i="6" s="1"/>
  <c r="K21" i="6" s="1"/>
  <c r="L22" i="6" s="1"/>
  <c r="M23" i="6" s="1"/>
  <c r="N24" i="6" s="1"/>
  <c r="O25" i="6" s="1"/>
  <c r="C9" i="6"/>
  <c r="D10" i="6" s="1"/>
  <c r="E11" i="6" s="1"/>
  <c r="F12" i="6" s="1"/>
  <c r="G13" i="6" s="1"/>
  <c r="H14" i="6" s="1"/>
  <c r="I15" i="6" s="1"/>
  <c r="J16" i="6" s="1"/>
  <c r="K17" i="6" s="1"/>
  <c r="L18" i="6" s="1"/>
  <c r="M19" i="6" s="1"/>
  <c r="N20" i="6" s="1"/>
  <c r="O21" i="6" s="1"/>
  <c r="C5" i="6"/>
  <c r="D6" i="6" s="1"/>
  <c r="E7" i="6" s="1"/>
  <c r="F8" i="6" s="1"/>
  <c r="G9" i="6" s="1"/>
  <c r="H10" i="6" s="1"/>
  <c r="I11" i="6" s="1"/>
  <c r="J12" i="6" s="1"/>
  <c r="K13" i="6" s="1"/>
  <c r="L14" i="6" s="1"/>
  <c r="M15" i="6" s="1"/>
  <c r="N16" i="6" s="1"/>
  <c r="O17" i="6" s="1"/>
  <c r="C32" i="6"/>
  <c r="D33" i="6" s="1"/>
  <c r="C28" i="6"/>
  <c r="D29" i="6" s="1"/>
  <c r="E30" i="6" s="1"/>
  <c r="F31" i="6" s="1"/>
  <c r="G32" i="6" s="1"/>
  <c r="H33" i="6" s="1"/>
  <c r="C24" i="6"/>
  <c r="D25" i="6" s="1"/>
  <c r="E26" i="6" s="1"/>
  <c r="F27" i="6" s="1"/>
  <c r="G28" i="6" s="1"/>
  <c r="H29" i="6" s="1"/>
  <c r="I30" i="6" s="1"/>
  <c r="J31" i="6" s="1"/>
  <c r="K32" i="6" s="1"/>
  <c r="L33" i="6" s="1"/>
  <c r="C20" i="6"/>
  <c r="D21" i="6" s="1"/>
  <c r="E22" i="6" s="1"/>
  <c r="F23" i="6" s="1"/>
  <c r="G24" i="6" s="1"/>
  <c r="H25" i="6" s="1"/>
  <c r="I26" i="6" s="1"/>
  <c r="J27" i="6" s="1"/>
  <c r="K28" i="6" s="1"/>
  <c r="L29" i="6" s="1"/>
  <c r="M30" i="6" s="1"/>
  <c r="N31" i="6" s="1"/>
  <c r="O32" i="6" s="1"/>
  <c r="C16" i="6"/>
  <c r="D17" i="6" s="1"/>
  <c r="E18" i="6" s="1"/>
  <c r="F19" i="6" s="1"/>
  <c r="G20" i="6" s="1"/>
  <c r="H21" i="6" s="1"/>
  <c r="I22" i="6" s="1"/>
  <c r="J23" i="6" s="1"/>
  <c r="K24" i="6" s="1"/>
  <c r="L25" i="6" s="1"/>
  <c r="M26" i="6" s="1"/>
  <c r="N27" i="6" s="1"/>
  <c r="O28" i="6" s="1"/>
  <c r="C12" i="6"/>
  <c r="D13" i="6" s="1"/>
  <c r="E14" i="6" s="1"/>
  <c r="F15" i="6" s="1"/>
  <c r="G16" i="6" s="1"/>
  <c r="H17" i="6" s="1"/>
  <c r="I18" i="6" s="1"/>
  <c r="J19" i="6" s="1"/>
  <c r="K20" i="6" s="1"/>
  <c r="L21" i="6" s="1"/>
  <c r="M22" i="6" s="1"/>
  <c r="N23" i="6" s="1"/>
  <c r="O24" i="6" s="1"/>
  <c r="C8" i="6"/>
  <c r="D9" i="6" s="1"/>
  <c r="E10" i="6" s="1"/>
  <c r="F11" i="6" s="1"/>
  <c r="G12" i="6" s="1"/>
  <c r="H13" i="6" s="1"/>
  <c r="I14" i="6" s="1"/>
  <c r="J15" i="6" s="1"/>
  <c r="K16" i="6" s="1"/>
  <c r="L17" i="6" s="1"/>
  <c r="M18" i="6" s="1"/>
  <c r="N19" i="6" s="1"/>
  <c r="O20" i="6" s="1"/>
  <c r="C4" i="6"/>
  <c r="D5" i="6" s="1"/>
  <c r="E6" i="6" s="1"/>
  <c r="F7" i="6" s="1"/>
  <c r="G8" i="6" s="1"/>
  <c r="H9" i="6" s="1"/>
  <c r="I10" i="6" s="1"/>
  <c r="J11" i="6" s="1"/>
  <c r="K12" i="6" s="1"/>
  <c r="L13" i="6" s="1"/>
  <c r="M14" i="6" s="1"/>
  <c r="N15" i="6" s="1"/>
  <c r="O16" i="6" s="1"/>
  <c r="C31" i="6"/>
  <c r="D32" i="6" s="1"/>
  <c r="E33" i="6" s="1"/>
  <c r="C27" i="6"/>
  <c r="D28" i="6" s="1"/>
  <c r="E29" i="6" s="1"/>
  <c r="F30" i="6" s="1"/>
  <c r="G31" i="6" s="1"/>
  <c r="H32" i="6" s="1"/>
  <c r="I33" i="6" s="1"/>
  <c r="C23" i="6"/>
  <c r="D24" i="6" s="1"/>
  <c r="E25" i="6" s="1"/>
  <c r="F26" i="6" s="1"/>
  <c r="G27" i="6" s="1"/>
  <c r="H28" i="6" s="1"/>
  <c r="I29" i="6" s="1"/>
  <c r="J30" i="6" s="1"/>
  <c r="K31" i="6" s="1"/>
  <c r="L32" i="6" s="1"/>
  <c r="M33" i="6" s="1"/>
  <c r="C19" i="6"/>
  <c r="D20" i="6" s="1"/>
  <c r="E21" i="6" s="1"/>
  <c r="F22" i="6" s="1"/>
  <c r="G23" i="6" s="1"/>
  <c r="H24" i="6" s="1"/>
  <c r="I25" i="6" s="1"/>
  <c r="J26" i="6" s="1"/>
  <c r="K27" i="6" s="1"/>
  <c r="L28" i="6" s="1"/>
  <c r="M29" i="6" s="1"/>
  <c r="N30" i="6" s="1"/>
  <c r="O31" i="6" s="1"/>
  <c r="C15" i="6"/>
  <c r="D16" i="6" s="1"/>
  <c r="E17" i="6" s="1"/>
  <c r="C11" i="6"/>
  <c r="D12" i="6" s="1"/>
  <c r="E13" i="6" s="1"/>
  <c r="F14" i="6" s="1"/>
  <c r="G15" i="6" s="1"/>
  <c r="H16" i="6" s="1"/>
  <c r="I17" i="6" s="1"/>
  <c r="J18" i="6" s="1"/>
  <c r="K19" i="6" s="1"/>
  <c r="L20" i="6" s="1"/>
  <c r="M21" i="6" s="1"/>
  <c r="N22" i="6" s="1"/>
  <c r="O23" i="6" s="1"/>
  <c r="C7" i="6"/>
  <c r="D8" i="6" s="1"/>
  <c r="E9" i="6" s="1"/>
  <c r="F10" i="6" s="1"/>
  <c r="G11" i="6" s="1"/>
  <c r="H12" i="6" s="1"/>
  <c r="I13" i="6" s="1"/>
  <c r="J14" i="6" s="1"/>
  <c r="C34" i="6"/>
  <c r="F18" i="6"/>
  <c r="F8" i="24" l="1"/>
  <c r="G8" i="24" s="1"/>
  <c r="H8" i="24" s="1"/>
  <c r="F8" i="22"/>
  <c r="G8" i="22" s="1"/>
  <c r="H8" i="22" s="1"/>
  <c r="D34" i="6"/>
  <c r="D36" i="6" s="1"/>
  <c r="E34" i="6"/>
  <c r="E36" i="6" s="1"/>
  <c r="K15" i="6"/>
  <c r="G19" i="6"/>
  <c r="F34" i="6"/>
  <c r="F36" i="6" s="1"/>
  <c r="D8" i="24" l="1"/>
  <c r="E8" i="24"/>
  <c r="E8" i="22"/>
  <c r="D8" i="22"/>
  <c r="H20" i="6"/>
  <c r="G34" i="6"/>
  <c r="G36" i="6" s="1"/>
  <c r="L16" i="6"/>
  <c r="F9" i="24" l="1"/>
  <c r="G9" i="24" s="1"/>
  <c r="H9" i="24" s="1"/>
  <c r="F9" i="22"/>
  <c r="G9" i="22" s="1"/>
  <c r="H9" i="22" s="1"/>
  <c r="M17" i="6"/>
  <c r="I21" i="6"/>
  <c r="H34" i="6"/>
  <c r="H36" i="6" s="1"/>
  <c r="D9" i="24" l="1"/>
  <c r="E9" i="24"/>
  <c r="D9" i="22"/>
  <c r="E9" i="22"/>
  <c r="N18" i="6"/>
  <c r="J22" i="6"/>
  <c r="I34" i="6"/>
  <c r="I36" i="6" s="1"/>
  <c r="F10" i="24" l="1"/>
  <c r="G10" i="24" s="1"/>
  <c r="D10" i="24" s="1"/>
  <c r="F10" i="22"/>
  <c r="G10" i="22" s="1"/>
  <c r="H10" i="22" s="1"/>
  <c r="K23" i="6"/>
  <c r="J34" i="6"/>
  <c r="J36" i="6" s="1"/>
  <c r="O19" i="6"/>
  <c r="E10" i="24" l="1"/>
  <c r="F11" i="24" s="1"/>
  <c r="G11" i="24" s="1"/>
  <c r="H11" i="24" s="1"/>
  <c r="H10" i="24"/>
  <c r="D10" i="22"/>
  <c r="E10" i="22"/>
  <c r="L24" i="6"/>
  <c r="K34" i="6"/>
  <c r="K36" i="6" s="1"/>
  <c r="D11" i="24" l="1"/>
  <c r="E11" i="24"/>
  <c r="F11" i="22"/>
  <c r="G11" i="22" s="1"/>
  <c r="H11" i="22" s="1"/>
  <c r="M25" i="6"/>
  <c r="L34" i="6"/>
  <c r="L36" i="6" s="1"/>
  <c r="F12" i="24" l="1"/>
  <c r="G12" i="24" s="1"/>
  <c r="H12" i="24" s="1"/>
  <c r="E11" i="22"/>
  <c r="D11" i="22"/>
  <c r="N26" i="6"/>
  <c r="M34" i="6"/>
  <c r="M36" i="6" s="1"/>
  <c r="D12" i="24" l="1"/>
  <c r="E12" i="24"/>
  <c r="F12" i="22"/>
  <c r="G12" i="22" s="1"/>
  <c r="H12" i="22" s="1"/>
  <c r="O27" i="6"/>
  <c r="O34" i="6" s="1"/>
  <c r="O36" i="6" s="1"/>
  <c r="N34" i="6"/>
  <c r="N36" i="6" s="1"/>
  <c r="F13" i="24" l="1"/>
  <c r="G13" i="24" s="1"/>
  <c r="H13" i="24" s="1"/>
  <c r="D12" i="22"/>
  <c r="E12" i="22"/>
  <c r="D6" i="20"/>
  <c r="E6" i="20"/>
  <c r="D13" i="24" l="1"/>
  <c r="E13" i="24"/>
  <c r="F13" i="22"/>
  <c r="G13" i="22" s="1"/>
  <c r="H13" i="22" s="1"/>
  <c r="F7" i="20"/>
  <c r="G7" i="20" s="1"/>
  <c r="H7" i="20" s="1"/>
  <c r="F14" i="24" l="1"/>
  <c r="G14" i="24" s="1"/>
  <c r="H14" i="24" s="1"/>
  <c r="E13" i="22"/>
  <c r="D13" i="22"/>
  <c r="E7" i="20"/>
  <c r="D7" i="20"/>
  <c r="D14" i="24" l="1"/>
  <c r="E14" i="24"/>
  <c r="F14" i="22"/>
  <c r="G14" i="22" s="1"/>
  <c r="H14" i="22" s="1"/>
  <c r="F8" i="20"/>
  <c r="G8" i="20" s="1"/>
  <c r="H8" i="20" s="1"/>
  <c r="F15" i="24" l="1"/>
  <c r="G15" i="24" s="1"/>
  <c r="H15" i="24" s="1"/>
  <c r="E14" i="22"/>
  <c r="D14" i="22"/>
  <c r="D8" i="20"/>
  <c r="E8" i="20"/>
  <c r="D15" i="24" l="1"/>
  <c r="E15" i="24"/>
  <c r="F15" i="22"/>
  <c r="G15" i="22" s="1"/>
  <c r="H15" i="22" s="1"/>
  <c r="F9" i="20"/>
  <c r="G9" i="20" s="1"/>
  <c r="H9" i="20" s="1"/>
  <c r="F16" i="24" l="1"/>
  <c r="G16" i="24" s="1"/>
  <c r="H16" i="24" s="1"/>
  <c r="E15" i="22"/>
  <c r="D15" i="22"/>
  <c r="D9" i="20"/>
  <c r="E9" i="20"/>
  <c r="D16" i="24" l="1"/>
  <c r="E16" i="24"/>
  <c r="F16" i="22"/>
  <c r="G16" i="22" s="1"/>
  <c r="H16" i="22" s="1"/>
  <c r="F10" i="20"/>
  <c r="G10" i="20" s="1"/>
  <c r="H10" i="20" s="1"/>
  <c r="F17" i="24" l="1"/>
  <c r="G17" i="24" s="1"/>
  <c r="H17" i="24" s="1"/>
  <c r="E16" i="22"/>
  <c r="D16" i="22"/>
  <c r="D10" i="20"/>
  <c r="E10" i="20"/>
  <c r="E17" i="24" l="1"/>
  <c r="D17" i="24"/>
  <c r="F17" i="22"/>
  <c r="G17" i="22" s="1"/>
  <c r="H17" i="22" s="1"/>
  <c r="F11" i="20"/>
  <c r="G11" i="20" s="1"/>
  <c r="H11" i="20" s="1"/>
  <c r="F18" i="24" l="1"/>
  <c r="G18" i="24" s="1"/>
  <c r="D18" i="24" s="1"/>
  <c r="D17" i="22"/>
  <c r="E17" i="22"/>
  <c r="D11" i="20"/>
  <c r="E11" i="20"/>
  <c r="H18" i="24" l="1"/>
  <c r="E18" i="24"/>
  <c r="F18" i="22"/>
  <c r="G18" i="22" s="1"/>
  <c r="H18" i="22" s="1"/>
  <c r="F12" i="20"/>
  <c r="G12" i="20" s="1"/>
  <c r="H12" i="20" s="1"/>
  <c r="F19" i="24" l="1"/>
  <c r="G19" i="24" s="1"/>
  <c r="H19" i="24" s="1"/>
  <c r="E18" i="22"/>
  <c r="D18" i="22"/>
  <c r="E12" i="20"/>
  <c r="D12" i="20"/>
  <c r="D19" i="24" l="1"/>
  <c r="E19" i="24"/>
  <c r="F19" i="22"/>
  <c r="G19" i="22" s="1"/>
  <c r="H19" i="22" s="1"/>
  <c r="F13" i="20"/>
  <c r="G13" i="20" s="1"/>
  <c r="H13" i="20" s="1"/>
  <c r="F20" i="24" l="1"/>
  <c r="G20" i="24" s="1"/>
  <c r="H20" i="24" s="1"/>
  <c r="E19" i="22"/>
  <c r="D19" i="22"/>
  <c r="E13" i="20"/>
  <c r="D13" i="20"/>
  <c r="D20" i="24" l="1"/>
  <c r="E20" i="24"/>
  <c r="F20" i="22"/>
  <c r="G20" i="22" s="1"/>
  <c r="H20" i="22" s="1"/>
  <c r="F14" i="20"/>
  <c r="G14" i="20" s="1"/>
  <c r="H14" i="20" s="1"/>
  <c r="F21" i="24" l="1"/>
  <c r="G21" i="24" s="1"/>
  <c r="H21" i="24" s="1"/>
  <c r="D20" i="22"/>
  <c r="E20" i="22"/>
  <c r="E14" i="20"/>
  <c r="D14" i="20"/>
  <c r="D21" i="24" l="1"/>
  <c r="E21" i="24"/>
  <c r="F21" i="22"/>
  <c r="G21" i="22" s="1"/>
  <c r="H21" i="22" s="1"/>
  <c r="F15" i="20"/>
  <c r="G15" i="20" s="1"/>
  <c r="H15" i="20" s="1"/>
  <c r="F22" i="24" l="1"/>
  <c r="G22" i="24" s="1"/>
  <c r="H22" i="24" s="1"/>
  <c r="E21" i="22"/>
  <c r="D21" i="22"/>
  <c r="D15" i="20"/>
  <c r="E15" i="20"/>
  <c r="D22" i="24" l="1"/>
  <c r="E22" i="24"/>
  <c r="F22" i="22"/>
  <c r="G22" i="22" s="1"/>
  <c r="H22" i="22" s="1"/>
  <c r="F16" i="20"/>
  <c r="G16" i="20" s="1"/>
  <c r="H16" i="20" s="1"/>
  <c r="F23" i="24" l="1"/>
  <c r="G23" i="24" s="1"/>
  <c r="H23" i="24" s="1"/>
  <c r="D22" i="22"/>
  <c r="E22" i="22"/>
  <c r="D16" i="20"/>
  <c r="E16" i="20"/>
  <c r="D23" i="24" l="1"/>
  <c r="E23" i="24"/>
  <c r="F23" i="22"/>
  <c r="G23" i="22" s="1"/>
  <c r="H23" i="22" s="1"/>
  <c r="F17" i="20"/>
  <c r="G17" i="20" s="1"/>
  <c r="H17" i="20" s="1"/>
  <c r="F24" i="24" l="1"/>
  <c r="G24" i="24" s="1"/>
  <c r="H24" i="24" s="1"/>
  <c r="D23" i="22"/>
  <c r="E23" i="22"/>
  <c r="E17" i="20"/>
  <c r="D17" i="20"/>
  <c r="D24" i="24" l="1"/>
  <c r="E24" i="24"/>
  <c r="F24" i="22"/>
  <c r="G24" i="22" s="1"/>
  <c r="H24" i="22" s="1"/>
  <c r="F18" i="20"/>
  <c r="G18" i="20" s="1"/>
  <c r="H18" i="20" s="1"/>
  <c r="F25" i="24" l="1"/>
  <c r="G25" i="24" s="1"/>
  <c r="H25" i="24" s="1"/>
  <c r="E24" i="22"/>
  <c r="D24" i="22"/>
  <c r="D18" i="20"/>
  <c r="E18" i="20"/>
  <c r="D25" i="24" l="1"/>
  <c r="E25" i="24"/>
  <c r="F25" i="22"/>
  <c r="G25" i="22" s="1"/>
  <c r="H25" i="22" s="1"/>
  <c r="F19" i="20"/>
  <c r="G19" i="20" s="1"/>
  <c r="H19" i="20" s="1"/>
  <c r="F26" i="24" l="1"/>
  <c r="G26" i="24" s="1"/>
  <c r="H26" i="24" s="1"/>
  <c r="E25" i="22"/>
  <c r="D25" i="22"/>
  <c r="E19" i="20"/>
  <c r="D19" i="20"/>
  <c r="D26" i="24" l="1"/>
  <c r="E26" i="24"/>
  <c r="F26" i="22"/>
  <c r="G26" i="22" s="1"/>
  <c r="H26" i="22" s="1"/>
  <c r="F20" i="20"/>
  <c r="G20" i="20" s="1"/>
  <c r="H20" i="20" s="1"/>
  <c r="F27" i="24" l="1"/>
  <c r="G27" i="24" s="1"/>
  <c r="H27" i="24" s="1"/>
  <c r="E26" i="22"/>
  <c r="D26" i="22"/>
  <c r="D20" i="20"/>
  <c r="E20" i="20"/>
  <c r="D27" i="24" l="1"/>
  <c r="E27" i="24"/>
  <c r="F27" i="22"/>
  <c r="G27" i="22" s="1"/>
  <c r="H27" i="22" s="1"/>
  <c r="F21" i="20"/>
  <c r="G21" i="20" s="1"/>
  <c r="H21" i="20" s="1"/>
  <c r="F28" i="24" l="1"/>
  <c r="G28" i="24" s="1"/>
  <c r="H28" i="24" s="1"/>
  <c r="E27" i="22"/>
  <c r="D27" i="22"/>
  <c r="E21" i="20"/>
  <c r="D21" i="20"/>
  <c r="D28" i="24" l="1"/>
  <c r="E28" i="24"/>
  <c r="F28" i="22"/>
  <c r="G28" i="22" s="1"/>
  <c r="H28" i="22" s="1"/>
  <c r="F22" i="20"/>
  <c r="G22" i="20" s="1"/>
  <c r="H22" i="20" s="1"/>
  <c r="F29" i="24" l="1"/>
  <c r="G29" i="24" s="1"/>
  <c r="D29" i="24" s="1"/>
  <c r="E28" i="22"/>
  <c r="D28" i="22"/>
  <c r="E22" i="20"/>
  <c r="D22" i="20"/>
  <c r="E29" i="24" l="1"/>
  <c r="F30" i="24" s="1"/>
  <c r="G30" i="24" s="1"/>
  <c r="D30" i="24" s="1"/>
  <c r="H29" i="24"/>
  <c r="F29" i="22"/>
  <c r="G29" i="22" s="1"/>
  <c r="H29" i="22" s="1"/>
  <c r="F23" i="20"/>
  <c r="G23" i="20" s="1"/>
  <c r="H23" i="20" s="1"/>
  <c r="E30" i="24" l="1"/>
  <c r="F31" i="24" s="1"/>
  <c r="G31" i="24" s="1"/>
  <c r="H31" i="24" s="1"/>
  <c r="H30" i="24"/>
  <c r="E29" i="22"/>
  <c r="D29" i="22"/>
  <c r="E23" i="20"/>
  <c r="D23" i="20"/>
  <c r="D31" i="24" l="1"/>
  <c r="E31" i="24"/>
  <c r="F30" i="22"/>
  <c r="G30" i="22" s="1"/>
  <c r="H30" i="22" s="1"/>
  <c r="F24" i="20"/>
  <c r="G24" i="20" s="1"/>
  <c r="H24" i="20" s="1"/>
  <c r="F32" i="24" l="1"/>
  <c r="G32" i="24" s="1"/>
  <c r="H32" i="24" s="1"/>
  <c r="E30" i="22"/>
  <c r="D30" i="22"/>
  <c r="E24" i="20"/>
  <c r="D24" i="20"/>
  <c r="D32" i="24" l="1"/>
  <c r="E32" i="24"/>
  <c r="F31" i="22"/>
  <c r="G31" i="22" s="1"/>
  <c r="H31" i="22" s="1"/>
  <c r="F25" i="20"/>
  <c r="G25" i="20" s="1"/>
  <c r="H25" i="20" s="1"/>
  <c r="F33" i="24" l="1"/>
  <c r="G33" i="24" s="1"/>
  <c r="H33" i="24" s="1"/>
  <c r="E31" i="22"/>
  <c r="D31" i="22"/>
  <c r="E25" i="20"/>
  <c r="D25" i="20"/>
  <c r="D33" i="24" l="1"/>
  <c r="E33" i="24"/>
  <c r="F32" i="22"/>
  <c r="G32" i="22" s="1"/>
  <c r="H32" i="22" s="1"/>
  <c r="F26" i="20"/>
  <c r="G26" i="20" s="1"/>
  <c r="H26" i="20" s="1"/>
  <c r="F34" i="24" l="1"/>
  <c r="G34" i="24" s="1"/>
  <c r="H34" i="24" s="1"/>
  <c r="D32" i="22"/>
  <c r="E32" i="22"/>
  <c r="E26" i="20"/>
  <c r="D26" i="20"/>
  <c r="D34" i="24" l="1"/>
  <c r="E34" i="24"/>
  <c r="F33" i="22"/>
  <c r="G33" i="22" s="1"/>
  <c r="H33" i="22" s="1"/>
  <c r="F27" i="20"/>
  <c r="G27" i="20" s="1"/>
  <c r="H27" i="20" s="1"/>
  <c r="F35" i="24" l="1"/>
  <c r="G35" i="24" s="1"/>
  <c r="H35" i="24" s="1"/>
  <c r="D33" i="22"/>
  <c r="E33" i="22"/>
  <c r="E27" i="20"/>
  <c r="D27" i="20"/>
  <c r="D35" i="24" l="1"/>
  <c r="E35" i="24"/>
  <c r="F34" i="22"/>
  <c r="G34" i="22" s="1"/>
  <c r="E34" i="22" s="1"/>
  <c r="F28" i="20"/>
  <c r="G28" i="20" s="1"/>
  <c r="H28" i="20" s="1"/>
  <c r="F36" i="24" l="1"/>
  <c r="G36" i="24" s="1"/>
  <c r="H36" i="24" s="1"/>
  <c r="D34" i="22"/>
  <c r="F35" i="22" s="1"/>
  <c r="G35" i="22" s="1"/>
  <c r="H35" i="22" s="1"/>
  <c r="H34" i="22"/>
  <c r="D28" i="20"/>
  <c r="E28" i="20"/>
  <c r="D36" i="24" l="1"/>
  <c r="E36" i="24"/>
  <c r="E35" i="22"/>
  <c r="D35" i="22"/>
  <c r="F29" i="20"/>
  <c r="G29" i="20" s="1"/>
  <c r="H29" i="20" s="1"/>
  <c r="F37" i="24" l="1"/>
  <c r="G37" i="24" s="1"/>
  <c r="H37" i="24" s="1"/>
  <c r="G2" i="24" s="1"/>
  <c r="H2" i="24" s="1"/>
  <c r="F36" i="22"/>
  <c r="G36" i="22" s="1"/>
  <c r="H36" i="22" s="1"/>
  <c r="D29" i="20"/>
  <c r="E29" i="20"/>
  <c r="E37" i="24" l="1"/>
  <c r="D37" i="24"/>
  <c r="C57" i="24" s="1"/>
  <c r="E36" i="22"/>
  <c r="D36" i="22"/>
  <c r="F30" i="20"/>
  <c r="G30" i="20" s="1"/>
  <c r="H30" i="20" s="1"/>
  <c r="C63" i="24" l="1"/>
  <c r="C49" i="24"/>
  <c r="C44" i="24"/>
  <c r="C53" i="24"/>
  <c r="C50" i="24"/>
  <c r="C64" i="24"/>
  <c r="C54" i="24"/>
  <c r="C39" i="24"/>
  <c r="C62" i="24"/>
  <c r="C52" i="24"/>
  <c r="C47" i="24"/>
  <c r="C38" i="24"/>
  <c r="C55" i="24"/>
  <c r="C60" i="24"/>
  <c r="C59" i="24"/>
  <c r="C51" i="24"/>
  <c r="C48" i="24"/>
  <c r="C42" i="24"/>
  <c r="C45" i="24"/>
  <c r="C61" i="24"/>
  <c r="C65" i="24"/>
  <c r="C46" i="24"/>
  <c r="C43" i="24"/>
  <c r="C40" i="24"/>
  <c r="C56" i="24"/>
  <c r="C58" i="24"/>
  <c r="C41" i="24"/>
  <c r="F37" i="22"/>
  <c r="G37" i="22" s="1"/>
  <c r="H37" i="22" s="1"/>
  <c r="G2" i="22" s="1"/>
  <c r="H2" i="22" s="1"/>
  <c r="E30" i="20"/>
  <c r="D30" i="20"/>
  <c r="E37" i="22" l="1"/>
  <c r="D37" i="22"/>
  <c r="F31" i="20"/>
  <c r="G31" i="20" s="1"/>
  <c r="H31" i="20" s="1"/>
  <c r="C41" i="22" l="1"/>
  <c r="C51" i="22"/>
  <c r="C59" i="22"/>
  <c r="C61" i="22"/>
  <c r="C64" i="22"/>
  <c r="C65" i="22"/>
  <c r="C49" i="22"/>
  <c r="C48" i="22"/>
  <c r="C62" i="22"/>
  <c r="C45" i="22"/>
  <c r="C40" i="22"/>
  <c r="C38" i="22"/>
  <c r="C50" i="22"/>
  <c r="C60" i="22"/>
  <c r="C57" i="22"/>
  <c r="C39" i="22"/>
  <c r="C46" i="22"/>
  <c r="C47" i="22"/>
  <c r="C44" i="22"/>
  <c r="C63" i="22"/>
  <c r="C55" i="22"/>
  <c r="C53" i="22"/>
  <c r="C43" i="22"/>
  <c r="C56" i="22"/>
  <c r="C58" i="22"/>
  <c r="C52" i="22"/>
  <c r="C42" i="22"/>
  <c r="C54" i="22"/>
  <c r="E31" i="20"/>
  <c r="D31" i="20"/>
  <c r="F32" i="20" l="1"/>
  <c r="G32" i="20" s="1"/>
  <c r="H32" i="20" s="1"/>
  <c r="D32" i="20" l="1"/>
  <c r="E32" i="20"/>
  <c r="F33" i="20" l="1"/>
  <c r="G33" i="20" s="1"/>
  <c r="H33" i="20" s="1"/>
  <c r="D33" i="20" l="1"/>
  <c r="E33" i="20"/>
  <c r="F34" i="20" l="1"/>
  <c r="G34" i="20" s="1"/>
  <c r="H34" i="20" s="1"/>
  <c r="E34" i="20" l="1"/>
  <c r="D34" i="20"/>
  <c r="F35" i="20" l="1"/>
  <c r="G35" i="20" s="1"/>
  <c r="H35" i="20" s="1"/>
  <c r="D35" i="20" l="1"/>
  <c r="E35" i="20"/>
  <c r="F36" i="20" l="1"/>
  <c r="G36" i="20" s="1"/>
  <c r="H36" i="20" s="1"/>
  <c r="E36" i="20" l="1"/>
  <c r="D36" i="20"/>
  <c r="F37" i="20" l="1"/>
  <c r="G37" i="20" s="1"/>
  <c r="H37" i="20" s="1"/>
  <c r="G2" i="20" s="1"/>
  <c r="H2" i="20" s="1"/>
  <c r="D37" i="20" l="1"/>
  <c r="E37" i="20"/>
  <c r="C62" i="20" l="1"/>
  <c r="C38" i="20"/>
  <c r="C40" i="20"/>
  <c r="C55" i="20"/>
  <c r="C46" i="20"/>
  <c r="C57" i="20"/>
  <c r="C58" i="20"/>
  <c r="C50" i="20"/>
  <c r="C65" i="20"/>
  <c r="C64" i="20"/>
  <c r="C51" i="20"/>
  <c r="C60" i="20"/>
  <c r="C49" i="20"/>
  <c r="C61" i="20"/>
  <c r="C63" i="20"/>
  <c r="C43" i="20"/>
  <c r="C47" i="20"/>
  <c r="C54" i="20"/>
  <c r="C42" i="20"/>
  <c r="C44" i="20"/>
  <c r="C52" i="20"/>
  <c r="C41" i="20"/>
  <c r="C45" i="20"/>
  <c r="C39" i="20"/>
  <c r="C59" i="20"/>
  <c r="C56" i="20"/>
  <c r="C48" i="20"/>
  <c r="C53" i="20"/>
</calcChain>
</file>

<file path=xl/comments1.xml><?xml version="1.0" encoding="utf-8"?>
<comments xmlns="http://schemas.openxmlformats.org/spreadsheetml/2006/main">
  <authors>
    <author>Sergey</author>
  </authors>
  <commentLis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Изначально брал  значение 0,05, затем "Поиском решений" оптимизировал сиходя из среднеквадратичной ошибки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Изначально брал  значение 0,05, затем "Поиском решений" оптимизировал исходя из среднеквадратичной ошибки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сумма всех квадратов ошибки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Корень из сумма квадратов минус 2 (т.к. две переменнх альфа и гамма)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Берём с графика справа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Берём с графика справа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Факт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с поправкой на ошибку   и альфу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С попавкой на ошибку,  альфу и гамму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Однощаговый проноз уровень + тренд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Ошибка одношагового прогноза и факта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Квадрат ошибки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Прогноз
Уровень и тренд для каждого периода</t>
        </r>
      </text>
    </comment>
  </commentList>
</comments>
</file>

<file path=xl/sharedStrings.xml><?xml version="1.0" encoding="utf-8"?>
<sst xmlns="http://schemas.openxmlformats.org/spreadsheetml/2006/main" count="117" uniqueCount="55">
  <si>
    <t>Всего месяцев</t>
  </si>
  <si>
    <t>Константа сглаживания (alpha)</t>
  </si>
  <si>
    <t>SSE - сумма квадратов ошибок</t>
  </si>
  <si>
    <t>Стандартая ошибка</t>
  </si>
  <si>
    <t>Месяц и год</t>
  </si>
  <si>
    <t>Уровень</t>
  </si>
  <si>
    <t>Тренд</t>
  </si>
  <si>
    <t>Одношаговый прогноз</t>
  </si>
  <si>
    <t>Ошибка прогноза</t>
  </si>
  <si>
    <t>Квадрат ошибки</t>
  </si>
  <si>
    <t>Константа сглаживания тренда (gamma)</t>
  </si>
  <si>
    <t>Отклонения от 
среднего</t>
  </si>
  <si>
    <t>Период</t>
  </si>
  <si>
    <t>Автокоррекция</t>
  </si>
  <si>
    <t>Верхняя граница</t>
  </si>
  <si>
    <t>Нижняя гриница</t>
  </si>
  <si>
    <t>Регион</t>
  </si>
  <si>
    <t>66</t>
  </si>
  <si>
    <t>77</t>
  </si>
  <si>
    <t>Все регионы</t>
  </si>
  <si>
    <t>Сумма оплат, 
в тыс.</t>
  </si>
  <si>
    <t>Регион 66</t>
  </si>
  <si>
    <t>Регион 77</t>
  </si>
  <si>
    <t>Доля  региона, % (правая шкала)</t>
  </si>
  <si>
    <t>Регионы без 66 и 77</t>
  </si>
  <si>
    <t>Прочие регионы</t>
  </si>
  <si>
    <t>Доля  региона, %</t>
  </si>
  <si>
    <t>Доля  региона (факт), %</t>
  </si>
  <si>
    <t>Доля  региона (прогноз), %</t>
  </si>
  <si>
    <t>Доля  региона (факт), % (правая шкала)</t>
  </si>
  <si>
    <t>Доля  региона (прогноз), % (правая шкала)</t>
  </si>
  <si>
    <t>В данных явно прослеживается сезоноть - пик в январе-марте и спад летом и в сентябре, но при этом прослеживается линейный растущий тренд.
Поэтому для прогноза буду использовать экспоненциальное сглаживание Холста с коррекцией тренда.
Описание метода - https://www.ncss.com/wp-content/themes/ncss/pdf/Procedures/NCSS/Exponential_Smoothing-Trend.pdf
https://en.wikipedia.org/wiki/Exponential_smoothing
Задачи:
1. Построим помесячный прогноз продаж (суммы оплат) для каждого из анализируемых  регионов (66 и 77) по отдельности до конца 2022 года, а также помесячный прогноз продаж (суммы оплат) по всем регионам (включая 66 и 77)  до конца 2022 года.
2. Проанализуем как изменится доля продаж в регионах  66 и 77 через год (в августе 2021 года)  и через два (в августе 2022 года).
3. Визуализаруем полученные данные</t>
  </si>
  <si>
    <t>авг 18</t>
  </si>
  <si>
    <t>авг 19</t>
  </si>
  <si>
    <t>авг 20</t>
  </si>
  <si>
    <t>авг 21</t>
  </si>
  <si>
    <t>авг 22</t>
  </si>
  <si>
    <t xml:space="preserve">На первой половине данных факта (таков метод) строим тренд и значений уровня  и тренда </t>
  </si>
  <si>
    <t>Прогноз явно продолжает тренд</t>
  </si>
  <si>
    <t>Прогноз стартовал чуть ниже тренда продолжает тренд</t>
  </si>
  <si>
    <t>Прогноз чуть боллее пологий чем тренд, в в принипе продолжает его</t>
  </si>
  <si>
    <t>Содержание</t>
  </si>
  <si>
    <t>1. Исходные данные</t>
  </si>
  <si>
    <t>2. Прогноз для 66 региона</t>
  </si>
  <si>
    <t>3. Прогноз для 77 региона</t>
  </si>
  <si>
    <t>4. Прогноз для всех регионов</t>
  </si>
  <si>
    <t>5. Визуализация</t>
  </si>
  <si>
    <t>6. Выводы</t>
  </si>
  <si>
    <t>Выводы</t>
  </si>
  <si>
    <t xml:space="preserve">1. Полученный прогноз достаточно консервативен и учитывает тренд, но не берёт в учёт резкие скачки, что связанно как с ограничением метода Холтера, так и ограниченность имеющихся данных (так резкий рост/ спад может быть обусловлен приводящимися маркетинговыми активности или иными факторами).
</t>
  </si>
  <si>
    <t>! Некотрые дейстия описал в заметках к ячекам</t>
  </si>
  <si>
    <t xml:space="preserve">4. Доля продаж в 66 регионе в августе* 2018 года составила 7,7%, в 77 регионе — 9,8%;
Через год доля продаж в 66 регионе выросла на 2,1 процентных пункта, в 77 — сократилась 2,2 п.п.
В августе 2020 года доля продаж в 66 регионе составила 9,5% (минус 0,4 п.п.), в 77 регионе — 9,1% (плюс 1,5 п.п.).
</t>
  </si>
  <si>
    <t xml:space="preserve">5. По прогнозу доля продаж в 66 регионе в августе 2021 года составит 10,5%, в августе 2022 года — 11,5% от суммарного объёма продаж во всех регионах.
В 77 регионе значений показателя соответственно составят 8,7% и 9,5%.
</t>
  </si>
  <si>
    <t>2.  До конца 2021 года в регионе 66 сохраниться возрастающий тренд роста суммы оплат.
По прогнозу в декабре 2021 года показатель составит 3,16 млн рублей.
Доля региона вырастет с 9,5% суммарной оплаты во всех регионах с августе 2020 года до 10,5% в декабре 2021 года.</t>
  </si>
  <si>
    <t>3. До конца 2021 года в регионе 77 сохраниться возрастающий тренд роста суммы оплат.
По прогнозу в декабре 2021 года показатель составит 2,6 млн рублей.
Но, доля региона сократится с 9,1% суммарной оплаты во всех регионах с августе 2020 года до 8,99% в декабре 2021 года.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</si>
</sst>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19]mmmm\ yyyy;@"/>
    <numFmt numFmtId="165" formatCode="0.0"/>
    <numFmt numFmtId="166" formatCode="[$-419]mmm\ yy;@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charset val="204"/>
      <scheme val="minor"/>
    </font>
    <font>
      <b/>
      <i/>
      <sz val="12"/>
      <color rgb="FFC00000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6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/>
    <xf numFmtId="0" fontId="4" fillId="0" borderId="0" xfId="0" applyFont="1" applyFill="1"/>
    <xf numFmtId="164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165" fontId="4" fillId="0" borderId="1" xfId="0" applyNumberFormat="1" applyFont="1" applyBorder="1"/>
    <xf numFmtId="0" fontId="0" fillId="0" borderId="0" xfId="0" applyFill="1" applyAlignment="1">
      <alignment wrapText="1"/>
    </xf>
    <xf numFmtId="165" fontId="4" fillId="0" borderId="0" xfId="0" applyNumberFormat="1" applyFont="1" applyFill="1"/>
    <xf numFmtId="164" fontId="5" fillId="0" borderId="0" xfId="0" applyNumberFormat="1" applyFont="1" applyFill="1"/>
    <xf numFmtId="0" fontId="6" fillId="0" borderId="0" xfId="0" applyFont="1" applyFill="1"/>
    <xf numFmtId="165" fontId="5" fillId="0" borderId="0" xfId="0" applyNumberFormat="1" applyFont="1" applyFill="1"/>
    <xf numFmtId="2" fontId="4" fillId="0" borderId="1" xfId="0" applyNumberFormat="1" applyFont="1" applyBorder="1"/>
    <xf numFmtId="164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/>
    <xf numFmtId="165" fontId="0" fillId="2" borderId="0" xfId="0" applyNumberFormat="1" applyFill="1"/>
    <xf numFmtId="0" fontId="0" fillId="2" borderId="0" xfId="0" applyFill="1"/>
    <xf numFmtId="165" fontId="0" fillId="3" borderId="0" xfId="0" applyNumberFormat="1" applyFill="1"/>
    <xf numFmtId="0" fontId="0" fillId="3" borderId="0" xfId="0" applyFill="1"/>
    <xf numFmtId="166" fontId="0" fillId="4" borderId="0" xfId="0" applyNumberFormat="1" applyFill="1"/>
    <xf numFmtId="166" fontId="0" fillId="0" borderId="0" xfId="0" applyNumberFormat="1" applyFill="1"/>
    <xf numFmtId="165" fontId="0" fillId="0" borderId="0" xfId="0" applyNumberFormat="1" applyFill="1"/>
    <xf numFmtId="165" fontId="0" fillId="4" borderId="0" xfId="0" applyNumberFormat="1" applyFill="1"/>
    <xf numFmtId="0" fontId="0" fillId="4" borderId="0" xfId="0" applyFill="1"/>
    <xf numFmtId="1" fontId="0" fillId="0" borderId="0" xfId="0" applyNumberFormat="1" applyFill="1"/>
    <xf numFmtId="17" fontId="0" fillId="0" borderId="0" xfId="0" applyNumberFormat="1" applyFill="1"/>
    <xf numFmtId="49" fontId="0" fillId="0" borderId="0" xfId="0" applyNumberFormat="1" applyFill="1"/>
    <xf numFmtId="0" fontId="1" fillId="0" borderId="0" xfId="4363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</cellXfs>
  <cellStyles count="4364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937" builtinId="8" hidden="1"/>
    <cellStyle name="Гиперссылка" xfId="939" builtinId="8" hidden="1"/>
    <cellStyle name="Гиперссылка" xfId="941" builtinId="8" hidden="1"/>
    <cellStyle name="Гиперссылка" xfId="943" builtinId="8" hidden="1"/>
    <cellStyle name="Гиперссылка" xfId="945" builtinId="8" hidden="1"/>
    <cellStyle name="Гиперссылка" xfId="947" builtinId="8" hidden="1"/>
    <cellStyle name="Гиперссылка" xfId="949" builtinId="8" hidden="1"/>
    <cellStyle name="Гиперссылка" xfId="951" builtinId="8" hidden="1"/>
    <cellStyle name="Гиперссылка" xfId="953" builtinId="8" hidden="1"/>
    <cellStyle name="Гиперссылка" xfId="955" builtinId="8" hidden="1"/>
    <cellStyle name="Гиперссылка" xfId="957" builtinId="8" hidden="1"/>
    <cellStyle name="Гиперссылка" xfId="959" builtinId="8" hidden="1"/>
    <cellStyle name="Гиперссылка" xfId="961" builtinId="8" hidden="1"/>
    <cellStyle name="Гиперссылка" xfId="963" builtinId="8" hidden="1"/>
    <cellStyle name="Гиперссылка" xfId="965" builtinId="8" hidden="1"/>
    <cellStyle name="Гиперссылка" xfId="967" builtinId="8" hidden="1"/>
    <cellStyle name="Гиперссылка" xfId="969" builtinId="8" hidden="1"/>
    <cellStyle name="Гиперссылка" xfId="971" builtinId="8" hidden="1"/>
    <cellStyle name="Гиперссылка" xfId="973" builtinId="8" hidden="1"/>
    <cellStyle name="Гиперссылка" xfId="975" builtinId="8" hidden="1"/>
    <cellStyle name="Гиперссылка" xfId="977" builtinId="8" hidden="1"/>
    <cellStyle name="Гиперссылка" xfId="979" builtinId="8" hidden="1"/>
    <cellStyle name="Гиперссылка" xfId="981" builtinId="8" hidden="1"/>
    <cellStyle name="Гиперссылка" xfId="983" builtinId="8" hidden="1"/>
    <cellStyle name="Гиперссылка" xfId="985" builtinId="8" hidden="1"/>
    <cellStyle name="Гиперссылка" xfId="987" builtinId="8" hidden="1"/>
    <cellStyle name="Гиперссылка" xfId="989" builtinId="8" hidden="1"/>
    <cellStyle name="Гиперссылка" xfId="991" builtinId="8" hidden="1"/>
    <cellStyle name="Гиперссылка" xfId="993" builtinId="8" hidden="1"/>
    <cellStyle name="Гиперссылка" xfId="995" builtinId="8" hidden="1"/>
    <cellStyle name="Гиперссылка" xfId="997" builtinId="8" hidden="1"/>
    <cellStyle name="Гиперссылка" xfId="999" builtinId="8" hidden="1"/>
    <cellStyle name="Гиперссылка" xfId="1001" builtinId="8" hidden="1"/>
    <cellStyle name="Гиперссылка" xfId="1003" builtinId="8" hidden="1"/>
    <cellStyle name="Гиперссылка" xfId="1005" builtinId="8" hidden="1"/>
    <cellStyle name="Гиперссылка" xfId="1007" builtinId="8" hidden="1"/>
    <cellStyle name="Гиперссылка" xfId="1009" builtinId="8" hidden="1"/>
    <cellStyle name="Гиперссылка" xfId="1011" builtinId="8" hidden="1"/>
    <cellStyle name="Гиперссылка" xfId="1013" builtinId="8" hidden="1"/>
    <cellStyle name="Гиперссылка" xfId="1015" builtinId="8" hidden="1"/>
    <cellStyle name="Гиперссылка" xfId="1017" builtinId="8" hidden="1"/>
    <cellStyle name="Гиперссылка" xfId="1019" builtinId="8" hidden="1"/>
    <cellStyle name="Гиперссылка" xfId="1021" builtinId="8" hidden="1"/>
    <cellStyle name="Гиперссылка" xfId="1023" builtinId="8" hidden="1"/>
    <cellStyle name="Гиперссылка" xfId="1025" builtinId="8" hidden="1"/>
    <cellStyle name="Гиперссылка" xfId="1027" builtinId="8" hidden="1"/>
    <cellStyle name="Гиперссылка" xfId="1029" builtinId="8" hidden="1"/>
    <cellStyle name="Гиперссылка" xfId="1031" builtinId="8" hidden="1"/>
    <cellStyle name="Гиперссылка" xfId="1033" builtinId="8" hidden="1"/>
    <cellStyle name="Гиперссылка" xfId="1035" builtinId="8" hidden="1"/>
    <cellStyle name="Гиперссылка" xfId="1037" builtinId="8" hidden="1"/>
    <cellStyle name="Гиперссылка" xfId="1039" builtinId="8" hidden="1"/>
    <cellStyle name="Гиперссылка" xfId="1041" builtinId="8" hidden="1"/>
    <cellStyle name="Гиперссылка" xfId="1043" builtinId="8" hidden="1"/>
    <cellStyle name="Гиперссылка" xfId="1045" builtinId="8" hidden="1"/>
    <cellStyle name="Гиперссылка" xfId="1047" builtinId="8" hidden="1"/>
    <cellStyle name="Гиперссылка" xfId="1049" builtinId="8" hidden="1"/>
    <cellStyle name="Гиперссылка" xfId="1051" builtinId="8" hidden="1"/>
    <cellStyle name="Гиперссылка" xfId="1053" builtinId="8" hidden="1"/>
    <cellStyle name="Гиперссылка" xfId="1055" builtinId="8" hidden="1"/>
    <cellStyle name="Гиперссылка" xfId="1057" builtinId="8" hidden="1"/>
    <cellStyle name="Гиперссылка" xfId="1059" builtinId="8" hidden="1"/>
    <cellStyle name="Гиперссылка" xfId="1061" builtinId="8" hidden="1"/>
    <cellStyle name="Гиперссылка" xfId="1063" builtinId="8" hidden="1"/>
    <cellStyle name="Гиперссылка" xfId="1065" builtinId="8" hidden="1"/>
    <cellStyle name="Гиперссылка" xfId="1067" builtinId="8" hidden="1"/>
    <cellStyle name="Гиперссылка" xfId="1069" builtinId="8" hidden="1"/>
    <cellStyle name="Гиперссылка" xfId="1071" builtinId="8" hidden="1"/>
    <cellStyle name="Гиперссылка" xfId="1073" builtinId="8" hidden="1"/>
    <cellStyle name="Гиперссылка" xfId="1075" builtinId="8" hidden="1"/>
    <cellStyle name="Гиперссылка" xfId="1077" builtinId="8" hidden="1"/>
    <cellStyle name="Гиперссылка" xfId="1079" builtinId="8" hidden="1"/>
    <cellStyle name="Гиперссылка" xfId="1081" builtinId="8" hidden="1"/>
    <cellStyle name="Гиперссылка" xfId="1083" builtinId="8" hidden="1"/>
    <cellStyle name="Гиперссылка" xfId="1085" builtinId="8" hidden="1"/>
    <cellStyle name="Гиперссылка" xfId="1087" builtinId="8" hidden="1"/>
    <cellStyle name="Гиперссылка" xfId="1089" builtinId="8" hidden="1"/>
    <cellStyle name="Гиперссылка" xfId="1091" builtinId="8" hidden="1"/>
    <cellStyle name="Гиперссылка" xfId="1093" builtinId="8" hidden="1"/>
    <cellStyle name="Гиперссылка" xfId="1095" builtinId="8" hidden="1"/>
    <cellStyle name="Гиперссылка" xfId="1097" builtinId="8" hidden="1"/>
    <cellStyle name="Гиперссылка" xfId="1099" builtinId="8" hidden="1"/>
    <cellStyle name="Гиперссылка" xfId="1101" builtinId="8" hidden="1"/>
    <cellStyle name="Гиперссылка" xfId="1103" builtinId="8" hidden="1"/>
    <cellStyle name="Гиперссылка" xfId="1105" builtinId="8" hidden="1"/>
    <cellStyle name="Гиперссылка" xfId="1107" builtinId="8" hidden="1"/>
    <cellStyle name="Гиперссылка" xfId="1109" builtinId="8" hidden="1"/>
    <cellStyle name="Гиперссылка" xfId="1111" builtinId="8" hidden="1"/>
    <cellStyle name="Гиперссылка" xfId="1113" builtinId="8" hidden="1"/>
    <cellStyle name="Гиперссылка" xfId="1115" builtinId="8" hidden="1"/>
    <cellStyle name="Гиперссылка" xfId="1117" builtinId="8" hidden="1"/>
    <cellStyle name="Гиперссылка" xfId="1119" builtinId="8" hidden="1"/>
    <cellStyle name="Гиперссылка" xfId="1121" builtinId="8" hidden="1"/>
    <cellStyle name="Гиперссылка" xfId="1123" builtinId="8" hidden="1"/>
    <cellStyle name="Гиперссылка" xfId="1125" builtinId="8" hidden="1"/>
    <cellStyle name="Гиперссылка" xfId="1127" builtinId="8" hidden="1"/>
    <cellStyle name="Гиперссылка" xfId="1129" builtinId="8" hidden="1"/>
    <cellStyle name="Гиперссылка" xfId="1131" builtinId="8" hidden="1"/>
    <cellStyle name="Гиперссылка" xfId="1133" builtinId="8" hidden="1"/>
    <cellStyle name="Гиперссылка" xfId="1135" builtinId="8" hidden="1"/>
    <cellStyle name="Гиперссылка" xfId="1137" builtinId="8" hidden="1"/>
    <cellStyle name="Гиперссылка" xfId="1139" builtinId="8" hidden="1"/>
    <cellStyle name="Гиперссылка" xfId="1141" builtinId="8" hidden="1"/>
    <cellStyle name="Гиперссылка" xfId="1143" builtinId="8" hidden="1"/>
    <cellStyle name="Гиперссылка" xfId="1145" builtinId="8" hidden="1"/>
    <cellStyle name="Гиперссылка" xfId="1147" builtinId="8" hidden="1"/>
    <cellStyle name="Гиперссылка" xfId="1149" builtinId="8" hidden="1"/>
    <cellStyle name="Гиперссылка" xfId="1151" builtinId="8" hidden="1"/>
    <cellStyle name="Гиперссылка" xfId="1153" builtinId="8" hidden="1"/>
    <cellStyle name="Гиперссылка" xfId="1155" builtinId="8" hidden="1"/>
    <cellStyle name="Гиперссылка" xfId="1157" builtinId="8" hidden="1"/>
    <cellStyle name="Гиперссылка" xfId="1159" builtinId="8" hidden="1"/>
    <cellStyle name="Гиперссылка" xfId="1161" builtinId="8" hidden="1"/>
    <cellStyle name="Гиперссылка" xfId="1163" builtinId="8" hidden="1"/>
    <cellStyle name="Гиперссылка" xfId="1165" builtinId="8" hidden="1"/>
    <cellStyle name="Гиперссылка" xfId="1167" builtinId="8" hidden="1"/>
    <cellStyle name="Гиперссылка" xfId="1169" builtinId="8" hidden="1"/>
    <cellStyle name="Гиперссылка" xfId="1171" builtinId="8" hidden="1"/>
    <cellStyle name="Гиперссылка" xfId="1173" builtinId="8" hidden="1"/>
    <cellStyle name="Гиперссылка" xfId="1175" builtinId="8" hidden="1"/>
    <cellStyle name="Гиперссылка" xfId="1177" builtinId="8" hidden="1"/>
    <cellStyle name="Гиперссылка" xfId="1179" builtinId="8" hidden="1"/>
    <cellStyle name="Гиперссылка" xfId="1181" builtinId="8" hidden="1"/>
    <cellStyle name="Гиперссылка" xfId="1183" builtinId="8" hidden="1"/>
    <cellStyle name="Гиперссылка" xfId="1185" builtinId="8" hidden="1"/>
    <cellStyle name="Гиперссылка" xfId="1187" builtinId="8" hidden="1"/>
    <cellStyle name="Гиперссылка" xfId="1189" builtinId="8" hidden="1"/>
    <cellStyle name="Гиперссылка" xfId="1191" builtinId="8" hidden="1"/>
    <cellStyle name="Гиперссылка" xfId="1193" builtinId="8" hidden="1"/>
    <cellStyle name="Гиперссылка" xfId="1195" builtinId="8" hidden="1"/>
    <cellStyle name="Гиперссылка" xfId="1197" builtinId="8" hidden="1"/>
    <cellStyle name="Гиперссылка" xfId="1199" builtinId="8" hidden="1"/>
    <cellStyle name="Гиперссылка" xfId="1201" builtinId="8" hidden="1"/>
    <cellStyle name="Гиперссылка" xfId="1203" builtinId="8" hidden="1"/>
    <cellStyle name="Гиперссылка" xfId="1205" builtinId="8" hidden="1"/>
    <cellStyle name="Гиперссылка" xfId="1207" builtinId="8" hidden="1"/>
    <cellStyle name="Гиперссылка" xfId="1209" builtinId="8" hidden="1"/>
    <cellStyle name="Гиперссылка" xfId="1211" builtinId="8" hidden="1"/>
    <cellStyle name="Гиперссылка" xfId="1213" builtinId="8" hidden="1"/>
    <cellStyle name="Гиперссылка" xfId="1215" builtinId="8" hidden="1"/>
    <cellStyle name="Гиперссылка" xfId="1217" builtinId="8" hidden="1"/>
    <cellStyle name="Гиперссылка" xfId="1219" builtinId="8" hidden="1"/>
    <cellStyle name="Гиперссылка" xfId="1221" builtinId="8" hidden="1"/>
    <cellStyle name="Гиперссылка" xfId="1223" builtinId="8" hidden="1"/>
    <cellStyle name="Гиперссылка" xfId="1225" builtinId="8" hidden="1"/>
    <cellStyle name="Гиперссылка" xfId="1227" builtinId="8" hidden="1"/>
    <cellStyle name="Гиперссылка" xfId="1229" builtinId="8" hidden="1"/>
    <cellStyle name="Гиперссылка" xfId="1231" builtinId="8" hidden="1"/>
    <cellStyle name="Гиперссылка" xfId="1233" builtinId="8" hidden="1"/>
    <cellStyle name="Гиперссылка" xfId="1235" builtinId="8" hidden="1"/>
    <cellStyle name="Гиперссылка" xfId="1237" builtinId="8" hidden="1"/>
    <cellStyle name="Гиперссылка" xfId="1239" builtinId="8" hidden="1"/>
    <cellStyle name="Гиперссылка" xfId="1241" builtinId="8" hidden="1"/>
    <cellStyle name="Гиперссылка" xfId="1243" builtinId="8" hidden="1"/>
    <cellStyle name="Гиперссылка" xfId="1245" builtinId="8" hidden="1"/>
    <cellStyle name="Гиперссылка" xfId="1247" builtinId="8" hidden="1"/>
    <cellStyle name="Гиперссылка" xfId="1249" builtinId="8" hidden="1"/>
    <cellStyle name="Гиперссылка" xfId="1251" builtinId="8" hidden="1"/>
    <cellStyle name="Гиперссылка" xfId="1253" builtinId="8" hidden="1"/>
    <cellStyle name="Гиперссылка" xfId="1255" builtinId="8" hidden="1"/>
    <cellStyle name="Гиперссылка" xfId="1257" builtinId="8" hidden="1"/>
    <cellStyle name="Гиперссылка" xfId="1259" builtinId="8" hidden="1"/>
    <cellStyle name="Гиперссылка" xfId="1261" builtinId="8" hidden="1"/>
    <cellStyle name="Гиперссылка" xfId="1263" builtinId="8" hidden="1"/>
    <cellStyle name="Гиперссылка" xfId="1265" builtinId="8" hidden="1"/>
    <cellStyle name="Гиперссылка" xfId="1267" builtinId="8" hidden="1"/>
    <cellStyle name="Гиперссылка" xfId="1269" builtinId="8" hidden="1"/>
    <cellStyle name="Гиперссылка" xfId="1271" builtinId="8" hidden="1"/>
    <cellStyle name="Гиперссылка" xfId="1273" builtinId="8" hidden="1"/>
    <cellStyle name="Гиперссылка" xfId="1275" builtinId="8" hidden="1"/>
    <cellStyle name="Гиперссылка" xfId="1277" builtinId="8" hidden="1"/>
    <cellStyle name="Гиперссылка" xfId="1279" builtinId="8" hidden="1"/>
    <cellStyle name="Гиперссылка" xfId="1281" builtinId="8" hidden="1"/>
    <cellStyle name="Гиперссылка" xfId="1283" builtinId="8" hidden="1"/>
    <cellStyle name="Гиперссылка" xfId="1285" builtinId="8" hidden="1"/>
    <cellStyle name="Гиперссылка" xfId="1287" builtinId="8" hidden="1"/>
    <cellStyle name="Гиперссылка" xfId="1289" builtinId="8" hidden="1"/>
    <cellStyle name="Гиперссылка" xfId="1291" builtinId="8" hidden="1"/>
    <cellStyle name="Гиперссылка" xfId="1293" builtinId="8" hidden="1"/>
    <cellStyle name="Гиперссылка" xfId="1295" builtinId="8" hidden="1"/>
    <cellStyle name="Гиперссылка" xfId="1297" builtinId="8" hidden="1"/>
    <cellStyle name="Гиперссылка" xfId="1299" builtinId="8" hidden="1"/>
    <cellStyle name="Гиперссылка" xfId="1301" builtinId="8" hidden="1"/>
    <cellStyle name="Гиперссылка" xfId="1303" builtinId="8" hidden="1"/>
    <cellStyle name="Гиперссылка" xfId="1305" builtinId="8" hidden="1"/>
    <cellStyle name="Гиперссылка" xfId="1307" builtinId="8" hidden="1"/>
    <cellStyle name="Гиперссылка" xfId="1309" builtinId="8" hidden="1"/>
    <cellStyle name="Гиперссылка" xfId="1311" builtinId="8" hidden="1"/>
    <cellStyle name="Гиперссылка" xfId="1313" builtinId="8" hidden="1"/>
    <cellStyle name="Гиперссылка" xfId="1315" builtinId="8" hidden="1"/>
    <cellStyle name="Гиперссылка" xfId="1317" builtinId="8" hidden="1"/>
    <cellStyle name="Гиперссылка" xfId="1319" builtinId="8" hidden="1"/>
    <cellStyle name="Гиперссылка" xfId="1321" builtinId="8" hidden="1"/>
    <cellStyle name="Гиперссылка" xfId="1323" builtinId="8" hidden="1"/>
    <cellStyle name="Гиперссылка" xfId="1325" builtinId="8" hidden="1"/>
    <cellStyle name="Гиперссылка" xfId="1327" builtinId="8" hidden="1"/>
    <cellStyle name="Гиперссылка" xfId="1329" builtinId="8" hidden="1"/>
    <cellStyle name="Гиперссылка" xfId="1331" builtinId="8" hidden="1"/>
    <cellStyle name="Гиперссылка" xfId="1333" builtinId="8" hidden="1"/>
    <cellStyle name="Гиперссылка" xfId="1335" builtinId="8" hidden="1"/>
    <cellStyle name="Гиперссылка" xfId="1337" builtinId="8" hidden="1"/>
    <cellStyle name="Гиперссылка" xfId="1339" builtinId="8" hidden="1"/>
    <cellStyle name="Гиперссылка" xfId="1341" builtinId="8" hidden="1"/>
    <cellStyle name="Гиперссылка" xfId="1343" builtinId="8" hidden="1"/>
    <cellStyle name="Гиперссылка" xfId="1345" builtinId="8" hidden="1"/>
    <cellStyle name="Гиперссылка" xfId="1347" builtinId="8" hidden="1"/>
    <cellStyle name="Гиперссылка" xfId="1349" builtinId="8" hidden="1"/>
    <cellStyle name="Гиперссылка" xfId="1351" builtinId="8" hidden="1"/>
    <cellStyle name="Гиперссылка" xfId="1353" builtinId="8" hidden="1"/>
    <cellStyle name="Гиперссылка" xfId="1355" builtinId="8" hidden="1"/>
    <cellStyle name="Гиперссылка" xfId="1357" builtinId="8" hidden="1"/>
    <cellStyle name="Гиперссылка" xfId="1359" builtinId="8" hidden="1"/>
    <cellStyle name="Гиперссылка" xfId="1361" builtinId="8" hidden="1"/>
    <cellStyle name="Гиперссылка" xfId="1363" builtinId="8" hidden="1"/>
    <cellStyle name="Гиперссылка" xfId="1365" builtinId="8" hidden="1"/>
    <cellStyle name="Гиперссылка" xfId="1367" builtinId="8" hidden="1"/>
    <cellStyle name="Гиперссылка" xfId="1369" builtinId="8" hidden="1"/>
    <cellStyle name="Гиперссылка" xfId="1371" builtinId="8" hidden="1"/>
    <cellStyle name="Гиперссылка" xfId="1373" builtinId="8" hidden="1"/>
    <cellStyle name="Гиперссылка" xfId="1375" builtinId="8" hidden="1"/>
    <cellStyle name="Гиперссылка" xfId="1377" builtinId="8" hidden="1"/>
    <cellStyle name="Гиперссылка" xfId="1379" builtinId="8" hidden="1"/>
    <cellStyle name="Гиперссылка" xfId="1381" builtinId="8" hidden="1"/>
    <cellStyle name="Гиперссылка" xfId="1383" builtinId="8" hidden="1"/>
    <cellStyle name="Гиперссылка" xfId="1385" builtinId="8" hidden="1"/>
    <cellStyle name="Гиперссылка" xfId="1387" builtinId="8" hidden="1"/>
    <cellStyle name="Гиперссылка" xfId="1389" builtinId="8" hidden="1"/>
    <cellStyle name="Гиперссылка" xfId="1391" builtinId="8" hidden="1"/>
    <cellStyle name="Гиперссылка" xfId="1393" builtinId="8" hidden="1"/>
    <cellStyle name="Гиперссылка" xfId="1395" builtinId="8" hidden="1"/>
    <cellStyle name="Гиперссылка" xfId="1397" builtinId="8" hidden="1"/>
    <cellStyle name="Гиперссылка" xfId="1399" builtinId="8" hidden="1"/>
    <cellStyle name="Гиперссылка" xfId="1401" builtinId="8" hidden="1"/>
    <cellStyle name="Гиперссылка" xfId="1403" builtinId="8" hidden="1"/>
    <cellStyle name="Гиперссылка" xfId="1405" builtinId="8" hidden="1"/>
    <cellStyle name="Гиперссылка" xfId="1407" builtinId="8" hidden="1"/>
    <cellStyle name="Гиперссылка" xfId="1409" builtinId="8" hidden="1"/>
    <cellStyle name="Гиперссылка" xfId="1411" builtinId="8" hidden="1"/>
    <cellStyle name="Гиперссылка" xfId="1413" builtinId="8" hidden="1"/>
    <cellStyle name="Гиперссылка" xfId="1415" builtinId="8" hidden="1"/>
    <cellStyle name="Гиперссылка" xfId="1417" builtinId="8" hidden="1"/>
    <cellStyle name="Гиперссылка" xfId="1419" builtinId="8" hidden="1"/>
    <cellStyle name="Гиперссылка" xfId="1421" builtinId="8" hidden="1"/>
    <cellStyle name="Гиперссылка" xfId="1423" builtinId="8" hidden="1"/>
    <cellStyle name="Гиперссылка" xfId="1425" builtinId="8" hidden="1"/>
    <cellStyle name="Гиперссылка" xfId="1427" builtinId="8" hidden="1"/>
    <cellStyle name="Гиперссылка" xfId="1429" builtinId="8" hidden="1"/>
    <cellStyle name="Гиперссылка" xfId="1431" builtinId="8" hidden="1"/>
    <cellStyle name="Гиперссылка" xfId="1433" builtinId="8" hidden="1"/>
    <cellStyle name="Гиперссылка" xfId="1435" builtinId="8" hidden="1"/>
    <cellStyle name="Гиперссылка" xfId="1437" builtinId="8" hidden="1"/>
    <cellStyle name="Гиперссылка" xfId="1439" builtinId="8" hidden="1"/>
    <cellStyle name="Гиперссылка" xfId="1441" builtinId="8" hidden="1"/>
    <cellStyle name="Гиперссылка" xfId="1443" builtinId="8" hidden="1"/>
    <cellStyle name="Гиперссылка" xfId="1445" builtinId="8" hidden="1"/>
    <cellStyle name="Гиперссылка" xfId="1447" builtinId="8" hidden="1"/>
    <cellStyle name="Гиперссылка" xfId="1449" builtinId="8" hidden="1"/>
    <cellStyle name="Гиперссылка" xfId="1451" builtinId="8" hidden="1"/>
    <cellStyle name="Гиперссылка" xfId="1453" builtinId="8" hidden="1"/>
    <cellStyle name="Гиперссылка" xfId="1455" builtinId="8" hidden="1"/>
    <cellStyle name="Гиперссылка" xfId="1457" builtinId="8" hidden="1"/>
    <cellStyle name="Гиперссылка" xfId="1459" builtinId="8" hidden="1"/>
    <cellStyle name="Гиперссылка" xfId="1461" builtinId="8" hidden="1"/>
    <cellStyle name="Гиперссылка" xfId="1463" builtinId="8" hidden="1"/>
    <cellStyle name="Гиперссылка" xfId="1465" builtinId="8" hidden="1"/>
    <cellStyle name="Гиперссылка" xfId="1467" builtinId="8" hidden="1"/>
    <cellStyle name="Гиперссылка" xfId="1469" builtinId="8" hidden="1"/>
    <cellStyle name="Гиперссылка" xfId="1471" builtinId="8" hidden="1"/>
    <cellStyle name="Гиперссылка" xfId="1473" builtinId="8" hidden="1"/>
    <cellStyle name="Гиперссылка" xfId="1475" builtinId="8" hidden="1"/>
    <cellStyle name="Гиперссылка" xfId="1477" builtinId="8" hidden="1"/>
    <cellStyle name="Гиперссылка" xfId="1479" builtinId="8" hidden="1"/>
    <cellStyle name="Гиперссылка" xfId="1481" builtinId="8" hidden="1"/>
    <cellStyle name="Гиперссылка" xfId="1483" builtinId="8" hidden="1"/>
    <cellStyle name="Гиперссылка" xfId="1485" builtinId="8" hidden="1"/>
    <cellStyle name="Гиперссылка" xfId="1487" builtinId="8" hidden="1"/>
    <cellStyle name="Гиперссылка" xfId="1489" builtinId="8" hidden="1"/>
    <cellStyle name="Гиперссылка" xfId="1491" builtinId="8" hidden="1"/>
    <cellStyle name="Гиперссылка" xfId="1493" builtinId="8" hidden="1"/>
    <cellStyle name="Гиперссылка" xfId="1495" builtinId="8" hidden="1"/>
    <cellStyle name="Гиперссылка" xfId="1497" builtinId="8" hidden="1"/>
    <cellStyle name="Гиперссылка" xfId="1499" builtinId="8" hidden="1"/>
    <cellStyle name="Гиперссылка" xfId="1501" builtinId="8" hidden="1"/>
    <cellStyle name="Гиперссылка" xfId="1503" builtinId="8" hidden="1"/>
    <cellStyle name="Гиперссылка" xfId="1505" builtinId="8" hidden="1"/>
    <cellStyle name="Гиперссылка" xfId="1507" builtinId="8" hidden="1"/>
    <cellStyle name="Гиперссылка" xfId="1509" builtinId="8" hidden="1"/>
    <cellStyle name="Гиперссылка" xfId="1511" builtinId="8" hidden="1"/>
    <cellStyle name="Гиперссылка" xfId="1513" builtinId="8" hidden="1"/>
    <cellStyle name="Гиперссылка" xfId="1515" builtinId="8" hidden="1"/>
    <cellStyle name="Гиперссылка" xfId="1517" builtinId="8" hidden="1"/>
    <cellStyle name="Гиперссылка" xfId="1519" builtinId="8" hidden="1"/>
    <cellStyle name="Гиперссылка" xfId="1521" builtinId="8" hidden="1"/>
    <cellStyle name="Гиперссылка" xfId="1523" builtinId="8" hidden="1"/>
    <cellStyle name="Гиперссылка" xfId="1525" builtinId="8" hidden="1"/>
    <cellStyle name="Гиперссылка" xfId="1527" builtinId="8" hidden="1"/>
    <cellStyle name="Гиперссылка" xfId="1529" builtinId="8" hidden="1"/>
    <cellStyle name="Гиперссылка" xfId="1531" builtinId="8" hidden="1"/>
    <cellStyle name="Гиперссылка" xfId="1533" builtinId="8" hidden="1"/>
    <cellStyle name="Гиперссылка" xfId="1535" builtinId="8" hidden="1"/>
    <cellStyle name="Гиперссылка" xfId="1537" builtinId="8" hidden="1"/>
    <cellStyle name="Гиперссылка" xfId="1539" builtinId="8" hidden="1"/>
    <cellStyle name="Гиперссылка" xfId="1541" builtinId="8" hidden="1"/>
    <cellStyle name="Гиперссылка" xfId="1543" builtinId="8" hidden="1"/>
    <cellStyle name="Гиперссылка" xfId="1545" builtinId="8" hidden="1"/>
    <cellStyle name="Гиперссылка" xfId="1547" builtinId="8" hidden="1"/>
    <cellStyle name="Гиперссылка" xfId="1549" builtinId="8" hidden="1"/>
    <cellStyle name="Гиперссылка" xfId="1551" builtinId="8" hidden="1"/>
    <cellStyle name="Гиперссылка" xfId="1553" builtinId="8" hidden="1"/>
    <cellStyle name="Гиперссылка" xfId="1555" builtinId="8" hidden="1"/>
    <cellStyle name="Гиперссылка" xfId="1557" builtinId="8" hidden="1"/>
    <cellStyle name="Гиперссылка" xfId="1559" builtinId="8" hidden="1"/>
    <cellStyle name="Гиперссылка" xfId="1561" builtinId="8" hidden="1"/>
    <cellStyle name="Гиперссылка" xfId="1563" builtinId="8" hidden="1"/>
    <cellStyle name="Гиперссылка" xfId="1565" builtinId="8" hidden="1"/>
    <cellStyle name="Гиперссылка" xfId="1567" builtinId="8" hidden="1"/>
    <cellStyle name="Гиперссылка" xfId="1569" builtinId="8" hidden="1"/>
    <cellStyle name="Гиперссылка" xfId="1571" builtinId="8" hidden="1"/>
    <cellStyle name="Гиперссылка" xfId="1573" builtinId="8" hidden="1"/>
    <cellStyle name="Гиперссылка" xfId="1575" builtinId="8" hidden="1"/>
    <cellStyle name="Гиперссылка" xfId="1577" builtinId="8" hidden="1"/>
    <cellStyle name="Гиперссылка" xfId="1579" builtinId="8" hidden="1"/>
    <cellStyle name="Гиперссылка" xfId="1581" builtinId="8" hidden="1"/>
    <cellStyle name="Гиперссылка" xfId="1583" builtinId="8" hidden="1"/>
    <cellStyle name="Гиперссылка" xfId="1585" builtinId="8" hidden="1"/>
    <cellStyle name="Гиперссылка" xfId="1587" builtinId="8" hidden="1"/>
    <cellStyle name="Гиперссылка" xfId="1589" builtinId="8" hidden="1"/>
    <cellStyle name="Гиперссылка" xfId="1591" builtinId="8" hidden="1"/>
    <cellStyle name="Гиперссылка" xfId="1593" builtinId="8" hidden="1"/>
    <cellStyle name="Гиперссылка" xfId="1595" builtinId="8" hidden="1"/>
    <cellStyle name="Гиперссылка" xfId="1597" builtinId="8" hidden="1"/>
    <cellStyle name="Гиперссылка" xfId="1599" builtinId="8" hidden="1"/>
    <cellStyle name="Гиперссылка" xfId="1601" builtinId="8" hidden="1"/>
    <cellStyle name="Гиперссылка" xfId="1603" builtinId="8" hidden="1"/>
    <cellStyle name="Гиперссылка" xfId="1605" builtinId="8" hidden="1"/>
    <cellStyle name="Гиперссылка" xfId="1607" builtinId="8" hidden="1"/>
    <cellStyle name="Гиперссылка" xfId="1609" builtinId="8" hidden="1"/>
    <cellStyle name="Гиперссылка" xfId="1611" builtinId="8" hidden="1"/>
    <cellStyle name="Гиперссылка" xfId="1613" builtinId="8" hidden="1"/>
    <cellStyle name="Гиперссылка" xfId="1615" builtinId="8" hidden="1"/>
    <cellStyle name="Гиперссылка" xfId="1617" builtinId="8" hidden="1"/>
    <cellStyle name="Гиперссылка" xfId="1619" builtinId="8" hidden="1"/>
    <cellStyle name="Гиперссылка" xfId="1621" builtinId="8" hidden="1"/>
    <cellStyle name="Гиперссылка" xfId="1623" builtinId="8" hidden="1"/>
    <cellStyle name="Гиперссылка" xfId="1625" builtinId="8" hidden="1"/>
    <cellStyle name="Гиперссылка" xfId="1627" builtinId="8" hidden="1"/>
    <cellStyle name="Гиперссылка" xfId="1629" builtinId="8" hidden="1"/>
    <cellStyle name="Гиперссылка" xfId="1631" builtinId="8" hidden="1"/>
    <cellStyle name="Гиперссылка" xfId="1633" builtinId="8" hidden="1"/>
    <cellStyle name="Гиперссылка" xfId="1635" builtinId="8" hidden="1"/>
    <cellStyle name="Гиперссылка" xfId="1637" builtinId="8" hidden="1"/>
    <cellStyle name="Гиперссылка" xfId="1639" builtinId="8" hidden="1"/>
    <cellStyle name="Гиперссылка" xfId="1641" builtinId="8" hidden="1"/>
    <cellStyle name="Гиперссылка" xfId="1643" builtinId="8" hidden="1"/>
    <cellStyle name="Гиперссылка" xfId="1645" builtinId="8" hidden="1"/>
    <cellStyle name="Гиперссылка" xfId="1647" builtinId="8" hidden="1"/>
    <cellStyle name="Гиперссылка" xfId="1649" builtinId="8" hidden="1"/>
    <cellStyle name="Гиперссылка" xfId="1651" builtinId="8" hidden="1"/>
    <cellStyle name="Гиперссылка" xfId="1653" builtinId="8" hidden="1"/>
    <cellStyle name="Гиперссылка" xfId="1655" builtinId="8" hidden="1"/>
    <cellStyle name="Гиперссылка" xfId="1657" builtinId="8" hidden="1"/>
    <cellStyle name="Гиперссылка" xfId="1659" builtinId="8" hidden="1"/>
    <cellStyle name="Гиперссылка" xfId="1661" builtinId="8" hidden="1"/>
    <cellStyle name="Гиперссылка" xfId="1663" builtinId="8" hidden="1"/>
    <cellStyle name="Гиперссылка" xfId="1665" builtinId="8" hidden="1"/>
    <cellStyle name="Гиперссылка" xfId="1667" builtinId="8" hidden="1"/>
    <cellStyle name="Гиперссылка" xfId="1669" builtinId="8" hidden="1"/>
    <cellStyle name="Гиперссылка" xfId="1671" builtinId="8" hidden="1"/>
    <cellStyle name="Гиперссылка" xfId="1673" builtinId="8" hidden="1"/>
    <cellStyle name="Гиперссылка" xfId="1675" builtinId="8" hidden="1"/>
    <cellStyle name="Гиперссылка" xfId="1677" builtinId="8" hidden="1"/>
    <cellStyle name="Гиперссылка" xfId="1679" builtinId="8" hidden="1"/>
    <cellStyle name="Гиперссылка" xfId="1681" builtinId="8" hidden="1"/>
    <cellStyle name="Гиперссылка" xfId="1683" builtinId="8" hidden="1"/>
    <cellStyle name="Гиперссылка" xfId="1685" builtinId="8" hidden="1"/>
    <cellStyle name="Гиперссылка" xfId="1687" builtinId="8" hidden="1"/>
    <cellStyle name="Гиперссылка" xfId="1689" builtinId="8" hidden="1"/>
    <cellStyle name="Гиперссылка" xfId="1691" builtinId="8" hidden="1"/>
    <cellStyle name="Гиперссылка" xfId="1693" builtinId="8" hidden="1"/>
    <cellStyle name="Гиперссылка" xfId="1695" builtinId="8" hidden="1"/>
    <cellStyle name="Гиперссылка" xfId="1697" builtinId="8" hidden="1"/>
    <cellStyle name="Гиперссылка" xfId="1699" builtinId="8" hidden="1"/>
    <cellStyle name="Гиперссылка" xfId="1701" builtinId="8" hidden="1"/>
    <cellStyle name="Гиперссылка" xfId="1703" builtinId="8" hidden="1"/>
    <cellStyle name="Гиперссылка" xfId="1705" builtinId="8" hidden="1"/>
    <cellStyle name="Гиперссылка" xfId="1707" builtinId="8" hidden="1"/>
    <cellStyle name="Гиперссылка" xfId="1709" builtinId="8" hidden="1"/>
    <cellStyle name="Гиперссылка" xfId="1711" builtinId="8" hidden="1"/>
    <cellStyle name="Гиперссылка" xfId="1713" builtinId="8" hidden="1"/>
    <cellStyle name="Гиперссылка" xfId="1715" builtinId="8" hidden="1"/>
    <cellStyle name="Гиперссылка" xfId="1717" builtinId="8" hidden="1"/>
    <cellStyle name="Гиперссылка" xfId="1719" builtinId="8" hidden="1"/>
    <cellStyle name="Гиперссылка" xfId="1721" builtinId="8" hidden="1"/>
    <cellStyle name="Гиперссылка" xfId="1723" builtinId="8" hidden="1"/>
    <cellStyle name="Гиперссылка" xfId="1725" builtinId="8" hidden="1"/>
    <cellStyle name="Гиперссылка" xfId="1727" builtinId="8" hidden="1"/>
    <cellStyle name="Гиперссылка" xfId="1729" builtinId="8" hidden="1"/>
    <cellStyle name="Гиперссылка" xfId="1731" builtinId="8" hidden="1"/>
    <cellStyle name="Гиперссылка" xfId="1733" builtinId="8" hidden="1"/>
    <cellStyle name="Гиперссылка" xfId="1735" builtinId="8" hidden="1"/>
    <cellStyle name="Гиперссылка" xfId="1737" builtinId="8" hidden="1"/>
    <cellStyle name="Гиперссылка" xfId="1739" builtinId="8" hidden="1"/>
    <cellStyle name="Гиперссылка" xfId="1741" builtinId="8" hidden="1"/>
    <cellStyle name="Гиперссылка" xfId="1743" builtinId="8" hidden="1"/>
    <cellStyle name="Гиперссылка" xfId="1745" builtinId="8" hidden="1"/>
    <cellStyle name="Гиперссылка" xfId="1747" builtinId="8" hidden="1"/>
    <cellStyle name="Гиперссылка" xfId="1749" builtinId="8" hidden="1"/>
    <cellStyle name="Гиперссылка" xfId="1751" builtinId="8" hidden="1"/>
    <cellStyle name="Гиперссылка" xfId="1753" builtinId="8" hidden="1"/>
    <cellStyle name="Гиперссылка" xfId="1755" builtinId="8" hidden="1"/>
    <cellStyle name="Гиперссылка" xfId="1757" builtinId="8" hidden="1"/>
    <cellStyle name="Гиперссылка" xfId="1759" builtinId="8" hidden="1"/>
    <cellStyle name="Гиперссылка" xfId="1761" builtinId="8" hidden="1"/>
    <cellStyle name="Гиперссылка" xfId="1763" builtinId="8" hidden="1"/>
    <cellStyle name="Гиперссылка" xfId="1765" builtinId="8" hidden="1"/>
    <cellStyle name="Гиперссылка" xfId="1767" builtinId="8" hidden="1"/>
    <cellStyle name="Гиперссылка" xfId="1769" builtinId="8" hidden="1"/>
    <cellStyle name="Гиперссылка" xfId="1771" builtinId="8" hidden="1"/>
    <cellStyle name="Гиперссылка" xfId="1773" builtinId="8" hidden="1"/>
    <cellStyle name="Гиперссылка" xfId="1775" builtinId="8" hidden="1"/>
    <cellStyle name="Гиперссылка" xfId="1777" builtinId="8" hidden="1"/>
    <cellStyle name="Гиперссылка" xfId="1779" builtinId="8" hidden="1"/>
    <cellStyle name="Гиперссылка" xfId="1781" builtinId="8" hidden="1"/>
    <cellStyle name="Гиперссылка" xfId="1783" builtinId="8" hidden="1"/>
    <cellStyle name="Гиперссылка" xfId="1785" builtinId="8" hidden="1"/>
    <cellStyle name="Гиперссылка" xfId="1787" builtinId="8" hidden="1"/>
    <cellStyle name="Гиперссылка" xfId="1789" builtinId="8" hidden="1"/>
    <cellStyle name="Гиперссылка" xfId="1791" builtinId="8" hidden="1"/>
    <cellStyle name="Гиперссылка" xfId="1793" builtinId="8" hidden="1"/>
    <cellStyle name="Гиперссылка" xfId="1795" builtinId="8" hidden="1"/>
    <cellStyle name="Гиперссылка" xfId="1797" builtinId="8" hidden="1"/>
    <cellStyle name="Гиперссылка" xfId="1799" builtinId="8" hidden="1"/>
    <cellStyle name="Гиперссылка" xfId="1801" builtinId="8" hidden="1"/>
    <cellStyle name="Гиперссылка" xfId="1803" builtinId="8" hidden="1"/>
    <cellStyle name="Гиперссылка" xfId="1805" builtinId="8" hidden="1"/>
    <cellStyle name="Гиперссылка" xfId="1807" builtinId="8" hidden="1"/>
    <cellStyle name="Гиперссылка" xfId="1809" builtinId="8" hidden="1"/>
    <cellStyle name="Гиперссылка" xfId="1811" builtinId="8" hidden="1"/>
    <cellStyle name="Гиперссылка" xfId="1813" builtinId="8" hidden="1"/>
    <cellStyle name="Гиперссылка" xfId="1815" builtinId="8" hidden="1"/>
    <cellStyle name="Гиперссылка" xfId="1817" builtinId="8" hidden="1"/>
    <cellStyle name="Гиперссылка" xfId="1819" builtinId="8" hidden="1"/>
    <cellStyle name="Гиперссылка" xfId="1821" builtinId="8" hidden="1"/>
    <cellStyle name="Гиперссылка" xfId="1823" builtinId="8" hidden="1"/>
    <cellStyle name="Гиперссылка" xfId="1825" builtinId="8" hidden="1"/>
    <cellStyle name="Гиперссылка" xfId="1827" builtinId="8" hidden="1"/>
    <cellStyle name="Гиперссылка" xfId="1829" builtinId="8" hidden="1"/>
    <cellStyle name="Гиперссылка" xfId="1831" builtinId="8" hidden="1"/>
    <cellStyle name="Гиперссылка" xfId="1833" builtinId="8" hidden="1"/>
    <cellStyle name="Гиперссылка" xfId="1835" builtinId="8" hidden="1"/>
    <cellStyle name="Гиперссылка" xfId="1837" builtinId="8" hidden="1"/>
    <cellStyle name="Гиперссылка" xfId="1839" builtinId="8" hidden="1"/>
    <cellStyle name="Гиперссылка" xfId="1841" builtinId="8" hidden="1"/>
    <cellStyle name="Гиперссылка" xfId="1843" builtinId="8" hidden="1"/>
    <cellStyle name="Гиперссылка" xfId="1845" builtinId="8" hidden="1"/>
    <cellStyle name="Гиперссылка" xfId="1847" builtinId="8" hidden="1"/>
    <cellStyle name="Гиперссылка" xfId="1849" builtinId="8" hidden="1"/>
    <cellStyle name="Гиперссылка" xfId="1851" builtinId="8" hidden="1"/>
    <cellStyle name="Гиперссылка" xfId="1853" builtinId="8" hidden="1"/>
    <cellStyle name="Гиперссылка" xfId="1855" builtinId="8" hidden="1"/>
    <cellStyle name="Гиперссылка" xfId="1857" builtinId="8" hidden="1"/>
    <cellStyle name="Гиперссылка" xfId="1859" builtinId="8" hidden="1"/>
    <cellStyle name="Гиперссылка" xfId="1861" builtinId="8" hidden="1"/>
    <cellStyle name="Гиперссылка" xfId="1863" builtinId="8" hidden="1"/>
    <cellStyle name="Гиперссылка" xfId="1865" builtinId="8" hidden="1"/>
    <cellStyle name="Гиперссылка" xfId="1867" builtinId="8" hidden="1"/>
    <cellStyle name="Гиперссылка" xfId="1869" builtinId="8" hidden="1"/>
    <cellStyle name="Гиперссылка" xfId="1871" builtinId="8" hidden="1"/>
    <cellStyle name="Гиперссылка" xfId="1873" builtinId="8" hidden="1"/>
    <cellStyle name="Гиперссылка" xfId="1875" builtinId="8" hidden="1"/>
    <cellStyle name="Гиперссылка" xfId="1877" builtinId="8" hidden="1"/>
    <cellStyle name="Гиперссылка" xfId="1879" builtinId="8" hidden="1"/>
    <cellStyle name="Гиперссылка" xfId="1881" builtinId="8" hidden="1"/>
    <cellStyle name="Гиперссылка" xfId="1883" builtinId="8" hidden="1"/>
    <cellStyle name="Гиперссылка" xfId="1885" builtinId="8" hidden="1"/>
    <cellStyle name="Гиперссылка" xfId="1887" builtinId="8" hidden="1"/>
    <cellStyle name="Гиперссылка" xfId="1889" builtinId="8" hidden="1"/>
    <cellStyle name="Гиперссылка" xfId="1891" builtinId="8" hidden="1"/>
    <cellStyle name="Гиперссылка" xfId="1893" builtinId="8" hidden="1"/>
    <cellStyle name="Гиперссылка" xfId="1895" builtinId="8" hidden="1"/>
    <cellStyle name="Гиперссылка" xfId="1897" builtinId="8" hidden="1"/>
    <cellStyle name="Гиперссылка" xfId="1899" builtinId="8" hidden="1"/>
    <cellStyle name="Гиперссылка" xfId="1901" builtinId="8" hidden="1"/>
    <cellStyle name="Гиперссылка" xfId="1903" builtinId="8" hidden="1"/>
    <cellStyle name="Гиперссылка" xfId="1905" builtinId="8" hidden="1"/>
    <cellStyle name="Гиперссылка" xfId="1907" builtinId="8" hidden="1"/>
    <cellStyle name="Гиперссылка" xfId="1909" builtinId="8" hidden="1"/>
    <cellStyle name="Гиперссылка" xfId="1911" builtinId="8" hidden="1"/>
    <cellStyle name="Гиперссылка" xfId="1913" builtinId="8" hidden="1"/>
    <cellStyle name="Гиперссылка" xfId="1915" builtinId="8" hidden="1"/>
    <cellStyle name="Гиперссылка" xfId="1917" builtinId="8" hidden="1"/>
    <cellStyle name="Гиперссылка" xfId="1919" builtinId="8" hidden="1"/>
    <cellStyle name="Гиперссылка" xfId="1921" builtinId="8" hidden="1"/>
    <cellStyle name="Гиперссылка" xfId="1923" builtinId="8" hidden="1"/>
    <cellStyle name="Гиперссылка" xfId="1925" builtinId="8" hidden="1"/>
    <cellStyle name="Гиперссылка" xfId="1927" builtinId="8" hidden="1"/>
    <cellStyle name="Гиперссылка" xfId="1929" builtinId="8" hidden="1"/>
    <cellStyle name="Гиперссылка" xfId="1931" builtinId="8" hidden="1"/>
    <cellStyle name="Гиперссылка" xfId="1933" builtinId="8" hidden="1"/>
    <cellStyle name="Гиперссылка" xfId="1935" builtinId="8" hidden="1"/>
    <cellStyle name="Гиперссылка" xfId="1937" builtinId="8" hidden="1"/>
    <cellStyle name="Гиперссылка" xfId="1939" builtinId="8" hidden="1"/>
    <cellStyle name="Гиперссылка" xfId="1941" builtinId="8" hidden="1"/>
    <cellStyle name="Гиперссылка" xfId="1943" builtinId="8" hidden="1"/>
    <cellStyle name="Гиперссылка" xfId="1945" builtinId="8" hidden="1"/>
    <cellStyle name="Гиперссылка" xfId="1947" builtinId="8" hidden="1"/>
    <cellStyle name="Гиперссылка" xfId="1949" builtinId="8" hidden="1"/>
    <cellStyle name="Гиперссылка" xfId="1951" builtinId="8" hidden="1"/>
    <cellStyle name="Гиперссылка" xfId="1953" builtinId="8" hidden="1"/>
    <cellStyle name="Гиперссылка" xfId="1955" builtinId="8" hidden="1"/>
    <cellStyle name="Гиперссылка" xfId="1957" builtinId="8" hidden="1"/>
    <cellStyle name="Гиперссылка" xfId="1959" builtinId="8" hidden="1"/>
    <cellStyle name="Гиперссылка" xfId="1961" builtinId="8" hidden="1"/>
    <cellStyle name="Гиперссылка" xfId="1963" builtinId="8" hidden="1"/>
    <cellStyle name="Гиперссылка" xfId="1965" builtinId="8" hidden="1"/>
    <cellStyle name="Гиперссылка" xfId="1967" builtinId="8" hidden="1"/>
    <cellStyle name="Гиперссылка" xfId="1969" builtinId="8" hidden="1"/>
    <cellStyle name="Гиперссылка" xfId="1971" builtinId="8" hidden="1"/>
    <cellStyle name="Гиперссылка" xfId="1973" builtinId="8" hidden="1"/>
    <cellStyle name="Гиперссылка" xfId="1975" builtinId="8" hidden="1"/>
    <cellStyle name="Гиперссылка" xfId="1977" builtinId="8" hidden="1"/>
    <cellStyle name="Гиперссылка" xfId="1979" builtinId="8" hidden="1"/>
    <cellStyle name="Гиперссылка" xfId="1981" builtinId="8" hidden="1"/>
    <cellStyle name="Гиперссылка" xfId="1983" builtinId="8" hidden="1"/>
    <cellStyle name="Гиперссылка" xfId="1985" builtinId="8" hidden="1"/>
    <cellStyle name="Гиперссылка" xfId="1987" builtinId="8" hidden="1"/>
    <cellStyle name="Гиперссылка" xfId="1989" builtinId="8" hidden="1"/>
    <cellStyle name="Гиперссылка" xfId="1991" builtinId="8" hidden="1"/>
    <cellStyle name="Гиперссылка" xfId="1993" builtinId="8" hidden="1"/>
    <cellStyle name="Гиперссылка" xfId="1995" builtinId="8" hidden="1"/>
    <cellStyle name="Гиперссылка" xfId="1997" builtinId="8" hidden="1"/>
    <cellStyle name="Гиперссылка" xfId="1999" builtinId="8" hidden="1"/>
    <cellStyle name="Гиперссылка" xfId="2001" builtinId="8" hidden="1"/>
    <cellStyle name="Гиперссылка" xfId="2003" builtinId="8" hidden="1"/>
    <cellStyle name="Гиперссылка" xfId="2005" builtinId="8" hidden="1"/>
    <cellStyle name="Гиперссылка" xfId="2007" builtinId="8" hidden="1"/>
    <cellStyle name="Гиперссылка" xfId="2009" builtinId="8" hidden="1"/>
    <cellStyle name="Гиперссылка" xfId="2011" builtinId="8" hidden="1"/>
    <cellStyle name="Гиперссылка" xfId="2013" builtinId="8" hidden="1"/>
    <cellStyle name="Гиперссылка" xfId="2015" builtinId="8" hidden="1"/>
    <cellStyle name="Гиперссылка" xfId="2017" builtinId="8" hidden="1"/>
    <cellStyle name="Гиперссылка" xfId="2019" builtinId="8" hidden="1"/>
    <cellStyle name="Гиперссылка" xfId="2021" builtinId="8" hidden="1"/>
    <cellStyle name="Гиперссылка" xfId="2023" builtinId="8" hidden="1"/>
    <cellStyle name="Гиперссылка" xfId="2025" builtinId="8" hidden="1"/>
    <cellStyle name="Гиперссылка" xfId="2027" builtinId="8" hidden="1"/>
    <cellStyle name="Гиперссылка" xfId="2029" builtinId="8" hidden="1"/>
    <cellStyle name="Гиперссылка" xfId="2031" builtinId="8" hidden="1"/>
    <cellStyle name="Гиперссылка" xfId="2033" builtinId="8" hidden="1"/>
    <cellStyle name="Гиперссылка" xfId="2035" builtinId="8" hidden="1"/>
    <cellStyle name="Гиперссылка" xfId="2037" builtinId="8" hidden="1"/>
    <cellStyle name="Гиперссылка" xfId="2039" builtinId="8" hidden="1"/>
    <cellStyle name="Гиперссылка" xfId="2041" builtinId="8" hidden="1"/>
    <cellStyle name="Гиперссылка" xfId="2043" builtinId="8" hidden="1"/>
    <cellStyle name="Гиперссылка" xfId="2045" builtinId="8" hidden="1"/>
    <cellStyle name="Гиперссылка" xfId="2047" builtinId="8" hidden="1"/>
    <cellStyle name="Гиперссылка" xfId="2049" builtinId="8" hidden="1"/>
    <cellStyle name="Гиперссылка" xfId="2051" builtinId="8" hidden="1"/>
    <cellStyle name="Гиперссылка" xfId="2053" builtinId="8" hidden="1"/>
    <cellStyle name="Гиперссылка" xfId="2055" builtinId="8" hidden="1"/>
    <cellStyle name="Гиперссылка" xfId="2057" builtinId="8" hidden="1"/>
    <cellStyle name="Гиперссылка" xfId="2059" builtinId="8" hidden="1"/>
    <cellStyle name="Гиперссылка" xfId="2061" builtinId="8" hidden="1"/>
    <cellStyle name="Гиперссылка" xfId="2063" builtinId="8" hidden="1"/>
    <cellStyle name="Гиперссылка" xfId="2065" builtinId="8" hidden="1"/>
    <cellStyle name="Гиперссылка" xfId="2067" builtinId="8" hidden="1"/>
    <cellStyle name="Гиперссылка" xfId="2069" builtinId="8" hidden="1"/>
    <cellStyle name="Гиперссылка" xfId="2071" builtinId="8" hidden="1"/>
    <cellStyle name="Гиперссылка" xfId="2073" builtinId="8" hidden="1"/>
    <cellStyle name="Гиперссылка" xfId="2075" builtinId="8" hidden="1"/>
    <cellStyle name="Гиперссылка" xfId="2077" builtinId="8" hidden="1"/>
    <cellStyle name="Гиперссылка" xfId="2079" builtinId="8" hidden="1"/>
    <cellStyle name="Гиперссылка" xfId="2081" builtinId="8" hidden="1"/>
    <cellStyle name="Гиперссылка" xfId="2083" builtinId="8" hidden="1"/>
    <cellStyle name="Гиперссылка" xfId="2085" builtinId="8" hidden="1"/>
    <cellStyle name="Гиперссылка" xfId="2087" builtinId="8" hidden="1"/>
    <cellStyle name="Гиперссылка" xfId="2089" builtinId="8" hidden="1"/>
    <cellStyle name="Гиперссылка" xfId="2091" builtinId="8" hidden="1"/>
    <cellStyle name="Гиперссылка" xfId="2093" builtinId="8" hidden="1"/>
    <cellStyle name="Гиперссылка" xfId="2095" builtinId="8" hidden="1"/>
    <cellStyle name="Гиперссылка" xfId="2097" builtinId="8" hidden="1"/>
    <cellStyle name="Гиперссылка" xfId="2099" builtinId="8" hidden="1"/>
    <cellStyle name="Гиперссылка" xfId="2101" builtinId="8" hidden="1"/>
    <cellStyle name="Гиперссылка" xfId="2103" builtinId="8" hidden="1"/>
    <cellStyle name="Гиперссылка" xfId="2105" builtinId="8" hidden="1"/>
    <cellStyle name="Гиперссылка" xfId="2107" builtinId="8" hidden="1"/>
    <cellStyle name="Гиперссылка" xfId="2109" builtinId="8" hidden="1"/>
    <cellStyle name="Гиперссылка" xfId="2111" builtinId="8" hidden="1"/>
    <cellStyle name="Гиперссылка" xfId="2113" builtinId="8" hidden="1"/>
    <cellStyle name="Гиперссылка" xfId="2115" builtinId="8" hidden="1"/>
    <cellStyle name="Гиперссылка" xfId="2117" builtinId="8" hidden="1"/>
    <cellStyle name="Гиперссылка" xfId="2119" builtinId="8" hidden="1"/>
    <cellStyle name="Гиперссылка" xfId="2121" builtinId="8" hidden="1"/>
    <cellStyle name="Гиперссылка" xfId="2123" builtinId="8" hidden="1"/>
    <cellStyle name="Гиперссылка" xfId="2125" builtinId="8" hidden="1"/>
    <cellStyle name="Гиперссылка" xfId="2127" builtinId="8" hidden="1"/>
    <cellStyle name="Гиперссылка" xfId="2129" builtinId="8" hidden="1"/>
    <cellStyle name="Гиперссылка" xfId="2131" builtinId="8" hidden="1"/>
    <cellStyle name="Гиперссылка" xfId="2133" builtinId="8" hidden="1"/>
    <cellStyle name="Гиперссылка" xfId="2135" builtinId="8" hidden="1"/>
    <cellStyle name="Гиперссылка" xfId="2137" builtinId="8" hidden="1"/>
    <cellStyle name="Гиперссылка" xfId="2139" builtinId="8" hidden="1"/>
    <cellStyle name="Гиперссылка" xfId="2141" builtinId="8" hidden="1"/>
    <cellStyle name="Гиперссылка" xfId="2143" builtinId="8" hidden="1"/>
    <cellStyle name="Гиперссылка" xfId="2145" builtinId="8" hidden="1"/>
    <cellStyle name="Гиперссылка" xfId="2147" builtinId="8" hidden="1"/>
    <cellStyle name="Гиперссылка" xfId="2149" builtinId="8" hidden="1"/>
    <cellStyle name="Гиперссылка" xfId="2151" builtinId="8" hidden="1"/>
    <cellStyle name="Гиперссылка" xfId="2153" builtinId="8" hidden="1"/>
    <cellStyle name="Гиперссылка" xfId="2155" builtinId="8" hidden="1"/>
    <cellStyle name="Гиперссылка" xfId="2157" builtinId="8" hidden="1"/>
    <cellStyle name="Гиперссылка" xfId="2159" builtinId="8" hidden="1"/>
    <cellStyle name="Гиперссылка" xfId="2161" builtinId="8" hidden="1"/>
    <cellStyle name="Гиперссылка" xfId="2163" builtinId="8" hidden="1"/>
    <cellStyle name="Гиперссылка" xfId="2165" builtinId="8" hidden="1"/>
    <cellStyle name="Гиперссылка" xfId="2167" builtinId="8" hidden="1"/>
    <cellStyle name="Гиперссылка" xfId="2169" builtinId="8" hidden="1"/>
    <cellStyle name="Гиперссылка" xfId="2171" builtinId="8" hidden="1"/>
    <cellStyle name="Гиперссылка" xfId="2173" builtinId="8" hidden="1"/>
    <cellStyle name="Гиперссылка" xfId="2175" builtinId="8" hidden="1"/>
    <cellStyle name="Гиперссылка" xfId="2177" builtinId="8" hidden="1"/>
    <cellStyle name="Гиперссылка" xfId="2179" builtinId="8" hidden="1"/>
    <cellStyle name="Гиперссылка" xfId="2181" builtinId="8" hidden="1"/>
    <cellStyle name="Гиперссылка" xfId="2183" builtinId="8" hidden="1"/>
    <cellStyle name="Гиперссылка" xfId="2185" builtinId="8" hidden="1"/>
    <cellStyle name="Гиперссылка" xfId="2187" builtinId="8" hidden="1"/>
    <cellStyle name="Гиперссылка" xfId="2189" builtinId="8" hidden="1"/>
    <cellStyle name="Гиперссылка" xfId="2191" builtinId="8" hidden="1"/>
    <cellStyle name="Гиперссылка" xfId="2193" builtinId="8" hidden="1"/>
    <cellStyle name="Гиперссылка" xfId="2195" builtinId="8" hidden="1"/>
    <cellStyle name="Гиперссылка" xfId="2197" builtinId="8" hidden="1"/>
    <cellStyle name="Гиперссылка" xfId="2199" builtinId="8" hidden="1"/>
    <cellStyle name="Гиперссылка" xfId="2201" builtinId="8" hidden="1"/>
    <cellStyle name="Гиперссылка" xfId="2203" builtinId="8" hidden="1"/>
    <cellStyle name="Гиперссылка" xfId="2205" builtinId="8" hidden="1"/>
    <cellStyle name="Гиперссылка" xfId="2207" builtinId="8" hidden="1"/>
    <cellStyle name="Гиперссылка" xfId="2209" builtinId="8" hidden="1"/>
    <cellStyle name="Гиперссылка" xfId="2211" builtinId="8" hidden="1"/>
    <cellStyle name="Гиперссылка" xfId="2213" builtinId="8" hidden="1"/>
    <cellStyle name="Гиперссылка" xfId="2215" builtinId="8" hidden="1"/>
    <cellStyle name="Гиперссылка" xfId="2217" builtinId="8" hidden="1"/>
    <cellStyle name="Гиперссылка" xfId="2219" builtinId="8" hidden="1"/>
    <cellStyle name="Гиперссылка" xfId="2221" builtinId="8" hidden="1"/>
    <cellStyle name="Гиперссылка" xfId="2223" builtinId="8" hidden="1"/>
    <cellStyle name="Гиперссылка" xfId="2225" builtinId="8" hidden="1"/>
    <cellStyle name="Гиперссылка" xfId="2227" builtinId="8" hidden="1"/>
    <cellStyle name="Гиперссылка" xfId="2229" builtinId="8" hidden="1"/>
    <cellStyle name="Гиперссылка" xfId="2231" builtinId="8" hidden="1"/>
    <cellStyle name="Гиперссылка" xfId="2233" builtinId="8" hidden="1"/>
    <cellStyle name="Гиперссылка" xfId="2235" builtinId="8" hidden="1"/>
    <cellStyle name="Гиперссылка" xfId="2237" builtinId="8" hidden="1"/>
    <cellStyle name="Гиперссылка" xfId="2239" builtinId="8" hidden="1"/>
    <cellStyle name="Гиперссылка" xfId="2241" builtinId="8" hidden="1"/>
    <cellStyle name="Гиперссылка" xfId="2243" builtinId="8" hidden="1"/>
    <cellStyle name="Гиперссылка" xfId="2245" builtinId="8" hidden="1"/>
    <cellStyle name="Гиперссылка" xfId="2247" builtinId="8" hidden="1"/>
    <cellStyle name="Гиперссылка" xfId="2249" builtinId="8" hidden="1"/>
    <cellStyle name="Гиперссылка" xfId="2251" builtinId="8" hidden="1"/>
    <cellStyle name="Гиперссылка" xfId="2253" builtinId="8" hidden="1"/>
    <cellStyle name="Гиперссылка" xfId="2255" builtinId="8" hidden="1"/>
    <cellStyle name="Гиперссылка" xfId="2257" builtinId="8" hidden="1"/>
    <cellStyle name="Гиперссылка" xfId="2259" builtinId="8" hidden="1"/>
    <cellStyle name="Гиперссылка" xfId="2261" builtinId="8" hidden="1"/>
    <cellStyle name="Гиперссылка" xfId="2263" builtinId="8" hidden="1"/>
    <cellStyle name="Гиперссылка" xfId="2265" builtinId="8" hidden="1"/>
    <cellStyle name="Гиперссылка" xfId="2267" builtinId="8" hidden="1"/>
    <cellStyle name="Гиперссылка" xfId="2269" builtinId="8" hidden="1"/>
    <cellStyle name="Гиперссылка" xfId="2271" builtinId="8" hidden="1"/>
    <cellStyle name="Гиперссылка" xfId="2273" builtinId="8" hidden="1"/>
    <cellStyle name="Гиперссылка" xfId="2275" builtinId="8" hidden="1"/>
    <cellStyle name="Гиперссылка" xfId="2277" builtinId="8" hidden="1"/>
    <cellStyle name="Гиперссылка" xfId="2279" builtinId="8" hidden="1"/>
    <cellStyle name="Гиперссылка" xfId="2281" builtinId="8" hidden="1"/>
    <cellStyle name="Гиперссылка" xfId="2283" builtinId="8" hidden="1"/>
    <cellStyle name="Гиперссылка" xfId="2285" builtinId="8" hidden="1"/>
    <cellStyle name="Гиперссылка" xfId="2287" builtinId="8" hidden="1"/>
    <cellStyle name="Гиперссылка" xfId="2289" builtinId="8" hidden="1"/>
    <cellStyle name="Гиперссылка" xfId="2291" builtinId="8" hidden="1"/>
    <cellStyle name="Гиперссылка" xfId="2293" builtinId="8" hidden="1"/>
    <cellStyle name="Гиперссылка" xfId="2295" builtinId="8" hidden="1"/>
    <cellStyle name="Гиперссылка" xfId="2297" builtinId="8" hidden="1"/>
    <cellStyle name="Гиперссылка" xfId="2299" builtinId="8" hidden="1"/>
    <cellStyle name="Гиперссылка" xfId="2301" builtinId="8" hidden="1"/>
    <cellStyle name="Гиперссылка" xfId="2303" builtinId="8" hidden="1"/>
    <cellStyle name="Гиперссылка" xfId="2305" builtinId="8" hidden="1"/>
    <cellStyle name="Гиперссылка" xfId="2307" builtinId="8" hidden="1"/>
    <cellStyle name="Гиперссылка" xfId="2309" builtinId="8" hidden="1"/>
    <cellStyle name="Гиперссылка" xfId="2311" builtinId="8" hidden="1"/>
    <cellStyle name="Гиперссылка" xfId="2313" builtinId="8" hidden="1"/>
    <cellStyle name="Гиперссылка" xfId="2315" builtinId="8" hidden="1"/>
    <cellStyle name="Гиперссылка" xfId="2317" builtinId="8" hidden="1"/>
    <cellStyle name="Гиперссылка" xfId="2319" builtinId="8" hidden="1"/>
    <cellStyle name="Гиперссылка" xfId="2321" builtinId="8" hidden="1"/>
    <cellStyle name="Гиперссылка" xfId="2323" builtinId="8" hidden="1"/>
    <cellStyle name="Гиперссылка" xfId="2325" builtinId="8" hidden="1"/>
    <cellStyle name="Гиперссылка" xfId="2327" builtinId="8" hidden="1"/>
    <cellStyle name="Гиперссылка" xfId="2329" builtinId="8" hidden="1"/>
    <cellStyle name="Гиперссылка" xfId="2331" builtinId="8" hidden="1"/>
    <cellStyle name="Гиперссылка" xfId="2333" builtinId="8" hidden="1"/>
    <cellStyle name="Гиперссылка" xfId="2335" builtinId="8" hidden="1"/>
    <cellStyle name="Гиперссылка" xfId="2337" builtinId="8" hidden="1"/>
    <cellStyle name="Гиперссылка" xfId="2339" builtinId="8" hidden="1"/>
    <cellStyle name="Гиперссылка" xfId="2341" builtinId="8" hidden="1"/>
    <cellStyle name="Гиперссылка" xfId="2343" builtinId="8" hidden="1"/>
    <cellStyle name="Гиперссылка" xfId="2345" builtinId="8" hidden="1"/>
    <cellStyle name="Гиперссылка" xfId="2347" builtinId="8" hidden="1"/>
    <cellStyle name="Гиперссылка" xfId="2349" builtinId="8" hidden="1"/>
    <cellStyle name="Гиперссылка" xfId="2351" builtinId="8" hidden="1"/>
    <cellStyle name="Гиперссылка" xfId="2353" builtinId="8" hidden="1"/>
    <cellStyle name="Гиперссылка" xfId="2355" builtinId="8" hidden="1"/>
    <cellStyle name="Гиперссылка" xfId="2357" builtinId="8" hidden="1"/>
    <cellStyle name="Гиперссылка" xfId="2359" builtinId="8" hidden="1"/>
    <cellStyle name="Гиперссылка" xfId="2361" builtinId="8" hidden="1"/>
    <cellStyle name="Гиперссылка" xfId="2363" builtinId="8" hidden="1"/>
    <cellStyle name="Гиперссылка" xfId="2365" builtinId="8" hidden="1"/>
    <cellStyle name="Гиперссылка" xfId="2367" builtinId="8" hidden="1"/>
    <cellStyle name="Гиперссылка" xfId="2369" builtinId="8" hidden="1"/>
    <cellStyle name="Гиперссылка" xfId="2371" builtinId="8" hidden="1"/>
    <cellStyle name="Гиперссылка" xfId="2373" builtinId="8" hidden="1"/>
    <cellStyle name="Гиперссылка" xfId="2375" builtinId="8" hidden="1"/>
    <cellStyle name="Гиперссылка" xfId="2377" builtinId="8" hidden="1"/>
    <cellStyle name="Гиперссылка" xfId="2379" builtinId="8" hidden="1"/>
    <cellStyle name="Гиперссылка" xfId="2381" builtinId="8" hidden="1"/>
    <cellStyle name="Гиперссылка" xfId="2383" builtinId="8" hidden="1"/>
    <cellStyle name="Гиперссылка" xfId="2385" builtinId="8" hidden="1"/>
    <cellStyle name="Гиперссылка" xfId="2387" builtinId="8" hidden="1"/>
    <cellStyle name="Гиперссылка" xfId="2389" builtinId="8" hidden="1"/>
    <cellStyle name="Гиперссылка" xfId="2391" builtinId="8" hidden="1"/>
    <cellStyle name="Гиперссылка" xfId="2393" builtinId="8" hidden="1"/>
    <cellStyle name="Гиперссылка" xfId="2395" builtinId="8" hidden="1"/>
    <cellStyle name="Гиперссылка" xfId="2397" builtinId="8" hidden="1"/>
    <cellStyle name="Гиперссылка" xfId="2399" builtinId="8" hidden="1"/>
    <cellStyle name="Гиперссылка" xfId="2401" builtinId="8" hidden="1"/>
    <cellStyle name="Гиперссылка" xfId="2403" builtinId="8" hidden="1"/>
    <cellStyle name="Гиперссылка" xfId="2405" builtinId="8" hidden="1"/>
    <cellStyle name="Гиперссылка" xfId="2407" builtinId="8" hidden="1"/>
    <cellStyle name="Гиперссылка" xfId="2409" builtinId="8" hidden="1"/>
    <cellStyle name="Гиперссылка" xfId="2411" builtinId="8" hidden="1"/>
    <cellStyle name="Гиперссылка" xfId="2413" builtinId="8" hidden="1"/>
    <cellStyle name="Гиперссылка" xfId="2415" builtinId="8" hidden="1"/>
    <cellStyle name="Гиперссылка" xfId="2417" builtinId="8" hidden="1"/>
    <cellStyle name="Гиперссылка" xfId="2419" builtinId="8" hidden="1"/>
    <cellStyle name="Гиперссылка" xfId="2421" builtinId="8" hidden="1"/>
    <cellStyle name="Гиперссылка" xfId="2423" builtinId="8" hidden="1"/>
    <cellStyle name="Гиперссылка" xfId="2425" builtinId="8" hidden="1"/>
    <cellStyle name="Гиперссылка" xfId="2427" builtinId="8" hidden="1"/>
    <cellStyle name="Гиперссылка" xfId="2429" builtinId="8" hidden="1"/>
    <cellStyle name="Гиперссылка" xfId="2431" builtinId="8" hidden="1"/>
    <cellStyle name="Гиперссылка" xfId="2433" builtinId="8" hidden="1"/>
    <cellStyle name="Гиперссылка" xfId="2435" builtinId="8" hidden="1"/>
    <cellStyle name="Гиперссылка" xfId="2437" builtinId="8" hidden="1"/>
    <cellStyle name="Гиперссылка" xfId="2439" builtinId="8" hidden="1"/>
    <cellStyle name="Гиперссылка" xfId="2441" builtinId="8" hidden="1"/>
    <cellStyle name="Гиперссылка" xfId="2443" builtinId="8" hidden="1"/>
    <cellStyle name="Гиперссылка" xfId="2445" builtinId="8" hidden="1"/>
    <cellStyle name="Гиперссылка" xfId="2447" builtinId="8" hidden="1"/>
    <cellStyle name="Гиперссылка" xfId="2449" builtinId="8" hidden="1"/>
    <cellStyle name="Гиперссылка" xfId="2451" builtinId="8" hidden="1"/>
    <cellStyle name="Гиперссылка" xfId="2453" builtinId="8" hidden="1"/>
    <cellStyle name="Гиперссылка" xfId="2455" builtinId="8" hidden="1"/>
    <cellStyle name="Гиперссылка" xfId="2457" builtinId="8" hidden="1"/>
    <cellStyle name="Гиперссылка" xfId="2459" builtinId="8" hidden="1"/>
    <cellStyle name="Гиперссылка" xfId="2461" builtinId="8" hidden="1"/>
    <cellStyle name="Гиперссылка" xfId="2463" builtinId="8" hidden="1"/>
    <cellStyle name="Гиперссылка" xfId="2465" builtinId="8" hidden="1"/>
    <cellStyle name="Гиперссылка" xfId="2467" builtinId="8" hidden="1"/>
    <cellStyle name="Гиперссылка" xfId="2469" builtinId="8" hidden="1"/>
    <cellStyle name="Гиперссылка" xfId="2471" builtinId="8" hidden="1"/>
    <cellStyle name="Гиперссылка" xfId="2473" builtinId="8" hidden="1"/>
    <cellStyle name="Гиперссылка" xfId="2475" builtinId="8" hidden="1"/>
    <cellStyle name="Гиперссылка" xfId="2477" builtinId="8" hidden="1"/>
    <cellStyle name="Гиперссылка" xfId="2479" builtinId="8" hidden="1"/>
    <cellStyle name="Гиперссылка" xfId="2481" builtinId="8" hidden="1"/>
    <cellStyle name="Гиперссылка" xfId="2483" builtinId="8" hidden="1"/>
    <cellStyle name="Гиперссылка" xfId="2485" builtinId="8" hidden="1"/>
    <cellStyle name="Гиперссылка" xfId="2487" builtinId="8" hidden="1"/>
    <cellStyle name="Гиперссылка" xfId="2489" builtinId="8" hidden="1"/>
    <cellStyle name="Гиперссылка" xfId="2491" builtinId="8" hidden="1"/>
    <cellStyle name="Гиперссылка" xfId="2493" builtinId="8" hidden="1"/>
    <cellStyle name="Гиперссылка" xfId="2495" builtinId="8" hidden="1"/>
    <cellStyle name="Гиперссылка" xfId="2497" builtinId="8" hidden="1"/>
    <cellStyle name="Гиперссылка" xfId="2499" builtinId="8" hidden="1"/>
    <cellStyle name="Гиперссылка" xfId="2501" builtinId="8" hidden="1"/>
    <cellStyle name="Гиперссылка" xfId="2503" builtinId="8" hidden="1"/>
    <cellStyle name="Гиперссылка" xfId="2505" builtinId="8" hidden="1"/>
    <cellStyle name="Гиперссылка" xfId="2507" builtinId="8" hidden="1"/>
    <cellStyle name="Гиперссылка" xfId="2509" builtinId="8" hidden="1"/>
    <cellStyle name="Гиперссылка" xfId="2511" builtinId="8" hidden="1"/>
    <cellStyle name="Гиперссылка" xfId="2513" builtinId="8" hidden="1"/>
    <cellStyle name="Гиперссылка" xfId="2515" builtinId="8" hidden="1"/>
    <cellStyle name="Гиперссылка" xfId="2517" builtinId="8" hidden="1"/>
    <cellStyle name="Гиперссылка" xfId="2519" builtinId="8" hidden="1"/>
    <cellStyle name="Гиперссылка" xfId="2521" builtinId="8" hidden="1"/>
    <cellStyle name="Гиперссылка" xfId="2523" builtinId="8" hidden="1"/>
    <cellStyle name="Гиперссылка" xfId="2525" builtinId="8" hidden="1"/>
    <cellStyle name="Гиперссылка" xfId="2527" builtinId="8" hidden="1"/>
    <cellStyle name="Гиперссылка" xfId="2529" builtinId="8" hidden="1"/>
    <cellStyle name="Гиперссылка" xfId="2531" builtinId="8" hidden="1"/>
    <cellStyle name="Гиперссылка" xfId="2533" builtinId="8" hidden="1"/>
    <cellStyle name="Гиперссылка" xfId="2535" builtinId="8" hidden="1"/>
    <cellStyle name="Гиперссылка" xfId="2537" builtinId="8" hidden="1"/>
    <cellStyle name="Гиперссылка" xfId="2539" builtinId="8" hidden="1"/>
    <cellStyle name="Гиперссылка" xfId="2541" builtinId="8" hidden="1"/>
    <cellStyle name="Гиперссылка" xfId="2543" builtinId="8" hidden="1"/>
    <cellStyle name="Гиперссылка" xfId="2545" builtinId="8" hidden="1"/>
    <cellStyle name="Гиперссылка" xfId="2547" builtinId="8" hidden="1"/>
    <cellStyle name="Гиперссылка" xfId="2549" builtinId="8" hidden="1"/>
    <cellStyle name="Гиперссылка" xfId="2551" builtinId="8" hidden="1"/>
    <cellStyle name="Гиперссылка" xfId="2553" builtinId="8" hidden="1"/>
    <cellStyle name="Гиперссылка" xfId="2555" builtinId="8" hidden="1"/>
    <cellStyle name="Гиперссылка" xfId="2557" builtinId="8" hidden="1"/>
    <cellStyle name="Гиперссылка" xfId="2559" builtinId="8" hidden="1"/>
    <cellStyle name="Гиперссылка" xfId="2561" builtinId="8" hidden="1"/>
    <cellStyle name="Гиперссылка" xfId="2563" builtinId="8" hidden="1"/>
    <cellStyle name="Гиперссылка" xfId="2565" builtinId="8" hidden="1"/>
    <cellStyle name="Гиперссылка" xfId="2567" builtinId="8" hidden="1"/>
    <cellStyle name="Гиперссылка" xfId="2569" builtinId="8" hidden="1"/>
    <cellStyle name="Гиперссылка" xfId="2571" builtinId="8" hidden="1"/>
    <cellStyle name="Гиперссылка" xfId="2573" builtinId="8" hidden="1"/>
    <cellStyle name="Гиперссылка" xfId="2575" builtinId="8" hidden="1"/>
    <cellStyle name="Гиперссылка" xfId="2577" builtinId="8" hidden="1"/>
    <cellStyle name="Гиперссылка" xfId="2579" builtinId="8" hidden="1"/>
    <cellStyle name="Гиперссылка" xfId="2581" builtinId="8" hidden="1"/>
    <cellStyle name="Гиперссылка" xfId="2583" builtinId="8" hidden="1"/>
    <cellStyle name="Гиперссылка" xfId="2585" builtinId="8" hidden="1"/>
    <cellStyle name="Гиперссылка" xfId="2587" builtinId="8" hidden="1"/>
    <cellStyle name="Гиперссылка" xfId="2589" builtinId="8" hidden="1"/>
    <cellStyle name="Гиперссылка" xfId="2591" builtinId="8" hidden="1"/>
    <cellStyle name="Гиперссылка" xfId="2593" builtinId="8" hidden="1"/>
    <cellStyle name="Гиперссылка" xfId="2595" builtinId="8" hidden="1"/>
    <cellStyle name="Гиперссылка" xfId="2597" builtinId="8" hidden="1"/>
    <cellStyle name="Гиперссылка" xfId="2599" builtinId="8" hidden="1"/>
    <cellStyle name="Гиперссылка" xfId="2601" builtinId="8" hidden="1"/>
    <cellStyle name="Гиперссылка" xfId="2603" builtinId="8" hidden="1"/>
    <cellStyle name="Гиперссылка" xfId="2605" builtinId="8" hidden="1"/>
    <cellStyle name="Гиперссылка" xfId="2607" builtinId="8" hidden="1"/>
    <cellStyle name="Гиперссылка" xfId="2609" builtinId="8" hidden="1"/>
    <cellStyle name="Гиперссылка" xfId="2611" builtinId="8" hidden="1"/>
    <cellStyle name="Гиперссылка" xfId="2613" builtinId="8" hidden="1"/>
    <cellStyle name="Гиперссылка" xfId="2615" builtinId="8" hidden="1"/>
    <cellStyle name="Гиперссылка" xfId="2617" builtinId="8" hidden="1"/>
    <cellStyle name="Гиперссылка" xfId="2619" builtinId="8" hidden="1"/>
    <cellStyle name="Гиперссылка" xfId="2621" builtinId="8" hidden="1"/>
    <cellStyle name="Гиперссылка" xfId="2623" builtinId="8" hidden="1"/>
    <cellStyle name="Гиперссылка" xfId="2625" builtinId="8" hidden="1"/>
    <cellStyle name="Гиперссылка" xfId="2627" builtinId="8" hidden="1"/>
    <cellStyle name="Гиперссылка" xfId="2629" builtinId="8" hidden="1"/>
    <cellStyle name="Гиперссылка" xfId="2631" builtinId="8" hidden="1"/>
    <cellStyle name="Гиперссылка" xfId="2633" builtinId="8" hidden="1"/>
    <cellStyle name="Гиперссылка" xfId="2635" builtinId="8" hidden="1"/>
    <cellStyle name="Гиперссылка" xfId="2637" builtinId="8" hidden="1"/>
    <cellStyle name="Гиперссылка" xfId="2639" builtinId="8" hidden="1"/>
    <cellStyle name="Гиперссылка" xfId="2641" builtinId="8" hidden="1"/>
    <cellStyle name="Гиперссылка" xfId="2643" builtinId="8" hidden="1"/>
    <cellStyle name="Гиперссылка" xfId="2645" builtinId="8" hidden="1"/>
    <cellStyle name="Гиперссылка" xfId="2647" builtinId="8" hidden="1"/>
    <cellStyle name="Гиперссылка" xfId="2649" builtinId="8" hidden="1"/>
    <cellStyle name="Гиперссылка" xfId="2651" builtinId="8" hidden="1"/>
    <cellStyle name="Гиперссылка" xfId="2653" builtinId="8" hidden="1"/>
    <cellStyle name="Гиперссылка" xfId="2655" builtinId="8" hidden="1"/>
    <cellStyle name="Гиперссылка" xfId="2657" builtinId="8" hidden="1"/>
    <cellStyle name="Гиперссылка" xfId="2659" builtinId="8" hidden="1"/>
    <cellStyle name="Гиперссылка" xfId="2661" builtinId="8" hidden="1"/>
    <cellStyle name="Гиперссылка" xfId="2663" builtinId="8" hidden="1"/>
    <cellStyle name="Гиперссылка" xfId="2665" builtinId="8" hidden="1"/>
    <cellStyle name="Гиперссылка" xfId="2667" builtinId="8" hidden="1"/>
    <cellStyle name="Гиперссылка" xfId="2669" builtinId="8" hidden="1"/>
    <cellStyle name="Гиперссылка" xfId="2671" builtinId="8" hidden="1"/>
    <cellStyle name="Гиперссылка" xfId="2673" builtinId="8" hidden="1"/>
    <cellStyle name="Гиперссылка" xfId="2675" builtinId="8" hidden="1"/>
    <cellStyle name="Гиперссылка" xfId="2677" builtinId="8" hidden="1"/>
    <cellStyle name="Гиперссылка" xfId="2679" builtinId="8" hidden="1"/>
    <cellStyle name="Гиперссылка" xfId="2681" builtinId="8" hidden="1"/>
    <cellStyle name="Гиперссылка" xfId="2683" builtinId="8" hidden="1"/>
    <cellStyle name="Гиперссылка" xfId="2685" builtinId="8" hidden="1"/>
    <cellStyle name="Гиперссылка" xfId="2687" builtinId="8" hidden="1"/>
    <cellStyle name="Гиперссылка" xfId="2689" builtinId="8" hidden="1"/>
    <cellStyle name="Гиперссылка" xfId="2691" builtinId="8" hidden="1"/>
    <cellStyle name="Гиперссылка" xfId="2693" builtinId="8" hidden="1"/>
    <cellStyle name="Гиперссылка" xfId="2695" builtinId="8" hidden="1"/>
    <cellStyle name="Гиперссылка" xfId="2697" builtinId="8" hidden="1"/>
    <cellStyle name="Гиперссылка" xfId="2699" builtinId="8" hidden="1"/>
    <cellStyle name="Гиперссылка" xfId="2701" builtinId="8" hidden="1"/>
    <cellStyle name="Гиперссылка" xfId="2703" builtinId="8" hidden="1"/>
    <cellStyle name="Гиперссылка" xfId="2705" builtinId="8" hidden="1"/>
    <cellStyle name="Гиперссылка" xfId="2707" builtinId="8" hidden="1"/>
    <cellStyle name="Гиперссылка" xfId="2709" builtinId="8" hidden="1"/>
    <cellStyle name="Гиперссылка" xfId="2711" builtinId="8" hidden="1"/>
    <cellStyle name="Гиперссылка" xfId="2713" builtinId="8" hidden="1"/>
    <cellStyle name="Гиперссылка" xfId="2715" builtinId="8" hidden="1"/>
    <cellStyle name="Гиперссылка" xfId="2717" builtinId="8" hidden="1"/>
    <cellStyle name="Гиперссылка" xfId="2719" builtinId="8" hidden="1"/>
    <cellStyle name="Гиперссылка" xfId="2721" builtinId="8" hidden="1"/>
    <cellStyle name="Гиперссылка" xfId="2723" builtinId="8" hidden="1"/>
    <cellStyle name="Гиперссылка" xfId="2725" builtinId="8" hidden="1"/>
    <cellStyle name="Гиперссылка" xfId="2727" builtinId="8" hidden="1"/>
    <cellStyle name="Гиперссылка" xfId="2729" builtinId="8" hidden="1"/>
    <cellStyle name="Гиперссылка" xfId="2731" builtinId="8" hidden="1"/>
    <cellStyle name="Гиперссылка" xfId="2733" builtinId="8" hidden="1"/>
    <cellStyle name="Гиперссылка" xfId="2735" builtinId="8" hidden="1"/>
    <cellStyle name="Гиперссылка" xfId="2737" builtinId="8" hidden="1"/>
    <cellStyle name="Гиперссылка" xfId="2739" builtinId="8" hidden="1"/>
    <cellStyle name="Гиперссылка" xfId="2741" builtinId="8" hidden="1"/>
    <cellStyle name="Гиперссылка" xfId="2743" builtinId="8" hidden="1"/>
    <cellStyle name="Гиперссылка" xfId="2745" builtinId="8" hidden="1"/>
    <cellStyle name="Гиперссылка" xfId="2747" builtinId="8" hidden="1"/>
    <cellStyle name="Гиперссылка" xfId="2749" builtinId="8" hidden="1"/>
    <cellStyle name="Гиперссылка" xfId="2751" builtinId="8" hidden="1"/>
    <cellStyle name="Гиперссылка" xfId="2753" builtinId="8" hidden="1"/>
    <cellStyle name="Гиперссылка" xfId="2755" builtinId="8" hidden="1"/>
    <cellStyle name="Гиперссылка" xfId="2757" builtinId="8" hidden="1"/>
    <cellStyle name="Гиперссылка" xfId="2759" builtinId="8" hidden="1"/>
    <cellStyle name="Гиперссылка" xfId="2761" builtinId="8" hidden="1"/>
    <cellStyle name="Гиперссылка" xfId="2763" builtinId="8" hidden="1"/>
    <cellStyle name="Гиперссылка" xfId="2765" builtinId="8" hidden="1"/>
    <cellStyle name="Гиперссылка" xfId="2767" builtinId="8" hidden="1"/>
    <cellStyle name="Гиперссылка" xfId="2769" builtinId="8" hidden="1"/>
    <cellStyle name="Гиперссылка" xfId="2771" builtinId="8" hidden="1"/>
    <cellStyle name="Гиперссылка" xfId="2773" builtinId="8" hidden="1"/>
    <cellStyle name="Гиперссылка" xfId="2775" builtinId="8" hidden="1"/>
    <cellStyle name="Гиперссылка" xfId="2777" builtinId="8" hidden="1"/>
    <cellStyle name="Гиперссылка" xfId="2779" builtinId="8" hidden="1"/>
    <cellStyle name="Гиперссылка" xfId="2781" builtinId="8" hidden="1"/>
    <cellStyle name="Гиперссылка" xfId="2783" builtinId="8" hidden="1"/>
    <cellStyle name="Гиперссылка" xfId="2785" builtinId="8" hidden="1"/>
    <cellStyle name="Гиперссылка" xfId="2787" builtinId="8" hidden="1"/>
    <cellStyle name="Гиперссылка" xfId="2789" builtinId="8" hidden="1"/>
    <cellStyle name="Гиперссылка" xfId="2791" builtinId="8" hidden="1"/>
    <cellStyle name="Гиперссылка" xfId="2793" builtinId="8" hidden="1"/>
    <cellStyle name="Гиперссылка" xfId="2795" builtinId="8" hidden="1"/>
    <cellStyle name="Гиперссылка" xfId="2797" builtinId="8" hidden="1"/>
    <cellStyle name="Гиперссылка" xfId="2799" builtinId="8" hidden="1"/>
    <cellStyle name="Гиперссылка" xfId="2801" builtinId="8" hidden="1"/>
    <cellStyle name="Гиперссылка" xfId="2803" builtinId="8" hidden="1"/>
    <cellStyle name="Гиперссылка" xfId="2805" builtinId="8" hidden="1"/>
    <cellStyle name="Гиперссылка" xfId="2807" builtinId="8" hidden="1"/>
    <cellStyle name="Гиперссылка" xfId="2809" builtinId="8" hidden="1"/>
    <cellStyle name="Гиперссылка" xfId="2811" builtinId="8" hidden="1"/>
    <cellStyle name="Гиперссылка" xfId="2813" builtinId="8" hidden="1"/>
    <cellStyle name="Гиперссылка" xfId="2815" builtinId="8" hidden="1"/>
    <cellStyle name="Гиперссылка" xfId="2817" builtinId="8" hidden="1"/>
    <cellStyle name="Гиперссылка" xfId="2819" builtinId="8" hidden="1"/>
    <cellStyle name="Гиперссылка" xfId="2821" builtinId="8" hidden="1"/>
    <cellStyle name="Гиперссылка" xfId="2823" builtinId="8" hidden="1"/>
    <cellStyle name="Гиперссылка" xfId="2825" builtinId="8" hidden="1"/>
    <cellStyle name="Гиперссылка" xfId="2827" builtinId="8" hidden="1"/>
    <cellStyle name="Гиперссылка" xfId="2829" builtinId="8" hidden="1"/>
    <cellStyle name="Гиперссылка" xfId="2831" builtinId="8" hidden="1"/>
    <cellStyle name="Гиперссылка" xfId="2833" builtinId="8" hidden="1"/>
    <cellStyle name="Гиперссылка" xfId="2835" builtinId="8" hidden="1"/>
    <cellStyle name="Гиперссылка" xfId="2837" builtinId="8" hidden="1"/>
    <cellStyle name="Гиперссылка" xfId="2839" builtinId="8" hidden="1"/>
    <cellStyle name="Гиперссылка" xfId="2841" builtinId="8" hidden="1"/>
    <cellStyle name="Гиперссылка" xfId="2843" builtinId="8" hidden="1"/>
    <cellStyle name="Гиперссылка" xfId="2845" builtinId="8" hidden="1"/>
    <cellStyle name="Гиперссылка" xfId="2847" builtinId="8" hidden="1"/>
    <cellStyle name="Гиперссылка" xfId="2849" builtinId="8" hidden="1"/>
    <cellStyle name="Гиперссылка" xfId="2851" builtinId="8" hidden="1"/>
    <cellStyle name="Гиперссылка" xfId="2853" builtinId="8" hidden="1"/>
    <cellStyle name="Гиперссылка" xfId="2855" builtinId="8" hidden="1"/>
    <cellStyle name="Гиперссылка" xfId="2857" builtinId="8" hidden="1"/>
    <cellStyle name="Гиперссылка" xfId="2859" builtinId="8" hidden="1"/>
    <cellStyle name="Гиперссылка" xfId="2861" builtinId="8" hidden="1"/>
    <cellStyle name="Гиперссылка" xfId="2863" builtinId="8" hidden="1"/>
    <cellStyle name="Гиперссылка" xfId="2865" builtinId="8" hidden="1"/>
    <cellStyle name="Гиперссылка" xfId="2867" builtinId="8" hidden="1"/>
    <cellStyle name="Гиперссылка" xfId="2869" builtinId="8" hidden="1"/>
    <cellStyle name="Гиперссылка" xfId="2871" builtinId="8" hidden="1"/>
    <cellStyle name="Гиперссылка" xfId="2873" builtinId="8" hidden="1"/>
    <cellStyle name="Гиперссылка" xfId="2875" builtinId="8" hidden="1"/>
    <cellStyle name="Гиперссылка" xfId="2877" builtinId="8" hidden="1"/>
    <cellStyle name="Гиперссылка" xfId="2879" builtinId="8" hidden="1"/>
    <cellStyle name="Гиперссылка" xfId="2881" builtinId="8" hidden="1"/>
    <cellStyle name="Гиперссылка" xfId="2883" builtinId="8" hidden="1"/>
    <cellStyle name="Гиперссылка" xfId="2885" builtinId="8" hidden="1"/>
    <cellStyle name="Гиперссылка" xfId="2887" builtinId="8" hidden="1"/>
    <cellStyle name="Гиперссылка" xfId="2889" builtinId="8" hidden="1"/>
    <cellStyle name="Гиперссылка" xfId="2891" builtinId="8" hidden="1"/>
    <cellStyle name="Гиперссылка" xfId="2893" builtinId="8" hidden="1"/>
    <cellStyle name="Гиперссылка" xfId="2895" builtinId="8" hidden="1"/>
    <cellStyle name="Гиперссылка" xfId="2897" builtinId="8" hidden="1"/>
    <cellStyle name="Гиперссылка" xfId="2899" builtinId="8" hidden="1"/>
    <cellStyle name="Гиперссылка" xfId="2901" builtinId="8" hidden="1"/>
    <cellStyle name="Гиперссылка" xfId="2903" builtinId="8" hidden="1"/>
    <cellStyle name="Гиперссылка" xfId="2905" builtinId="8" hidden="1"/>
    <cellStyle name="Гиперссылка" xfId="2907" builtinId="8" hidden="1"/>
    <cellStyle name="Гиперссылка" xfId="2909" builtinId="8" hidden="1"/>
    <cellStyle name="Гиперссылка" xfId="2911" builtinId="8" hidden="1"/>
    <cellStyle name="Гиперссылка" xfId="2913" builtinId="8" hidden="1"/>
    <cellStyle name="Гиперссылка" xfId="2915" builtinId="8" hidden="1"/>
    <cellStyle name="Гиперссылка" xfId="2917" builtinId="8" hidden="1"/>
    <cellStyle name="Гиперссылка" xfId="2919" builtinId="8" hidden="1"/>
    <cellStyle name="Гиперссылка" xfId="2921" builtinId="8" hidden="1"/>
    <cellStyle name="Гиперссылка" xfId="2923" builtinId="8" hidden="1"/>
    <cellStyle name="Гиперссылка" xfId="2925" builtinId="8" hidden="1"/>
    <cellStyle name="Гиперссылка" xfId="2927" builtinId="8" hidden="1"/>
    <cellStyle name="Гиперссылка" xfId="2929" builtinId="8" hidden="1"/>
    <cellStyle name="Гиперссылка" xfId="2931" builtinId="8" hidden="1"/>
    <cellStyle name="Гиперссылка" xfId="2933" builtinId="8" hidden="1"/>
    <cellStyle name="Гиперссылка" xfId="2935" builtinId="8" hidden="1"/>
    <cellStyle name="Гиперссылка" xfId="2937" builtinId="8" hidden="1"/>
    <cellStyle name="Гиперссылка" xfId="2939" builtinId="8" hidden="1"/>
    <cellStyle name="Гиперссылка" xfId="2941" builtinId="8" hidden="1"/>
    <cellStyle name="Гиперссылка" xfId="2943" builtinId="8" hidden="1"/>
    <cellStyle name="Гиперссылка" xfId="2945" builtinId="8" hidden="1"/>
    <cellStyle name="Гиперссылка" xfId="2947" builtinId="8" hidden="1"/>
    <cellStyle name="Гиперссылка" xfId="2949" builtinId="8" hidden="1"/>
    <cellStyle name="Гиперссылка" xfId="2951" builtinId="8" hidden="1"/>
    <cellStyle name="Гиперссылка" xfId="2953" builtinId="8" hidden="1"/>
    <cellStyle name="Гиперссылка" xfId="2955" builtinId="8" hidden="1"/>
    <cellStyle name="Гиперссылка" xfId="2957" builtinId="8" hidden="1"/>
    <cellStyle name="Гиперссылка" xfId="2959" builtinId="8" hidden="1"/>
    <cellStyle name="Гиперссылка" xfId="2961" builtinId="8" hidden="1"/>
    <cellStyle name="Гиперссылка" xfId="2963" builtinId="8" hidden="1"/>
    <cellStyle name="Гиперссылка" xfId="2965" builtinId="8" hidden="1"/>
    <cellStyle name="Гиперссылка" xfId="2967" builtinId="8" hidden="1"/>
    <cellStyle name="Гиперссылка" xfId="2969" builtinId="8" hidden="1"/>
    <cellStyle name="Гиперссылка" xfId="2971" builtinId="8" hidden="1"/>
    <cellStyle name="Гиперссылка" xfId="2973" builtinId="8" hidden="1"/>
    <cellStyle name="Гиперссылка" xfId="2975" builtinId="8" hidden="1"/>
    <cellStyle name="Гиперссылка" xfId="2977" builtinId="8" hidden="1"/>
    <cellStyle name="Гиперссылка" xfId="2979" builtinId="8" hidden="1"/>
    <cellStyle name="Гиперссылка" xfId="2981" builtinId="8" hidden="1"/>
    <cellStyle name="Гиперссылка" xfId="2983" builtinId="8" hidden="1"/>
    <cellStyle name="Гиперссылка" xfId="2985" builtinId="8" hidden="1"/>
    <cellStyle name="Гиперссылка" xfId="2987" builtinId="8" hidden="1"/>
    <cellStyle name="Гиперссылка" xfId="2989" builtinId="8" hidden="1"/>
    <cellStyle name="Гиперссылка" xfId="2991" builtinId="8" hidden="1"/>
    <cellStyle name="Гиперссылка" xfId="2993" builtinId="8" hidden="1"/>
    <cellStyle name="Гиперссылка" xfId="2995" builtinId="8" hidden="1"/>
    <cellStyle name="Гиперссылка" xfId="2997" builtinId="8" hidden="1"/>
    <cellStyle name="Гиперссылка" xfId="2999" builtinId="8" hidden="1"/>
    <cellStyle name="Гиперссылка" xfId="3001" builtinId="8" hidden="1"/>
    <cellStyle name="Гиперссылка" xfId="3003" builtinId="8" hidden="1"/>
    <cellStyle name="Гиперссылка" xfId="3005" builtinId="8" hidden="1"/>
    <cellStyle name="Гиперссылка" xfId="3007" builtinId="8" hidden="1"/>
    <cellStyle name="Гиперссылка" xfId="3009" builtinId="8" hidden="1"/>
    <cellStyle name="Гиперссылка" xfId="3011" builtinId="8" hidden="1"/>
    <cellStyle name="Гиперссылка" xfId="3013" builtinId="8" hidden="1"/>
    <cellStyle name="Гиперссылка" xfId="3015" builtinId="8" hidden="1"/>
    <cellStyle name="Гиперссылка" xfId="3017" builtinId="8" hidden="1"/>
    <cellStyle name="Гиперссылка" xfId="3019" builtinId="8" hidden="1"/>
    <cellStyle name="Гиперссылка" xfId="3021" builtinId="8" hidden="1"/>
    <cellStyle name="Гиперссылка" xfId="3023" builtinId="8" hidden="1"/>
    <cellStyle name="Гиперссылка" xfId="3025" builtinId="8" hidden="1"/>
    <cellStyle name="Гиперссылка" xfId="3027" builtinId="8" hidden="1"/>
    <cellStyle name="Гиперссылка" xfId="3029" builtinId="8" hidden="1"/>
    <cellStyle name="Гиперссылка" xfId="3031" builtinId="8" hidden="1"/>
    <cellStyle name="Гиперссылка" xfId="3033" builtinId="8" hidden="1"/>
    <cellStyle name="Гиперссылка" xfId="3035" builtinId="8" hidden="1"/>
    <cellStyle name="Гиперссылка" xfId="3037" builtinId="8" hidden="1"/>
    <cellStyle name="Гиперссылка" xfId="3039" builtinId="8" hidden="1"/>
    <cellStyle name="Гиперссылка" xfId="3041" builtinId="8" hidden="1"/>
    <cellStyle name="Гиперссылка" xfId="3043" builtinId="8" hidden="1"/>
    <cellStyle name="Гиперссылка" xfId="3045" builtinId="8" hidden="1"/>
    <cellStyle name="Гиперссылка" xfId="3047" builtinId="8" hidden="1"/>
    <cellStyle name="Гиперссылка" xfId="3049" builtinId="8" hidden="1"/>
    <cellStyle name="Гиперссылка" xfId="3051" builtinId="8" hidden="1"/>
    <cellStyle name="Гиперссылка" xfId="3053" builtinId="8" hidden="1"/>
    <cellStyle name="Гиперссылка" xfId="3055" builtinId="8" hidden="1"/>
    <cellStyle name="Гиперссылка" xfId="3057" builtinId="8" hidden="1"/>
    <cellStyle name="Гиперссылка" xfId="3059" builtinId="8" hidden="1"/>
    <cellStyle name="Гиперссылка" xfId="3061" builtinId="8" hidden="1"/>
    <cellStyle name="Гиперссылка" xfId="3063" builtinId="8" hidden="1"/>
    <cellStyle name="Гиперссылка" xfId="3065" builtinId="8" hidden="1"/>
    <cellStyle name="Гиперссылка" xfId="3067" builtinId="8" hidden="1"/>
    <cellStyle name="Гиперссылка" xfId="3069" builtinId="8" hidden="1"/>
    <cellStyle name="Гиперссылка" xfId="3071" builtinId="8" hidden="1"/>
    <cellStyle name="Гиперссылка" xfId="3073" builtinId="8" hidden="1"/>
    <cellStyle name="Гиперссылка" xfId="3075" builtinId="8" hidden="1"/>
    <cellStyle name="Гиперссылка" xfId="3077" builtinId="8" hidden="1"/>
    <cellStyle name="Гиперссылка" xfId="3079" builtinId="8" hidden="1"/>
    <cellStyle name="Гиперссылка" xfId="3081" builtinId="8" hidden="1"/>
    <cellStyle name="Гиперссылка" xfId="3083" builtinId="8" hidden="1"/>
    <cellStyle name="Гиперссылка" xfId="3085" builtinId="8" hidden="1"/>
    <cellStyle name="Гиперссылка" xfId="3087" builtinId="8" hidden="1"/>
    <cellStyle name="Гиперссылка" xfId="3089" builtinId="8" hidden="1"/>
    <cellStyle name="Гиперссылка" xfId="3091" builtinId="8" hidden="1"/>
    <cellStyle name="Гиперссылка" xfId="3093" builtinId="8" hidden="1"/>
    <cellStyle name="Гиперссылка" xfId="3095" builtinId="8" hidden="1"/>
    <cellStyle name="Гиперссылка" xfId="3097" builtinId="8" hidden="1"/>
    <cellStyle name="Гиперссылка" xfId="3099" builtinId="8" hidden="1"/>
    <cellStyle name="Гиперссылка" xfId="3101" builtinId="8" hidden="1"/>
    <cellStyle name="Гиперссылка" xfId="3103" builtinId="8" hidden="1"/>
    <cellStyle name="Гиперссылка" xfId="3105" builtinId="8" hidden="1"/>
    <cellStyle name="Гиперссылка" xfId="3107" builtinId="8" hidden="1"/>
    <cellStyle name="Гиперссылка" xfId="3109" builtinId="8" hidden="1"/>
    <cellStyle name="Гиперссылка" xfId="3111" builtinId="8" hidden="1"/>
    <cellStyle name="Гиперссылка" xfId="3113" builtinId="8" hidden="1"/>
    <cellStyle name="Гиперссылка" xfId="3115" builtinId="8" hidden="1"/>
    <cellStyle name="Гиперссылка" xfId="3117" builtinId="8" hidden="1"/>
    <cellStyle name="Гиперссылка" xfId="3119" builtinId="8" hidden="1"/>
    <cellStyle name="Гиперссылка" xfId="3121" builtinId="8" hidden="1"/>
    <cellStyle name="Гиперссылка" xfId="3123" builtinId="8" hidden="1"/>
    <cellStyle name="Гиперссылка" xfId="3125" builtinId="8" hidden="1"/>
    <cellStyle name="Гиперссылка" xfId="3127" builtinId="8" hidden="1"/>
    <cellStyle name="Гиперссылка" xfId="3129" builtinId="8" hidden="1"/>
    <cellStyle name="Гиперссылка" xfId="3131" builtinId="8" hidden="1"/>
    <cellStyle name="Гиперссылка" xfId="3133" builtinId="8" hidden="1"/>
    <cellStyle name="Гиперссылка" xfId="3135" builtinId="8" hidden="1"/>
    <cellStyle name="Гиперссылка" xfId="3137" builtinId="8" hidden="1"/>
    <cellStyle name="Гиперссылка" xfId="3139" builtinId="8" hidden="1"/>
    <cellStyle name="Гиперссылка" xfId="3141" builtinId="8" hidden="1"/>
    <cellStyle name="Гиперссылка" xfId="3143" builtinId="8" hidden="1"/>
    <cellStyle name="Гиперссылка" xfId="3145" builtinId="8" hidden="1"/>
    <cellStyle name="Гиперссылка" xfId="3147" builtinId="8" hidden="1"/>
    <cellStyle name="Гиперссылка" xfId="3149" builtinId="8" hidden="1"/>
    <cellStyle name="Гиперссылка" xfId="3151" builtinId="8" hidden="1"/>
    <cellStyle name="Гиперссылка" xfId="3153" builtinId="8" hidden="1"/>
    <cellStyle name="Гиперссылка" xfId="3155" builtinId="8" hidden="1"/>
    <cellStyle name="Гиперссылка" xfId="3157" builtinId="8" hidden="1"/>
    <cellStyle name="Гиперссылка" xfId="3159" builtinId="8" hidden="1"/>
    <cellStyle name="Гиперссылка" xfId="3161" builtinId="8" hidden="1"/>
    <cellStyle name="Гиперссылка" xfId="3163" builtinId="8" hidden="1"/>
    <cellStyle name="Гиперссылка" xfId="3165" builtinId="8" hidden="1"/>
    <cellStyle name="Гиперссылка" xfId="3167" builtinId="8" hidden="1"/>
    <cellStyle name="Гиперссылка" xfId="3169" builtinId="8" hidden="1"/>
    <cellStyle name="Гиперссылка" xfId="3171" builtinId="8" hidden="1"/>
    <cellStyle name="Гиперссылка" xfId="3173" builtinId="8" hidden="1"/>
    <cellStyle name="Гиперссылка" xfId="3175" builtinId="8" hidden="1"/>
    <cellStyle name="Гиперссылка" xfId="3177" builtinId="8" hidden="1"/>
    <cellStyle name="Гиперссылка" xfId="3179" builtinId="8" hidden="1"/>
    <cellStyle name="Гиперссылка" xfId="3181" builtinId="8" hidden="1"/>
    <cellStyle name="Гиперссылка" xfId="3183" builtinId="8" hidden="1"/>
    <cellStyle name="Гиперссылка" xfId="3185" builtinId="8" hidden="1"/>
    <cellStyle name="Гиперссылка" xfId="3187" builtinId="8" hidden="1"/>
    <cellStyle name="Гиперссылка" xfId="3189" builtinId="8" hidden="1"/>
    <cellStyle name="Гиперссылка" xfId="3191" builtinId="8" hidden="1"/>
    <cellStyle name="Гиперссылка" xfId="3193" builtinId="8" hidden="1"/>
    <cellStyle name="Гиперссылка" xfId="3195" builtinId="8" hidden="1"/>
    <cellStyle name="Гиперссылка" xfId="3197" builtinId="8" hidden="1"/>
    <cellStyle name="Гиперссылка" xfId="3199" builtinId="8" hidden="1"/>
    <cellStyle name="Гиперссылка" xfId="3201" builtinId="8" hidden="1"/>
    <cellStyle name="Гиперссылка" xfId="3203" builtinId="8" hidden="1"/>
    <cellStyle name="Гиперссылка" xfId="3205" builtinId="8" hidden="1"/>
    <cellStyle name="Гиперссылка" xfId="3207" builtinId="8" hidden="1"/>
    <cellStyle name="Гиперссылка" xfId="3209" builtinId="8" hidden="1"/>
    <cellStyle name="Гиперссылка" xfId="3211" builtinId="8" hidden="1"/>
    <cellStyle name="Гиперссылка" xfId="3213" builtinId="8" hidden="1"/>
    <cellStyle name="Гиперссылка" xfId="3215" builtinId="8" hidden="1"/>
    <cellStyle name="Гиперссылка" xfId="3217" builtinId="8" hidden="1"/>
    <cellStyle name="Гиперссылка" xfId="3219" builtinId="8" hidden="1"/>
    <cellStyle name="Гиперссылка" xfId="3221" builtinId="8" hidden="1"/>
    <cellStyle name="Гиперссылка" xfId="3223" builtinId="8" hidden="1"/>
    <cellStyle name="Гиперссылка" xfId="3225" builtinId="8" hidden="1"/>
    <cellStyle name="Гиперссылка" xfId="3227" builtinId="8" hidden="1"/>
    <cellStyle name="Гиперссылка" xfId="3229" builtinId="8" hidden="1"/>
    <cellStyle name="Гиперссылка" xfId="3231" builtinId="8" hidden="1"/>
    <cellStyle name="Гиперссылка" xfId="3233" builtinId="8" hidden="1"/>
    <cellStyle name="Гиперссылка" xfId="3235" builtinId="8" hidden="1"/>
    <cellStyle name="Гиперссылка" xfId="3237" builtinId="8" hidden="1"/>
    <cellStyle name="Гиперссылка" xfId="3239" builtinId="8" hidden="1"/>
    <cellStyle name="Гиперссылка" xfId="3241" builtinId="8" hidden="1"/>
    <cellStyle name="Гиперссылка" xfId="3243" builtinId="8" hidden="1"/>
    <cellStyle name="Гиперссылка" xfId="3245" builtinId="8" hidden="1"/>
    <cellStyle name="Гиперссылка" xfId="3247" builtinId="8" hidden="1"/>
    <cellStyle name="Гиперссылка" xfId="3249" builtinId="8" hidden="1"/>
    <cellStyle name="Гиперссылка" xfId="3251" builtinId="8" hidden="1"/>
    <cellStyle name="Гиперссылка" xfId="3253" builtinId="8" hidden="1"/>
    <cellStyle name="Гиперссылка" xfId="3255" builtinId="8" hidden="1"/>
    <cellStyle name="Гиперссылка" xfId="3257" builtinId="8" hidden="1"/>
    <cellStyle name="Гиперссылка" xfId="3259" builtinId="8" hidden="1"/>
    <cellStyle name="Гиперссылка" xfId="3261" builtinId="8" hidden="1"/>
    <cellStyle name="Гиперссылка" xfId="3263" builtinId="8" hidden="1"/>
    <cellStyle name="Гиперссылка" xfId="3265" builtinId="8" hidden="1"/>
    <cellStyle name="Гиперссылка" xfId="3267" builtinId="8" hidden="1"/>
    <cellStyle name="Гиперссылка" xfId="3269" builtinId="8" hidden="1"/>
    <cellStyle name="Гиперссылка" xfId="3271" builtinId="8" hidden="1"/>
    <cellStyle name="Гиперссылка" xfId="3273" builtinId="8" hidden="1"/>
    <cellStyle name="Гиперссылка" xfId="3275" builtinId="8" hidden="1"/>
    <cellStyle name="Гиперссылка" xfId="3277" builtinId="8" hidden="1"/>
    <cellStyle name="Гиперссылка" xfId="3279" builtinId="8" hidden="1"/>
    <cellStyle name="Гиперссылка" xfId="3281" builtinId="8" hidden="1"/>
    <cellStyle name="Гиперссылка" xfId="3283" builtinId="8" hidden="1"/>
    <cellStyle name="Гиперссылка" xfId="3285" builtinId="8" hidden="1"/>
    <cellStyle name="Гиперссылка" xfId="3287" builtinId="8" hidden="1"/>
    <cellStyle name="Гиперссылка" xfId="3289" builtinId="8" hidden="1"/>
    <cellStyle name="Гиперссылка" xfId="3291" builtinId="8" hidden="1"/>
    <cellStyle name="Гиперссылка" xfId="3293" builtinId="8" hidden="1"/>
    <cellStyle name="Гиперссылка" xfId="3295" builtinId="8" hidden="1"/>
    <cellStyle name="Гиперссылка" xfId="3297" builtinId="8" hidden="1"/>
    <cellStyle name="Гиперссылка" xfId="3299" builtinId="8" hidden="1"/>
    <cellStyle name="Гиперссылка" xfId="3301" builtinId="8" hidden="1"/>
    <cellStyle name="Гиперссылка" xfId="3303" builtinId="8" hidden="1"/>
    <cellStyle name="Гиперссылка" xfId="3305" builtinId="8" hidden="1"/>
    <cellStyle name="Гиперссылка" xfId="3307" builtinId="8" hidden="1"/>
    <cellStyle name="Гиперссылка" xfId="3309" builtinId="8" hidden="1"/>
    <cellStyle name="Гиперссылка" xfId="3311" builtinId="8" hidden="1"/>
    <cellStyle name="Гиперссылка" xfId="3313" builtinId="8" hidden="1"/>
    <cellStyle name="Гиперссылка" xfId="3315" builtinId="8" hidden="1"/>
    <cellStyle name="Гиперссылка" xfId="3317" builtinId="8" hidden="1"/>
    <cellStyle name="Гиперссылка" xfId="3319" builtinId="8" hidden="1"/>
    <cellStyle name="Гиперссылка" xfId="3321" builtinId="8" hidden="1"/>
    <cellStyle name="Гиперссылка" xfId="3323" builtinId="8" hidden="1"/>
    <cellStyle name="Гиперссылка" xfId="3325" builtinId="8" hidden="1"/>
    <cellStyle name="Гиперссылка" xfId="3327" builtinId="8" hidden="1"/>
    <cellStyle name="Гиперссылка" xfId="3329" builtinId="8" hidden="1"/>
    <cellStyle name="Гиперссылка" xfId="3331" builtinId="8" hidden="1"/>
    <cellStyle name="Гиперссылка" xfId="3333" builtinId="8" hidden="1"/>
    <cellStyle name="Гиперссылка" xfId="3335" builtinId="8" hidden="1"/>
    <cellStyle name="Гиперссылка" xfId="3337" builtinId="8" hidden="1"/>
    <cellStyle name="Гиперссылка" xfId="3339" builtinId="8" hidden="1"/>
    <cellStyle name="Гиперссылка" xfId="3341" builtinId="8" hidden="1"/>
    <cellStyle name="Гиперссылка" xfId="3343" builtinId="8" hidden="1"/>
    <cellStyle name="Гиперссылка" xfId="3345" builtinId="8" hidden="1"/>
    <cellStyle name="Гиперссылка" xfId="3347" builtinId="8" hidden="1"/>
    <cellStyle name="Гиперссылка" xfId="3349" builtinId="8" hidden="1"/>
    <cellStyle name="Гиперссылка" xfId="3351" builtinId="8" hidden="1"/>
    <cellStyle name="Гиперссылка" xfId="3353" builtinId="8" hidden="1"/>
    <cellStyle name="Гиперссылка" xfId="3355" builtinId="8" hidden="1"/>
    <cellStyle name="Гиперссылка" xfId="3357" builtinId="8" hidden="1"/>
    <cellStyle name="Гиперссылка" xfId="3359" builtinId="8" hidden="1"/>
    <cellStyle name="Гиперссылка" xfId="3361" builtinId="8" hidden="1"/>
    <cellStyle name="Гиперссылка" xfId="3363" builtinId="8" hidden="1"/>
    <cellStyle name="Гиперссылка" xfId="3365" builtinId="8" hidden="1"/>
    <cellStyle name="Гиперссылка" xfId="3367" builtinId="8" hidden="1"/>
    <cellStyle name="Гиперссылка" xfId="3369" builtinId="8" hidden="1"/>
    <cellStyle name="Гиперссылка" xfId="3371" builtinId="8" hidden="1"/>
    <cellStyle name="Гиперссылка" xfId="3373" builtinId="8" hidden="1"/>
    <cellStyle name="Гиперссылка" xfId="3375" builtinId="8" hidden="1"/>
    <cellStyle name="Гиперссылка" xfId="3377" builtinId="8" hidden="1"/>
    <cellStyle name="Гиперссылка" xfId="3379" builtinId="8" hidden="1"/>
    <cellStyle name="Гиперссылка" xfId="3381" builtinId="8" hidden="1"/>
    <cellStyle name="Гиперссылка" xfId="3383" builtinId="8" hidden="1"/>
    <cellStyle name="Гиперссылка" xfId="3385" builtinId="8" hidden="1"/>
    <cellStyle name="Гиперссылка" xfId="3387" builtinId="8" hidden="1"/>
    <cellStyle name="Гиперссылка" xfId="3389" builtinId="8" hidden="1"/>
    <cellStyle name="Гиперссылка" xfId="3391" builtinId="8" hidden="1"/>
    <cellStyle name="Гиперссылка" xfId="3393" builtinId="8" hidden="1"/>
    <cellStyle name="Гиперссылка" xfId="3395" builtinId="8" hidden="1"/>
    <cellStyle name="Гиперссылка" xfId="3397" builtinId="8" hidden="1"/>
    <cellStyle name="Гиперссылка" xfId="3399" builtinId="8" hidden="1"/>
    <cellStyle name="Гиперссылка" xfId="3401" builtinId="8" hidden="1"/>
    <cellStyle name="Гиперссылка" xfId="3403" builtinId="8" hidden="1"/>
    <cellStyle name="Гиперссылка" xfId="3405" builtinId="8" hidden="1"/>
    <cellStyle name="Гиперссылка" xfId="3407" builtinId="8" hidden="1"/>
    <cellStyle name="Гиперссылка" xfId="3409" builtinId="8" hidden="1"/>
    <cellStyle name="Гиперссылка" xfId="3411" builtinId="8" hidden="1"/>
    <cellStyle name="Гиперссылка" xfId="3413" builtinId="8" hidden="1"/>
    <cellStyle name="Гиперссылка" xfId="3415" builtinId="8" hidden="1"/>
    <cellStyle name="Гиперссылка" xfId="3417" builtinId="8" hidden="1"/>
    <cellStyle name="Гиперссылка" xfId="3419" builtinId="8" hidden="1"/>
    <cellStyle name="Гиперссылка" xfId="3421" builtinId="8" hidden="1"/>
    <cellStyle name="Гиперссылка" xfId="3423" builtinId="8" hidden="1"/>
    <cellStyle name="Гиперссылка" xfId="3425" builtinId="8" hidden="1"/>
    <cellStyle name="Гиперссылка" xfId="3427" builtinId="8" hidden="1"/>
    <cellStyle name="Гиперссылка" xfId="3429" builtinId="8" hidden="1"/>
    <cellStyle name="Гиперссылка" xfId="3431" builtinId="8" hidden="1"/>
    <cellStyle name="Гиперссылка" xfId="3433" builtinId="8" hidden="1"/>
    <cellStyle name="Гиперссылка" xfId="3435" builtinId="8" hidden="1"/>
    <cellStyle name="Гиперссылка" xfId="3437" builtinId="8" hidden="1"/>
    <cellStyle name="Гиперссылка" xfId="3439" builtinId="8" hidden="1"/>
    <cellStyle name="Гиперссылка" xfId="3441" builtinId="8" hidden="1"/>
    <cellStyle name="Гиперссылка" xfId="3443" builtinId="8" hidden="1"/>
    <cellStyle name="Гиперссылка" xfId="3445" builtinId="8" hidden="1"/>
    <cellStyle name="Гиперссылка" xfId="3447" builtinId="8" hidden="1"/>
    <cellStyle name="Гиперссылка" xfId="3449" builtinId="8" hidden="1"/>
    <cellStyle name="Гиперссылка" xfId="3451" builtinId="8" hidden="1"/>
    <cellStyle name="Гиперссылка" xfId="3453" builtinId="8" hidden="1"/>
    <cellStyle name="Гиперссылка" xfId="3455" builtinId="8" hidden="1"/>
    <cellStyle name="Гиперссылка" xfId="3457" builtinId="8" hidden="1"/>
    <cellStyle name="Гиперссылка" xfId="3459" builtinId="8" hidden="1"/>
    <cellStyle name="Гиперссылка" xfId="3461" builtinId="8" hidden="1"/>
    <cellStyle name="Гиперссылка" xfId="3463" builtinId="8" hidden="1"/>
    <cellStyle name="Гиперссылка" xfId="3465" builtinId="8" hidden="1"/>
    <cellStyle name="Гиперссылка" xfId="3467" builtinId="8" hidden="1"/>
    <cellStyle name="Гиперссылка" xfId="3469" builtinId="8" hidden="1"/>
    <cellStyle name="Гиперссылка" xfId="3471" builtinId="8" hidden="1"/>
    <cellStyle name="Гиперссылка" xfId="3473" builtinId="8" hidden="1"/>
    <cellStyle name="Гиперссылка" xfId="3475" builtinId="8" hidden="1"/>
    <cellStyle name="Гиперссылка" xfId="3477" builtinId="8" hidden="1"/>
    <cellStyle name="Гиперссылка" xfId="3479" builtinId="8" hidden="1"/>
    <cellStyle name="Гиперссылка" xfId="3481" builtinId="8" hidden="1"/>
    <cellStyle name="Гиперссылка" xfId="3483" builtinId="8" hidden="1"/>
    <cellStyle name="Гиперссылка" xfId="3485" builtinId="8" hidden="1"/>
    <cellStyle name="Гиперссылка" xfId="3487" builtinId="8" hidden="1"/>
    <cellStyle name="Гиперссылка" xfId="3489" builtinId="8" hidden="1"/>
    <cellStyle name="Гиперссылка" xfId="3491" builtinId="8" hidden="1"/>
    <cellStyle name="Гиперссылка" xfId="3493" builtinId="8" hidden="1"/>
    <cellStyle name="Гиперссылка" xfId="3495" builtinId="8" hidden="1"/>
    <cellStyle name="Гиперссылка" xfId="3497" builtinId="8" hidden="1"/>
    <cellStyle name="Гиперссылка" xfId="3499" builtinId="8" hidden="1"/>
    <cellStyle name="Гиперссылка" xfId="3501" builtinId="8" hidden="1"/>
    <cellStyle name="Гиперссылка" xfId="3503" builtinId="8" hidden="1"/>
    <cellStyle name="Гиперссылка" xfId="3505" builtinId="8" hidden="1"/>
    <cellStyle name="Гиперссылка" xfId="3507" builtinId="8" hidden="1"/>
    <cellStyle name="Гиперссылка" xfId="3509" builtinId="8" hidden="1"/>
    <cellStyle name="Гиперссылка" xfId="3511" builtinId="8" hidden="1"/>
    <cellStyle name="Гиперссылка" xfId="3513" builtinId="8" hidden="1"/>
    <cellStyle name="Гиперссылка" xfId="3515" builtinId="8" hidden="1"/>
    <cellStyle name="Гиперссылка" xfId="3517" builtinId="8" hidden="1"/>
    <cellStyle name="Гиперссылка" xfId="3519" builtinId="8" hidden="1"/>
    <cellStyle name="Гиперссылка" xfId="3521" builtinId="8" hidden="1"/>
    <cellStyle name="Гиперссылка" xfId="3523" builtinId="8" hidden="1"/>
    <cellStyle name="Гиперссылка" xfId="3525" builtinId="8" hidden="1"/>
    <cellStyle name="Гиперссылка" xfId="3527" builtinId="8" hidden="1"/>
    <cellStyle name="Гиперссылка" xfId="3529" builtinId="8" hidden="1"/>
    <cellStyle name="Гиперссылка" xfId="3531" builtinId="8" hidden="1"/>
    <cellStyle name="Гиперссылка" xfId="3533" builtinId="8" hidden="1"/>
    <cellStyle name="Гиперссылка" xfId="3535" builtinId="8" hidden="1"/>
    <cellStyle name="Гиперссылка" xfId="3537" builtinId="8" hidden="1"/>
    <cellStyle name="Гиперссылка" xfId="3539" builtinId="8" hidden="1"/>
    <cellStyle name="Гиперссылка" xfId="3541" builtinId="8" hidden="1"/>
    <cellStyle name="Гиперссылка" xfId="3543" builtinId="8" hidden="1"/>
    <cellStyle name="Гиперссылка" xfId="3545" builtinId="8" hidden="1"/>
    <cellStyle name="Гиперссылка" xfId="3547" builtinId="8" hidden="1"/>
    <cellStyle name="Гиперссылка" xfId="3549" builtinId="8" hidden="1"/>
    <cellStyle name="Гиперссылка" xfId="3551" builtinId="8" hidden="1"/>
    <cellStyle name="Гиперссылка" xfId="3553" builtinId="8" hidden="1"/>
    <cellStyle name="Гиперссылка" xfId="3555" builtinId="8" hidden="1"/>
    <cellStyle name="Гиперссылка" xfId="3557" builtinId="8" hidden="1"/>
    <cellStyle name="Гиперссылка" xfId="3559" builtinId="8" hidden="1"/>
    <cellStyle name="Гиперссылка" xfId="3561" builtinId="8" hidden="1"/>
    <cellStyle name="Гиперссылка" xfId="3563" builtinId="8" hidden="1"/>
    <cellStyle name="Гиперссылка" xfId="3565" builtinId="8" hidden="1"/>
    <cellStyle name="Гиперссылка" xfId="3567" builtinId="8" hidden="1"/>
    <cellStyle name="Гиперссылка" xfId="3569" builtinId="8" hidden="1"/>
    <cellStyle name="Гиперссылка" xfId="3571" builtinId="8" hidden="1"/>
    <cellStyle name="Гиперссылка" xfId="3573" builtinId="8" hidden="1"/>
    <cellStyle name="Гиперссылка" xfId="3575" builtinId="8" hidden="1"/>
    <cellStyle name="Гиперссылка" xfId="3577" builtinId="8" hidden="1"/>
    <cellStyle name="Гиперссылка" xfId="3579" builtinId="8" hidden="1"/>
    <cellStyle name="Гиперссылка" xfId="3581" builtinId="8" hidden="1"/>
    <cellStyle name="Гиперссылка" xfId="3583" builtinId="8" hidden="1"/>
    <cellStyle name="Гиперссылка" xfId="3585" builtinId="8" hidden="1"/>
    <cellStyle name="Гиперссылка" xfId="3587" builtinId="8" hidden="1"/>
    <cellStyle name="Гиперссылка" xfId="3589" builtinId="8" hidden="1"/>
    <cellStyle name="Гиперссылка" xfId="3591" builtinId="8" hidden="1"/>
    <cellStyle name="Гиперссылка" xfId="3593" builtinId="8" hidden="1"/>
    <cellStyle name="Гиперссылка" xfId="3595" builtinId="8" hidden="1"/>
    <cellStyle name="Гиперссылка" xfId="3597" builtinId="8" hidden="1"/>
    <cellStyle name="Гиперссылка" xfId="3599" builtinId="8" hidden="1"/>
    <cellStyle name="Гиперссылка" xfId="3601" builtinId="8" hidden="1"/>
    <cellStyle name="Гиперссылка" xfId="3603" builtinId="8" hidden="1"/>
    <cellStyle name="Гиперссылка" xfId="3605" builtinId="8" hidden="1"/>
    <cellStyle name="Гиперссылка" xfId="3607" builtinId="8" hidden="1"/>
    <cellStyle name="Гиперссылка" xfId="3609" builtinId="8" hidden="1"/>
    <cellStyle name="Гиперссылка" xfId="3611" builtinId="8" hidden="1"/>
    <cellStyle name="Гиперссылка" xfId="3613" builtinId="8" hidden="1"/>
    <cellStyle name="Гиперссылка" xfId="3615" builtinId="8" hidden="1"/>
    <cellStyle name="Гиперссылка" xfId="3617" builtinId="8" hidden="1"/>
    <cellStyle name="Гиперссылка" xfId="3619" builtinId="8" hidden="1"/>
    <cellStyle name="Гиперссылка" xfId="3621" builtinId="8" hidden="1"/>
    <cellStyle name="Гиперссылка" xfId="3623" builtinId="8" hidden="1"/>
    <cellStyle name="Гиперссылка" xfId="3625" builtinId="8" hidden="1"/>
    <cellStyle name="Гиперссылка" xfId="3627" builtinId="8" hidden="1"/>
    <cellStyle name="Гиперссылка" xfId="3629" builtinId="8" hidden="1"/>
    <cellStyle name="Гиперссылка" xfId="3631" builtinId="8" hidden="1"/>
    <cellStyle name="Гиперссылка" xfId="3633" builtinId="8" hidden="1"/>
    <cellStyle name="Гиперссылка" xfId="3635" builtinId="8" hidden="1"/>
    <cellStyle name="Гиперссылка" xfId="3637" builtinId="8" hidden="1"/>
    <cellStyle name="Гиперссылка" xfId="3639" builtinId="8" hidden="1"/>
    <cellStyle name="Гиперссылка" xfId="3641" builtinId="8" hidden="1"/>
    <cellStyle name="Гиперссылка" xfId="3643" builtinId="8" hidden="1"/>
    <cellStyle name="Гиперссылка" xfId="3645" builtinId="8" hidden="1"/>
    <cellStyle name="Гиперссылка" xfId="3647" builtinId="8" hidden="1"/>
    <cellStyle name="Гиперссылка" xfId="3649" builtinId="8" hidden="1"/>
    <cellStyle name="Гиперссылка" xfId="3651" builtinId="8" hidden="1"/>
    <cellStyle name="Гиперссылка" xfId="3653" builtinId="8" hidden="1"/>
    <cellStyle name="Гиперссылка" xfId="3655" builtinId="8" hidden="1"/>
    <cellStyle name="Гиперссылка" xfId="3657" builtinId="8" hidden="1"/>
    <cellStyle name="Гиперссылка" xfId="3659" builtinId="8" hidden="1"/>
    <cellStyle name="Гиперссылка" xfId="3661" builtinId="8" hidden="1"/>
    <cellStyle name="Гиперссылка" xfId="3663" builtinId="8" hidden="1"/>
    <cellStyle name="Гиперссылка" xfId="3665" builtinId="8" hidden="1"/>
    <cellStyle name="Гиперссылка" xfId="3667" builtinId="8" hidden="1"/>
    <cellStyle name="Гиперссылка" xfId="3669" builtinId="8" hidden="1"/>
    <cellStyle name="Гиперссылка" xfId="3671" builtinId="8" hidden="1"/>
    <cellStyle name="Гиперссылка" xfId="3673" builtinId="8" hidden="1"/>
    <cellStyle name="Гиперссылка" xfId="3675" builtinId="8" hidden="1"/>
    <cellStyle name="Гиперссылка" xfId="3677" builtinId="8" hidden="1"/>
    <cellStyle name="Гиперссылка" xfId="3679" builtinId="8" hidden="1"/>
    <cellStyle name="Гиперссылка" xfId="3681" builtinId="8" hidden="1"/>
    <cellStyle name="Гиперссылка" xfId="3683" builtinId="8" hidden="1"/>
    <cellStyle name="Гиперссылка" xfId="3685" builtinId="8" hidden="1"/>
    <cellStyle name="Гиперссылка" xfId="3687" builtinId="8" hidden="1"/>
    <cellStyle name="Гиперссылка" xfId="3689" builtinId="8" hidden="1"/>
    <cellStyle name="Гиперссылка" xfId="3691" builtinId="8" hidden="1"/>
    <cellStyle name="Гиперссылка" xfId="3693" builtinId="8" hidden="1"/>
    <cellStyle name="Гиперссылка" xfId="3695" builtinId="8" hidden="1"/>
    <cellStyle name="Гиперссылка" xfId="3697" builtinId="8" hidden="1"/>
    <cellStyle name="Гиперссылка" xfId="3699" builtinId="8" hidden="1"/>
    <cellStyle name="Гиперссылка" xfId="3701" builtinId="8" hidden="1"/>
    <cellStyle name="Гиперссылка" xfId="3703" builtinId="8" hidden="1"/>
    <cellStyle name="Гиперссылка" xfId="3705" builtinId="8" hidden="1"/>
    <cellStyle name="Гиперссылка" xfId="3707" builtinId="8" hidden="1"/>
    <cellStyle name="Гиперссылка" xfId="3709" builtinId="8" hidden="1"/>
    <cellStyle name="Гиперссылка" xfId="3711" builtinId="8" hidden="1"/>
    <cellStyle name="Гиперссылка" xfId="3713" builtinId="8" hidden="1"/>
    <cellStyle name="Гиперссылка" xfId="3715" builtinId="8" hidden="1"/>
    <cellStyle name="Гиперссылка" xfId="3717" builtinId="8" hidden="1"/>
    <cellStyle name="Гиперссылка" xfId="3719" builtinId="8" hidden="1"/>
    <cellStyle name="Гиперссылка" xfId="3721" builtinId="8" hidden="1"/>
    <cellStyle name="Гиперссылка" xfId="3723" builtinId="8" hidden="1"/>
    <cellStyle name="Гиперссылка" xfId="3725" builtinId="8" hidden="1"/>
    <cellStyle name="Гиперссылка" xfId="3727" builtinId="8" hidden="1"/>
    <cellStyle name="Гиперссылка" xfId="3729" builtinId="8" hidden="1"/>
    <cellStyle name="Гиперссылка" xfId="3731" builtinId="8" hidden="1"/>
    <cellStyle name="Гиперссылка" xfId="3733" builtinId="8" hidden="1"/>
    <cellStyle name="Гиперссылка" xfId="3735" builtinId="8" hidden="1"/>
    <cellStyle name="Гиперссылка" xfId="3737" builtinId="8" hidden="1"/>
    <cellStyle name="Гиперссылка" xfId="3739" builtinId="8" hidden="1"/>
    <cellStyle name="Гиперссылка" xfId="3741" builtinId="8" hidden="1"/>
    <cellStyle name="Гиперссылка" xfId="3743" builtinId="8" hidden="1"/>
    <cellStyle name="Гиперссылка" xfId="3745" builtinId="8" hidden="1"/>
    <cellStyle name="Гиперссылка" xfId="3747" builtinId="8" hidden="1"/>
    <cellStyle name="Гиперссылка" xfId="3749" builtinId="8" hidden="1"/>
    <cellStyle name="Гиперссылка" xfId="3751" builtinId="8" hidden="1"/>
    <cellStyle name="Гиперссылка" xfId="3753" builtinId="8" hidden="1"/>
    <cellStyle name="Гиперссылка" xfId="3755" builtinId="8" hidden="1"/>
    <cellStyle name="Гиперссылка" xfId="3757" builtinId="8" hidden="1"/>
    <cellStyle name="Гиперссылка" xfId="3759" builtinId="8" hidden="1"/>
    <cellStyle name="Гиперссылка" xfId="3761" builtinId="8" hidden="1"/>
    <cellStyle name="Гиперссылка" xfId="3763" builtinId="8" hidden="1"/>
    <cellStyle name="Гиперссылка" xfId="3765" builtinId="8" hidden="1"/>
    <cellStyle name="Гиперссылка" xfId="3767" builtinId="8" hidden="1"/>
    <cellStyle name="Гиперссылка" xfId="3769" builtinId="8" hidden="1"/>
    <cellStyle name="Гиперссылка" xfId="3771" builtinId="8" hidden="1"/>
    <cellStyle name="Гиперссылка" xfId="3773" builtinId="8" hidden="1"/>
    <cellStyle name="Гиперссылка" xfId="3775" builtinId="8" hidden="1"/>
    <cellStyle name="Гиперссылка" xfId="3777" builtinId="8" hidden="1"/>
    <cellStyle name="Гиперссылка" xfId="3779" builtinId="8" hidden="1"/>
    <cellStyle name="Гиперссылка" xfId="3781" builtinId="8" hidden="1"/>
    <cellStyle name="Гиперссылка" xfId="3783" builtinId="8" hidden="1"/>
    <cellStyle name="Гиперссылка" xfId="3785" builtinId="8" hidden="1"/>
    <cellStyle name="Гиперссылка" xfId="3787" builtinId="8" hidden="1"/>
    <cellStyle name="Гиперссылка" xfId="3789" builtinId="8" hidden="1"/>
    <cellStyle name="Гиперссылка" xfId="3791" builtinId="8" hidden="1"/>
    <cellStyle name="Гиперссылка" xfId="3793" builtinId="8" hidden="1"/>
    <cellStyle name="Гиперссылка" xfId="3795" builtinId="8" hidden="1"/>
    <cellStyle name="Гиперссылка" xfId="3797" builtinId="8" hidden="1"/>
    <cellStyle name="Гиперссылка" xfId="3799" builtinId="8" hidden="1"/>
    <cellStyle name="Гиперссылка" xfId="3801" builtinId="8" hidden="1"/>
    <cellStyle name="Гиперссылка" xfId="3803" builtinId="8" hidden="1"/>
    <cellStyle name="Гиперссылка" xfId="3805" builtinId="8" hidden="1"/>
    <cellStyle name="Гиперссылка" xfId="3807" builtinId="8" hidden="1"/>
    <cellStyle name="Гиперссылка" xfId="3809" builtinId="8" hidden="1"/>
    <cellStyle name="Гиперссылка" xfId="3811" builtinId="8" hidden="1"/>
    <cellStyle name="Гиперссылка" xfId="3813" builtinId="8" hidden="1"/>
    <cellStyle name="Гиперссылка" xfId="3815" builtinId="8" hidden="1"/>
    <cellStyle name="Гиперссылка" xfId="3817" builtinId="8" hidden="1"/>
    <cellStyle name="Гиперссылка" xfId="3819" builtinId="8" hidden="1"/>
    <cellStyle name="Гиперссылка" xfId="3821" builtinId="8" hidden="1"/>
    <cellStyle name="Гиперссылка" xfId="3823" builtinId="8" hidden="1"/>
    <cellStyle name="Гиперссылка" xfId="3825" builtinId="8" hidden="1"/>
    <cellStyle name="Гиперссылка" xfId="3827" builtinId="8" hidden="1"/>
    <cellStyle name="Гиперссылка" xfId="3829" builtinId="8" hidden="1"/>
    <cellStyle name="Гиперссылка" xfId="3831" builtinId="8" hidden="1"/>
    <cellStyle name="Гиперссылка" xfId="3833" builtinId="8" hidden="1"/>
    <cellStyle name="Гиперссылка" xfId="3835" builtinId="8" hidden="1"/>
    <cellStyle name="Гиперссылка" xfId="3837" builtinId="8" hidden="1"/>
    <cellStyle name="Гиперссылка" xfId="3839" builtinId="8" hidden="1"/>
    <cellStyle name="Гиперссылка" xfId="3841" builtinId="8" hidden="1"/>
    <cellStyle name="Гиперссылка" xfId="3843" builtinId="8" hidden="1"/>
    <cellStyle name="Гиперссылка" xfId="3845" builtinId="8" hidden="1"/>
    <cellStyle name="Гиперссылка" xfId="3847" builtinId="8" hidden="1"/>
    <cellStyle name="Гиперссылка" xfId="3849" builtinId="8" hidden="1"/>
    <cellStyle name="Гиперссылка" xfId="3851" builtinId="8" hidden="1"/>
    <cellStyle name="Гиперссылка" xfId="3853" builtinId="8" hidden="1"/>
    <cellStyle name="Гиперссылка" xfId="3855" builtinId="8" hidden="1"/>
    <cellStyle name="Гиперссылка" xfId="3857" builtinId="8" hidden="1"/>
    <cellStyle name="Гиперссылка" xfId="3859" builtinId="8" hidden="1"/>
    <cellStyle name="Гиперссылка" xfId="3861" builtinId="8" hidden="1"/>
    <cellStyle name="Гиперссылка" xfId="3863" builtinId="8" hidden="1"/>
    <cellStyle name="Гиперссылка" xfId="3865" builtinId="8" hidden="1"/>
    <cellStyle name="Гиперссылка" xfId="3867" builtinId="8" hidden="1"/>
    <cellStyle name="Гиперссылка" xfId="3869" builtinId="8" hidden="1"/>
    <cellStyle name="Гиперссылка" xfId="3871" builtinId="8" hidden="1"/>
    <cellStyle name="Гиперссылка" xfId="3873" builtinId="8" hidden="1"/>
    <cellStyle name="Гиперссылка" xfId="3875" builtinId="8" hidden="1"/>
    <cellStyle name="Гиперссылка" xfId="3877" builtinId="8" hidden="1"/>
    <cellStyle name="Гиперссылка" xfId="3879" builtinId="8" hidden="1"/>
    <cellStyle name="Гиперссылка" xfId="3881" builtinId="8" hidden="1"/>
    <cellStyle name="Гиперссылка" xfId="3883" builtinId="8" hidden="1"/>
    <cellStyle name="Гиперссылка" xfId="3885" builtinId="8" hidden="1"/>
    <cellStyle name="Гиперссылка" xfId="3887" builtinId="8" hidden="1"/>
    <cellStyle name="Гиперссылка" xfId="3889" builtinId="8" hidden="1"/>
    <cellStyle name="Гиперссылка" xfId="3891" builtinId="8" hidden="1"/>
    <cellStyle name="Гиперссылка" xfId="3893" builtinId="8" hidden="1"/>
    <cellStyle name="Гиперссылка" xfId="3895" builtinId="8" hidden="1"/>
    <cellStyle name="Гиперссылка" xfId="3897" builtinId="8" hidden="1"/>
    <cellStyle name="Гиперссылка" xfId="3899" builtinId="8" hidden="1"/>
    <cellStyle name="Гиперссылка" xfId="3901" builtinId="8" hidden="1"/>
    <cellStyle name="Гиперссылка" xfId="3903" builtinId="8" hidden="1"/>
    <cellStyle name="Гиперссылка" xfId="3905" builtinId="8" hidden="1"/>
    <cellStyle name="Гиперссылка" xfId="3907" builtinId="8" hidden="1"/>
    <cellStyle name="Гиперссылка" xfId="3909" builtinId="8" hidden="1"/>
    <cellStyle name="Гиперссылка" xfId="3911" builtinId="8" hidden="1"/>
    <cellStyle name="Гиперссылка" xfId="3913" builtinId="8" hidden="1"/>
    <cellStyle name="Гиперссылка" xfId="3915" builtinId="8" hidden="1"/>
    <cellStyle name="Гиперссылка" xfId="3917" builtinId="8" hidden="1"/>
    <cellStyle name="Гиперссылка" xfId="3919" builtinId="8" hidden="1"/>
    <cellStyle name="Гиперссылка" xfId="3921" builtinId="8" hidden="1"/>
    <cellStyle name="Гиперссылка" xfId="3923" builtinId="8" hidden="1"/>
    <cellStyle name="Гиперссылка" xfId="3925" builtinId="8" hidden="1"/>
    <cellStyle name="Гиперссылка" xfId="3927" builtinId="8" hidden="1"/>
    <cellStyle name="Гиперссылка" xfId="3929" builtinId="8" hidden="1"/>
    <cellStyle name="Гиперссылка" xfId="3931" builtinId="8" hidden="1"/>
    <cellStyle name="Гиперссылка" xfId="3933" builtinId="8" hidden="1"/>
    <cellStyle name="Гиперссылка" xfId="3935" builtinId="8" hidden="1"/>
    <cellStyle name="Гиперссылка" xfId="3937" builtinId="8" hidden="1"/>
    <cellStyle name="Гиперссылка" xfId="3939" builtinId="8" hidden="1"/>
    <cellStyle name="Гиперссылка" xfId="3941" builtinId="8" hidden="1"/>
    <cellStyle name="Гиперссылка" xfId="3943" builtinId="8" hidden="1"/>
    <cellStyle name="Гиперссылка" xfId="3945" builtinId="8" hidden="1"/>
    <cellStyle name="Гиперссылка" xfId="3947" builtinId="8" hidden="1"/>
    <cellStyle name="Гиперссылка" xfId="3949" builtinId="8" hidden="1"/>
    <cellStyle name="Гиперссылка" xfId="3951" builtinId="8" hidden="1"/>
    <cellStyle name="Гиперссылка" xfId="3953" builtinId="8" hidden="1"/>
    <cellStyle name="Гиперссылка" xfId="3955" builtinId="8" hidden="1"/>
    <cellStyle name="Гиперссылка" xfId="3957" builtinId="8" hidden="1"/>
    <cellStyle name="Гиперссылка" xfId="3959" builtinId="8" hidden="1"/>
    <cellStyle name="Гиперссылка" xfId="3961" builtinId="8" hidden="1"/>
    <cellStyle name="Гиперссылка" xfId="3963" builtinId="8" hidden="1"/>
    <cellStyle name="Гиперссылка" xfId="3965" builtinId="8" hidden="1"/>
    <cellStyle name="Гиперссылка" xfId="3967" builtinId="8" hidden="1"/>
    <cellStyle name="Гиперссылка" xfId="3969" builtinId="8" hidden="1"/>
    <cellStyle name="Гиперссылка" xfId="3971" builtinId="8" hidden="1"/>
    <cellStyle name="Гиперссылка" xfId="3973" builtinId="8" hidden="1"/>
    <cellStyle name="Гиперссылка" xfId="3975" builtinId="8" hidden="1"/>
    <cellStyle name="Гиперссылка" xfId="3977" builtinId="8" hidden="1"/>
    <cellStyle name="Гиперссылка" xfId="3979" builtinId="8" hidden="1"/>
    <cellStyle name="Гиперссылка" xfId="3981" builtinId="8" hidden="1"/>
    <cellStyle name="Гиперссылка" xfId="3983" builtinId="8" hidden="1"/>
    <cellStyle name="Гиперссылка" xfId="3985" builtinId="8" hidden="1"/>
    <cellStyle name="Гиперссылка" xfId="3987" builtinId="8" hidden="1"/>
    <cellStyle name="Гиперссылка" xfId="3989" builtinId="8" hidden="1"/>
    <cellStyle name="Гиперссылка" xfId="3991" builtinId="8" hidden="1"/>
    <cellStyle name="Гиперссылка" xfId="3993" builtinId="8" hidden="1"/>
    <cellStyle name="Гиперссылка" xfId="3995" builtinId="8" hidden="1"/>
    <cellStyle name="Гиперссылка" xfId="3997" builtinId="8" hidden="1"/>
    <cellStyle name="Гиперссылка" xfId="3999" builtinId="8" hidden="1"/>
    <cellStyle name="Гиперссылка" xfId="4001" builtinId="8" hidden="1"/>
    <cellStyle name="Гиперссылка" xfId="4003" builtinId="8" hidden="1"/>
    <cellStyle name="Гиперссылка" xfId="4005" builtinId="8" hidden="1"/>
    <cellStyle name="Гиперссылка" xfId="4007" builtinId="8" hidden="1"/>
    <cellStyle name="Гиперссылка" xfId="4009" builtinId="8" hidden="1"/>
    <cellStyle name="Гиперссылка" xfId="4011" builtinId="8" hidden="1"/>
    <cellStyle name="Гиперссылка" xfId="4013" builtinId="8" hidden="1"/>
    <cellStyle name="Гиперссылка" xfId="4015" builtinId="8" hidden="1"/>
    <cellStyle name="Гиперссылка" xfId="4017" builtinId="8" hidden="1"/>
    <cellStyle name="Гиперссылка" xfId="4019" builtinId="8" hidden="1"/>
    <cellStyle name="Гиперссылка" xfId="4021" builtinId="8" hidden="1"/>
    <cellStyle name="Гиперссылка" xfId="4023" builtinId="8" hidden="1"/>
    <cellStyle name="Гиперссылка" xfId="4025" builtinId="8" hidden="1"/>
    <cellStyle name="Гиперссылка" xfId="4027" builtinId="8" hidden="1"/>
    <cellStyle name="Гиперссылка" xfId="4029" builtinId="8" hidden="1"/>
    <cellStyle name="Гиперссылка" xfId="4031" builtinId="8" hidden="1"/>
    <cellStyle name="Гиперссылка" xfId="4033" builtinId="8" hidden="1"/>
    <cellStyle name="Гиперссылка" xfId="4035" builtinId="8" hidden="1"/>
    <cellStyle name="Гиперссылка" xfId="4037" builtinId="8" hidden="1"/>
    <cellStyle name="Гиперссылка" xfId="4039" builtinId="8" hidden="1"/>
    <cellStyle name="Гиперссылка" xfId="4041" builtinId="8" hidden="1"/>
    <cellStyle name="Гиперссылка" xfId="4043" builtinId="8" hidden="1"/>
    <cellStyle name="Гиперссылка" xfId="4045" builtinId="8" hidden="1"/>
    <cellStyle name="Гиперссылка" xfId="4047" builtinId="8" hidden="1"/>
    <cellStyle name="Гиперссылка" xfId="4049" builtinId="8" hidden="1"/>
    <cellStyle name="Гиперссылка" xfId="4051" builtinId="8" hidden="1"/>
    <cellStyle name="Гиперссылка" xfId="4053" builtinId="8" hidden="1"/>
    <cellStyle name="Гиперссылка" xfId="4055" builtinId="8" hidden="1"/>
    <cellStyle name="Гиперссылка" xfId="4057" builtinId="8" hidden="1"/>
    <cellStyle name="Гиперссылка" xfId="4059" builtinId="8" hidden="1"/>
    <cellStyle name="Гиперссылка" xfId="4061" builtinId="8" hidden="1"/>
    <cellStyle name="Гиперссылка" xfId="4063" builtinId="8" hidden="1"/>
    <cellStyle name="Гиперссылка" xfId="4065" builtinId="8" hidden="1"/>
    <cellStyle name="Гиперссылка" xfId="4067" builtinId="8" hidden="1"/>
    <cellStyle name="Гиперссылка" xfId="4069" builtinId="8" hidden="1"/>
    <cellStyle name="Гиперссылка" xfId="4071" builtinId="8" hidden="1"/>
    <cellStyle name="Гиперссылка" xfId="4073" builtinId="8" hidden="1"/>
    <cellStyle name="Гиперссылка" xfId="4075" builtinId="8" hidden="1"/>
    <cellStyle name="Гиперссылка" xfId="4077" builtinId="8" hidden="1"/>
    <cellStyle name="Гиперссылка" xfId="4079" builtinId="8" hidden="1"/>
    <cellStyle name="Гиперссылка" xfId="4081" builtinId="8" hidden="1"/>
    <cellStyle name="Гиперссылка" xfId="4083" builtinId="8" hidden="1"/>
    <cellStyle name="Гиперссылка" xfId="4085" builtinId="8" hidden="1"/>
    <cellStyle name="Гиперссылка" xfId="4087" builtinId="8" hidden="1"/>
    <cellStyle name="Гиперссылка" xfId="4089" builtinId="8" hidden="1"/>
    <cellStyle name="Гиперссылка" xfId="4091" builtinId="8" hidden="1"/>
    <cellStyle name="Гиперссылка" xfId="4093" builtinId="8" hidden="1"/>
    <cellStyle name="Гиперссылка" xfId="4095" builtinId="8" hidden="1"/>
    <cellStyle name="Гиперссылка" xfId="4097" builtinId="8" hidden="1"/>
    <cellStyle name="Гиперссылка" xfId="4099" builtinId="8" hidden="1"/>
    <cellStyle name="Гиперссылка" xfId="4101" builtinId="8" hidden="1"/>
    <cellStyle name="Гиперссылка" xfId="4103" builtinId="8" hidden="1"/>
    <cellStyle name="Гиперссылка" xfId="4105" builtinId="8" hidden="1"/>
    <cellStyle name="Гиперссылка" xfId="4107" builtinId="8" hidden="1"/>
    <cellStyle name="Гиперссылка" xfId="4109" builtinId="8" hidden="1"/>
    <cellStyle name="Гиперссылка" xfId="4111" builtinId="8" hidden="1"/>
    <cellStyle name="Гиперссылка" xfId="4113" builtinId="8" hidden="1"/>
    <cellStyle name="Гиперссылка" xfId="4115" builtinId="8" hidden="1"/>
    <cellStyle name="Гиперссылка" xfId="4117" builtinId="8" hidden="1"/>
    <cellStyle name="Гиперссылка" xfId="4119" builtinId="8" hidden="1"/>
    <cellStyle name="Гиперссылка" xfId="4121" builtinId="8" hidden="1"/>
    <cellStyle name="Гиперссылка" xfId="4123" builtinId="8" hidden="1"/>
    <cellStyle name="Гиперссылка" xfId="4125" builtinId="8" hidden="1"/>
    <cellStyle name="Гиперссылка" xfId="4127" builtinId="8" hidden="1"/>
    <cellStyle name="Гиперссылка" xfId="4129" builtinId="8" hidden="1"/>
    <cellStyle name="Гиперссылка" xfId="4131" builtinId="8" hidden="1"/>
    <cellStyle name="Гиперссылка" xfId="4133" builtinId="8" hidden="1"/>
    <cellStyle name="Гиперссылка" xfId="4135" builtinId="8" hidden="1"/>
    <cellStyle name="Гиперссылка" xfId="4137" builtinId="8" hidden="1"/>
    <cellStyle name="Гиперссылка" xfId="4139" builtinId="8" hidden="1"/>
    <cellStyle name="Гиперссылка" xfId="4141" builtinId="8" hidden="1"/>
    <cellStyle name="Гиперссылка" xfId="4143" builtinId="8" hidden="1"/>
    <cellStyle name="Гиперссылка" xfId="4145" builtinId="8" hidden="1"/>
    <cellStyle name="Гиперссылка" xfId="4147" builtinId="8" hidden="1"/>
    <cellStyle name="Гиперссылка" xfId="4149" builtinId="8" hidden="1"/>
    <cellStyle name="Гиперссылка" xfId="4151" builtinId="8" hidden="1"/>
    <cellStyle name="Гиперссылка" xfId="4153" builtinId="8" hidden="1"/>
    <cellStyle name="Гиперссылка" xfId="4155" builtinId="8" hidden="1"/>
    <cellStyle name="Гиперссылка" xfId="4157" builtinId="8" hidden="1"/>
    <cellStyle name="Гиперссылка" xfId="4159" builtinId="8" hidden="1"/>
    <cellStyle name="Гиперссылка" xfId="4161" builtinId="8" hidden="1"/>
    <cellStyle name="Гиперссылка" xfId="4163" builtinId="8" hidden="1"/>
    <cellStyle name="Гиперссылка" xfId="4165" builtinId="8" hidden="1"/>
    <cellStyle name="Гиперссылка" xfId="4167" builtinId="8" hidden="1"/>
    <cellStyle name="Гиперссылка" xfId="4169" builtinId="8" hidden="1"/>
    <cellStyle name="Гиперссылка" xfId="4171" builtinId="8" hidden="1"/>
    <cellStyle name="Гиперссылка" xfId="4173" builtinId="8" hidden="1"/>
    <cellStyle name="Гиперссылка" xfId="4175" builtinId="8" hidden="1"/>
    <cellStyle name="Гиперссылка" xfId="4177" builtinId="8" hidden="1"/>
    <cellStyle name="Гиперссылка" xfId="4179" builtinId="8" hidden="1"/>
    <cellStyle name="Гиперссылка" xfId="4181" builtinId="8" hidden="1"/>
    <cellStyle name="Гиперссылка" xfId="4183" builtinId="8" hidden="1"/>
    <cellStyle name="Гиперссылка" xfId="4185" builtinId="8" hidden="1"/>
    <cellStyle name="Гиперссылка" xfId="4187" builtinId="8" hidden="1"/>
    <cellStyle name="Гиперссылка" xfId="4189" builtinId="8" hidden="1"/>
    <cellStyle name="Гиперссылка" xfId="4191" builtinId="8" hidden="1"/>
    <cellStyle name="Гиперссылка" xfId="4193" builtinId="8" hidden="1"/>
    <cellStyle name="Гиперссылка" xfId="4195" builtinId="8" hidden="1"/>
    <cellStyle name="Гиперссылка" xfId="4197" builtinId="8" hidden="1"/>
    <cellStyle name="Гиперссылка" xfId="4199" builtinId="8" hidden="1"/>
    <cellStyle name="Гиперссылка" xfId="4201" builtinId="8" hidden="1"/>
    <cellStyle name="Гиперссылка" xfId="4203" builtinId="8" hidden="1"/>
    <cellStyle name="Гиперссылка" xfId="4205" builtinId="8" hidden="1"/>
    <cellStyle name="Гиперссылка" xfId="4207" builtinId="8" hidden="1"/>
    <cellStyle name="Гиперссылка" xfId="4209" builtinId="8" hidden="1"/>
    <cellStyle name="Гиперссылка" xfId="4211" builtinId="8" hidden="1"/>
    <cellStyle name="Гиперссылка" xfId="4213" builtinId="8" hidden="1"/>
    <cellStyle name="Гиперссылка" xfId="4215" builtinId="8" hidden="1"/>
    <cellStyle name="Гиперссылка" xfId="4217" builtinId="8" hidden="1"/>
    <cellStyle name="Гиперссылка" xfId="4219" builtinId="8" hidden="1"/>
    <cellStyle name="Гиперссылка" xfId="4221" builtinId="8" hidden="1"/>
    <cellStyle name="Гиперссылка" xfId="4223" builtinId="8" hidden="1"/>
    <cellStyle name="Гиперссылка" xfId="4225" builtinId="8" hidden="1"/>
    <cellStyle name="Гиперссылка" xfId="4227" builtinId="8" hidden="1"/>
    <cellStyle name="Гиперссылка" xfId="4229" builtinId="8" hidden="1"/>
    <cellStyle name="Гиперссылка" xfId="4231" builtinId="8" hidden="1"/>
    <cellStyle name="Гиперссылка" xfId="4233" builtinId="8" hidden="1"/>
    <cellStyle name="Гиперссылка" xfId="4235" builtinId="8" hidden="1"/>
    <cellStyle name="Гиперссылка" xfId="4237" builtinId="8" hidden="1"/>
    <cellStyle name="Гиперссылка" xfId="4239" builtinId="8" hidden="1"/>
    <cellStyle name="Гиперссылка" xfId="4241" builtinId="8" hidden="1"/>
    <cellStyle name="Гиперссылка" xfId="4243" builtinId="8" hidden="1"/>
    <cellStyle name="Гиперссылка" xfId="4245" builtinId="8" hidden="1"/>
    <cellStyle name="Гиперссылка" xfId="4247" builtinId="8" hidden="1"/>
    <cellStyle name="Гиперссылка" xfId="4249" builtinId="8" hidden="1"/>
    <cellStyle name="Гиперссылка" xfId="4251" builtinId="8" hidden="1"/>
    <cellStyle name="Гиперссылка" xfId="4253" builtinId="8" hidden="1"/>
    <cellStyle name="Гиперссылка" xfId="4255" builtinId="8" hidden="1"/>
    <cellStyle name="Гиперссылка" xfId="4257" builtinId="8" hidden="1"/>
    <cellStyle name="Гиперссылка" xfId="4259" builtinId="8" hidden="1"/>
    <cellStyle name="Гиперссылка" xfId="4261" builtinId="8" hidden="1"/>
    <cellStyle name="Гиперссылка" xfId="4263" builtinId="8" hidden="1"/>
    <cellStyle name="Гиперссылка" xfId="4265" builtinId="8" hidden="1"/>
    <cellStyle name="Гиперссылка" xfId="4267" builtinId="8" hidden="1"/>
    <cellStyle name="Гиперссылка" xfId="4269" builtinId="8" hidden="1"/>
    <cellStyle name="Гиперссылка" xfId="4271" builtinId="8" hidden="1"/>
    <cellStyle name="Гиперссылка" xfId="4273" builtinId="8" hidden="1"/>
    <cellStyle name="Гиперссылка" xfId="4275" builtinId="8" hidden="1"/>
    <cellStyle name="Гиперссылка" xfId="4277" builtinId="8" hidden="1"/>
    <cellStyle name="Гиперссылка" xfId="4279" builtinId="8" hidden="1"/>
    <cellStyle name="Гиперссылка" xfId="4281" builtinId="8" hidden="1"/>
    <cellStyle name="Гиперссылка" xfId="4283" builtinId="8" hidden="1"/>
    <cellStyle name="Гиперссылка" xfId="4285" builtinId="8" hidden="1"/>
    <cellStyle name="Гиперссылка" xfId="4287" builtinId="8" hidden="1"/>
    <cellStyle name="Гиперссылка" xfId="4289" builtinId="8" hidden="1"/>
    <cellStyle name="Гиперссылка" xfId="4291" builtinId="8" hidden="1"/>
    <cellStyle name="Гиперссылка" xfId="4293" builtinId="8" hidden="1"/>
    <cellStyle name="Гиперссылка" xfId="4295" builtinId="8" hidden="1"/>
    <cellStyle name="Гиперссылка" xfId="4297" builtinId="8" hidden="1"/>
    <cellStyle name="Гиперссылка" xfId="4299" builtinId="8" hidden="1"/>
    <cellStyle name="Гиперссылка" xfId="4301" builtinId="8" hidden="1"/>
    <cellStyle name="Гиперссылка" xfId="4303" builtinId="8" hidden="1"/>
    <cellStyle name="Гиперссылка" xfId="4305" builtinId="8" hidden="1"/>
    <cellStyle name="Гиперссылка" xfId="4307" builtinId="8" hidden="1"/>
    <cellStyle name="Гиперссылка" xfId="4309" builtinId="8" hidden="1"/>
    <cellStyle name="Гиперссылка" xfId="4311" builtinId="8" hidden="1"/>
    <cellStyle name="Гиперссылка" xfId="4313" builtinId="8" hidden="1"/>
    <cellStyle name="Гиперссылка" xfId="4315" builtinId="8" hidden="1"/>
    <cellStyle name="Гиперссылка" xfId="4317" builtinId="8" hidden="1"/>
    <cellStyle name="Гиперссылка" xfId="4319" builtinId="8" hidden="1"/>
    <cellStyle name="Гиперссылка" xfId="4321" builtinId="8" hidden="1"/>
    <cellStyle name="Гиперссылка" xfId="4323" builtinId="8" hidden="1"/>
    <cellStyle name="Гиперссылка" xfId="4325" builtinId="8" hidden="1"/>
    <cellStyle name="Гиперссылка" xfId="4327" builtinId="8" hidden="1"/>
    <cellStyle name="Гиперссылка" xfId="4329" builtinId="8" hidden="1"/>
    <cellStyle name="Гиперссылка" xfId="4331" builtinId="8" hidden="1"/>
    <cellStyle name="Гиперссылка" xfId="4333" builtinId="8" hidden="1"/>
    <cellStyle name="Гиперссылка" xfId="4335" builtinId="8" hidden="1"/>
    <cellStyle name="Гиперссылка" xfId="4337" builtinId="8" hidden="1"/>
    <cellStyle name="Гиперссылка" xfId="4339" builtinId="8" hidden="1"/>
    <cellStyle name="Гиперссылка" xfId="4341" builtinId="8" hidden="1"/>
    <cellStyle name="Гиперссылка" xfId="4343" builtinId="8" hidden="1"/>
    <cellStyle name="Гиперссылка" xfId="4345" builtinId="8" hidden="1"/>
    <cellStyle name="Гиперссылка" xfId="4347" builtinId="8" hidden="1"/>
    <cellStyle name="Гиперссылка" xfId="4349" builtinId="8" hidden="1"/>
    <cellStyle name="Гиперссылка" xfId="4351" builtinId="8" hidden="1"/>
    <cellStyle name="Гиперссылка" xfId="4353" builtinId="8" hidden="1"/>
    <cellStyle name="Гиперссылка" xfId="4355" builtinId="8" hidden="1"/>
    <cellStyle name="Гиперссылка" xfId="4357" builtinId="8" hidden="1"/>
    <cellStyle name="Гиперссылка" xfId="4359" builtinId="8" hidden="1"/>
    <cellStyle name="Гиперссылка" xfId="4361" builtinId="8" hidden="1"/>
    <cellStyle name="Гиперссылка" xfId="4363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40" builtinId="9" hidden="1"/>
    <cellStyle name="Открывавшаяся гиперссылка" xfId="942" builtinId="9" hidden="1"/>
    <cellStyle name="Открывавшаяся гиперссылка" xfId="944" builtinId="9" hidden="1"/>
    <cellStyle name="Открывавшаяся гиперссылка" xfId="946" builtinId="9" hidden="1"/>
    <cellStyle name="Открывавшаяся гиперссылка" xfId="948" builtinId="9" hidden="1"/>
    <cellStyle name="Открывавшаяся гиперссылка" xfId="950" builtinId="9" hidden="1"/>
    <cellStyle name="Открывавшаяся гиперссылка" xfId="952" builtinId="9" hidden="1"/>
    <cellStyle name="Открывавшаяся гиперссылка" xfId="954" builtinId="9" hidden="1"/>
    <cellStyle name="Открывавшаяся гиперссылка" xfId="956" builtinId="9" hidden="1"/>
    <cellStyle name="Открывавшаяся гиперссылка" xfId="958" builtinId="9" hidden="1"/>
    <cellStyle name="Открывавшаяся гиперссылка" xfId="960" builtinId="9" hidden="1"/>
    <cellStyle name="Открывавшаяся гиперссылка" xfId="962" builtinId="9" hidden="1"/>
    <cellStyle name="Открывавшаяся гиперссылка" xfId="964" builtinId="9" hidden="1"/>
    <cellStyle name="Открывавшаяся гиперссылка" xfId="966" builtinId="9" hidden="1"/>
    <cellStyle name="Открывавшаяся гиперссылка" xfId="968" builtinId="9" hidden="1"/>
    <cellStyle name="Открывавшаяся гиперссылка" xfId="970" builtinId="9" hidden="1"/>
    <cellStyle name="Открывавшаяся гиперссылка" xfId="972" builtinId="9" hidden="1"/>
    <cellStyle name="Открывавшаяся гиперссылка" xfId="974" builtinId="9" hidden="1"/>
    <cellStyle name="Открывавшаяся гиперссылка" xfId="976" builtinId="9" hidden="1"/>
    <cellStyle name="Открывавшаяся гиперссылка" xfId="978" builtinId="9" hidden="1"/>
    <cellStyle name="Открывавшаяся гиперссылка" xfId="980" builtinId="9" hidden="1"/>
    <cellStyle name="Открывавшаяся гиперссылка" xfId="982" builtinId="9" hidden="1"/>
    <cellStyle name="Открывавшаяся гиперссылка" xfId="984" builtinId="9" hidden="1"/>
    <cellStyle name="Открывавшаяся гиперссылка" xfId="986" builtinId="9" hidden="1"/>
    <cellStyle name="Открывавшаяся гиперссылка" xfId="988" builtinId="9" hidden="1"/>
    <cellStyle name="Открывавшаяся гиперссылка" xfId="990" builtinId="9" hidden="1"/>
    <cellStyle name="Открывавшаяся гиперссылка" xfId="992" builtinId="9" hidden="1"/>
    <cellStyle name="Открывавшаяся гиперссылка" xfId="994" builtinId="9" hidden="1"/>
    <cellStyle name="Открывавшаяся гиперссылка" xfId="996" builtinId="9" hidden="1"/>
    <cellStyle name="Открывавшаяся гиперссылка" xfId="998" builtinId="9" hidden="1"/>
    <cellStyle name="Открывавшаяся гиперссылка" xfId="1000" builtinId="9" hidden="1"/>
    <cellStyle name="Открывавшаяся гиперссылка" xfId="1002" builtinId="9" hidden="1"/>
    <cellStyle name="Открывавшаяся гиперссылка" xfId="1004" builtinId="9" hidden="1"/>
    <cellStyle name="Открывавшаяся гиперссылка" xfId="1006" builtinId="9" hidden="1"/>
    <cellStyle name="Открывавшаяся гиперссылка" xfId="1008" builtinId="9" hidden="1"/>
    <cellStyle name="Открывавшаяся гиперссылка" xfId="1010" builtinId="9" hidden="1"/>
    <cellStyle name="Открывавшаяся гиперссылка" xfId="1012" builtinId="9" hidden="1"/>
    <cellStyle name="Открывавшаяся гиперссылка" xfId="1014" builtinId="9" hidden="1"/>
    <cellStyle name="Открывавшаяся гиперссылка" xfId="1016" builtinId="9" hidden="1"/>
    <cellStyle name="Открывавшаяся гиперссылка" xfId="1018" builtinId="9" hidden="1"/>
    <cellStyle name="Открывавшаяся гиперссылка" xfId="1020" builtinId="9" hidden="1"/>
    <cellStyle name="Открывавшаяся гиперссылка" xfId="1022" builtinId="9" hidden="1"/>
    <cellStyle name="Открывавшаяся гиперссылка" xfId="1024" builtinId="9" hidden="1"/>
    <cellStyle name="Открывавшаяся гиперссылка" xfId="1026" builtinId="9" hidden="1"/>
    <cellStyle name="Открывавшаяся гиперссылка" xfId="1028" builtinId="9" hidden="1"/>
    <cellStyle name="Открывавшаяся гиперссылка" xfId="1030" builtinId="9" hidden="1"/>
    <cellStyle name="Открывавшаяся гиперссылка" xfId="1032" builtinId="9" hidden="1"/>
    <cellStyle name="Открывавшаяся гиперссылка" xfId="1034" builtinId="9" hidden="1"/>
    <cellStyle name="Открывавшаяся гиперссылка" xfId="1036" builtinId="9" hidden="1"/>
    <cellStyle name="Открывавшаяся гиперссылка" xfId="1038" builtinId="9" hidden="1"/>
    <cellStyle name="Открывавшаяся гиперссылка" xfId="1040" builtinId="9" hidden="1"/>
    <cellStyle name="Открывавшаяся гиперссылка" xfId="1042" builtinId="9" hidden="1"/>
    <cellStyle name="Открывавшаяся гиперссылка" xfId="1044" builtinId="9" hidden="1"/>
    <cellStyle name="Открывавшаяся гиперссылка" xfId="1046" builtinId="9" hidden="1"/>
    <cellStyle name="Открывавшаяся гиперссылка" xfId="1048" builtinId="9" hidden="1"/>
    <cellStyle name="Открывавшаяся гиперссылка" xfId="1050" builtinId="9" hidden="1"/>
    <cellStyle name="Открывавшаяся гиперссылка" xfId="1052" builtinId="9" hidden="1"/>
    <cellStyle name="Открывавшаяся гиперссылка" xfId="1054" builtinId="9" hidden="1"/>
    <cellStyle name="Открывавшаяся гиперссылка" xfId="1056" builtinId="9" hidden="1"/>
    <cellStyle name="Открывавшаяся гиперссылка" xfId="1058" builtinId="9" hidden="1"/>
    <cellStyle name="Открывавшаяся гиперссылка" xfId="1060" builtinId="9" hidden="1"/>
    <cellStyle name="Открывавшаяся гиперссылка" xfId="1062" builtinId="9" hidden="1"/>
    <cellStyle name="Открывавшаяся гиперссылка" xfId="1064" builtinId="9" hidden="1"/>
    <cellStyle name="Открывавшаяся гиперссылка" xfId="1066" builtinId="9" hidden="1"/>
    <cellStyle name="Открывавшаяся гиперссылка" xfId="1068" builtinId="9" hidden="1"/>
    <cellStyle name="Открывавшаяся гиперссылка" xfId="1070" builtinId="9" hidden="1"/>
    <cellStyle name="Открывавшаяся гиперссылка" xfId="1072" builtinId="9" hidden="1"/>
    <cellStyle name="Открывавшаяся гиперссылка" xfId="1074" builtinId="9" hidden="1"/>
    <cellStyle name="Открывавшаяся гиперссылка" xfId="1076" builtinId="9" hidden="1"/>
    <cellStyle name="Открывавшаяся гиперссылка" xfId="1078" builtinId="9" hidden="1"/>
    <cellStyle name="Открывавшаяся гиперссылка" xfId="1080" builtinId="9" hidden="1"/>
    <cellStyle name="Открывавшаяся гиперссылка" xfId="1082" builtinId="9" hidden="1"/>
    <cellStyle name="Открывавшаяся гиперссылка" xfId="1084" builtinId="9" hidden="1"/>
    <cellStyle name="Открывавшаяся гиперссылка" xfId="1086" builtinId="9" hidden="1"/>
    <cellStyle name="Открывавшаяся гиперссылка" xfId="1088" builtinId="9" hidden="1"/>
    <cellStyle name="Открывавшаяся гиперссылка" xfId="1090" builtinId="9" hidden="1"/>
    <cellStyle name="Открывавшаяся гиперссылка" xfId="1092" builtinId="9" hidden="1"/>
    <cellStyle name="Открывавшаяся гиперссылка" xfId="1094" builtinId="9" hidden="1"/>
    <cellStyle name="Открывавшаяся гиперссылка" xfId="1096" builtinId="9" hidden="1"/>
    <cellStyle name="Открывавшаяся гиперссылка" xfId="1098" builtinId="9" hidden="1"/>
    <cellStyle name="Открывавшаяся гиперссылка" xfId="1100" builtinId="9" hidden="1"/>
    <cellStyle name="Открывавшаяся гиперссылка" xfId="1102" builtinId="9" hidden="1"/>
    <cellStyle name="Открывавшаяся гиперссылка" xfId="1104" builtinId="9" hidden="1"/>
    <cellStyle name="Открывавшаяся гиперссылка" xfId="1106" builtinId="9" hidden="1"/>
    <cellStyle name="Открывавшаяся гиперссылка" xfId="1108" builtinId="9" hidden="1"/>
    <cellStyle name="Открывавшаяся гиперссылка" xfId="1110" builtinId="9" hidden="1"/>
    <cellStyle name="Открывавшаяся гиперссылка" xfId="1112" builtinId="9" hidden="1"/>
    <cellStyle name="Открывавшаяся гиперссылка" xfId="1114" builtinId="9" hidden="1"/>
    <cellStyle name="Открывавшаяся гиперссылка" xfId="1116" builtinId="9" hidden="1"/>
    <cellStyle name="Открывавшаяся гиперссылка" xfId="1118" builtinId="9" hidden="1"/>
    <cellStyle name="Открывавшаяся гиперссылка" xfId="1120" builtinId="9" hidden="1"/>
    <cellStyle name="Открывавшаяся гиперссылка" xfId="1122" builtinId="9" hidden="1"/>
    <cellStyle name="Открывавшаяся гиперссылка" xfId="1124" builtinId="9" hidden="1"/>
    <cellStyle name="Открывавшаяся гиперссылка" xfId="1126" builtinId="9" hidden="1"/>
    <cellStyle name="Открывавшаяся гиперссылка" xfId="1128" builtinId="9" hidden="1"/>
    <cellStyle name="Открывавшаяся гиперссылка" xfId="1130" builtinId="9" hidden="1"/>
    <cellStyle name="Открывавшаяся гиперссылка" xfId="1132" builtinId="9" hidden="1"/>
    <cellStyle name="Открывавшаяся гиперссылка" xfId="1134" builtinId="9" hidden="1"/>
    <cellStyle name="Открывавшаяся гиперссылка" xfId="1136" builtinId="9" hidden="1"/>
    <cellStyle name="Открывавшаяся гиперссылка" xfId="1138" builtinId="9" hidden="1"/>
    <cellStyle name="Открывавшаяся гиперссылка" xfId="1140" builtinId="9" hidden="1"/>
    <cellStyle name="Открывавшаяся гиперссылка" xfId="1142" builtinId="9" hidden="1"/>
    <cellStyle name="Открывавшаяся гиперссылка" xfId="1144" builtinId="9" hidden="1"/>
    <cellStyle name="Открывавшаяся гиперссылка" xfId="1146" builtinId="9" hidden="1"/>
    <cellStyle name="Открывавшаяся гиперссылка" xfId="1148" builtinId="9" hidden="1"/>
    <cellStyle name="Открывавшаяся гиперссылка" xfId="1150" builtinId="9" hidden="1"/>
    <cellStyle name="Открывавшаяся гиперссылка" xfId="1152" builtinId="9" hidden="1"/>
    <cellStyle name="Открывавшаяся гиперссылка" xfId="1154" builtinId="9" hidden="1"/>
    <cellStyle name="Открывавшаяся гиперссылка" xfId="1156" builtinId="9" hidden="1"/>
    <cellStyle name="Открывавшаяся гиперссылка" xfId="1158" builtinId="9" hidden="1"/>
    <cellStyle name="Открывавшаяся гиперссылка" xfId="1160" builtinId="9" hidden="1"/>
    <cellStyle name="Открывавшаяся гиперссылка" xfId="1162" builtinId="9" hidden="1"/>
    <cellStyle name="Открывавшаяся гиперссылка" xfId="1164" builtinId="9" hidden="1"/>
    <cellStyle name="Открывавшаяся гиперссылка" xfId="1166" builtinId="9" hidden="1"/>
    <cellStyle name="Открывавшаяся гиперссылка" xfId="1168" builtinId="9" hidden="1"/>
    <cellStyle name="Открывавшаяся гиперссылка" xfId="1170" builtinId="9" hidden="1"/>
    <cellStyle name="Открывавшаяся гиперссылка" xfId="1172" builtinId="9" hidden="1"/>
    <cellStyle name="Открывавшаяся гиперссылка" xfId="1174" builtinId="9" hidden="1"/>
    <cellStyle name="Открывавшаяся гиперссылка" xfId="1176" builtinId="9" hidden="1"/>
    <cellStyle name="Открывавшаяся гиперссылка" xfId="1178" builtinId="9" hidden="1"/>
    <cellStyle name="Открывавшаяся гиперссылка" xfId="1180" builtinId="9" hidden="1"/>
    <cellStyle name="Открывавшаяся гиперссылка" xfId="1182" builtinId="9" hidden="1"/>
    <cellStyle name="Открывавшаяся гиперссылка" xfId="1184" builtinId="9" hidden="1"/>
    <cellStyle name="Открывавшаяся гиперссылка" xfId="1186" builtinId="9" hidden="1"/>
    <cellStyle name="Открывавшаяся гиперссылка" xfId="1188" builtinId="9" hidden="1"/>
    <cellStyle name="Открывавшаяся гиперссылка" xfId="1190" builtinId="9" hidden="1"/>
    <cellStyle name="Открывавшаяся гиперссылка" xfId="1192" builtinId="9" hidden="1"/>
    <cellStyle name="Открывавшаяся гиперссылка" xfId="1194" builtinId="9" hidden="1"/>
    <cellStyle name="Открывавшаяся гиперссылка" xfId="1196" builtinId="9" hidden="1"/>
    <cellStyle name="Открывавшаяся гиперссылка" xfId="1198" builtinId="9" hidden="1"/>
    <cellStyle name="Открывавшаяся гиперссылка" xfId="1200" builtinId="9" hidden="1"/>
    <cellStyle name="Открывавшаяся гиперссылка" xfId="1202" builtinId="9" hidden="1"/>
    <cellStyle name="Открывавшаяся гиперссылка" xfId="1204" builtinId="9" hidden="1"/>
    <cellStyle name="Открывавшаяся гиперссылка" xfId="1206" builtinId="9" hidden="1"/>
    <cellStyle name="Открывавшаяся гиперссылка" xfId="1208" builtinId="9" hidden="1"/>
    <cellStyle name="Открывавшаяся гиперссылка" xfId="1210" builtinId="9" hidden="1"/>
    <cellStyle name="Открывавшаяся гиперссылка" xfId="1212" builtinId="9" hidden="1"/>
    <cellStyle name="Открывавшаяся гиперссылка" xfId="1214" builtinId="9" hidden="1"/>
    <cellStyle name="Открывавшаяся гиперссылка" xfId="1216" builtinId="9" hidden="1"/>
    <cellStyle name="Открывавшаяся гиперссылка" xfId="1218" builtinId="9" hidden="1"/>
    <cellStyle name="Открывавшаяся гиперссылка" xfId="1220" builtinId="9" hidden="1"/>
    <cellStyle name="Открывавшаяся гиперссылка" xfId="1222" builtinId="9" hidden="1"/>
    <cellStyle name="Открывавшаяся гиперссылка" xfId="1224" builtinId="9" hidden="1"/>
    <cellStyle name="Открывавшаяся гиперссылка" xfId="1226" builtinId="9" hidden="1"/>
    <cellStyle name="Открывавшаяся гиперссылка" xfId="1228" builtinId="9" hidden="1"/>
    <cellStyle name="Открывавшаяся гиперссылка" xfId="1230" builtinId="9" hidden="1"/>
    <cellStyle name="Открывавшаяся гиперссылка" xfId="1232" builtinId="9" hidden="1"/>
    <cellStyle name="Открывавшаяся гиперссылка" xfId="1234" builtinId="9" hidden="1"/>
    <cellStyle name="Открывавшаяся гиперссылка" xfId="1236" builtinId="9" hidden="1"/>
    <cellStyle name="Открывавшаяся гиперссылка" xfId="1238" builtinId="9" hidden="1"/>
    <cellStyle name="Открывавшаяся гиперссылка" xfId="1240" builtinId="9" hidden="1"/>
    <cellStyle name="Открывавшаяся гиперссылка" xfId="1242" builtinId="9" hidden="1"/>
    <cellStyle name="Открывавшаяся гиперссылка" xfId="1244" builtinId="9" hidden="1"/>
    <cellStyle name="Открывавшаяся гиперссылка" xfId="1246" builtinId="9" hidden="1"/>
    <cellStyle name="Открывавшаяся гиперссылка" xfId="1248" builtinId="9" hidden="1"/>
    <cellStyle name="Открывавшаяся гиперссылка" xfId="1250" builtinId="9" hidden="1"/>
    <cellStyle name="Открывавшаяся гиперссылка" xfId="1252" builtinId="9" hidden="1"/>
    <cellStyle name="Открывавшаяся гиперссылка" xfId="1254" builtinId="9" hidden="1"/>
    <cellStyle name="Открывавшаяся гиперссылка" xfId="1256" builtinId="9" hidden="1"/>
    <cellStyle name="Открывавшаяся гиперссылка" xfId="1258" builtinId="9" hidden="1"/>
    <cellStyle name="Открывавшаяся гиперссылка" xfId="1260" builtinId="9" hidden="1"/>
    <cellStyle name="Открывавшаяся гиперссылка" xfId="1262" builtinId="9" hidden="1"/>
    <cellStyle name="Открывавшаяся гиперссылка" xfId="1264" builtinId="9" hidden="1"/>
    <cellStyle name="Открывавшаяся гиперссылка" xfId="1266" builtinId="9" hidden="1"/>
    <cellStyle name="Открывавшаяся гиперссылка" xfId="1268" builtinId="9" hidden="1"/>
    <cellStyle name="Открывавшаяся гиперссылка" xfId="1270" builtinId="9" hidden="1"/>
    <cellStyle name="Открывавшаяся гиперссылка" xfId="1272" builtinId="9" hidden="1"/>
    <cellStyle name="Открывавшаяся гиперссылка" xfId="1274" builtinId="9" hidden="1"/>
    <cellStyle name="Открывавшаяся гиперссылка" xfId="1276" builtinId="9" hidden="1"/>
    <cellStyle name="Открывавшаяся гиперссылка" xfId="1278" builtinId="9" hidden="1"/>
    <cellStyle name="Открывавшаяся гиперссылка" xfId="1280" builtinId="9" hidden="1"/>
    <cellStyle name="Открывавшаяся гиперссылка" xfId="1282" builtinId="9" hidden="1"/>
    <cellStyle name="Открывавшаяся гиперссылка" xfId="1284" builtinId="9" hidden="1"/>
    <cellStyle name="Открывавшаяся гиперссылка" xfId="1286" builtinId="9" hidden="1"/>
    <cellStyle name="Открывавшаяся гиперссылка" xfId="1288" builtinId="9" hidden="1"/>
    <cellStyle name="Открывавшаяся гиперссылка" xfId="1290" builtinId="9" hidden="1"/>
    <cellStyle name="Открывавшаяся гиперссылка" xfId="1292" builtinId="9" hidden="1"/>
    <cellStyle name="Открывавшаяся гиперссылка" xfId="1294" builtinId="9" hidden="1"/>
    <cellStyle name="Открывавшаяся гиперссылка" xfId="1296" builtinId="9" hidden="1"/>
    <cellStyle name="Открывавшаяся гиперссылка" xfId="1298" builtinId="9" hidden="1"/>
    <cellStyle name="Открывавшаяся гиперссылка" xfId="1300" builtinId="9" hidden="1"/>
    <cellStyle name="Открывавшаяся гиперссылка" xfId="1302" builtinId="9" hidden="1"/>
    <cellStyle name="Открывавшаяся гиперссылка" xfId="1304" builtinId="9" hidden="1"/>
    <cellStyle name="Открывавшаяся гиперссылка" xfId="1306" builtinId="9" hidden="1"/>
    <cellStyle name="Открывавшаяся гиперссылка" xfId="1308" builtinId="9" hidden="1"/>
    <cellStyle name="Открывавшаяся гиперссылка" xfId="1310" builtinId="9" hidden="1"/>
    <cellStyle name="Открывавшаяся гиперссылка" xfId="1312" builtinId="9" hidden="1"/>
    <cellStyle name="Открывавшаяся гиперссылка" xfId="1314" builtinId="9" hidden="1"/>
    <cellStyle name="Открывавшаяся гиперссылка" xfId="1316" builtinId="9" hidden="1"/>
    <cellStyle name="Открывавшаяся гиперссылка" xfId="1318" builtinId="9" hidden="1"/>
    <cellStyle name="Открывавшаяся гиперссылка" xfId="1320" builtinId="9" hidden="1"/>
    <cellStyle name="Открывавшаяся гиперссылка" xfId="1322" builtinId="9" hidden="1"/>
    <cellStyle name="Открывавшаяся гиперссылка" xfId="1324" builtinId="9" hidden="1"/>
    <cellStyle name="Открывавшаяся гиперссылка" xfId="1326" builtinId="9" hidden="1"/>
    <cellStyle name="Открывавшаяся гиперссылка" xfId="1328" builtinId="9" hidden="1"/>
    <cellStyle name="Открывавшаяся гиперссылка" xfId="1330" builtinId="9" hidden="1"/>
    <cellStyle name="Открывавшаяся гиперссылка" xfId="1332" builtinId="9" hidden="1"/>
    <cellStyle name="Открывавшаяся гиперссылка" xfId="1334" builtinId="9" hidden="1"/>
    <cellStyle name="Открывавшаяся гиперссылка" xfId="1336" builtinId="9" hidden="1"/>
    <cellStyle name="Открывавшаяся гиперссылка" xfId="1338" builtinId="9" hidden="1"/>
    <cellStyle name="Открывавшаяся гиперссылка" xfId="1340" builtinId="9" hidden="1"/>
    <cellStyle name="Открывавшаяся гиперссылка" xfId="1342" builtinId="9" hidden="1"/>
    <cellStyle name="Открывавшаяся гиперссылка" xfId="1344" builtinId="9" hidden="1"/>
    <cellStyle name="Открывавшаяся гиперссылка" xfId="1346" builtinId="9" hidden="1"/>
    <cellStyle name="Открывавшаяся гиперссылка" xfId="1348" builtinId="9" hidden="1"/>
    <cellStyle name="Открывавшаяся гиперссылка" xfId="1350" builtinId="9" hidden="1"/>
    <cellStyle name="Открывавшаяся гиперссылка" xfId="1352" builtinId="9" hidden="1"/>
    <cellStyle name="Открывавшаяся гиперссылка" xfId="1354" builtinId="9" hidden="1"/>
    <cellStyle name="Открывавшаяся гиперссылка" xfId="1356" builtinId="9" hidden="1"/>
    <cellStyle name="Открывавшаяся гиперссылка" xfId="1358" builtinId="9" hidden="1"/>
    <cellStyle name="Открывавшаяся гиперссылка" xfId="1360" builtinId="9" hidden="1"/>
    <cellStyle name="Открывавшаяся гиперссылка" xfId="1362" builtinId="9" hidden="1"/>
    <cellStyle name="Открывавшаяся гиперссылка" xfId="1364" builtinId="9" hidden="1"/>
    <cellStyle name="Открывавшаяся гиперссылка" xfId="1366" builtinId="9" hidden="1"/>
    <cellStyle name="Открывавшаяся гиперссылка" xfId="1368" builtinId="9" hidden="1"/>
    <cellStyle name="Открывавшаяся гиперссылка" xfId="1370" builtinId="9" hidden="1"/>
    <cellStyle name="Открывавшаяся гиперссылка" xfId="1372" builtinId="9" hidden="1"/>
    <cellStyle name="Открывавшаяся гиперссылка" xfId="1374" builtinId="9" hidden="1"/>
    <cellStyle name="Открывавшаяся гиперссылка" xfId="1376" builtinId="9" hidden="1"/>
    <cellStyle name="Открывавшаяся гиперссылка" xfId="1378" builtinId="9" hidden="1"/>
    <cellStyle name="Открывавшаяся гиперссылка" xfId="1380" builtinId="9" hidden="1"/>
    <cellStyle name="Открывавшаяся гиперссылка" xfId="1382" builtinId="9" hidden="1"/>
    <cellStyle name="Открывавшаяся гиперссылка" xfId="1384" builtinId="9" hidden="1"/>
    <cellStyle name="Открывавшаяся гиперссылка" xfId="1386" builtinId="9" hidden="1"/>
    <cellStyle name="Открывавшаяся гиперссылка" xfId="1388" builtinId="9" hidden="1"/>
    <cellStyle name="Открывавшаяся гиперссылка" xfId="1390" builtinId="9" hidden="1"/>
    <cellStyle name="Открывавшаяся гиперссылка" xfId="1392" builtinId="9" hidden="1"/>
    <cellStyle name="Открывавшаяся гиперссылка" xfId="1394" builtinId="9" hidden="1"/>
    <cellStyle name="Открывавшаяся гиперссылка" xfId="1396" builtinId="9" hidden="1"/>
    <cellStyle name="Открывавшаяся гиперссылка" xfId="1398" builtinId="9" hidden="1"/>
    <cellStyle name="Открывавшаяся гиперссылка" xfId="1400" builtinId="9" hidden="1"/>
    <cellStyle name="Открывавшаяся гиперссылка" xfId="1402" builtinId="9" hidden="1"/>
    <cellStyle name="Открывавшаяся гиперссылка" xfId="1404" builtinId="9" hidden="1"/>
    <cellStyle name="Открывавшаяся гиперссылка" xfId="1406" builtinId="9" hidden="1"/>
    <cellStyle name="Открывавшаяся гиперссылка" xfId="1408" builtinId="9" hidden="1"/>
    <cellStyle name="Открывавшаяся гиперссылка" xfId="1410" builtinId="9" hidden="1"/>
    <cellStyle name="Открывавшаяся гиперссылка" xfId="1412" builtinId="9" hidden="1"/>
    <cellStyle name="Открывавшаяся гиперссылка" xfId="1414" builtinId="9" hidden="1"/>
    <cellStyle name="Открывавшаяся гиперссылка" xfId="1416" builtinId="9" hidden="1"/>
    <cellStyle name="Открывавшаяся гиперссылка" xfId="1418" builtinId="9" hidden="1"/>
    <cellStyle name="Открывавшаяся гиперссылка" xfId="1420" builtinId="9" hidden="1"/>
    <cellStyle name="Открывавшаяся гиперссылка" xfId="1422" builtinId="9" hidden="1"/>
    <cellStyle name="Открывавшаяся гиперссылка" xfId="1424" builtinId="9" hidden="1"/>
    <cellStyle name="Открывавшаяся гиперссылка" xfId="1426" builtinId="9" hidden="1"/>
    <cellStyle name="Открывавшаяся гиперссылка" xfId="1428" builtinId="9" hidden="1"/>
    <cellStyle name="Открывавшаяся гиперссылка" xfId="1430" builtinId="9" hidden="1"/>
    <cellStyle name="Открывавшаяся гиперссылка" xfId="1432" builtinId="9" hidden="1"/>
    <cellStyle name="Открывавшаяся гиперссылка" xfId="1434" builtinId="9" hidden="1"/>
    <cellStyle name="Открывавшаяся гиперссылка" xfId="1436" builtinId="9" hidden="1"/>
    <cellStyle name="Открывавшаяся гиперссылка" xfId="1438" builtinId="9" hidden="1"/>
    <cellStyle name="Открывавшаяся гиперссылка" xfId="1440" builtinId="9" hidden="1"/>
    <cellStyle name="Открывавшаяся гиперссылка" xfId="1442" builtinId="9" hidden="1"/>
    <cellStyle name="Открывавшаяся гиперссылка" xfId="1444" builtinId="9" hidden="1"/>
    <cellStyle name="Открывавшаяся гиперссылка" xfId="1446" builtinId="9" hidden="1"/>
    <cellStyle name="Открывавшаяся гиперссылка" xfId="1448" builtinId="9" hidden="1"/>
    <cellStyle name="Открывавшаяся гиперссылка" xfId="1450" builtinId="9" hidden="1"/>
    <cellStyle name="Открывавшаяся гиперссылка" xfId="1452" builtinId="9" hidden="1"/>
    <cellStyle name="Открывавшаяся гиперссылка" xfId="1454" builtinId="9" hidden="1"/>
    <cellStyle name="Открывавшаяся гиперссылка" xfId="1456" builtinId="9" hidden="1"/>
    <cellStyle name="Открывавшаяся гиперссылка" xfId="1458" builtinId="9" hidden="1"/>
    <cellStyle name="Открывавшаяся гиперссылка" xfId="1460" builtinId="9" hidden="1"/>
    <cellStyle name="Открывавшаяся гиперссылка" xfId="1462" builtinId="9" hidden="1"/>
    <cellStyle name="Открывавшаяся гиперссылка" xfId="1464" builtinId="9" hidden="1"/>
    <cellStyle name="Открывавшаяся гиперссылка" xfId="1466" builtinId="9" hidden="1"/>
    <cellStyle name="Открывавшаяся гиперссылка" xfId="1468" builtinId="9" hidden="1"/>
    <cellStyle name="Открывавшаяся гиперссылка" xfId="1470" builtinId="9" hidden="1"/>
    <cellStyle name="Открывавшаяся гиперссылка" xfId="1472" builtinId="9" hidden="1"/>
    <cellStyle name="Открывавшаяся гиперссылка" xfId="1474" builtinId="9" hidden="1"/>
    <cellStyle name="Открывавшаяся гиперссылка" xfId="1476" builtinId="9" hidden="1"/>
    <cellStyle name="Открывавшаяся гиперссылка" xfId="1478" builtinId="9" hidden="1"/>
    <cellStyle name="Открывавшаяся гиперссылка" xfId="1480" builtinId="9" hidden="1"/>
    <cellStyle name="Открывавшаяся гиперссылка" xfId="1482" builtinId="9" hidden="1"/>
    <cellStyle name="Открывавшаяся гиперссылка" xfId="1484" builtinId="9" hidden="1"/>
    <cellStyle name="Открывавшаяся гиперссылка" xfId="1486" builtinId="9" hidden="1"/>
    <cellStyle name="Открывавшаяся гиперссылка" xfId="1488" builtinId="9" hidden="1"/>
    <cellStyle name="Открывавшаяся гиперссылка" xfId="1490" builtinId="9" hidden="1"/>
    <cellStyle name="Открывавшаяся гиперссылка" xfId="1492" builtinId="9" hidden="1"/>
    <cellStyle name="Открывавшаяся гиперссылка" xfId="1494" builtinId="9" hidden="1"/>
    <cellStyle name="Открывавшаяся гиперссылка" xfId="1496" builtinId="9" hidden="1"/>
    <cellStyle name="Открывавшаяся гиперссылка" xfId="1498" builtinId="9" hidden="1"/>
    <cellStyle name="Открывавшаяся гиперссылка" xfId="1500" builtinId="9" hidden="1"/>
    <cellStyle name="Открывавшаяся гиперссылка" xfId="1502" builtinId="9" hidden="1"/>
    <cellStyle name="Открывавшаяся гиперссылка" xfId="1504" builtinId="9" hidden="1"/>
    <cellStyle name="Открывавшаяся гиперссылка" xfId="1506" builtinId="9" hidden="1"/>
    <cellStyle name="Открывавшаяся гиперссылка" xfId="1508" builtinId="9" hidden="1"/>
    <cellStyle name="Открывавшаяся гиперссылка" xfId="1510" builtinId="9" hidden="1"/>
    <cellStyle name="Открывавшаяся гиперссылка" xfId="1512" builtinId="9" hidden="1"/>
    <cellStyle name="Открывавшаяся гиперссылка" xfId="1514" builtinId="9" hidden="1"/>
    <cellStyle name="Открывавшаяся гиперссылка" xfId="1516" builtinId="9" hidden="1"/>
    <cellStyle name="Открывавшаяся гиперссылка" xfId="1518" builtinId="9" hidden="1"/>
    <cellStyle name="Открывавшаяся гиперссылка" xfId="1520" builtinId="9" hidden="1"/>
    <cellStyle name="Открывавшаяся гиперссылка" xfId="1522" builtinId="9" hidden="1"/>
    <cellStyle name="Открывавшаяся гиперссылка" xfId="1524" builtinId="9" hidden="1"/>
    <cellStyle name="Открывавшаяся гиперссылка" xfId="1526" builtinId="9" hidden="1"/>
    <cellStyle name="Открывавшаяся гиперссылка" xfId="1528" builtinId="9" hidden="1"/>
    <cellStyle name="Открывавшаяся гиперссылка" xfId="1530" builtinId="9" hidden="1"/>
    <cellStyle name="Открывавшаяся гиперссылка" xfId="1532" builtinId="9" hidden="1"/>
    <cellStyle name="Открывавшаяся гиперссылка" xfId="1534" builtinId="9" hidden="1"/>
    <cellStyle name="Открывавшаяся гиперссылка" xfId="1536" builtinId="9" hidden="1"/>
    <cellStyle name="Открывавшаяся гиперссылка" xfId="1538" builtinId="9" hidden="1"/>
    <cellStyle name="Открывавшаяся гиперссылка" xfId="1540" builtinId="9" hidden="1"/>
    <cellStyle name="Открывавшаяся гиперссылка" xfId="1542" builtinId="9" hidden="1"/>
    <cellStyle name="Открывавшаяся гиперссылка" xfId="1544" builtinId="9" hidden="1"/>
    <cellStyle name="Открывавшаяся гиперссылка" xfId="1546" builtinId="9" hidden="1"/>
    <cellStyle name="Открывавшаяся гиперссылка" xfId="1548" builtinId="9" hidden="1"/>
    <cellStyle name="Открывавшаяся гиперссылка" xfId="1550" builtinId="9" hidden="1"/>
    <cellStyle name="Открывавшаяся гиперссылка" xfId="1552" builtinId="9" hidden="1"/>
    <cellStyle name="Открывавшаяся гиперссылка" xfId="1554" builtinId="9" hidden="1"/>
    <cellStyle name="Открывавшаяся гиперссылка" xfId="1556" builtinId="9" hidden="1"/>
    <cellStyle name="Открывавшаяся гиперссылка" xfId="1558" builtinId="9" hidden="1"/>
    <cellStyle name="Открывавшаяся гиперссылка" xfId="1560" builtinId="9" hidden="1"/>
    <cellStyle name="Открывавшаяся гиперссылка" xfId="1562" builtinId="9" hidden="1"/>
    <cellStyle name="Открывавшаяся гиперссылка" xfId="1564" builtinId="9" hidden="1"/>
    <cellStyle name="Открывавшаяся гиперссылка" xfId="1566" builtinId="9" hidden="1"/>
    <cellStyle name="Открывавшаяся гиперссылка" xfId="1568" builtinId="9" hidden="1"/>
    <cellStyle name="Открывавшаяся гиперссылка" xfId="1570" builtinId="9" hidden="1"/>
    <cellStyle name="Открывавшаяся гиперссылка" xfId="1572" builtinId="9" hidden="1"/>
    <cellStyle name="Открывавшаяся гиперссылка" xfId="1574" builtinId="9" hidden="1"/>
    <cellStyle name="Открывавшаяся гиперссылка" xfId="1576" builtinId="9" hidden="1"/>
    <cellStyle name="Открывавшаяся гиперссылка" xfId="1578" builtinId="9" hidden="1"/>
    <cellStyle name="Открывавшаяся гиперссылка" xfId="1580" builtinId="9" hidden="1"/>
    <cellStyle name="Открывавшаяся гиперссылка" xfId="1582" builtinId="9" hidden="1"/>
    <cellStyle name="Открывавшаяся гиперссылка" xfId="1584" builtinId="9" hidden="1"/>
    <cellStyle name="Открывавшаяся гиперссылка" xfId="1586" builtinId="9" hidden="1"/>
    <cellStyle name="Открывавшаяся гиперссылка" xfId="1588" builtinId="9" hidden="1"/>
    <cellStyle name="Открывавшаяся гиперссылка" xfId="1590" builtinId="9" hidden="1"/>
    <cellStyle name="Открывавшаяся гиперссылка" xfId="1592" builtinId="9" hidden="1"/>
    <cellStyle name="Открывавшаяся гиперссылка" xfId="1594" builtinId="9" hidden="1"/>
    <cellStyle name="Открывавшаяся гиперссылка" xfId="1596" builtinId="9" hidden="1"/>
    <cellStyle name="Открывавшаяся гиперссылка" xfId="1598" builtinId="9" hidden="1"/>
    <cellStyle name="Открывавшаяся гиперссылка" xfId="1600" builtinId="9" hidden="1"/>
    <cellStyle name="Открывавшаяся гиперссылка" xfId="1602" builtinId="9" hidden="1"/>
    <cellStyle name="Открывавшаяся гиперссылка" xfId="1604" builtinId="9" hidden="1"/>
    <cellStyle name="Открывавшаяся гиперссылка" xfId="1606" builtinId="9" hidden="1"/>
    <cellStyle name="Открывавшаяся гиперссылка" xfId="1608" builtinId="9" hidden="1"/>
    <cellStyle name="Открывавшаяся гиперссылка" xfId="1610" builtinId="9" hidden="1"/>
    <cellStyle name="Открывавшаяся гиперссылка" xfId="1612" builtinId="9" hidden="1"/>
    <cellStyle name="Открывавшаяся гиперссылка" xfId="1614" builtinId="9" hidden="1"/>
    <cellStyle name="Открывавшаяся гиперссылка" xfId="1616" builtinId="9" hidden="1"/>
    <cellStyle name="Открывавшаяся гиперссылка" xfId="1618" builtinId="9" hidden="1"/>
    <cellStyle name="Открывавшаяся гиперссылка" xfId="1620" builtinId="9" hidden="1"/>
    <cellStyle name="Открывавшаяся гиперссылка" xfId="1622" builtinId="9" hidden="1"/>
    <cellStyle name="Открывавшаяся гиперссылка" xfId="1624" builtinId="9" hidden="1"/>
    <cellStyle name="Открывавшаяся гиперссылка" xfId="1626" builtinId="9" hidden="1"/>
    <cellStyle name="Открывавшаяся гиперссылка" xfId="1628" builtinId="9" hidden="1"/>
    <cellStyle name="Открывавшаяся гиперссылка" xfId="1630" builtinId="9" hidden="1"/>
    <cellStyle name="Открывавшаяся гиперссылка" xfId="1632" builtinId="9" hidden="1"/>
    <cellStyle name="Открывавшаяся гиперссылка" xfId="1634" builtinId="9" hidden="1"/>
    <cellStyle name="Открывавшаяся гиперссылка" xfId="1636" builtinId="9" hidden="1"/>
    <cellStyle name="Открывавшаяся гиперссылка" xfId="1638" builtinId="9" hidden="1"/>
    <cellStyle name="Открывавшаяся гиперссылка" xfId="1640" builtinId="9" hidden="1"/>
    <cellStyle name="Открывавшаяся гиперссылка" xfId="1642" builtinId="9" hidden="1"/>
    <cellStyle name="Открывавшаяся гиперссылка" xfId="1644" builtinId="9" hidden="1"/>
    <cellStyle name="Открывавшаяся гиперссылка" xfId="1646" builtinId="9" hidden="1"/>
    <cellStyle name="Открывавшаяся гиперссылка" xfId="1648" builtinId="9" hidden="1"/>
    <cellStyle name="Открывавшаяся гиперссылка" xfId="1650" builtinId="9" hidden="1"/>
    <cellStyle name="Открывавшаяся гиперссылка" xfId="1652" builtinId="9" hidden="1"/>
    <cellStyle name="Открывавшаяся гиперссылка" xfId="1654" builtinId="9" hidden="1"/>
    <cellStyle name="Открывавшаяся гиперссылка" xfId="1656" builtinId="9" hidden="1"/>
    <cellStyle name="Открывавшаяся гиперссылка" xfId="1658" builtinId="9" hidden="1"/>
    <cellStyle name="Открывавшаяся гиперссылка" xfId="1660" builtinId="9" hidden="1"/>
    <cellStyle name="Открывавшаяся гиперссылка" xfId="1662" builtinId="9" hidden="1"/>
    <cellStyle name="Открывавшаяся гиперссылка" xfId="1664" builtinId="9" hidden="1"/>
    <cellStyle name="Открывавшаяся гиперссылка" xfId="1666" builtinId="9" hidden="1"/>
    <cellStyle name="Открывавшаяся гиперссылка" xfId="1668" builtinId="9" hidden="1"/>
    <cellStyle name="Открывавшаяся гиперссылка" xfId="1670" builtinId="9" hidden="1"/>
    <cellStyle name="Открывавшаяся гиперссылка" xfId="1672" builtinId="9" hidden="1"/>
    <cellStyle name="Открывавшаяся гиперссылка" xfId="1674" builtinId="9" hidden="1"/>
    <cellStyle name="Открывавшаяся гиперссылка" xfId="1676" builtinId="9" hidden="1"/>
    <cellStyle name="Открывавшаяся гиперссылка" xfId="1678" builtinId="9" hidden="1"/>
    <cellStyle name="Открывавшаяся гиперссылка" xfId="1680" builtinId="9" hidden="1"/>
    <cellStyle name="Открывавшаяся гиперссылка" xfId="1682" builtinId="9" hidden="1"/>
    <cellStyle name="Открывавшаяся гиперссылка" xfId="1684" builtinId="9" hidden="1"/>
    <cellStyle name="Открывавшаяся гиперссылка" xfId="1686" builtinId="9" hidden="1"/>
    <cellStyle name="Открывавшаяся гиперссылка" xfId="1688" builtinId="9" hidden="1"/>
    <cellStyle name="Открывавшаяся гиперссылка" xfId="1690" builtinId="9" hidden="1"/>
    <cellStyle name="Открывавшаяся гиперссылка" xfId="1692" builtinId="9" hidden="1"/>
    <cellStyle name="Открывавшаяся гиперссылка" xfId="1694" builtinId="9" hidden="1"/>
    <cellStyle name="Открывавшаяся гиперссылка" xfId="1696" builtinId="9" hidden="1"/>
    <cellStyle name="Открывавшаяся гиперссылка" xfId="1698" builtinId="9" hidden="1"/>
    <cellStyle name="Открывавшаяся гиперссылка" xfId="1700" builtinId="9" hidden="1"/>
    <cellStyle name="Открывавшаяся гиперссылка" xfId="1702" builtinId="9" hidden="1"/>
    <cellStyle name="Открывавшаяся гиперссылка" xfId="1704" builtinId="9" hidden="1"/>
    <cellStyle name="Открывавшаяся гиперссылка" xfId="1706" builtinId="9" hidden="1"/>
    <cellStyle name="Открывавшаяся гиперссылка" xfId="1708" builtinId="9" hidden="1"/>
    <cellStyle name="Открывавшаяся гиперссылка" xfId="1710" builtinId="9" hidden="1"/>
    <cellStyle name="Открывавшаяся гиперссылка" xfId="1712" builtinId="9" hidden="1"/>
    <cellStyle name="Открывавшаяся гиперссылка" xfId="1714" builtinId="9" hidden="1"/>
    <cellStyle name="Открывавшаяся гиперссылка" xfId="1716" builtinId="9" hidden="1"/>
    <cellStyle name="Открывавшаяся гиперссылка" xfId="1718" builtinId="9" hidden="1"/>
    <cellStyle name="Открывавшаяся гиперссылка" xfId="1720" builtinId="9" hidden="1"/>
    <cellStyle name="Открывавшаяся гиперссылка" xfId="1722" builtinId="9" hidden="1"/>
    <cellStyle name="Открывавшаяся гиперссылка" xfId="1724" builtinId="9" hidden="1"/>
    <cellStyle name="Открывавшаяся гиперссылка" xfId="1726" builtinId="9" hidden="1"/>
    <cellStyle name="Открывавшаяся гиперссылка" xfId="1728" builtinId="9" hidden="1"/>
    <cellStyle name="Открывавшаяся гиперссылка" xfId="1730" builtinId="9" hidden="1"/>
    <cellStyle name="Открывавшаяся гиперссылка" xfId="1732" builtinId="9" hidden="1"/>
    <cellStyle name="Открывавшаяся гиперссылка" xfId="1734" builtinId="9" hidden="1"/>
    <cellStyle name="Открывавшаяся гиперссылка" xfId="1736" builtinId="9" hidden="1"/>
    <cellStyle name="Открывавшаяся гиперссылка" xfId="1738" builtinId="9" hidden="1"/>
    <cellStyle name="Открывавшаяся гиперссылка" xfId="1740" builtinId="9" hidden="1"/>
    <cellStyle name="Открывавшаяся гиперссылка" xfId="1742" builtinId="9" hidden="1"/>
    <cellStyle name="Открывавшаяся гиперссылка" xfId="1744" builtinId="9" hidden="1"/>
    <cellStyle name="Открывавшаяся гиперссылка" xfId="1746" builtinId="9" hidden="1"/>
    <cellStyle name="Открывавшаяся гиперссылка" xfId="1748" builtinId="9" hidden="1"/>
    <cellStyle name="Открывавшаяся гиперссылка" xfId="1750" builtinId="9" hidden="1"/>
    <cellStyle name="Открывавшаяся гиперссылка" xfId="1752" builtinId="9" hidden="1"/>
    <cellStyle name="Открывавшаяся гиперссылка" xfId="1754" builtinId="9" hidden="1"/>
    <cellStyle name="Открывавшаяся гиперссылка" xfId="1756" builtinId="9" hidden="1"/>
    <cellStyle name="Открывавшаяся гиперссылка" xfId="1758" builtinId="9" hidden="1"/>
    <cellStyle name="Открывавшаяся гиперссылка" xfId="1760" builtinId="9" hidden="1"/>
    <cellStyle name="Открывавшаяся гиперссылка" xfId="1762" builtinId="9" hidden="1"/>
    <cellStyle name="Открывавшаяся гиперссылка" xfId="1764" builtinId="9" hidden="1"/>
    <cellStyle name="Открывавшаяся гиперссылка" xfId="1766" builtinId="9" hidden="1"/>
    <cellStyle name="Открывавшаяся гиперссылка" xfId="1768" builtinId="9" hidden="1"/>
    <cellStyle name="Открывавшаяся гиперссылка" xfId="1770" builtinId="9" hidden="1"/>
    <cellStyle name="Открывавшаяся гиперссылка" xfId="1772" builtinId="9" hidden="1"/>
    <cellStyle name="Открывавшаяся гиперссылка" xfId="1774" builtinId="9" hidden="1"/>
    <cellStyle name="Открывавшаяся гиперссылка" xfId="1776" builtinId="9" hidden="1"/>
    <cellStyle name="Открывавшаяся гиперссылка" xfId="1778" builtinId="9" hidden="1"/>
    <cellStyle name="Открывавшаяся гиперссылка" xfId="1780" builtinId="9" hidden="1"/>
    <cellStyle name="Открывавшаяся гиперссылка" xfId="1782" builtinId="9" hidden="1"/>
    <cellStyle name="Открывавшаяся гиперссылка" xfId="1784" builtinId="9" hidden="1"/>
    <cellStyle name="Открывавшаяся гиперссылка" xfId="1786" builtinId="9" hidden="1"/>
    <cellStyle name="Открывавшаяся гиперссылка" xfId="1788" builtinId="9" hidden="1"/>
    <cellStyle name="Открывавшаяся гиперссылка" xfId="1790" builtinId="9" hidden="1"/>
    <cellStyle name="Открывавшаяся гиперссылка" xfId="1792" builtinId="9" hidden="1"/>
    <cellStyle name="Открывавшаяся гиперссылка" xfId="1794" builtinId="9" hidden="1"/>
    <cellStyle name="Открывавшаяся гиперссылка" xfId="1796" builtinId="9" hidden="1"/>
    <cellStyle name="Открывавшаяся гиперссылка" xfId="1798" builtinId="9" hidden="1"/>
    <cellStyle name="Открывавшаяся гиперссылка" xfId="1800" builtinId="9" hidden="1"/>
    <cellStyle name="Открывавшаяся гиперссылка" xfId="1802" builtinId="9" hidden="1"/>
    <cellStyle name="Открывавшаяся гиперссылка" xfId="1804" builtinId="9" hidden="1"/>
    <cellStyle name="Открывавшаяся гиперссылка" xfId="1806" builtinId="9" hidden="1"/>
    <cellStyle name="Открывавшаяся гиперссылка" xfId="1808" builtinId="9" hidden="1"/>
    <cellStyle name="Открывавшаяся гиперссылка" xfId="1810" builtinId="9" hidden="1"/>
    <cellStyle name="Открывавшаяся гиперссылка" xfId="1812" builtinId="9" hidden="1"/>
    <cellStyle name="Открывавшаяся гиперссылка" xfId="1814" builtinId="9" hidden="1"/>
    <cellStyle name="Открывавшаяся гиперссылка" xfId="1816" builtinId="9" hidden="1"/>
    <cellStyle name="Открывавшаяся гиперссылка" xfId="1818" builtinId="9" hidden="1"/>
    <cellStyle name="Открывавшаяся гиперссылка" xfId="1820" builtinId="9" hidden="1"/>
    <cellStyle name="Открывавшаяся гиперссылка" xfId="1822" builtinId="9" hidden="1"/>
    <cellStyle name="Открывавшаяся гиперссылка" xfId="1824" builtinId="9" hidden="1"/>
    <cellStyle name="Открывавшаяся гиперссылка" xfId="1826" builtinId="9" hidden="1"/>
    <cellStyle name="Открывавшаяся гиперссылка" xfId="1828" builtinId="9" hidden="1"/>
    <cellStyle name="Открывавшаяся гиперссылка" xfId="1830" builtinId="9" hidden="1"/>
    <cellStyle name="Открывавшаяся гиперссылка" xfId="1832" builtinId="9" hidden="1"/>
    <cellStyle name="Открывавшаяся гиперссылка" xfId="1834" builtinId="9" hidden="1"/>
    <cellStyle name="Открывавшаяся гиперссылка" xfId="1836" builtinId="9" hidden="1"/>
    <cellStyle name="Открывавшаяся гиперссылка" xfId="1838" builtinId="9" hidden="1"/>
    <cellStyle name="Открывавшаяся гиперссылка" xfId="1840" builtinId="9" hidden="1"/>
    <cellStyle name="Открывавшаяся гиперссылка" xfId="1842" builtinId="9" hidden="1"/>
    <cellStyle name="Открывавшаяся гиперссылка" xfId="1844" builtinId="9" hidden="1"/>
    <cellStyle name="Открывавшаяся гиперссылка" xfId="1846" builtinId="9" hidden="1"/>
    <cellStyle name="Открывавшаяся гиперссылка" xfId="1848" builtinId="9" hidden="1"/>
    <cellStyle name="Открывавшаяся гиперссылка" xfId="1850" builtinId="9" hidden="1"/>
    <cellStyle name="Открывавшаяся гиперссылка" xfId="1852" builtinId="9" hidden="1"/>
    <cellStyle name="Открывавшаяся гиперссылка" xfId="1854" builtinId="9" hidden="1"/>
    <cellStyle name="Открывавшаяся гиперссылка" xfId="1856" builtinId="9" hidden="1"/>
    <cellStyle name="Открывавшаяся гиперссылка" xfId="1858" builtinId="9" hidden="1"/>
    <cellStyle name="Открывавшаяся гиперссылка" xfId="1860" builtinId="9" hidden="1"/>
    <cellStyle name="Открывавшаяся гиперссылка" xfId="1862" builtinId="9" hidden="1"/>
    <cellStyle name="Открывавшаяся гиперссылка" xfId="1864" builtinId="9" hidden="1"/>
    <cellStyle name="Открывавшаяся гиперссылка" xfId="1866" builtinId="9" hidden="1"/>
    <cellStyle name="Открывавшаяся гиперссылка" xfId="1868" builtinId="9" hidden="1"/>
    <cellStyle name="Открывавшаяся гиперссылка" xfId="1870" builtinId="9" hidden="1"/>
    <cellStyle name="Открывавшаяся гиперссылка" xfId="1872" builtinId="9" hidden="1"/>
    <cellStyle name="Открывавшаяся гиперссылка" xfId="1874" builtinId="9" hidden="1"/>
    <cellStyle name="Открывавшаяся гиперссылка" xfId="1876" builtinId="9" hidden="1"/>
    <cellStyle name="Открывавшаяся гиперссылка" xfId="1878" builtinId="9" hidden="1"/>
    <cellStyle name="Открывавшаяся гиперссылка" xfId="1880" builtinId="9" hidden="1"/>
    <cellStyle name="Открывавшаяся гиперссылка" xfId="1882" builtinId="9" hidden="1"/>
    <cellStyle name="Открывавшаяся гиперссылка" xfId="1884" builtinId="9" hidden="1"/>
    <cellStyle name="Открывавшаяся гиперссылка" xfId="1886" builtinId="9" hidden="1"/>
    <cellStyle name="Открывавшаяся гиперссылка" xfId="1888" builtinId="9" hidden="1"/>
    <cellStyle name="Открывавшаяся гиперссылка" xfId="1890" builtinId="9" hidden="1"/>
    <cellStyle name="Открывавшаяся гиперссылка" xfId="1892" builtinId="9" hidden="1"/>
    <cellStyle name="Открывавшаяся гиперссылка" xfId="1894" builtinId="9" hidden="1"/>
    <cellStyle name="Открывавшаяся гиперссылка" xfId="1896" builtinId="9" hidden="1"/>
    <cellStyle name="Открывавшаяся гиперссылка" xfId="1898" builtinId="9" hidden="1"/>
    <cellStyle name="Открывавшаяся гиперссылка" xfId="1900" builtinId="9" hidden="1"/>
    <cellStyle name="Открывавшаяся гиперссылка" xfId="1902" builtinId="9" hidden="1"/>
    <cellStyle name="Открывавшаяся гиперссылка" xfId="1904" builtinId="9" hidden="1"/>
    <cellStyle name="Открывавшаяся гиперссылка" xfId="1906" builtinId="9" hidden="1"/>
    <cellStyle name="Открывавшаяся гиперссылка" xfId="1908" builtinId="9" hidden="1"/>
    <cellStyle name="Открывавшаяся гиперссылка" xfId="1910" builtinId="9" hidden="1"/>
    <cellStyle name="Открывавшаяся гиперссылка" xfId="1912" builtinId="9" hidden="1"/>
    <cellStyle name="Открывавшаяся гиперссылка" xfId="1914" builtinId="9" hidden="1"/>
    <cellStyle name="Открывавшаяся гиперссылка" xfId="1916" builtinId="9" hidden="1"/>
    <cellStyle name="Открывавшаяся гиперссылка" xfId="1918" builtinId="9" hidden="1"/>
    <cellStyle name="Открывавшаяся гиперссылка" xfId="1920" builtinId="9" hidden="1"/>
    <cellStyle name="Открывавшаяся гиперссылка" xfId="1922" builtinId="9" hidden="1"/>
    <cellStyle name="Открывавшаяся гиперссылка" xfId="1924" builtinId="9" hidden="1"/>
    <cellStyle name="Открывавшаяся гиперссылка" xfId="1926" builtinId="9" hidden="1"/>
    <cellStyle name="Открывавшаяся гиперссылка" xfId="1928" builtinId="9" hidden="1"/>
    <cellStyle name="Открывавшаяся гиперссылка" xfId="1930" builtinId="9" hidden="1"/>
    <cellStyle name="Открывавшаяся гиперссылка" xfId="1932" builtinId="9" hidden="1"/>
    <cellStyle name="Открывавшаяся гиперссылка" xfId="1934" builtinId="9" hidden="1"/>
    <cellStyle name="Открывавшаяся гиперссылка" xfId="1936" builtinId="9" hidden="1"/>
    <cellStyle name="Открывавшаяся гиперссылка" xfId="1938" builtinId="9" hidden="1"/>
    <cellStyle name="Открывавшаяся гиперссылка" xfId="1940" builtinId="9" hidden="1"/>
    <cellStyle name="Открывавшаяся гиперссылка" xfId="1942" builtinId="9" hidden="1"/>
    <cellStyle name="Открывавшаяся гиперссылка" xfId="1944" builtinId="9" hidden="1"/>
    <cellStyle name="Открывавшаяся гиперссылка" xfId="1946" builtinId="9" hidden="1"/>
    <cellStyle name="Открывавшаяся гиперссылка" xfId="1948" builtinId="9" hidden="1"/>
    <cellStyle name="Открывавшаяся гиперссылка" xfId="1950" builtinId="9" hidden="1"/>
    <cellStyle name="Открывавшаяся гиперссылка" xfId="1952" builtinId="9" hidden="1"/>
    <cellStyle name="Открывавшаяся гиперссылка" xfId="1954" builtinId="9" hidden="1"/>
    <cellStyle name="Открывавшаяся гиперссылка" xfId="1956" builtinId="9" hidden="1"/>
    <cellStyle name="Открывавшаяся гиперссылка" xfId="1958" builtinId="9" hidden="1"/>
    <cellStyle name="Открывавшаяся гиперссылка" xfId="1960" builtinId="9" hidden="1"/>
    <cellStyle name="Открывавшаяся гиперссылка" xfId="1962" builtinId="9" hidden="1"/>
    <cellStyle name="Открывавшаяся гиперссылка" xfId="1964" builtinId="9" hidden="1"/>
    <cellStyle name="Открывавшаяся гиперссылка" xfId="1966" builtinId="9" hidden="1"/>
    <cellStyle name="Открывавшаяся гиперссылка" xfId="1968" builtinId="9" hidden="1"/>
    <cellStyle name="Открывавшаяся гиперссылка" xfId="1970" builtinId="9" hidden="1"/>
    <cellStyle name="Открывавшаяся гиперссылка" xfId="1972" builtinId="9" hidden="1"/>
    <cellStyle name="Открывавшаяся гиперссылка" xfId="1974" builtinId="9" hidden="1"/>
    <cellStyle name="Открывавшаяся гиперссылка" xfId="1976" builtinId="9" hidden="1"/>
    <cellStyle name="Открывавшаяся гиперссылка" xfId="1978" builtinId="9" hidden="1"/>
    <cellStyle name="Открывавшаяся гиперссылка" xfId="1980" builtinId="9" hidden="1"/>
    <cellStyle name="Открывавшаяся гиперссылка" xfId="1982" builtinId="9" hidden="1"/>
    <cellStyle name="Открывавшаяся гиперссылка" xfId="1984" builtinId="9" hidden="1"/>
    <cellStyle name="Открывавшаяся гиперссылка" xfId="1986" builtinId="9" hidden="1"/>
    <cellStyle name="Открывавшаяся гиперссылка" xfId="1988" builtinId="9" hidden="1"/>
    <cellStyle name="Открывавшаяся гиперссылка" xfId="1990" builtinId="9" hidden="1"/>
    <cellStyle name="Открывавшаяся гиперссылка" xfId="1992" builtinId="9" hidden="1"/>
    <cellStyle name="Открывавшаяся гиперссылка" xfId="1994" builtinId="9" hidden="1"/>
    <cellStyle name="Открывавшаяся гиперссылка" xfId="1996" builtinId="9" hidden="1"/>
    <cellStyle name="Открывавшаяся гиперссылка" xfId="1998" builtinId="9" hidden="1"/>
    <cellStyle name="Открывавшаяся гиперссылка" xfId="2000" builtinId="9" hidden="1"/>
    <cellStyle name="Открывавшаяся гиперссылка" xfId="2002" builtinId="9" hidden="1"/>
    <cellStyle name="Открывавшаяся гиперссылка" xfId="2004" builtinId="9" hidden="1"/>
    <cellStyle name="Открывавшаяся гиперссылка" xfId="2006" builtinId="9" hidden="1"/>
    <cellStyle name="Открывавшаяся гиперссылка" xfId="2008" builtinId="9" hidden="1"/>
    <cellStyle name="Открывавшаяся гиперссылка" xfId="2010" builtinId="9" hidden="1"/>
    <cellStyle name="Открывавшаяся гиперссылка" xfId="2012" builtinId="9" hidden="1"/>
    <cellStyle name="Открывавшаяся гиперссылка" xfId="2014" builtinId="9" hidden="1"/>
    <cellStyle name="Открывавшаяся гиперссылка" xfId="2016" builtinId="9" hidden="1"/>
    <cellStyle name="Открывавшаяся гиперссылка" xfId="2018" builtinId="9" hidden="1"/>
    <cellStyle name="Открывавшаяся гиперссылка" xfId="2020" builtinId="9" hidden="1"/>
    <cellStyle name="Открывавшаяся гиперссылка" xfId="2022" builtinId="9" hidden="1"/>
    <cellStyle name="Открывавшаяся гиперссылка" xfId="2024" builtinId="9" hidden="1"/>
    <cellStyle name="Открывавшаяся гиперссылка" xfId="2026" builtinId="9" hidden="1"/>
    <cellStyle name="Открывавшаяся гиперссылка" xfId="2028" builtinId="9" hidden="1"/>
    <cellStyle name="Открывавшаяся гиперссылка" xfId="2030" builtinId="9" hidden="1"/>
    <cellStyle name="Открывавшаяся гиперссылка" xfId="2032" builtinId="9" hidden="1"/>
    <cellStyle name="Открывавшаяся гиперссылка" xfId="2034" builtinId="9" hidden="1"/>
    <cellStyle name="Открывавшаяся гиперссылка" xfId="2036" builtinId="9" hidden="1"/>
    <cellStyle name="Открывавшаяся гиперссылка" xfId="2038" builtinId="9" hidden="1"/>
    <cellStyle name="Открывавшаяся гиперссылка" xfId="2040" builtinId="9" hidden="1"/>
    <cellStyle name="Открывавшаяся гиперссылка" xfId="2042" builtinId="9" hidden="1"/>
    <cellStyle name="Открывавшаяся гиперссылка" xfId="2044" builtinId="9" hidden="1"/>
    <cellStyle name="Открывавшаяся гиперссылка" xfId="2046" builtinId="9" hidden="1"/>
    <cellStyle name="Открывавшаяся гиперссылка" xfId="2048" builtinId="9" hidden="1"/>
    <cellStyle name="Открывавшаяся гиперссылка" xfId="2050" builtinId="9" hidden="1"/>
    <cellStyle name="Открывавшаяся гиперссылка" xfId="2052" builtinId="9" hidden="1"/>
    <cellStyle name="Открывавшаяся гиперссылка" xfId="2054" builtinId="9" hidden="1"/>
    <cellStyle name="Открывавшаяся гиперссылка" xfId="2056" builtinId="9" hidden="1"/>
    <cellStyle name="Открывавшаяся гиперссылка" xfId="2058" builtinId="9" hidden="1"/>
    <cellStyle name="Открывавшаяся гиперссылка" xfId="2060" builtinId="9" hidden="1"/>
    <cellStyle name="Открывавшаяся гиперссылка" xfId="2062" builtinId="9" hidden="1"/>
    <cellStyle name="Открывавшаяся гиперссылка" xfId="2064" builtinId="9" hidden="1"/>
    <cellStyle name="Открывавшаяся гиперссылка" xfId="2066" builtinId="9" hidden="1"/>
    <cellStyle name="Открывавшаяся гиперссылка" xfId="2068" builtinId="9" hidden="1"/>
    <cellStyle name="Открывавшаяся гиперссылка" xfId="2070" builtinId="9" hidden="1"/>
    <cellStyle name="Открывавшаяся гиперссылка" xfId="2072" builtinId="9" hidden="1"/>
    <cellStyle name="Открывавшаяся гиперссылка" xfId="2074" builtinId="9" hidden="1"/>
    <cellStyle name="Открывавшаяся гиперссылка" xfId="2076" builtinId="9" hidden="1"/>
    <cellStyle name="Открывавшаяся гиперссылка" xfId="2078" builtinId="9" hidden="1"/>
    <cellStyle name="Открывавшаяся гиперссылка" xfId="2080" builtinId="9" hidden="1"/>
    <cellStyle name="Открывавшаяся гиперссылка" xfId="2082" builtinId="9" hidden="1"/>
    <cellStyle name="Открывавшаяся гиперссылка" xfId="2084" builtinId="9" hidden="1"/>
    <cellStyle name="Открывавшаяся гиперссылка" xfId="2086" builtinId="9" hidden="1"/>
    <cellStyle name="Открывавшаяся гиперссылка" xfId="2088" builtinId="9" hidden="1"/>
    <cellStyle name="Открывавшаяся гиперссылка" xfId="2090" builtinId="9" hidden="1"/>
    <cellStyle name="Открывавшаяся гиперссылка" xfId="2092" builtinId="9" hidden="1"/>
    <cellStyle name="Открывавшаяся гиперссылка" xfId="2094" builtinId="9" hidden="1"/>
    <cellStyle name="Открывавшаяся гиперссылка" xfId="2096" builtinId="9" hidden="1"/>
    <cellStyle name="Открывавшаяся гиперссылка" xfId="2098" builtinId="9" hidden="1"/>
    <cellStyle name="Открывавшаяся гиперссылка" xfId="2100" builtinId="9" hidden="1"/>
    <cellStyle name="Открывавшаяся гиперссылка" xfId="2102" builtinId="9" hidden="1"/>
    <cellStyle name="Открывавшаяся гиперссылка" xfId="2104" builtinId="9" hidden="1"/>
    <cellStyle name="Открывавшаяся гиперссылка" xfId="2106" builtinId="9" hidden="1"/>
    <cellStyle name="Открывавшаяся гиперссылка" xfId="2108" builtinId="9" hidden="1"/>
    <cellStyle name="Открывавшаяся гиперссылка" xfId="2110" builtinId="9" hidden="1"/>
    <cellStyle name="Открывавшаяся гиперссылка" xfId="2112" builtinId="9" hidden="1"/>
    <cellStyle name="Открывавшаяся гиперссылка" xfId="2114" builtinId="9" hidden="1"/>
    <cellStyle name="Открывавшаяся гиперссылка" xfId="2116" builtinId="9" hidden="1"/>
    <cellStyle name="Открывавшаяся гиперссылка" xfId="2118" builtinId="9" hidden="1"/>
    <cellStyle name="Открывавшаяся гиперссылка" xfId="2120" builtinId="9" hidden="1"/>
    <cellStyle name="Открывавшаяся гиперссылка" xfId="2122" builtinId="9" hidden="1"/>
    <cellStyle name="Открывавшаяся гиперссылка" xfId="2124" builtinId="9" hidden="1"/>
    <cellStyle name="Открывавшаяся гиперссылка" xfId="2126" builtinId="9" hidden="1"/>
    <cellStyle name="Открывавшаяся гиперссылка" xfId="2128" builtinId="9" hidden="1"/>
    <cellStyle name="Открывавшаяся гиперссылка" xfId="2130" builtinId="9" hidden="1"/>
    <cellStyle name="Открывавшаяся гиперссылка" xfId="2132" builtinId="9" hidden="1"/>
    <cellStyle name="Открывавшаяся гиперссылка" xfId="2134" builtinId="9" hidden="1"/>
    <cellStyle name="Открывавшаяся гиперссылка" xfId="2136" builtinId="9" hidden="1"/>
    <cellStyle name="Открывавшаяся гиперссылка" xfId="2138" builtinId="9" hidden="1"/>
    <cellStyle name="Открывавшаяся гиперссылка" xfId="2140" builtinId="9" hidden="1"/>
    <cellStyle name="Открывавшаяся гиперссылка" xfId="2142" builtinId="9" hidden="1"/>
    <cellStyle name="Открывавшаяся гиперссылка" xfId="2144" builtinId="9" hidden="1"/>
    <cellStyle name="Открывавшаяся гиперссылка" xfId="2146" builtinId="9" hidden="1"/>
    <cellStyle name="Открывавшаяся гиперссылка" xfId="2148" builtinId="9" hidden="1"/>
    <cellStyle name="Открывавшаяся гиперссылка" xfId="2150" builtinId="9" hidden="1"/>
    <cellStyle name="Открывавшаяся гиперссылка" xfId="2152" builtinId="9" hidden="1"/>
    <cellStyle name="Открывавшаяся гиперссылка" xfId="2154" builtinId="9" hidden="1"/>
    <cellStyle name="Открывавшаяся гиперссылка" xfId="2156" builtinId="9" hidden="1"/>
    <cellStyle name="Открывавшаяся гиперссылка" xfId="2158" builtinId="9" hidden="1"/>
    <cellStyle name="Открывавшаяся гиперссылка" xfId="2160" builtinId="9" hidden="1"/>
    <cellStyle name="Открывавшаяся гиперссылка" xfId="2162" builtinId="9" hidden="1"/>
    <cellStyle name="Открывавшаяся гиперссылка" xfId="2164" builtinId="9" hidden="1"/>
    <cellStyle name="Открывавшаяся гиперссылка" xfId="2166" builtinId="9" hidden="1"/>
    <cellStyle name="Открывавшаяся гиперссылка" xfId="2168" builtinId="9" hidden="1"/>
    <cellStyle name="Открывавшаяся гиперссылка" xfId="2170" builtinId="9" hidden="1"/>
    <cellStyle name="Открывавшаяся гиперссылка" xfId="2172" builtinId="9" hidden="1"/>
    <cellStyle name="Открывавшаяся гиперссылка" xfId="2174" builtinId="9" hidden="1"/>
    <cellStyle name="Открывавшаяся гиперссылка" xfId="2176" builtinId="9" hidden="1"/>
    <cellStyle name="Открывавшаяся гиперссылка" xfId="2178" builtinId="9" hidden="1"/>
    <cellStyle name="Открывавшаяся гиперссылка" xfId="2180" builtinId="9" hidden="1"/>
    <cellStyle name="Открывавшаяся гиперссылка" xfId="2182" builtinId="9" hidden="1"/>
    <cellStyle name="Открывавшаяся гиперссылка" xfId="2184" builtinId="9" hidden="1"/>
    <cellStyle name="Открывавшаяся гиперссылка" xfId="2186" builtinId="9" hidden="1"/>
    <cellStyle name="Открывавшаяся гиперссылка" xfId="2188" builtinId="9" hidden="1"/>
    <cellStyle name="Открывавшаяся гиперссылка" xfId="2190" builtinId="9" hidden="1"/>
    <cellStyle name="Открывавшаяся гиперссылка" xfId="2192" builtinId="9" hidden="1"/>
    <cellStyle name="Открывавшаяся гиперссылка" xfId="2194" builtinId="9" hidden="1"/>
    <cellStyle name="Открывавшаяся гиперссылка" xfId="2196" builtinId="9" hidden="1"/>
    <cellStyle name="Открывавшаяся гиперссылка" xfId="2198" builtinId="9" hidden="1"/>
    <cellStyle name="Открывавшаяся гиперссылка" xfId="2200" builtinId="9" hidden="1"/>
    <cellStyle name="Открывавшаяся гиперссылка" xfId="2202" builtinId="9" hidden="1"/>
    <cellStyle name="Открывавшаяся гиперссылка" xfId="2204" builtinId="9" hidden="1"/>
    <cellStyle name="Открывавшаяся гиперссылка" xfId="2206" builtinId="9" hidden="1"/>
    <cellStyle name="Открывавшаяся гиперссылка" xfId="2208" builtinId="9" hidden="1"/>
    <cellStyle name="Открывавшаяся гиперссылка" xfId="2210" builtinId="9" hidden="1"/>
    <cellStyle name="Открывавшаяся гиперссылка" xfId="2212" builtinId="9" hidden="1"/>
    <cellStyle name="Открывавшаяся гиперссылка" xfId="2214" builtinId="9" hidden="1"/>
    <cellStyle name="Открывавшаяся гиперссылка" xfId="2216" builtinId="9" hidden="1"/>
    <cellStyle name="Открывавшаяся гиперссылка" xfId="2218" builtinId="9" hidden="1"/>
    <cellStyle name="Открывавшаяся гиперссылка" xfId="2220" builtinId="9" hidden="1"/>
    <cellStyle name="Открывавшаяся гиперссылка" xfId="2222" builtinId="9" hidden="1"/>
    <cellStyle name="Открывавшаяся гиперссылка" xfId="2224" builtinId="9" hidden="1"/>
    <cellStyle name="Открывавшаяся гиперссылка" xfId="2226" builtinId="9" hidden="1"/>
    <cellStyle name="Открывавшаяся гиперссылка" xfId="2228" builtinId="9" hidden="1"/>
    <cellStyle name="Открывавшаяся гиперссылка" xfId="2230" builtinId="9" hidden="1"/>
    <cellStyle name="Открывавшаяся гиперссылка" xfId="2232" builtinId="9" hidden="1"/>
    <cellStyle name="Открывавшаяся гиперссылка" xfId="2234" builtinId="9" hidden="1"/>
    <cellStyle name="Открывавшаяся гиперссылка" xfId="2236" builtinId="9" hidden="1"/>
    <cellStyle name="Открывавшаяся гиперссылка" xfId="2238" builtinId="9" hidden="1"/>
    <cellStyle name="Открывавшаяся гиперссылка" xfId="2240" builtinId="9" hidden="1"/>
    <cellStyle name="Открывавшаяся гиперссылка" xfId="2242" builtinId="9" hidden="1"/>
    <cellStyle name="Открывавшаяся гиперссылка" xfId="2244" builtinId="9" hidden="1"/>
    <cellStyle name="Открывавшаяся гиперссылка" xfId="2246" builtinId="9" hidden="1"/>
    <cellStyle name="Открывавшаяся гиперссылка" xfId="2248" builtinId="9" hidden="1"/>
    <cellStyle name="Открывавшаяся гиперссылка" xfId="2250" builtinId="9" hidden="1"/>
    <cellStyle name="Открывавшаяся гиперссылка" xfId="2252" builtinId="9" hidden="1"/>
    <cellStyle name="Открывавшаяся гиперссылка" xfId="2254" builtinId="9" hidden="1"/>
    <cellStyle name="Открывавшаяся гиперссылка" xfId="2256" builtinId="9" hidden="1"/>
    <cellStyle name="Открывавшаяся гиперссылка" xfId="2258" builtinId="9" hidden="1"/>
    <cellStyle name="Открывавшаяся гиперссылка" xfId="2260" builtinId="9" hidden="1"/>
    <cellStyle name="Открывавшаяся гиперссылка" xfId="2262" builtinId="9" hidden="1"/>
    <cellStyle name="Открывавшаяся гиперссылка" xfId="2264" builtinId="9" hidden="1"/>
    <cellStyle name="Открывавшаяся гиперссылка" xfId="2266" builtinId="9" hidden="1"/>
    <cellStyle name="Открывавшаяся гиперссылка" xfId="2268" builtinId="9" hidden="1"/>
    <cellStyle name="Открывавшаяся гиперссылка" xfId="2270" builtinId="9" hidden="1"/>
    <cellStyle name="Открывавшаяся гиперссылка" xfId="2272" builtinId="9" hidden="1"/>
    <cellStyle name="Открывавшаяся гиперссылка" xfId="2274" builtinId="9" hidden="1"/>
    <cellStyle name="Открывавшаяся гиперссылка" xfId="2276" builtinId="9" hidden="1"/>
    <cellStyle name="Открывавшаяся гиперссылка" xfId="2278" builtinId="9" hidden="1"/>
    <cellStyle name="Открывавшаяся гиперссылка" xfId="2280" builtinId="9" hidden="1"/>
    <cellStyle name="Открывавшаяся гиперссылка" xfId="2282" builtinId="9" hidden="1"/>
    <cellStyle name="Открывавшаяся гиперссылка" xfId="2284" builtinId="9" hidden="1"/>
    <cellStyle name="Открывавшаяся гиперссылка" xfId="2286" builtinId="9" hidden="1"/>
    <cellStyle name="Открывавшаяся гиперссылка" xfId="2288" builtinId="9" hidden="1"/>
    <cellStyle name="Открывавшаяся гиперссылка" xfId="2290" builtinId="9" hidden="1"/>
    <cellStyle name="Открывавшаяся гиперссылка" xfId="2292" builtinId="9" hidden="1"/>
    <cellStyle name="Открывавшаяся гиперссылка" xfId="2294" builtinId="9" hidden="1"/>
    <cellStyle name="Открывавшаяся гиперссылка" xfId="2296" builtinId="9" hidden="1"/>
    <cellStyle name="Открывавшаяся гиперссылка" xfId="2298" builtinId="9" hidden="1"/>
    <cellStyle name="Открывавшаяся гиперссылка" xfId="2300" builtinId="9" hidden="1"/>
    <cellStyle name="Открывавшаяся гиперссылка" xfId="2302" builtinId="9" hidden="1"/>
    <cellStyle name="Открывавшаяся гиперссылка" xfId="2304" builtinId="9" hidden="1"/>
    <cellStyle name="Открывавшаяся гиперссылка" xfId="2306" builtinId="9" hidden="1"/>
    <cellStyle name="Открывавшаяся гиперссылка" xfId="2308" builtinId="9" hidden="1"/>
    <cellStyle name="Открывавшаяся гиперссылка" xfId="2310" builtinId="9" hidden="1"/>
    <cellStyle name="Открывавшаяся гиперссылка" xfId="2312" builtinId="9" hidden="1"/>
    <cellStyle name="Открывавшаяся гиперссылка" xfId="2314" builtinId="9" hidden="1"/>
    <cellStyle name="Открывавшаяся гиперссылка" xfId="2316" builtinId="9" hidden="1"/>
    <cellStyle name="Открывавшаяся гиперссылка" xfId="2318" builtinId="9" hidden="1"/>
    <cellStyle name="Открывавшаяся гиперссылка" xfId="2320" builtinId="9" hidden="1"/>
    <cellStyle name="Открывавшаяся гиперссылка" xfId="2322" builtinId="9" hidden="1"/>
    <cellStyle name="Открывавшаяся гиперссылка" xfId="2324" builtinId="9" hidden="1"/>
    <cellStyle name="Открывавшаяся гиперссылка" xfId="2326" builtinId="9" hidden="1"/>
    <cellStyle name="Открывавшаяся гиперссылка" xfId="2328" builtinId="9" hidden="1"/>
    <cellStyle name="Открывавшаяся гиперссылка" xfId="2330" builtinId="9" hidden="1"/>
    <cellStyle name="Открывавшаяся гиперссылка" xfId="2332" builtinId="9" hidden="1"/>
    <cellStyle name="Открывавшаяся гиперссылка" xfId="2334" builtinId="9" hidden="1"/>
    <cellStyle name="Открывавшаяся гиперссылка" xfId="2336" builtinId="9" hidden="1"/>
    <cellStyle name="Открывавшаяся гиперссылка" xfId="2338" builtinId="9" hidden="1"/>
    <cellStyle name="Открывавшаяся гиперссылка" xfId="2340" builtinId="9" hidden="1"/>
    <cellStyle name="Открывавшаяся гиперссылка" xfId="2342" builtinId="9" hidden="1"/>
    <cellStyle name="Открывавшаяся гиперссылка" xfId="2344" builtinId="9" hidden="1"/>
    <cellStyle name="Открывавшаяся гиперссылка" xfId="2346" builtinId="9" hidden="1"/>
    <cellStyle name="Открывавшаяся гиперссылка" xfId="2348" builtinId="9" hidden="1"/>
    <cellStyle name="Открывавшаяся гиперссылка" xfId="2350" builtinId="9" hidden="1"/>
    <cellStyle name="Открывавшаяся гиперссылка" xfId="2352" builtinId="9" hidden="1"/>
    <cellStyle name="Открывавшаяся гиперссылка" xfId="2354" builtinId="9" hidden="1"/>
    <cellStyle name="Открывавшаяся гиперссылка" xfId="2356" builtinId="9" hidden="1"/>
    <cellStyle name="Открывавшаяся гиперссылка" xfId="2358" builtinId="9" hidden="1"/>
    <cellStyle name="Открывавшаяся гиперссылка" xfId="2360" builtinId="9" hidden="1"/>
    <cellStyle name="Открывавшаяся гиперссылка" xfId="2362" builtinId="9" hidden="1"/>
    <cellStyle name="Открывавшаяся гиперссылка" xfId="2364" builtinId="9" hidden="1"/>
    <cellStyle name="Открывавшаяся гиперссылка" xfId="2366" builtinId="9" hidden="1"/>
    <cellStyle name="Открывавшаяся гиперссылка" xfId="2368" builtinId="9" hidden="1"/>
    <cellStyle name="Открывавшаяся гиперссылка" xfId="2370" builtinId="9" hidden="1"/>
    <cellStyle name="Открывавшаяся гиперссылка" xfId="2372" builtinId="9" hidden="1"/>
    <cellStyle name="Открывавшаяся гиперссылка" xfId="2374" builtinId="9" hidden="1"/>
    <cellStyle name="Открывавшаяся гиперссылка" xfId="2376" builtinId="9" hidden="1"/>
    <cellStyle name="Открывавшаяся гиперссылка" xfId="2378" builtinId="9" hidden="1"/>
    <cellStyle name="Открывавшаяся гиперссылка" xfId="2380" builtinId="9" hidden="1"/>
    <cellStyle name="Открывавшаяся гиперссылка" xfId="2382" builtinId="9" hidden="1"/>
    <cellStyle name="Открывавшаяся гиперссылка" xfId="2384" builtinId="9" hidden="1"/>
    <cellStyle name="Открывавшаяся гиперссылка" xfId="2386" builtinId="9" hidden="1"/>
    <cellStyle name="Открывавшаяся гиперссылка" xfId="2388" builtinId="9" hidden="1"/>
    <cellStyle name="Открывавшаяся гиперссылка" xfId="2390" builtinId="9" hidden="1"/>
    <cellStyle name="Открывавшаяся гиперссылка" xfId="2392" builtinId="9" hidden="1"/>
    <cellStyle name="Открывавшаяся гиперссылка" xfId="2394" builtinId="9" hidden="1"/>
    <cellStyle name="Открывавшаяся гиперссылка" xfId="2396" builtinId="9" hidden="1"/>
    <cellStyle name="Открывавшаяся гиперссылка" xfId="2398" builtinId="9" hidden="1"/>
    <cellStyle name="Открывавшаяся гиперссылка" xfId="2400" builtinId="9" hidden="1"/>
    <cellStyle name="Открывавшаяся гиперссылка" xfId="2402" builtinId="9" hidden="1"/>
    <cellStyle name="Открывавшаяся гиперссылка" xfId="2404" builtinId="9" hidden="1"/>
    <cellStyle name="Открывавшаяся гиперссылка" xfId="2406" builtinId="9" hidden="1"/>
    <cellStyle name="Открывавшаяся гиперссылка" xfId="2408" builtinId="9" hidden="1"/>
    <cellStyle name="Открывавшаяся гиперссылка" xfId="2410" builtinId="9" hidden="1"/>
    <cellStyle name="Открывавшаяся гиперссылка" xfId="2412" builtinId="9" hidden="1"/>
    <cellStyle name="Открывавшаяся гиперссылка" xfId="2414" builtinId="9" hidden="1"/>
    <cellStyle name="Открывавшаяся гиперссылка" xfId="2416" builtinId="9" hidden="1"/>
    <cellStyle name="Открывавшаяся гиперссылка" xfId="2418" builtinId="9" hidden="1"/>
    <cellStyle name="Открывавшаяся гиперссылка" xfId="2420" builtinId="9" hidden="1"/>
    <cellStyle name="Открывавшаяся гиперссылка" xfId="2422" builtinId="9" hidden="1"/>
    <cellStyle name="Открывавшаяся гиперссылка" xfId="2424" builtinId="9" hidden="1"/>
    <cellStyle name="Открывавшаяся гиперссылка" xfId="2426" builtinId="9" hidden="1"/>
    <cellStyle name="Открывавшаяся гиперссылка" xfId="2428" builtinId="9" hidden="1"/>
    <cellStyle name="Открывавшаяся гиперссылка" xfId="2430" builtinId="9" hidden="1"/>
    <cellStyle name="Открывавшаяся гиперссылка" xfId="2432" builtinId="9" hidden="1"/>
    <cellStyle name="Открывавшаяся гиперссылка" xfId="2434" builtinId="9" hidden="1"/>
    <cellStyle name="Открывавшаяся гиперссылка" xfId="2436" builtinId="9" hidden="1"/>
    <cellStyle name="Открывавшаяся гиперссылка" xfId="2438" builtinId="9" hidden="1"/>
    <cellStyle name="Открывавшаяся гиперссылка" xfId="2440" builtinId="9" hidden="1"/>
    <cellStyle name="Открывавшаяся гиперссылка" xfId="2442" builtinId="9" hidden="1"/>
    <cellStyle name="Открывавшаяся гиперссылка" xfId="2444" builtinId="9" hidden="1"/>
    <cellStyle name="Открывавшаяся гиперссылка" xfId="2446" builtinId="9" hidden="1"/>
    <cellStyle name="Открывавшаяся гиперссылка" xfId="2448" builtinId="9" hidden="1"/>
    <cellStyle name="Открывавшаяся гиперссылка" xfId="2450" builtinId="9" hidden="1"/>
    <cellStyle name="Открывавшаяся гиперссылка" xfId="2452" builtinId="9" hidden="1"/>
    <cellStyle name="Открывавшаяся гиперссылка" xfId="2454" builtinId="9" hidden="1"/>
    <cellStyle name="Открывавшаяся гиперссылка" xfId="2456" builtinId="9" hidden="1"/>
    <cellStyle name="Открывавшаяся гиперссылка" xfId="2458" builtinId="9" hidden="1"/>
    <cellStyle name="Открывавшаяся гиперссылка" xfId="2460" builtinId="9" hidden="1"/>
    <cellStyle name="Открывавшаяся гиперссылка" xfId="2462" builtinId="9" hidden="1"/>
    <cellStyle name="Открывавшаяся гиперссылка" xfId="2464" builtinId="9" hidden="1"/>
    <cellStyle name="Открывавшаяся гиперссылка" xfId="2466" builtinId="9" hidden="1"/>
    <cellStyle name="Открывавшаяся гиперссылка" xfId="2468" builtinId="9" hidden="1"/>
    <cellStyle name="Открывавшаяся гиперссылка" xfId="2470" builtinId="9" hidden="1"/>
    <cellStyle name="Открывавшаяся гиперссылка" xfId="2472" builtinId="9" hidden="1"/>
    <cellStyle name="Открывавшаяся гиперссылка" xfId="2474" builtinId="9" hidden="1"/>
    <cellStyle name="Открывавшаяся гиперссылка" xfId="2476" builtinId="9" hidden="1"/>
    <cellStyle name="Открывавшаяся гиперссылка" xfId="2478" builtinId="9" hidden="1"/>
    <cellStyle name="Открывавшаяся гиперссылка" xfId="2480" builtinId="9" hidden="1"/>
    <cellStyle name="Открывавшаяся гиперссылка" xfId="2482" builtinId="9" hidden="1"/>
    <cellStyle name="Открывавшаяся гиперссылка" xfId="2484" builtinId="9" hidden="1"/>
    <cellStyle name="Открывавшаяся гиперссылка" xfId="2486" builtinId="9" hidden="1"/>
    <cellStyle name="Открывавшаяся гиперссылка" xfId="2488" builtinId="9" hidden="1"/>
    <cellStyle name="Открывавшаяся гиперссылка" xfId="2490" builtinId="9" hidden="1"/>
    <cellStyle name="Открывавшаяся гиперссылка" xfId="2492" builtinId="9" hidden="1"/>
    <cellStyle name="Открывавшаяся гиперссылка" xfId="2494" builtinId="9" hidden="1"/>
    <cellStyle name="Открывавшаяся гиперссылка" xfId="2496" builtinId="9" hidden="1"/>
    <cellStyle name="Открывавшаяся гиперссылка" xfId="2498" builtinId="9" hidden="1"/>
    <cellStyle name="Открывавшаяся гиперссылка" xfId="2500" builtinId="9" hidden="1"/>
    <cellStyle name="Открывавшаяся гиперссылка" xfId="2502" builtinId="9" hidden="1"/>
    <cellStyle name="Открывавшаяся гиперссылка" xfId="2504" builtinId="9" hidden="1"/>
    <cellStyle name="Открывавшаяся гиперссылка" xfId="2506" builtinId="9" hidden="1"/>
    <cellStyle name="Открывавшаяся гиперссылка" xfId="2508" builtinId="9" hidden="1"/>
    <cellStyle name="Открывавшаяся гиперссылка" xfId="2510" builtinId="9" hidden="1"/>
    <cellStyle name="Открывавшаяся гиперссылка" xfId="2512" builtinId="9" hidden="1"/>
    <cellStyle name="Открывавшаяся гиперссылка" xfId="2514" builtinId="9" hidden="1"/>
    <cellStyle name="Открывавшаяся гиперссылка" xfId="2516" builtinId="9" hidden="1"/>
    <cellStyle name="Открывавшаяся гиперссылка" xfId="2518" builtinId="9" hidden="1"/>
    <cellStyle name="Открывавшаяся гиперссылка" xfId="2520" builtinId="9" hidden="1"/>
    <cellStyle name="Открывавшаяся гиперссылка" xfId="2522" builtinId="9" hidden="1"/>
    <cellStyle name="Открывавшаяся гиперссылка" xfId="2524" builtinId="9" hidden="1"/>
    <cellStyle name="Открывавшаяся гиперссылка" xfId="2526" builtinId="9" hidden="1"/>
    <cellStyle name="Открывавшаяся гиперссылка" xfId="2528" builtinId="9" hidden="1"/>
    <cellStyle name="Открывавшаяся гиперссылка" xfId="2530" builtinId="9" hidden="1"/>
    <cellStyle name="Открывавшаяся гиперссылка" xfId="2532" builtinId="9" hidden="1"/>
    <cellStyle name="Открывавшаяся гиперссылка" xfId="2534" builtinId="9" hidden="1"/>
    <cellStyle name="Открывавшаяся гиперссылка" xfId="2536" builtinId="9" hidden="1"/>
    <cellStyle name="Открывавшаяся гиперссылка" xfId="2538" builtinId="9" hidden="1"/>
    <cellStyle name="Открывавшаяся гиперссылка" xfId="2540" builtinId="9" hidden="1"/>
    <cellStyle name="Открывавшаяся гиперссылка" xfId="2542" builtinId="9" hidden="1"/>
    <cellStyle name="Открывавшаяся гиперссылка" xfId="2544" builtinId="9" hidden="1"/>
    <cellStyle name="Открывавшаяся гиперссылка" xfId="2546" builtinId="9" hidden="1"/>
    <cellStyle name="Открывавшаяся гиперссылка" xfId="2548" builtinId="9" hidden="1"/>
    <cellStyle name="Открывавшаяся гиперссылка" xfId="2550" builtinId="9" hidden="1"/>
    <cellStyle name="Открывавшаяся гиперссылка" xfId="2552" builtinId="9" hidden="1"/>
    <cellStyle name="Открывавшаяся гиперссылка" xfId="2554" builtinId="9" hidden="1"/>
    <cellStyle name="Открывавшаяся гиперссылка" xfId="2556" builtinId="9" hidden="1"/>
    <cellStyle name="Открывавшаяся гиперссылка" xfId="2558" builtinId="9" hidden="1"/>
    <cellStyle name="Открывавшаяся гиперссылка" xfId="2560" builtinId="9" hidden="1"/>
    <cellStyle name="Открывавшаяся гиперссылка" xfId="2562" builtinId="9" hidden="1"/>
    <cellStyle name="Открывавшаяся гиперссылка" xfId="2564" builtinId="9" hidden="1"/>
    <cellStyle name="Открывавшаяся гиперссылка" xfId="2566" builtinId="9" hidden="1"/>
    <cellStyle name="Открывавшаяся гиперссылка" xfId="2568" builtinId="9" hidden="1"/>
    <cellStyle name="Открывавшаяся гиперссылка" xfId="2570" builtinId="9" hidden="1"/>
    <cellStyle name="Открывавшаяся гиперссылка" xfId="2572" builtinId="9" hidden="1"/>
    <cellStyle name="Открывавшаяся гиперссылка" xfId="2574" builtinId="9" hidden="1"/>
    <cellStyle name="Открывавшаяся гиперссылка" xfId="2576" builtinId="9" hidden="1"/>
    <cellStyle name="Открывавшаяся гиперссылка" xfId="2578" builtinId="9" hidden="1"/>
    <cellStyle name="Открывавшаяся гиперссылка" xfId="2580" builtinId="9" hidden="1"/>
    <cellStyle name="Открывавшаяся гиперссылка" xfId="2582" builtinId="9" hidden="1"/>
    <cellStyle name="Открывавшаяся гиперссылка" xfId="2584" builtinId="9" hidden="1"/>
    <cellStyle name="Открывавшаяся гиперссылка" xfId="2586" builtinId="9" hidden="1"/>
    <cellStyle name="Открывавшаяся гиперссылка" xfId="2588" builtinId="9" hidden="1"/>
    <cellStyle name="Открывавшаяся гиперссылка" xfId="2590" builtinId="9" hidden="1"/>
    <cellStyle name="Открывавшаяся гиперссылка" xfId="2592" builtinId="9" hidden="1"/>
    <cellStyle name="Открывавшаяся гиперссылка" xfId="2594" builtinId="9" hidden="1"/>
    <cellStyle name="Открывавшаяся гиперссылка" xfId="2596" builtinId="9" hidden="1"/>
    <cellStyle name="Открывавшаяся гиперссылка" xfId="2598" builtinId="9" hidden="1"/>
    <cellStyle name="Открывавшаяся гиперссылка" xfId="2600" builtinId="9" hidden="1"/>
    <cellStyle name="Открывавшаяся гиперссылка" xfId="2602" builtinId="9" hidden="1"/>
    <cellStyle name="Открывавшаяся гиперссылка" xfId="2604" builtinId="9" hidden="1"/>
    <cellStyle name="Открывавшаяся гиперссылка" xfId="2606" builtinId="9" hidden="1"/>
    <cellStyle name="Открывавшаяся гиперссылка" xfId="2608" builtinId="9" hidden="1"/>
    <cellStyle name="Открывавшаяся гиперссылка" xfId="2610" builtinId="9" hidden="1"/>
    <cellStyle name="Открывавшаяся гиперссылка" xfId="2612" builtinId="9" hidden="1"/>
    <cellStyle name="Открывавшаяся гиперссылка" xfId="2614" builtinId="9" hidden="1"/>
    <cellStyle name="Открывавшаяся гиперссылка" xfId="2616" builtinId="9" hidden="1"/>
    <cellStyle name="Открывавшаяся гиперссылка" xfId="2618" builtinId="9" hidden="1"/>
    <cellStyle name="Открывавшаяся гиперссылка" xfId="2620" builtinId="9" hidden="1"/>
    <cellStyle name="Открывавшаяся гиперссылка" xfId="2622" builtinId="9" hidden="1"/>
    <cellStyle name="Открывавшаяся гиперссылка" xfId="2624" builtinId="9" hidden="1"/>
    <cellStyle name="Открывавшаяся гиперссылка" xfId="2626" builtinId="9" hidden="1"/>
    <cellStyle name="Открывавшаяся гиперссылка" xfId="2628" builtinId="9" hidden="1"/>
    <cellStyle name="Открывавшаяся гиперссылка" xfId="2630" builtinId="9" hidden="1"/>
    <cellStyle name="Открывавшаяся гиперссылка" xfId="2632" builtinId="9" hidden="1"/>
    <cellStyle name="Открывавшаяся гиперссылка" xfId="2634" builtinId="9" hidden="1"/>
    <cellStyle name="Открывавшаяся гиперссылка" xfId="2636" builtinId="9" hidden="1"/>
    <cellStyle name="Открывавшаяся гиперссылка" xfId="2638" builtinId="9" hidden="1"/>
    <cellStyle name="Открывавшаяся гиперссылка" xfId="2640" builtinId="9" hidden="1"/>
    <cellStyle name="Открывавшаяся гиперссылка" xfId="2642" builtinId="9" hidden="1"/>
    <cellStyle name="Открывавшаяся гиперссылка" xfId="2644" builtinId="9" hidden="1"/>
    <cellStyle name="Открывавшаяся гиперссылка" xfId="2646" builtinId="9" hidden="1"/>
    <cellStyle name="Открывавшаяся гиперссылка" xfId="2648" builtinId="9" hidden="1"/>
    <cellStyle name="Открывавшаяся гиперссылка" xfId="2650" builtinId="9" hidden="1"/>
    <cellStyle name="Открывавшаяся гиперссылка" xfId="2652" builtinId="9" hidden="1"/>
    <cellStyle name="Открывавшаяся гиперссылка" xfId="2654" builtinId="9" hidden="1"/>
    <cellStyle name="Открывавшаяся гиперссылка" xfId="2656" builtinId="9" hidden="1"/>
    <cellStyle name="Открывавшаяся гиперссылка" xfId="2658" builtinId="9" hidden="1"/>
    <cellStyle name="Открывавшаяся гиперссылка" xfId="2660" builtinId="9" hidden="1"/>
    <cellStyle name="Открывавшаяся гиперссылка" xfId="2662" builtinId="9" hidden="1"/>
    <cellStyle name="Открывавшаяся гиперссылка" xfId="2664" builtinId="9" hidden="1"/>
    <cellStyle name="Открывавшаяся гиперссылка" xfId="2666" builtinId="9" hidden="1"/>
    <cellStyle name="Открывавшаяся гиперссылка" xfId="2668" builtinId="9" hidden="1"/>
    <cellStyle name="Открывавшаяся гиперссылка" xfId="2670" builtinId="9" hidden="1"/>
    <cellStyle name="Открывавшаяся гиперссылка" xfId="2672" builtinId="9" hidden="1"/>
    <cellStyle name="Открывавшаяся гиперссылка" xfId="2674" builtinId="9" hidden="1"/>
    <cellStyle name="Открывавшаяся гиперссылка" xfId="2676" builtinId="9" hidden="1"/>
    <cellStyle name="Открывавшаяся гиперссылка" xfId="2678" builtinId="9" hidden="1"/>
    <cellStyle name="Открывавшаяся гиперссылка" xfId="2680" builtinId="9" hidden="1"/>
    <cellStyle name="Открывавшаяся гиперссылка" xfId="2682" builtinId="9" hidden="1"/>
    <cellStyle name="Открывавшаяся гиперссылка" xfId="2684" builtinId="9" hidden="1"/>
    <cellStyle name="Открывавшаяся гиперссылка" xfId="2686" builtinId="9" hidden="1"/>
    <cellStyle name="Открывавшаяся гиперссылка" xfId="2688" builtinId="9" hidden="1"/>
    <cellStyle name="Открывавшаяся гиперссылка" xfId="2690" builtinId="9" hidden="1"/>
    <cellStyle name="Открывавшаяся гиперссылка" xfId="2692" builtinId="9" hidden="1"/>
    <cellStyle name="Открывавшаяся гиперссылка" xfId="2694" builtinId="9" hidden="1"/>
    <cellStyle name="Открывавшаяся гиперссылка" xfId="2696" builtinId="9" hidden="1"/>
    <cellStyle name="Открывавшаяся гиперссылка" xfId="2698" builtinId="9" hidden="1"/>
    <cellStyle name="Открывавшаяся гиперссылка" xfId="2700" builtinId="9" hidden="1"/>
    <cellStyle name="Открывавшаяся гиперссылка" xfId="2702" builtinId="9" hidden="1"/>
    <cellStyle name="Открывавшаяся гиперссылка" xfId="2704" builtinId="9" hidden="1"/>
    <cellStyle name="Открывавшаяся гиперссылка" xfId="2706" builtinId="9" hidden="1"/>
    <cellStyle name="Открывавшаяся гиперссылка" xfId="2708" builtinId="9" hidden="1"/>
    <cellStyle name="Открывавшаяся гиперссылка" xfId="2710" builtinId="9" hidden="1"/>
    <cellStyle name="Открывавшаяся гиперссылка" xfId="2712" builtinId="9" hidden="1"/>
    <cellStyle name="Открывавшаяся гиперссылка" xfId="2714" builtinId="9" hidden="1"/>
    <cellStyle name="Открывавшаяся гиперссылка" xfId="2716" builtinId="9" hidden="1"/>
    <cellStyle name="Открывавшаяся гиперссылка" xfId="2718" builtinId="9" hidden="1"/>
    <cellStyle name="Открывавшаяся гиперссылка" xfId="2720" builtinId="9" hidden="1"/>
    <cellStyle name="Открывавшаяся гиперссылка" xfId="2722" builtinId="9" hidden="1"/>
    <cellStyle name="Открывавшаяся гиперссылка" xfId="2724" builtinId="9" hidden="1"/>
    <cellStyle name="Открывавшаяся гиперссылка" xfId="2726" builtinId="9" hidden="1"/>
    <cellStyle name="Открывавшаяся гиперссылка" xfId="2728" builtinId="9" hidden="1"/>
    <cellStyle name="Открывавшаяся гиперссылка" xfId="2730" builtinId="9" hidden="1"/>
    <cellStyle name="Открывавшаяся гиперссылка" xfId="2732" builtinId="9" hidden="1"/>
    <cellStyle name="Открывавшаяся гиперссылка" xfId="2734" builtinId="9" hidden="1"/>
    <cellStyle name="Открывавшаяся гиперссылка" xfId="2736" builtinId="9" hidden="1"/>
    <cellStyle name="Открывавшаяся гиперссылка" xfId="2738" builtinId="9" hidden="1"/>
    <cellStyle name="Открывавшаяся гиперссылка" xfId="2740" builtinId="9" hidden="1"/>
    <cellStyle name="Открывавшаяся гиперссылка" xfId="2742" builtinId="9" hidden="1"/>
    <cellStyle name="Открывавшаяся гиперссылка" xfId="2744" builtinId="9" hidden="1"/>
    <cellStyle name="Открывавшаяся гиперссылка" xfId="2746" builtinId="9" hidden="1"/>
    <cellStyle name="Открывавшаяся гиперссылка" xfId="2748" builtinId="9" hidden="1"/>
    <cellStyle name="Открывавшаяся гиперссылка" xfId="2750" builtinId="9" hidden="1"/>
    <cellStyle name="Открывавшаяся гиперссылка" xfId="2752" builtinId="9" hidden="1"/>
    <cellStyle name="Открывавшаяся гиперссылка" xfId="2754" builtinId="9" hidden="1"/>
    <cellStyle name="Открывавшаяся гиперссылка" xfId="2756" builtinId="9" hidden="1"/>
    <cellStyle name="Открывавшаяся гиперссылка" xfId="2758" builtinId="9" hidden="1"/>
    <cellStyle name="Открывавшаяся гиперссылка" xfId="2760" builtinId="9" hidden="1"/>
    <cellStyle name="Открывавшаяся гиперссылка" xfId="2762" builtinId="9" hidden="1"/>
    <cellStyle name="Открывавшаяся гиперссылка" xfId="2764" builtinId="9" hidden="1"/>
    <cellStyle name="Открывавшаяся гиперссылка" xfId="2766" builtinId="9" hidden="1"/>
    <cellStyle name="Открывавшаяся гиперссылка" xfId="2768" builtinId="9" hidden="1"/>
    <cellStyle name="Открывавшаяся гиперссылка" xfId="2770" builtinId="9" hidden="1"/>
    <cellStyle name="Открывавшаяся гиперссылка" xfId="2772" builtinId="9" hidden="1"/>
    <cellStyle name="Открывавшаяся гиперссылка" xfId="2774" builtinId="9" hidden="1"/>
    <cellStyle name="Открывавшаяся гиперссылка" xfId="2776" builtinId="9" hidden="1"/>
    <cellStyle name="Открывавшаяся гиперссылка" xfId="2778" builtinId="9" hidden="1"/>
    <cellStyle name="Открывавшаяся гиперссылка" xfId="2780" builtinId="9" hidden="1"/>
    <cellStyle name="Открывавшаяся гиперссылка" xfId="2782" builtinId="9" hidden="1"/>
    <cellStyle name="Открывавшаяся гиперссылка" xfId="2784" builtinId="9" hidden="1"/>
    <cellStyle name="Открывавшаяся гиперссылка" xfId="2786" builtinId="9" hidden="1"/>
    <cellStyle name="Открывавшаяся гиперссылка" xfId="2788" builtinId="9" hidden="1"/>
    <cellStyle name="Открывавшаяся гиперссылка" xfId="2790" builtinId="9" hidden="1"/>
    <cellStyle name="Открывавшаяся гиперссылка" xfId="2792" builtinId="9" hidden="1"/>
    <cellStyle name="Открывавшаяся гиперссылка" xfId="2794" builtinId="9" hidden="1"/>
    <cellStyle name="Открывавшаяся гиперссылка" xfId="2796" builtinId="9" hidden="1"/>
    <cellStyle name="Открывавшаяся гиперссылка" xfId="2798" builtinId="9" hidden="1"/>
    <cellStyle name="Открывавшаяся гиперссылка" xfId="2800" builtinId="9" hidden="1"/>
    <cellStyle name="Открывавшаяся гиперссылка" xfId="2802" builtinId="9" hidden="1"/>
    <cellStyle name="Открывавшаяся гиперссылка" xfId="2804" builtinId="9" hidden="1"/>
    <cellStyle name="Открывавшаяся гиперссылка" xfId="2806" builtinId="9" hidden="1"/>
    <cellStyle name="Открывавшаяся гиперссылка" xfId="2808" builtinId="9" hidden="1"/>
    <cellStyle name="Открывавшаяся гиперссылка" xfId="2810" builtinId="9" hidden="1"/>
    <cellStyle name="Открывавшаяся гиперссылка" xfId="2812" builtinId="9" hidden="1"/>
    <cellStyle name="Открывавшаяся гиперссылка" xfId="2814" builtinId="9" hidden="1"/>
    <cellStyle name="Открывавшаяся гиперссылка" xfId="2816" builtinId="9" hidden="1"/>
    <cellStyle name="Открывавшаяся гиперссылка" xfId="2818" builtinId="9" hidden="1"/>
    <cellStyle name="Открывавшаяся гиперссылка" xfId="2820" builtinId="9" hidden="1"/>
    <cellStyle name="Открывавшаяся гиперссылка" xfId="2822" builtinId="9" hidden="1"/>
    <cellStyle name="Открывавшаяся гиперссылка" xfId="2824" builtinId="9" hidden="1"/>
    <cellStyle name="Открывавшаяся гиперссылка" xfId="2826" builtinId="9" hidden="1"/>
    <cellStyle name="Открывавшаяся гиперссылка" xfId="2828" builtinId="9" hidden="1"/>
    <cellStyle name="Открывавшаяся гиперссылка" xfId="2830" builtinId="9" hidden="1"/>
    <cellStyle name="Открывавшаяся гиперссылка" xfId="2832" builtinId="9" hidden="1"/>
    <cellStyle name="Открывавшаяся гиперссылка" xfId="2834" builtinId="9" hidden="1"/>
    <cellStyle name="Открывавшаяся гиперссылка" xfId="2836" builtinId="9" hidden="1"/>
    <cellStyle name="Открывавшаяся гиперссылка" xfId="2838" builtinId="9" hidden="1"/>
    <cellStyle name="Открывавшаяся гиперссылка" xfId="2840" builtinId="9" hidden="1"/>
    <cellStyle name="Открывавшаяся гиперссылка" xfId="2842" builtinId="9" hidden="1"/>
    <cellStyle name="Открывавшаяся гиперссылка" xfId="2844" builtinId="9" hidden="1"/>
    <cellStyle name="Открывавшаяся гиперссылка" xfId="2846" builtinId="9" hidden="1"/>
    <cellStyle name="Открывавшаяся гиперссылка" xfId="2848" builtinId="9" hidden="1"/>
    <cellStyle name="Открывавшаяся гиперссылка" xfId="2850" builtinId="9" hidden="1"/>
    <cellStyle name="Открывавшаяся гиперссылка" xfId="2852" builtinId="9" hidden="1"/>
    <cellStyle name="Открывавшаяся гиперссылка" xfId="2854" builtinId="9" hidden="1"/>
    <cellStyle name="Открывавшаяся гиперссылка" xfId="2856" builtinId="9" hidden="1"/>
    <cellStyle name="Открывавшаяся гиперссылка" xfId="2858" builtinId="9" hidden="1"/>
    <cellStyle name="Открывавшаяся гиперссылка" xfId="2860" builtinId="9" hidden="1"/>
    <cellStyle name="Открывавшаяся гиперссылка" xfId="2862" builtinId="9" hidden="1"/>
    <cellStyle name="Открывавшаяся гиперссылка" xfId="2864" builtinId="9" hidden="1"/>
    <cellStyle name="Открывавшаяся гиперссылка" xfId="2866" builtinId="9" hidden="1"/>
    <cellStyle name="Открывавшаяся гиперссылка" xfId="2868" builtinId="9" hidden="1"/>
    <cellStyle name="Открывавшаяся гиперссылка" xfId="2870" builtinId="9" hidden="1"/>
    <cellStyle name="Открывавшаяся гиперссылка" xfId="2872" builtinId="9" hidden="1"/>
    <cellStyle name="Открывавшаяся гиперссылка" xfId="2874" builtinId="9" hidden="1"/>
    <cellStyle name="Открывавшаяся гиперссылка" xfId="2876" builtinId="9" hidden="1"/>
    <cellStyle name="Открывавшаяся гиперссылка" xfId="2878" builtinId="9" hidden="1"/>
    <cellStyle name="Открывавшаяся гиперссылка" xfId="2880" builtinId="9" hidden="1"/>
    <cellStyle name="Открывавшаяся гиперссылка" xfId="2882" builtinId="9" hidden="1"/>
    <cellStyle name="Открывавшаяся гиперссылка" xfId="2884" builtinId="9" hidden="1"/>
    <cellStyle name="Открывавшаяся гиперссылка" xfId="2886" builtinId="9" hidden="1"/>
    <cellStyle name="Открывавшаяся гиперссылка" xfId="2888" builtinId="9" hidden="1"/>
    <cellStyle name="Открывавшаяся гиперссылка" xfId="2890" builtinId="9" hidden="1"/>
    <cellStyle name="Открывавшаяся гиперссылка" xfId="2892" builtinId="9" hidden="1"/>
    <cellStyle name="Открывавшаяся гиперссылка" xfId="2894" builtinId="9" hidden="1"/>
    <cellStyle name="Открывавшаяся гиперссылка" xfId="2896" builtinId="9" hidden="1"/>
    <cellStyle name="Открывавшаяся гиперссылка" xfId="2898" builtinId="9" hidden="1"/>
    <cellStyle name="Открывавшаяся гиперссылка" xfId="2900" builtinId="9" hidden="1"/>
    <cellStyle name="Открывавшаяся гиперссылка" xfId="2902" builtinId="9" hidden="1"/>
    <cellStyle name="Открывавшаяся гиперссылка" xfId="2904" builtinId="9" hidden="1"/>
    <cellStyle name="Открывавшаяся гиперссылка" xfId="2906" builtinId="9" hidden="1"/>
    <cellStyle name="Открывавшаяся гиперссылка" xfId="2908" builtinId="9" hidden="1"/>
    <cellStyle name="Открывавшаяся гиперссылка" xfId="2910" builtinId="9" hidden="1"/>
    <cellStyle name="Открывавшаяся гиперссылка" xfId="2912" builtinId="9" hidden="1"/>
    <cellStyle name="Открывавшаяся гиперссылка" xfId="2914" builtinId="9" hidden="1"/>
    <cellStyle name="Открывавшаяся гиперссылка" xfId="2916" builtinId="9" hidden="1"/>
    <cellStyle name="Открывавшаяся гиперссылка" xfId="2918" builtinId="9" hidden="1"/>
    <cellStyle name="Открывавшаяся гиперссылка" xfId="2920" builtinId="9" hidden="1"/>
    <cellStyle name="Открывавшаяся гиперссылка" xfId="2922" builtinId="9" hidden="1"/>
    <cellStyle name="Открывавшаяся гиперссылка" xfId="2924" builtinId="9" hidden="1"/>
    <cellStyle name="Открывавшаяся гиперссылка" xfId="2926" builtinId="9" hidden="1"/>
    <cellStyle name="Открывавшаяся гиперссылка" xfId="2928" builtinId="9" hidden="1"/>
    <cellStyle name="Открывавшаяся гиперссылка" xfId="2930" builtinId="9" hidden="1"/>
    <cellStyle name="Открывавшаяся гиперссылка" xfId="2932" builtinId="9" hidden="1"/>
    <cellStyle name="Открывавшаяся гиперссылка" xfId="2934" builtinId="9" hidden="1"/>
    <cellStyle name="Открывавшаяся гиперссылка" xfId="2936" builtinId="9" hidden="1"/>
    <cellStyle name="Открывавшаяся гиперссылка" xfId="2938" builtinId="9" hidden="1"/>
    <cellStyle name="Открывавшаяся гиперссылка" xfId="2940" builtinId="9" hidden="1"/>
    <cellStyle name="Открывавшаяся гиперссылка" xfId="2942" builtinId="9" hidden="1"/>
    <cellStyle name="Открывавшаяся гиперссылка" xfId="2944" builtinId="9" hidden="1"/>
    <cellStyle name="Открывавшаяся гиперссылка" xfId="2946" builtinId="9" hidden="1"/>
    <cellStyle name="Открывавшаяся гиперссылка" xfId="2948" builtinId="9" hidden="1"/>
    <cellStyle name="Открывавшаяся гиперссылка" xfId="2950" builtinId="9" hidden="1"/>
    <cellStyle name="Открывавшаяся гиперссылка" xfId="2952" builtinId="9" hidden="1"/>
    <cellStyle name="Открывавшаяся гиперссылка" xfId="2954" builtinId="9" hidden="1"/>
    <cellStyle name="Открывавшаяся гиперссылка" xfId="2956" builtinId="9" hidden="1"/>
    <cellStyle name="Открывавшаяся гиперссылка" xfId="2958" builtinId="9" hidden="1"/>
    <cellStyle name="Открывавшаяся гиперссылка" xfId="2960" builtinId="9" hidden="1"/>
    <cellStyle name="Открывавшаяся гиперссылка" xfId="2962" builtinId="9" hidden="1"/>
    <cellStyle name="Открывавшаяся гиперссылка" xfId="2964" builtinId="9" hidden="1"/>
    <cellStyle name="Открывавшаяся гиперссылка" xfId="2966" builtinId="9" hidden="1"/>
    <cellStyle name="Открывавшаяся гиперссылка" xfId="2968" builtinId="9" hidden="1"/>
    <cellStyle name="Открывавшаяся гиперссылка" xfId="2970" builtinId="9" hidden="1"/>
    <cellStyle name="Открывавшаяся гиперссылка" xfId="2972" builtinId="9" hidden="1"/>
    <cellStyle name="Открывавшаяся гиперссылка" xfId="2974" builtinId="9" hidden="1"/>
    <cellStyle name="Открывавшаяся гиперссылка" xfId="2976" builtinId="9" hidden="1"/>
    <cellStyle name="Открывавшаяся гиперссылка" xfId="2978" builtinId="9" hidden="1"/>
    <cellStyle name="Открывавшаяся гиперссылка" xfId="2980" builtinId="9" hidden="1"/>
    <cellStyle name="Открывавшаяся гиперссылка" xfId="2982" builtinId="9" hidden="1"/>
    <cellStyle name="Открывавшаяся гиперссылка" xfId="2984" builtinId="9" hidden="1"/>
    <cellStyle name="Открывавшаяся гиперссылка" xfId="2986" builtinId="9" hidden="1"/>
    <cellStyle name="Открывавшаяся гиперссылка" xfId="2988" builtinId="9" hidden="1"/>
    <cellStyle name="Открывавшаяся гиперссылка" xfId="2990" builtinId="9" hidden="1"/>
    <cellStyle name="Открывавшаяся гиперссылка" xfId="2992" builtinId="9" hidden="1"/>
    <cellStyle name="Открывавшаяся гиперссылка" xfId="2994" builtinId="9" hidden="1"/>
    <cellStyle name="Открывавшаяся гиперссылка" xfId="2996" builtinId="9" hidden="1"/>
    <cellStyle name="Открывавшаяся гиперссылка" xfId="2998" builtinId="9" hidden="1"/>
    <cellStyle name="Открывавшаяся гиперссылка" xfId="3000" builtinId="9" hidden="1"/>
    <cellStyle name="Открывавшаяся гиперссылка" xfId="3002" builtinId="9" hidden="1"/>
    <cellStyle name="Открывавшаяся гиперссылка" xfId="3004" builtinId="9" hidden="1"/>
    <cellStyle name="Открывавшаяся гиперссылка" xfId="3006" builtinId="9" hidden="1"/>
    <cellStyle name="Открывавшаяся гиперссылка" xfId="3008" builtinId="9" hidden="1"/>
    <cellStyle name="Открывавшаяся гиперссылка" xfId="3010" builtinId="9" hidden="1"/>
    <cellStyle name="Открывавшаяся гиперссылка" xfId="3012" builtinId="9" hidden="1"/>
    <cellStyle name="Открывавшаяся гиперссылка" xfId="3014" builtinId="9" hidden="1"/>
    <cellStyle name="Открывавшаяся гиперссылка" xfId="3016" builtinId="9" hidden="1"/>
    <cellStyle name="Открывавшаяся гиперссылка" xfId="3018" builtinId="9" hidden="1"/>
    <cellStyle name="Открывавшаяся гиперссылка" xfId="3020" builtinId="9" hidden="1"/>
    <cellStyle name="Открывавшаяся гиперссылка" xfId="3022" builtinId="9" hidden="1"/>
    <cellStyle name="Открывавшаяся гиперссылка" xfId="3024" builtinId="9" hidden="1"/>
    <cellStyle name="Открывавшаяся гиперссылка" xfId="3026" builtinId="9" hidden="1"/>
    <cellStyle name="Открывавшаяся гиперссылка" xfId="3028" builtinId="9" hidden="1"/>
    <cellStyle name="Открывавшаяся гиперссылка" xfId="3030" builtinId="9" hidden="1"/>
    <cellStyle name="Открывавшаяся гиперссылка" xfId="3032" builtinId="9" hidden="1"/>
    <cellStyle name="Открывавшаяся гиперссылка" xfId="3034" builtinId="9" hidden="1"/>
    <cellStyle name="Открывавшаяся гиперссылка" xfId="3036" builtinId="9" hidden="1"/>
    <cellStyle name="Открывавшаяся гиперссылка" xfId="3038" builtinId="9" hidden="1"/>
    <cellStyle name="Открывавшаяся гиперссылка" xfId="3040" builtinId="9" hidden="1"/>
    <cellStyle name="Открывавшаяся гиперссылка" xfId="3042" builtinId="9" hidden="1"/>
    <cellStyle name="Открывавшаяся гиперссылка" xfId="3044" builtinId="9" hidden="1"/>
    <cellStyle name="Открывавшаяся гиперссылка" xfId="3046" builtinId="9" hidden="1"/>
    <cellStyle name="Открывавшаяся гиперссылка" xfId="3048" builtinId="9" hidden="1"/>
    <cellStyle name="Открывавшаяся гиперссылка" xfId="3050" builtinId="9" hidden="1"/>
    <cellStyle name="Открывавшаяся гиперссылка" xfId="3052" builtinId="9" hidden="1"/>
    <cellStyle name="Открывавшаяся гиперссылка" xfId="3054" builtinId="9" hidden="1"/>
    <cellStyle name="Открывавшаяся гиперссылка" xfId="3056" builtinId="9" hidden="1"/>
    <cellStyle name="Открывавшаяся гиперссылка" xfId="3058" builtinId="9" hidden="1"/>
    <cellStyle name="Открывавшаяся гиперссылка" xfId="3060" builtinId="9" hidden="1"/>
    <cellStyle name="Открывавшаяся гиперссылка" xfId="3062" builtinId="9" hidden="1"/>
    <cellStyle name="Открывавшаяся гиперссылка" xfId="3064" builtinId="9" hidden="1"/>
    <cellStyle name="Открывавшаяся гиперссылка" xfId="3066" builtinId="9" hidden="1"/>
    <cellStyle name="Открывавшаяся гиперссылка" xfId="3068" builtinId="9" hidden="1"/>
    <cellStyle name="Открывавшаяся гиперссылка" xfId="3070" builtinId="9" hidden="1"/>
    <cellStyle name="Открывавшаяся гиперссылка" xfId="3072" builtinId="9" hidden="1"/>
    <cellStyle name="Открывавшаяся гиперссылка" xfId="3074" builtinId="9" hidden="1"/>
    <cellStyle name="Открывавшаяся гиперссылка" xfId="3076" builtinId="9" hidden="1"/>
    <cellStyle name="Открывавшаяся гиперссылка" xfId="3078" builtinId="9" hidden="1"/>
    <cellStyle name="Открывавшаяся гиперссылка" xfId="3080" builtinId="9" hidden="1"/>
    <cellStyle name="Открывавшаяся гиперссылка" xfId="3082" builtinId="9" hidden="1"/>
    <cellStyle name="Открывавшаяся гиперссылка" xfId="3084" builtinId="9" hidden="1"/>
    <cellStyle name="Открывавшаяся гиперссылка" xfId="3086" builtinId="9" hidden="1"/>
    <cellStyle name="Открывавшаяся гиперссылка" xfId="3088" builtinId="9" hidden="1"/>
    <cellStyle name="Открывавшаяся гиперссылка" xfId="3090" builtinId="9" hidden="1"/>
    <cellStyle name="Открывавшаяся гиперссылка" xfId="3092" builtinId="9" hidden="1"/>
    <cellStyle name="Открывавшаяся гиперссылка" xfId="3094" builtinId="9" hidden="1"/>
    <cellStyle name="Открывавшаяся гиперссылка" xfId="3096" builtinId="9" hidden="1"/>
    <cellStyle name="Открывавшаяся гиперссылка" xfId="3098" builtinId="9" hidden="1"/>
    <cellStyle name="Открывавшаяся гиперссылка" xfId="3100" builtinId="9" hidden="1"/>
    <cellStyle name="Открывавшаяся гиперссылка" xfId="3102" builtinId="9" hidden="1"/>
    <cellStyle name="Открывавшаяся гиперссылка" xfId="3104" builtinId="9" hidden="1"/>
    <cellStyle name="Открывавшаяся гиперссылка" xfId="3106" builtinId="9" hidden="1"/>
    <cellStyle name="Открывавшаяся гиперссылка" xfId="3108" builtinId="9" hidden="1"/>
    <cellStyle name="Открывавшаяся гиперссылка" xfId="3110" builtinId="9" hidden="1"/>
    <cellStyle name="Открывавшаяся гиперссылка" xfId="3112" builtinId="9" hidden="1"/>
    <cellStyle name="Открывавшаяся гиперссылка" xfId="3114" builtinId="9" hidden="1"/>
    <cellStyle name="Открывавшаяся гиперссылка" xfId="3116" builtinId="9" hidden="1"/>
    <cellStyle name="Открывавшаяся гиперссылка" xfId="3118" builtinId="9" hidden="1"/>
    <cellStyle name="Открывавшаяся гиперссылка" xfId="3120" builtinId="9" hidden="1"/>
    <cellStyle name="Открывавшаяся гиперссылка" xfId="3122" builtinId="9" hidden="1"/>
    <cellStyle name="Открывавшаяся гиперссылка" xfId="3124" builtinId="9" hidden="1"/>
    <cellStyle name="Открывавшаяся гиперссылка" xfId="3126" builtinId="9" hidden="1"/>
    <cellStyle name="Открывавшаяся гиперссылка" xfId="3128" builtinId="9" hidden="1"/>
    <cellStyle name="Открывавшаяся гиперссылка" xfId="3130" builtinId="9" hidden="1"/>
    <cellStyle name="Открывавшаяся гиперссылка" xfId="3132" builtinId="9" hidden="1"/>
    <cellStyle name="Открывавшаяся гиперссылка" xfId="3134" builtinId="9" hidden="1"/>
    <cellStyle name="Открывавшаяся гиперссылка" xfId="3136" builtinId="9" hidden="1"/>
    <cellStyle name="Открывавшаяся гиперссылка" xfId="3138" builtinId="9" hidden="1"/>
    <cellStyle name="Открывавшаяся гиперссылка" xfId="3140" builtinId="9" hidden="1"/>
    <cellStyle name="Открывавшаяся гиперссылка" xfId="3142" builtinId="9" hidden="1"/>
    <cellStyle name="Открывавшаяся гиперссылка" xfId="3144" builtinId="9" hidden="1"/>
    <cellStyle name="Открывавшаяся гиперссылка" xfId="3146" builtinId="9" hidden="1"/>
    <cellStyle name="Открывавшаяся гиперссылка" xfId="3148" builtinId="9" hidden="1"/>
    <cellStyle name="Открывавшаяся гиперссылка" xfId="3150" builtinId="9" hidden="1"/>
    <cellStyle name="Открывавшаяся гиперссылка" xfId="3152" builtinId="9" hidden="1"/>
    <cellStyle name="Открывавшаяся гиперссылка" xfId="3154" builtinId="9" hidden="1"/>
    <cellStyle name="Открывавшаяся гиперссылка" xfId="3156" builtinId="9" hidden="1"/>
    <cellStyle name="Открывавшаяся гиперссылка" xfId="3158" builtinId="9" hidden="1"/>
    <cellStyle name="Открывавшаяся гиперссылка" xfId="3160" builtinId="9" hidden="1"/>
    <cellStyle name="Открывавшаяся гиперссылка" xfId="3162" builtinId="9" hidden="1"/>
    <cellStyle name="Открывавшаяся гиперссылка" xfId="3164" builtinId="9" hidden="1"/>
    <cellStyle name="Открывавшаяся гиперссылка" xfId="3166" builtinId="9" hidden="1"/>
    <cellStyle name="Открывавшаяся гиперссылка" xfId="3168" builtinId="9" hidden="1"/>
    <cellStyle name="Открывавшаяся гиперссылка" xfId="3170" builtinId="9" hidden="1"/>
    <cellStyle name="Открывавшаяся гиперссылка" xfId="3172" builtinId="9" hidden="1"/>
    <cellStyle name="Открывавшаяся гиперссылка" xfId="3174" builtinId="9" hidden="1"/>
    <cellStyle name="Открывавшаяся гиперссылка" xfId="3176" builtinId="9" hidden="1"/>
    <cellStyle name="Открывавшаяся гиперссылка" xfId="3178" builtinId="9" hidden="1"/>
    <cellStyle name="Открывавшаяся гиперссылка" xfId="3180" builtinId="9" hidden="1"/>
    <cellStyle name="Открывавшаяся гиперссылка" xfId="3182" builtinId="9" hidden="1"/>
    <cellStyle name="Открывавшаяся гиперссылка" xfId="3184" builtinId="9" hidden="1"/>
    <cellStyle name="Открывавшаяся гиперссылка" xfId="3186" builtinId="9" hidden="1"/>
    <cellStyle name="Открывавшаяся гиперссылка" xfId="3188" builtinId="9" hidden="1"/>
    <cellStyle name="Открывавшаяся гиперссылка" xfId="3190" builtinId="9" hidden="1"/>
    <cellStyle name="Открывавшаяся гиперссылка" xfId="3192" builtinId="9" hidden="1"/>
    <cellStyle name="Открывавшаяся гиперссылка" xfId="3194" builtinId="9" hidden="1"/>
    <cellStyle name="Открывавшаяся гиперссылка" xfId="3196" builtinId="9" hidden="1"/>
    <cellStyle name="Открывавшаяся гиперссылка" xfId="3198" builtinId="9" hidden="1"/>
    <cellStyle name="Открывавшаяся гиперссылка" xfId="3200" builtinId="9" hidden="1"/>
    <cellStyle name="Открывавшаяся гиперссылка" xfId="3202" builtinId="9" hidden="1"/>
    <cellStyle name="Открывавшаяся гиперссылка" xfId="3204" builtinId="9" hidden="1"/>
    <cellStyle name="Открывавшаяся гиперссылка" xfId="3206" builtinId="9" hidden="1"/>
    <cellStyle name="Открывавшаяся гиперссылка" xfId="3208" builtinId="9" hidden="1"/>
    <cellStyle name="Открывавшаяся гиперссылка" xfId="3210" builtinId="9" hidden="1"/>
    <cellStyle name="Открывавшаяся гиперссылка" xfId="3212" builtinId="9" hidden="1"/>
    <cellStyle name="Открывавшаяся гиперссылка" xfId="3214" builtinId="9" hidden="1"/>
    <cellStyle name="Открывавшаяся гиперссылка" xfId="3216" builtinId="9" hidden="1"/>
    <cellStyle name="Открывавшаяся гиперссылка" xfId="3218" builtinId="9" hidden="1"/>
    <cellStyle name="Открывавшаяся гиперссылка" xfId="3220" builtinId="9" hidden="1"/>
    <cellStyle name="Открывавшаяся гиперссылка" xfId="3222" builtinId="9" hidden="1"/>
    <cellStyle name="Открывавшаяся гиперссылка" xfId="3224" builtinId="9" hidden="1"/>
    <cellStyle name="Открывавшаяся гиперссылка" xfId="3226" builtinId="9" hidden="1"/>
    <cellStyle name="Открывавшаяся гиперссылка" xfId="3228" builtinId="9" hidden="1"/>
    <cellStyle name="Открывавшаяся гиперссылка" xfId="3230" builtinId="9" hidden="1"/>
    <cellStyle name="Открывавшаяся гиперссылка" xfId="3232" builtinId="9" hidden="1"/>
    <cellStyle name="Открывавшаяся гиперссылка" xfId="3234" builtinId="9" hidden="1"/>
    <cellStyle name="Открывавшаяся гиперссылка" xfId="3236" builtinId="9" hidden="1"/>
    <cellStyle name="Открывавшаяся гиперссылка" xfId="3238" builtinId="9" hidden="1"/>
    <cellStyle name="Открывавшаяся гиперссылка" xfId="3240" builtinId="9" hidden="1"/>
    <cellStyle name="Открывавшаяся гиперссылка" xfId="3242" builtinId="9" hidden="1"/>
    <cellStyle name="Открывавшаяся гиперссылка" xfId="3244" builtinId="9" hidden="1"/>
    <cellStyle name="Открывавшаяся гиперссылка" xfId="3246" builtinId="9" hidden="1"/>
    <cellStyle name="Открывавшаяся гиперссылка" xfId="3248" builtinId="9" hidden="1"/>
    <cellStyle name="Открывавшаяся гиперссылка" xfId="3250" builtinId="9" hidden="1"/>
    <cellStyle name="Открывавшаяся гиперссылка" xfId="3252" builtinId="9" hidden="1"/>
    <cellStyle name="Открывавшаяся гиперссылка" xfId="3254" builtinId="9" hidden="1"/>
    <cellStyle name="Открывавшаяся гиперссылка" xfId="3256" builtinId="9" hidden="1"/>
    <cellStyle name="Открывавшаяся гиперссылка" xfId="3258" builtinId="9" hidden="1"/>
    <cellStyle name="Открывавшаяся гиперссылка" xfId="3260" builtinId="9" hidden="1"/>
    <cellStyle name="Открывавшаяся гиперссылка" xfId="3262" builtinId="9" hidden="1"/>
    <cellStyle name="Открывавшаяся гиперссылка" xfId="3264" builtinId="9" hidden="1"/>
    <cellStyle name="Открывавшаяся гиперссылка" xfId="3266" builtinId="9" hidden="1"/>
    <cellStyle name="Открывавшаяся гиперссылка" xfId="3268" builtinId="9" hidden="1"/>
    <cellStyle name="Открывавшаяся гиперссылка" xfId="3270" builtinId="9" hidden="1"/>
    <cellStyle name="Открывавшаяся гиперссылка" xfId="3272" builtinId="9" hidden="1"/>
    <cellStyle name="Открывавшаяся гиперссылка" xfId="3274" builtinId="9" hidden="1"/>
    <cellStyle name="Открывавшаяся гиперссылка" xfId="3276" builtinId="9" hidden="1"/>
    <cellStyle name="Открывавшаяся гиперссылка" xfId="3278" builtinId="9" hidden="1"/>
    <cellStyle name="Открывавшаяся гиперссылка" xfId="3280" builtinId="9" hidden="1"/>
    <cellStyle name="Открывавшаяся гиперссылка" xfId="3282" builtinId="9" hidden="1"/>
    <cellStyle name="Открывавшаяся гиперссылка" xfId="3284" builtinId="9" hidden="1"/>
    <cellStyle name="Открывавшаяся гиперссылка" xfId="3286" builtinId="9" hidden="1"/>
    <cellStyle name="Открывавшаяся гиперссылка" xfId="3288" builtinId="9" hidden="1"/>
    <cellStyle name="Открывавшаяся гиперссылка" xfId="3290" builtinId="9" hidden="1"/>
    <cellStyle name="Открывавшаяся гиперссылка" xfId="3292" builtinId="9" hidden="1"/>
    <cellStyle name="Открывавшаяся гиперссылка" xfId="3294" builtinId="9" hidden="1"/>
    <cellStyle name="Открывавшаяся гиперссылка" xfId="3296" builtinId="9" hidden="1"/>
    <cellStyle name="Открывавшаяся гиперссылка" xfId="3298" builtinId="9" hidden="1"/>
    <cellStyle name="Открывавшаяся гиперссылка" xfId="3300" builtinId="9" hidden="1"/>
    <cellStyle name="Открывавшаяся гиперссылка" xfId="3302" builtinId="9" hidden="1"/>
    <cellStyle name="Открывавшаяся гиперссылка" xfId="3304" builtinId="9" hidden="1"/>
    <cellStyle name="Открывавшаяся гиперссылка" xfId="3306" builtinId="9" hidden="1"/>
    <cellStyle name="Открывавшаяся гиперссылка" xfId="3308" builtinId="9" hidden="1"/>
    <cellStyle name="Открывавшаяся гиперссылка" xfId="3310" builtinId="9" hidden="1"/>
    <cellStyle name="Открывавшаяся гиперссылка" xfId="3312" builtinId="9" hidden="1"/>
    <cellStyle name="Открывавшаяся гиперссылка" xfId="3314" builtinId="9" hidden="1"/>
    <cellStyle name="Открывавшаяся гиперссылка" xfId="3316" builtinId="9" hidden="1"/>
    <cellStyle name="Открывавшаяся гиперссылка" xfId="3318" builtinId="9" hidden="1"/>
    <cellStyle name="Открывавшаяся гиперссылка" xfId="3320" builtinId="9" hidden="1"/>
    <cellStyle name="Открывавшаяся гиперссылка" xfId="3322" builtinId="9" hidden="1"/>
    <cellStyle name="Открывавшаяся гиперссылка" xfId="3324" builtinId="9" hidden="1"/>
    <cellStyle name="Открывавшаяся гиперссылка" xfId="3326" builtinId="9" hidden="1"/>
    <cellStyle name="Открывавшаяся гиперссылка" xfId="3328" builtinId="9" hidden="1"/>
    <cellStyle name="Открывавшаяся гиперссылка" xfId="3330" builtinId="9" hidden="1"/>
    <cellStyle name="Открывавшаяся гиперссылка" xfId="3332" builtinId="9" hidden="1"/>
    <cellStyle name="Открывавшаяся гиперссылка" xfId="3334" builtinId="9" hidden="1"/>
    <cellStyle name="Открывавшаяся гиперссылка" xfId="3336" builtinId="9" hidden="1"/>
    <cellStyle name="Открывавшаяся гиперссылка" xfId="3338" builtinId="9" hidden="1"/>
    <cellStyle name="Открывавшаяся гиперссылка" xfId="3340" builtinId="9" hidden="1"/>
    <cellStyle name="Открывавшаяся гиперссылка" xfId="3342" builtinId="9" hidden="1"/>
    <cellStyle name="Открывавшаяся гиперссылка" xfId="3344" builtinId="9" hidden="1"/>
    <cellStyle name="Открывавшаяся гиперссылка" xfId="3346" builtinId="9" hidden="1"/>
    <cellStyle name="Открывавшаяся гиперссылка" xfId="3348" builtinId="9" hidden="1"/>
    <cellStyle name="Открывавшаяся гиперссылка" xfId="3350" builtinId="9" hidden="1"/>
    <cellStyle name="Открывавшаяся гиперссылка" xfId="3352" builtinId="9" hidden="1"/>
    <cellStyle name="Открывавшаяся гиперссылка" xfId="3354" builtinId="9" hidden="1"/>
    <cellStyle name="Открывавшаяся гиперссылка" xfId="3356" builtinId="9" hidden="1"/>
    <cellStyle name="Открывавшаяся гиперссылка" xfId="3358" builtinId="9" hidden="1"/>
    <cellStyle name="Открывавшаяся гиперссылка" xfId="3360" builtinId="9" hidden="1"/>
    <cellStyle name="Открывавшаяся гиперссылка" xfId="3362" builtinId="9" hidden="1"/>
    <cellStyle name="Открывавшаяся гиперссылка" xfId="3364" builtinId="9" hidden="1"/>
    <cellStyle name="Открывавшаяся гиперссылка" xfId="3366" builtinId="9" hidden="1"/>
    <cellStyle name="Открывавшаяся гиперссылка" xfId="3368" builtinId="9" hidden="1"/>
    <cellStyle name="Открывавшаяся гиперссылка" xfId="3370" builtinId="9" hidden="1"/>
    <cellStyle name="Открывавшаяся гиперссылка" xfId="3372" builtinId="9" hidden="1"/>
    <cellStyle name="Открывавшаяся гиперссылка" xfId="3374" builtinId="9" hidden="1"/>
    <cellStyle name="Открывавшаяся гиперссылка" xfId="3376" builtinId="9" hidden="1"/>
    <cellStyle name="Открывавшаяся гиперссылка" xfId="3378" builtinId="9" hidden="1"/>
    <cellStyle name="Открывавшаяся гиперссылка" xfId="3380" builtinId="9" hidden="1"/>
    <cellStyle name="Открывавшаяся гиперссылка" xfId="3382" builtinId="9" hidden="1"/>
    <cellStyle name="Открывавшаяся гиперссылка" xfId="3384" builtinId="9" hidden="1"/>
    <cellStyle name="Открывавшаяся гиперссылка" xfId="3386" builtinId="9" hidden="1"/>
    <cellStyle name="Открывавшаяся гиперссылка" xfId="3388" builtinId="9" hidden="1"/>
    <cellStyle name="Открывавшаяся гиперссылка" xfId="3390" builtinId="9" hidden="1"/>
    <cellStyle name="Открывавшаяся гиперссылка" xfId="3392" builtinId="9" hidden="1"/>
    <cellStyle name="Открывавшаяся гиперссылка" xfId="3394" builtinId="9" hidden="1"/>
    <cellStyle name="Открывавшаяся гиперссылка" xfId="3396" builtinId="9" hidden="1"/>
    <cellStyle name="Открывавшаяся гиперссылка" xfId="3398" builtinId="9" hidden="1"/>
    <cellStyle name="Открывавшаяся гиперссылка" xfId="3400" builtinId="9" hidden="1"/>
    <cellStyle name="Открывавшаяся гиперссылка" xfId="3402" builtinId="9" hidden="1"/>
    <cellStyle name="Открывавшаяся гиперссылка" xfId="3404" builtinId="9" hidden="1"/>
    <cellStyle name="Открывавшаяся гиперссылка" xfId="3406" builtinId="9" hidden="1"/>
    <cellStyle name="Открывавшаяся гиперссылка" xfId="3408" builtinId="9" hidden="1"/>
    <cellStyle name="Открывавшаяся гиперссылка" xfId="3410" builtinId="9" hidden="1"/>
    <cellStyle name="Открывавшаяся гиперссылка" xfId="3412" builtinId="9" hidden="1"/>
    <cellStyle name="Открывавшаяся гиперссылка" xfId="3414" builtinId="9" hidden="1"/>
    <cellStyle name="Открывавшаяся гиперссылка" xfId="3416" builtinId="9" hidden="1"/>
    <cellStyle name="Открывавшаяся гиперссылка" xfId="3418" builtinId="9" hidden="1"/>
    <cellStyle name="Открывавшаяся гиперссылка" xfId="3420" builtinId="9" hidden="1"/>
    <cellStyle name="Открывавшаяся гиперссылка" xfId="3422" builtinId="9" hidden="1"/>
    <cellStyle name="Открывавшаяся гиперссылка" xfId="3424" builtinId="9" hidden="1"/>
    <cellStyle name="Открывавшаяся гиперссылка" xfId="3426" builtinId="9" hidden="1"/>
    <cellStyle name="Открывавшаяся гиперссылка" xfId="3428" builtinId="9" hidden="1"/>
    <cellStyle name="Открывавшаяся гиперссылка" xfId="3430" builtinId="9" hidden="1"/>
    <cellStyle name="Открывавшаяся гиперссылка" xfId="3432" builtinId="9" hidden="1"/>
    <cellStyle name="Открывавшаяся гиперссылка" xfId="3434" builtinId="9" hidden="1"/>
    <cellStyle name="Открывавшаяся гиперссылка" xfId="3436" builtinId="9" hidden="1"/>
    <cellStyle name="Открывавшаяся гиперссылка" xfId="3438" builtinId="9" hidden="1"/>
    <cellStyle name="Открывавшаяся гиперссылка" xfId="3440" builtinId="9" hidden="1"/>
    <cellStyle name="Открывавшаяся гиперссылка" xfId="3442" builtinId="9" hidden="1"/>
    <cellStyle name="Открывавшаяся гиперссылка" xfId="3444" builtinId="9" hidden="1"/>
    <cellStyle name="Открывавшаяся гиперссылка" xfId="3446" builtinId="9" hidden="1"/>
    <cellStyle name="Открывавшаяся гиперссылка" xfId="3448" builtinId="9" hidden="1"/>
    <cellStyle name="Открывавшаяся гиперссылка" xfId="3450" builtinId="9" hidden="1"/>
    <cellStyle name="Открывавшаяся гиперссылка" xfId="3452" builtinId="9" hidden="1"/>
    <cellStyle name="Открывавшаяся гиперссылка" xfId="3454" builtinId="9" hidden="1"/>
    <cellStyle name="Открывавшаяся гиперссылка" xfId="3456" builtinId="9" hidden="1"/>
    <cellStyle name="Открывавшаяся гиперссылка" xfId="3458" builtinId="9" hidden="1"/>
    <cellStyle name="Открывавшаяся гиперссылка" xfId="3460" builtinId="9" hidden="1"/>
    <cellStyle name="Открывавшаяся гиперссылка" xfId="3462" builtinId="9" hidden="1"/>
    <cellStyle name="Открывавшаяся гиперссылка" xfId="3464" builtinId="9" hidden="1"/>
    <cellStyle name="Открывавшаяся гиперссылка" xfId="3466" builtinId="9" hidden="1"/>
    <cellStyle name="Открывавшаяся гиперссылка" xfId="3468" builtinId="9" hidden="1"/>
    <cellStyle name="Открывавшаяся гиперссылка" xfId="3470" builtinId="9" hidden="1"/>
    <cellStyle name="Открывавшаяся гиперссылка" xfId="3472" builtinId="9" hidden="1"/>
    <cellStyle name="Открывавшаяся гиперссылка" xfId="3474" builtinId="9" hidden="1"/>
    <cellStyle name="Открывавшаяся гиперссылка" xfId="3476" builtinId="9" hidden="1"/>
    <cellStyle name="Открывавшаяся гиперссылка" xfId="3478" builtinId="9" hidden="1"/>
    <cellStyle name="Открывавшаяся гиперссылка" xfId="3480" builtinId="9" hidden="1"/>
    <cellStyle name="Открывавшаяся гиперссылка" xfId="3482" builtinId="9" hidden="1"/>
    <cellStyle name="Открывавшаяся гиперссылка" xfId="3484" builtinId="9" hidden="1"/>
    <cellStyle name="Открывавшаяся гиперссылка" xfId="3486" builtinId="9" hidden="1"/>
    <cellStyle name="Открывавшаяся гиперссылка" xfId="3488" builtinId="9" hidden="1"/>
    <cellStyle name="Открывавшаяся гиперссылка" xfId="3490" builtinId="9" hidden="1"/>
    <cellStyle name="Открывавшаяся гиперссылка" xfId="3492" builtinId="9" hidden="1"/>
    <cellStyle name="Открывавшаяся гиперссылка" xfId="3494" builtinId="9" hidden="1"/>
    <cellStyle name="Открывавшаяся гиперссылка" xfId="3496" builtinId="9" hidden="1"/>
    <cellStyle name="Открывавшаяся гиперссылка" xfId="3498" builtinId="9" hidden="1"/>
    <cellStyle name="Открывавшаяся гиперссылка" xfId="3500" builtinId="9" hidden="1"/>
    <cellStyle name="Открывавшаяся гиперссылка" xfId="3502" builtinId="9" hidden="1"/>
    <cellStyle name="Открывавшаяся гиперссылка" xfId="3504" builtinId="9" hidden="1"/>
    <cellStyle name="Открывавшаяся гиперссылка" xfId="3506" builtinId="9" hidden="1"/>
    <cellStyle name="Открывавшаяся гиперссылка" xfId="3508" builtinId="9" hidden="1"/>
    <cellStyle name="Открывавшаяся гиперссылка" xfId="3510" builtinId="9" hidden="1"/>
    <cellStyle name="Открывавшаяся гиперссылка" xfId="3512" builtinId="9" hidden="1"/>
    <cellStyle name="Открывавшаяся гиперссылка" xfId="3514" builtinId="9" hidden="1"/>
    <cellStyle name="Открывавшаяся гиперссылка" xfId="3516" builtinId="9" hidden="1"/>
    <cellStyle name="Открывавшаяся гиперссылка" xfId="3518" builtinId="9" hidden="1"/>
    <cellStyle name="Открывавшаяся гиперссылка" xfId="3520" builtinId="9" hidden="1"/>
    <cellStyle name="Открывавшаяся гиперссылка" xfId="3522" builtinId="9" hidden="1"/>
    <cellStyle name="Открывавшаяся гиперссылка" xfId="3524" builtinId="9" hidden="1"/>
    <cellStyle name="Открывавшаяся гиперссылка" xfId="3526" builtinId="9" hidden="1"/>
    <cellStyle name="Открывавшаяся гиперссылка" xfId="3528" builtinId="9" hidden="1"/>
    <cellStyle name="Открывавшаяся гиперссылка" xfId="3530" builtinId="9" hidden="1"/>
    <cellStyle name="Открывавшаяся гиперссылка" xfId="3532" builtinId="9" hidden="1"/>
    <cellStyle name="Открывавшаяся гиперссылка" xfId="3534" builtinId="9" hidden="1"/>
    <cellStyle name="Открывавшаяся гиперссылка" xfId="3536" builtinId="9" hidden="1"/>
    <cellStyle name="Открывавшаяся гиперссылка" xfId="3538" builtinId="9" hidden="1"/>
    <cellStyle name="Открывавшаяся гиперссылка" xfId="3540" builtinId="9" hidden="1"/>
    <cellStyle name="Открывавшаяся гиперссылка" xfId="3542" builtinId="9" hidden="1"/>
    <cellStyle name="Открывавшаяся гиперссылка" xfId="3544" builtinId="9" hidden="1"/>
    <cellStyle name="Открывавшаяся гиперссылка" xfId="3546" builtinId="9" hidden="1"/>
    <cellStyle name="Открывавшаяся гиперссылка" xfId="3548" builtinId="9" hidden="1"/>
    <cellStyle name="Открывавшаяся гиперссылка" xfId="3550" builtinId="9" hidden="1"/>
    <cellStyle name="Открывавшаяся гиперссылка" xfId="3552" builtinId="9" hidden="1"/>
    <cellStyle name="Открывавшаяся гиперссылка" xfId="3554" builtinId="9" hidden="1"/>
    <cellStyle name="Открывавшаяся гиперссылка" xfId="3556" builtinId="9" hidden="1"/>
    <cellStyle name="Открывавшаяся гиперссылка" xfId="3558" builtinId="9" hidden="1"/>
    <cellStyle name="Открывавшаяся гиперссылка" xfId="3560" builtinId="9" hidden="1"/>
    <cellStyle name="Открывавшаяся гиперссылка" xfId="3562" builtinId="9" hidden="1"/>
    <cellStyle name="Открывавшаяся гиперссылка" xfId="3564" builtinId="9" hidden="1"/>
    <cellStyle name="Открывавшаяся гиперссылка" xfId="3566" builtinId="9" hidden="1"/>
    <cellStyle name="Открывавшаяся гиперссылка" xfId="3568" builtinId="9" hidden="1"/>
    <cellStyle name="Открывавшаяся гиперссылка" xfId="3570" builtinId="9" hidden="1"/>
    <cellStyle name="Открывавшаяся гиперссылка" xfId="3572" builtinId="9" hidden="1"/>
    <cellStyle name="Открывавшаяся гиперссылка" xfId="3574" builtinId="9" hidden="1"/>
    <cellStyle name="Открывавшаяся гиперссылка" xfId="3576" builtinId="9" hidden="1"/>
    <cellStyle name="Открывавшаяся гиперссылка" xfId="3578" builtinId="9" hidden="1"/>
    <cellStyle name="Открывавшаяся гиперссылка" xfId="3580" builtinId="9" hidden="1"/>
    <cellStyle name="Открывавшаяся гиперссылка" xfId="3582" builtinId="9" hidden="1"/>
    <cellStyle name="Открывавшаяся гиперссылка" xfId="3584" builtinId="9" hidden="1"/>
    <cellStyle name="Открывавшаяся гиперссылка" xfId="3586" builtinId="9" hidden="1"/>
    <cellStyle name="Открывавшаяся гиперссылка" xfId="3588" builtinId="9" hidden="1"/>
    <cellStyle name="Открывавшаяся гиперссылка" xfId="3590" builtinId="9" hidden="1"/>
    <cellStyle name="Открывавшаяся гиперссылка" xfId="3592" builtinId="9" hidden="1"/>
    <cellStyle name="Открывавшаяся гиперссылка" xfId="3594" builtinId="9" hidden="1"/>
    <cellStyle name="Открывавшаяся гиперссылка" xfId="3596" builtinId="9" hidden="1"/>
    <cellStyle name="Открывавшаяся гиперссылка" xfId="3598" builtinId="9" hidden="1"/>
    <cellStyle name="Открывавшаяся гиперссылка" xfId="3600" builtinId="9" hidden="1"/>
    <cellStyle name="Открывавшаяся гиперссылка" xfId="3602" builtinId="9" hidden="1"/>
    <cellStyle name="Открывавшаяся гиперссылка" xfId="3604" builtinId="9" hidden="1"/>
    <cellStyle name="Открывавшаяся гиперссылка" xfId="3606" builtinId="9" hidden="1"/>
    <cellStyle name="Открывавшаяся гиперссылка" xfId="3608" builtinId="9" hidden="1"/>
    <cellStyle name="Открывавшаяся гиперссылка" xfId="3610" builtinId="9" hidden="1"/>
    <cellStyle name="Открывавшаяся гиперссылка" xfId="3612" builtinId="9" hidden="1"/>
    <cellStyle name="Открывавшаяся гиперссылка" xfId="3614" builtinId="9" hidden="1"/>
    <cellStyle name="Открывавшаяся гиперссылка" xfId="3616" builtinId="9" hidden="1"/>
    <cellStyle name="Открывавшаяся гиперссылка" xfId="3618" builtinId="9" hidden="1"/>
    <cellStyle name="Открывавшаяся гиперссылка" xfId="3620" builtinId="9" hidden="1"/>
    <cellStyle name="Открывавшаяся гиперссылка" xfId="3622" builtinId="9" hidden="1"/>
    <cellStyle name="Открывавшаяся гиперссылка" xfId="3624" builtinId="9" hidden="1"/>
    <cellStyle name="Открывавшаяся гиперссылка" xfId="3626" builtinId="9" hidden="1"/>
    <cellStyle name="Открывавшаяся гиперссылка" xfId="3628" builtinId="9" hidden="1"/>
    <cellStyle name="Открывавшаяся гиперссылка" xfId="3630" builtinId="9" hidden="1"/>
    <cellStyle name="Открывавшаяся гиперссылка" xfId="3632" builtinId="9" hidden="1"/>
    <cellStyle name="Открывавшаяся гиперссылка" xfId="3634" builtinId="9" hidden="1"/>
    <cellStyle name="Открывавшаяся гиперссылка" xfId="3636" builtinId="9" hidden="1"/>
    <cellStyle name="Открывавшаяся гиперссылка" xfId="3638" builtinId="9" hidden="1"/>
    <cellStyle name="Открывавшаяся гиперссылка" xfId="3640" builtinId="9" hidden="1"/>
    <cellStyle name="Открывавшаяся гиперссылка" xfId="3642" builtinId="9" hidden="1"/>
    <cellStyle name="Открывавшаяся гиперссылка" xfId="3644" builtinId="9" hidden="1"/>
    <cellStyle name="Открывавшаяся гиперссылка" xfId="3646" builtinId="9" hidden="1"/>
    <cellStyle name="Открывавшаяся гиперссылка" xfId="3648" builtinId="9" hidden="1"/>
    <cellStyle name="Открывавшаяся гиперссылка" xfId="3650" builtinId="9" hidden="1"/>
    <cellStyle name="Открывавшаяся гиперссылка" xfId="3652" builtinId="9" hidden="1"/>
    <cellStyle name="Открывавшаяся гиперссылка" xfId="3654" builtinId="9" hidden="1"/>
    <cellStyle name="Открывавшаяся гиперссылка" xfId="3656" builtinId="9" hidden="1"/>
    <cellStyle name="Открывавшаяся гиперссылка" xfId="3658" builtinId="9" hidden="1"/>
    <cellStyle name="Открывавшаяся гиперссылка" xfId="3660" builtinId="9" hidden="1"/>
    <cellStyle name="Открывавшаяся гиперссылка" xfId="3662" builtinId="9" hidden="1"/>
    <cellStyle name="Открывавшаяся гиперссылка" xfId="3664" builtinId="9" hidden="1"/>
    <cellStyle name="Открывавшаяся гиперссылка" xfId="3666" builtinId="9" hidden="1"/>
    <cellStyle name="Открывавшаяся гиперссылка" xfId="3668" builtinId="9" hidden="1"/>
    <cellStyle name="Открывавшаяся гиперссылка" xfId="3670" builtinId="9" hidden="1"/>
    <cellStyle name="Открывавшаяся гиперссылка" xfId="3672" builtinId="9" hidden="1"/>
    <cellStyle name="Открывавшаяся гиперссылка" xfId="3674" builtinId="9" hidden="1"/>
    <cellStyle name="Открывавшаяся гиперссылка" xfId="3676" builtinId="9" hidden="1"/>
    <cellStyle name="Открывавшаяся гиперссылка" xfId="3678" builtinId="9" hidden="1"/>
    <cellStyle name="Открывавшаяся гиперссылка" xfId="3680" builtinId="9" hidden="1"/>
    <cellStyle name="Открывавшаяся гиперссылка" xfId="3682" builtinId="9" hidden="1"/>
    <cellStyle name="Открывавшаяся гиперссылка" xfId="3684" builtinId="9" hidden="1"/>
    <cellStyle name="Открывавшаяся гиперссылка" xfId="3686" builtinId="9" hidden="1"/>
    <cellStyle name="Открывавшаяся гиперссылка" xfId="3688" builtinId="9" hidden="1"/>
    <cellStyle name="Открывавшаяся гиперссылка" xfId="3690" builtinId="9" hidden="1"/>
    <cellStyle name="Открывавшаяся гиперссылка" xfId="3692" builtinId="9" hidden="1"/>
    <cellStyle name="Открывавшаяся гиперссылка" xfId="3694" builtinId="9" hidden="1"/>
    <cellStyle name="Открывавшаяся гиперссылка" xfId="3696" builtinId="9" hidden="1"/>
    <cellStyle name="Открывавшаяся гиперссылка" xfId="3698" builtinId="9" hidden="1"/>
    <cellStyle name="Открывавшаяся гиперссылка" xfId="3700" builtinId="9" hidden="1"/>
    <cellStyle name="Открывавшаяся гиперссылка" xfId="3702" builtinId="9" hidden="1"/>
    <cellStyle name="Открывавшаяся гиперссылка" xfId="3704" builtinId="9" hidden="1"/>
    <cellStyle name="Открывавшаяся гиперссылка" xfId="3706" builtinId="9" hidden="1"/>
    <cellStyle name="Открывавшаяся гиперссылка" xfId="3708" builtinId="9" hidden="1"/>
    <cellStyle name="Открывавшаяся гиперссылка" xfId="3710" builtinId="9" hidden="1"/>
    <cellStyle name="Открывавшаяся гиперссылка" xfId="3712" builtinId="9" hidden="1"/>
    <cellStyle name="Открывавшаяся гиперссылка" xfId="3714" builtinId="9" hidden="1"/>
    <cellStyle name="Открывавшаяся гиперссылка" xfId="3716" builtinId="9" hidden="1"/>
    <cellStyle name="Открывавшаяся гиперссылка" xfId="3718" builtinId="9" hidden="1"/>
    <cellStyle name="Открывавшаяся гиперссылка" xfId="3720" builtinId="9" hidden="1"/>
    <cellStyle name="Открывавшаяся гиперссылка" xfId="3722" builtinId="9" hidden="1"/>
    <cellStyle name="Открывавшаяся гиперссылка" xfId="3724" builtinId="9" hidden="1"/>
    <cellStyle name="Открывавшаяся гиперссылка" xfId="3726" builtinId="9" hidden="1"/>
    <cellStyle name="Открывавшаяся гиперссылка" xfId="3728" builtinId="9" hidden="1"/>
    <cellStyle name="Открывавшаяся гиперссылка" xfId="3730" builtinId="9" hidden="1"/>
    <cellStyle name="Открывавшаяся гиперссылка" xfId="3732" builtinId="9" hidden="1"/>
    <cellStyle name="Открывавшаяся гиперссылка" xfId="3734" builtinId="9" hidden="1"/>
    <cellStyle name="Открывавшаяся гиперссылка" xfId="3736" builtinId="9" hidden="1"/>
    <cellStyle name="Открывавшаяся гиперссылка" xfId="3738" builtinId="9" hidden="1"/>
    <cellStyle name="Открывавшаяся гиперссылка" xfId="3740" builtinId="9" hidden="1"/>
    <cellStyle name="Открывавшаяся гиперссылка" xfId="3742" builtinId="9" hidden="1"/>
    <cellStyle name="Открывавшаяся гиперссылка" xfId="3744" builtinId="9" hidden="1"/>
    <cellStyle name="Открывавшаяся гиперссылка" xfId="3746" builtinId="9" hidden="1"/>
    <cellStyle name="Открывавшаяся гиперссылка" xfId="3748" builtinId="9" hidden="1"/>
    <cellStyle name="Открывавшаяся гиперссылка" xfId="3750" builtinId="9" hidden="1"/>
    <cellStyle name="Открывавшаяся гиперссылка" xfId="3752" builtinId="9" hidden="1"/>
    <cellStyle name="Открывавшаяся гиперссылка" xfId="3754" builtinId="9" hidden="1"/>
    <cellStyle name="Открывавшаяся гиперссылка" xfId="3756" builtinId="9" hidden="1"/>
    <cellStyle name="Открывавшаяся гиперссылка" xfId="3758" builtinId="9" hidden="1"/>
    <cellStyle name="Открывавшаяся гиперссылка" xfId="3760" builtinId="9" hidden="1"/>
    <cellStyle name="Открывавшаяся гиперссылка" xfId="3762" builtinId="9" hidden="1"/>
    <cellStyle name="Открывавшаяся гиперссылка" xfId="3764" builtinId="9" hidden="1"/>
    <cellStyle name="Открывавшаяся гиперссылка" xfId="3766" builtinId="9" hidden="1"/>
    <cellStyle name="Открывавшаяся гиперссылка" xfId="3768" builtinId="9" hidden="1"/>
    <cellStyle name="Открывавшаяся гиперссылка" xfId="3770" builtinId="9" hidden="1"/>
    <cellStyle name="Открывавшаяся гиперссылка" xfId="3772" builtinId="9" hidden="1"/>
    <cellStyle name="Открывавшаяся гиперссылка" xfId="3774" builtinId="9" hidden="1"/>
    <cellStyle name="Открывавшаяся гиперссылка" xfId="3776" builtinId="9" hidden="1"/>
    <cellStyle name="Открывавшаяся гиперссылка" xfId="3778" builtinId="9" hidden="1"/>
    <cellStyle name="Открывавшаяся гиперссылка" xfId="3780" builtinId="9" hidden="1"/>
    <cellStyle name="Открывавшаяся гиперссылка" xfId="3782" builtinId="9" hidden="1"/>
    <cellStyle name="Открывавшаяся гиперссылка" xfId="3784" builtinId="9" hidden="1"/>
    <cellStyle name="Открывавшаяся гиперссылка" xfId="3786" builtinId="9" hidden="1"/>
    <cellStyle name="Открывавшаяся гиперссылка" xfId="3788" builtinId="9" hidden="1"/>
    <cellStyle name="Открывавшаяся гиперссылка" xfId="3790" builtinId="9" hidden="1"/>
    <cellStyle name="Открывавшаяся гиперссылка" xfId="3792" builtinId="9" hidden="1"/>
    <cellStyle name="Открывавшаяся гиперссылка" xfId="3794" builtinId="9" hidden="1"/>
    <cellStyle name="Открывавшаяся гиперссылка" xfId="3796" builtinId="9" hidden="1"/>
    <cellStyle name="Открывавшаяся гиперссылка" xfId="3798" builtinId="9" hidden="1"/>
    <cellStyle name="Открывавшаяся гиперссылка" xfId="3800" builtinId="9" hidden="1"/>
    <cellStyle name="Открывавшаяся гиперссылка" xfId="3802" builtinId="9" hidden="1"/>
    <cellStyle name="Открывавшаяся гиперссылка" xfId="3804" builtinId="9" hidden="1"/>
    <cellStyle name="Открывавшаяся гиперссылка" xfId="3806" builtinId="9" hidden="1"/>
    <cellStyle name="Открывавшаяся гиперссылка" xfId="3808" builtinId="9" hidden="1"/>
    <cellStyle name="Открывавшаяся гиперссылка" xfId="3810" builtinId="9" hidden="1"/>
    <cellStyle name="Открывавшаяся гиперссылка" xfId="3812" builtinId="9" hidden="1"/>
    <cellStyle name="Открывавшаяся гиперссылка" xfId="3814" builtinId="9" hidden="1"/>
    <cellStyle name="Открывавшаяся гиперссылка" xfId="3816" builtinId="9" hidden="1"/>
    <cellStyle name="Открывавшаяся гиперссылка" xfId="3818" builtinId="9" hidden="1"/>
    <cellStyle name="Открывавшаяся гиперссылка" xfId="3820" builtinId="9" hidden="1"/>
    <cellStyle name="Открывавшаяся гиперссылка" xfId="3822" builtinId="9" hidden="1"/>
    <cellStyle name="Открывавшаяся гиперссылка" xfId="3824" builtinId="9" hidden="1"/>
    <cellStyle name="Открывавшаяся гиперссылка" xfId="3826" builtinId="9" hidden="1"/>
    <cellStyle name="Открывавшаяся гиперссылка" xfId="3828" builtinId="9" hidden="1"/>
    <cellStyle name="Открывавшаяся гиперссылка" xfId="3830" builtinId="9" hidden="1"/>
    <cellStyle name="Открывавшаяся гиперссылка" xfId="3832" builtinId="9" hidden="1"/>
    <cellStyle name="Открывавшаяся гиперссылка" xfId="3834" builtinId="9" hidden="1"/>
    <cellStyle name="Открывавшаяся гиперссылка" xfId="3836" builtinId="9" hidden="1"/>
    <cellStyle name="Открывавшаяся гиперссылка" xfId="3838" builtinId="9" hidden="1"/>
    <cellStyle name="Открывавшаяся гиперссылка" xfId="3840" builtinId="9" hidden="1"/>
    <cellStyle name="Открывавшаяся гиперссылка" xfId="3842" builtinId="9" hidden="1"/>
    <cellStyle name="Открывавшаяся гиперссылка" xfId="3844" builtinId="9" hidden="1"/>
    <cellStyle name="Открывавшаяся гиперссылка" xfId="3846" builtinId="9" hidden="1"/>
    <cellStyle name="Открывавшаяся гиперссылка" xfId="3848" builtinId="9" hidden="1"/>
    <cellStyle name="Открывавшаяся гиперссылка" xfId="3850" builtinId="9" hidden="1"/>
    <cellStyle name="Открывавшаяся гиперссылка" xfId="3852" builtinId="9" hidden="1"/>
    <cellStyle name="Открывавшаяся гиперссылка" xfId="3854" builtinId="9" hidden="1"/>
    <cellStyle name="Открывавшаяся гиперссылка" xfId="3856" builtinId="9" hidden="1"/>
    <cellStyle name="Открывавшаяся гиперссылка" xfId="3858" builtinId="9" hidden="1"/>
    <cellStyle name="Открывавшаяся гиперссылка" xfId="3860" builtinId="9" hidden="1"/>
    <cellStyle name="Открывавшаяся гиперссылка" xfId="3862" builtinId="9" hidden="1"/>
    <cellStyle name="Открывавшаяся гиперссылка" xfId="3864" builtinId="9" hidden="1"/>
    <cellStyle name="Открывавшаяся гиперссылка" xfId="3866" builtinId="9" hidden="1"/>
    <cellStyle name="Открывавшаяся гиперссылка" xfId="3868" builtinId="9" hidden="1"/>
    <cellStyle name="Открывавшаяся гиперссылка" xfId="3870" builtinId="9" hidden="1"/>
    <cellStyle name="Открывавшаяся гиперссылка" xfId="3872" builtinId="9" hidden="1"/>
    <cellStyle name="Открывавшаяся гиперссылка" xfId="3874" builtinId="9" hidden="1"/>
    <cellStyle name="Открывавшаяся гиперссылка" xfId="3876" builtinId="9" hidden="1"/>
    <cellStyle name="Открывавшаяся гиперссылка" xfId="3878" builtinId="9" hidden="1"/>
    <cellStyle name="Открывавшаяся гиперссылка" xfId="3880" builtinId="9" hidden="1"/>
    <cellStyle name="Открывавшаяся гиперссылка" xfId="3882" builtinId="9" hidden="1"/>
    <cellStyle name="Открывавшаяся гиперссылка" xfId="3884" builtinId="9" hidden="1"/>
    <cellStyle name="Открывавшаяся гиперссылка" xfId="3886" builtinId="9" hidden="1"/>
    <cellStyle name="Открывавшаяся гиперссылка" xfId="3888" builtinId="9" hidden="1"/>
    <cellStyle name="Открывавшаяся гиперссылка" xfId="3890" builtinId="9" hidden="1"/>
    <cellStyle name="Открывавшаяся гиперссылка" xfId="3892" builtinId="9" hidden="1"/>
    <cellStyle name="Открывавшаяся гиперссылка" xfId="3894" builtinId="9" hidden="1"/>
    <cellStyle name="Открывавшаяся гиперссылка" xfId="3896" builtinId="9" hidden="1"/>
    <cellStyle name="Открывавшаяся гиперссылка" xfId="3898" builtinId="9" hidden="1"/>
    <cellStyle name="Открывавшаяся гиперссылка" xfId="3900" builtinId="9" hidden="1"/>
    <cellStyle name="Открывавшаяся гиперссылка" xfId="3902" builtinId="9" hidden="1"/>
    <cellStyle name="Открывавшаяся гиперссылка" xfId="3904" builtinId="9" hidden="1"/>
    <cellStyle name="Открывавшаяся гиперссылка" xfId="3906" builtinId="9" hidden="1"/>
    <cellStyle name="Открывавшаяся гиперссылка" xfId="3908" builtinId="9" hidden="1"/>
    <cellStyle name="Открывавшаяся гиперссылка" xfId="3910" builtinId="9" hidden="1"/>
    <cellStyle name="Открывавшаяся гиперссылка" xfId="3912" builtinId="9" hidden="1"/>
    <cellStyle name="Открывавшаяся гиперссылка" xfId="3914" builtinId="9" hidden="1"/>
    <cellStyle name="Открывавшаяся гиперссылка" xfId="3916" builtinId="9" hidden="1"/>
    <cellStyle name="Открывавшаяся гиперссылка" xfId="3918" builtinId="9" hidden="1"/>
    <cellStyle name="Открывавшаяся гиперссылка" xfId="3920" builtinId="9" hidden="1"/>
    <cellStyle name="Открывавшаяся гиперссылка" xfId="3922" builtinId="9" hidden="1"/>
    <cellStyle name="Открывавшаяся гиперссылка" xfId="3924" builtinId="9" hidden="1"/>
    <cellStyle name="Открывавшаяся гиперссылка" xfId="3926" builtinId="9" hidden="1"/>
    <cellStyle name="Открывавшаяся гиперссылка" xfId="3928" builtinId="9" hidden="1"/>
    <cellStyle name="Открывавшаяся гиперссылка" xfId="3930" builtinId="9" hidden="1"/>
    <cellStyle name="Открывавшаяся гиперссылка" xfId="3932" builtinId="9" hidden="1"/>
    <cellStyle name="Открывавшаяся гиперссылка" xfId="3934" builtinId="9" hidden="1"/>
    <cellStyle name="Открывавшаяся гиперссылка" xfId="3936" builtinId="9" hidden="1"/>
    <cellStyle name="Открывавшаяся гиперссылка" xfId="3938" builtinId="9" hidden="1"/>
    <cellStyle name="Открывавшаяся гиперссылка" xfId="3940" builtinId="9" hidden="1"/>
    <cellStyle name="Открывавшаяся гиперссылка" xfId="3942" builtinId="9" hidden="1"/>
    <cellStyle name="Открывавшаяся гиперссылка" xfId="3944" builtinId="9" hidden="1"/>
    <cellStyle name="Открывавшаяся гиперссылка" xfId="3946" builtinId="9" hidden="1"/>
    <cellStyle name="Открывавшаяся гиперссылка" xfId="3948" builtinId="9" hidden="1"/>
    <cellStyle name="Открывавшаяся гиперссылка" xfId="3950" builtinId="9" hidden="1"/>
    <cellStyle name="Открывавшаяся гиперссылка" xfId="3952" builtinId="9" hidden="1"/>
    <cellStyle name="Открывавшаяся гиперссылка" xfId="3954" builtinId="9" hidden="1"/>
    <cellStyle name="Открывавшаяся гиперссылка" xfId="3956" builtinId="9" hidden="1"/>
    <cellStyle name="Открывавшаяся гиперссылка" xfId="3958" builtinId="9" hidden="1"/>
    <cellStyle name="Открывавшаяся гиперссылка" xfId="3960" builtinId="9" hidden="1"/>
    <cellStyle name="Открывавшаяся гиперссылка" xfId="3962" builtinId="9" hidden="1"/>
    <cellStyle name="Открывавшаяся гиперссылка" xfId="3964" builtinId="9" hidden="1"/>
    <cellStyle name="Открывавшаяся гиперссылка" xfId="3966" builtinId="9" hidden="1"/>
    <cellStyle name="Открывавшаяся гиперссылка" xfId="3968" builtinId="9" hidden="1"/>
    <cellStyle name="Открывавшаяся гиперссылка" xfId="3970" builtinId="9" hidden="1"/>
    <cellStyle name="Открывавшаяся гиперссылка" xfId="3972" builtinId="9" hidden="1"/>
    <cellStyle name="Открывавшаяся гиперссылка" xfId="3974" builtinId="9" hidden="1"/>
    <cellStyle name="Открывавшаяся гиперссылка" xfId="3976" builtinId="9" hidden="1"/>
    <cellStyle name="Открывавшаяся гиперссылка" xfId="3978" builtinId="9" hidden="1"/>
    <cellStyle name="Открывавшаяся гиперссылка" xfId="3980" builtinId="9" hidden="1"/>
    <cellStyle name="Открывавшаяся гиперссылка" xfId="3982" builtinId="9" hidden="1"/>
    <cellStyle name="Открывавшаяся гиперссылка" xfId="3984" builtinId="9" hidden="1"/>
    <cellStyle name="Открывавшаяся гиперссылка" xfId="3986" builtinId="9" hidden="1"/>
    <cellStyle name="Открывавшаяся гиперссылка" xfId="3988" builtinId="9" hidden="1"/>
    <cellStyle name="Открывавшаяся гиперссылка" xfId="3990" builtinId="9" hidden="1"/>
    <cellStyle name="Открывавшаяся гиперссылка" xfId="3992" builtinId="9" hidden="1"/>
    <cellStyle name="Открывавшаяся гиперссылка" xfId="3994" builtinId="9" hidden="1"/>
    <cellStyle name="Открывавшаяся гиперссылка" xfId="3996" builtinId="9" hidden="1"/>
    <cellStyle name="Открывавшаяся гиперссылка" xfId="3998" builtinId="9" hidden="1"/>
    <cellStyle name="Открывавшаяся гиперссылка" xfId="4000" builtinId="9" hidden="1"/>
    <cellStyle name="Открывавшаяся гиперссылка" xfId="4002" builtinId="9" hidden="1"/>
    <cellStyle name="Открывавшаяся гиперссылка" xfId="4004" builtinId="9" hidden="1"/>
    <cellStyle name="Открывавшаяся гиперссылка" xfId="4006" builtinId="9" hidden="1"/>
    <cellStyle name="Открывавшаяся гиперссылка" xfId="4008" builtinId="9" hidden="1"/>
    <cellStyle name="Открывавшаяся гиперссылка" xfId="4010" builtinId="9" hidden="1"/>
    <cellStyle name="Открывавшаяся гиперссылка" xfId="4012" builtinId="9" hidden="1"/>
    <cellStyle name="Открывавшаяся гиперссылка" xfId="4014" builtinId="9" hidden="1"/>
    <cellStyle name="Открывавшаяся гиперссылка" xfId="4016" builtinId="9" hidden="1"/>
    <cellStyle name="Открывавшаяся гиперссылка" xfId="4018" builtinId="9" hidden="1"/>
    <cellStyle name="Открывавшаяся гиперссылка" xfId="4020" builtinId="9" hidden="1"/>
    <cellStyle name="Открывавшаяся гиперссылка" xfId="4022" builtinId="9" hidden="1"/>
    <cellStyle name="Открывавшаяся гиперссылка" xfId="4024" builtinId="9" hidden="1"/>
    <cellStyle name="Открывавшаяся гиперссылка" xfId="4026" builtinId="9" hidden="1"/>
    <cellStyle name="Открывавшаяся гиперссылка" xfId="4028" builtinId="9" hidden="1"/>
    <cellStyle name="Открывавшаяся гиперссылка" xfId="4030" builtinId="9" hidden="1"/>
    <cellStyle name="Открывавшаяся гиперссылка" xfId="4032" builtinId="9" hidden="1"/>
    <cellStyle name="Открывавшаяся гиперссылка" xfId="4034" builtinId="9" hidden="1"/>
    <cellStyle name="Открывавшаяся гиперссылка" xfId="4036" builtinId="9" hidden="1"/>
    <cellStyle name="Открывавшаяся гиперссылка" xfId="4038" builtinId="9" hidden="1"/>
    <cellStyle name="Открывавшаяся гиперссылка" xfId="4040" builtinId="9" hidden="1"/>
    <cellStyle name="Открывавшаяся гиперссылка" xfId="4042" builtinId="9" hidden="1"/>
    <cellStyle name="Открывавшаяся гиперссылка" xfId="4044" builtinId="9" hidden="1"/>
    <cellStyle name="Открывавшаяся гиперссылка" xfId="4046" builtinId="9" hidden="1"/>
    <cellStyle name="Открывавшаяся гиперссылка" xfId="4048" builtinId="9" hidden="1"/>
    <cellStyle name="Открывавшаяся гиперссылка" xfId="4050" builtinId="9" hidden="1"/>
    <cellStyle name="Открывавшаяся гиперссылка" xfId="4052" builtinId="9" hidden="1"/>
    <cellStyle name="Открывавшаяся гиперссылка" xfId="4054" builtinId="9" hidden="1"/>
    <cellStyle name="Открывавшаяся гиперссылка" xfId="4056" builtinId="9" hidden="1"/>
    <cellStyle name="Открывавшаяся гиперссылка" xfId="4058" builtinId="9" hidden="1"/>
    <cellStyle name="Открывавшаяся гиперссылка" xfId="4060" builtinId="9" hidden="1"/>
    <cellStyle name="Открывавшаяся гиперссылка" xfId="4062" builtinId="9" hidden="1"/>
    <cellStyle name="Открывавшаяся гиперссылка" xfId="4064" builtinId="9" hidden="1"/>
    <cellStyle name="Открывавшаяся гиперссылка" xfId="4066" builtinId="9" hidden="1"/>
    <cellStyle name="Открывавшаяся гиперссылка" xfId="4068" builtinId="9" hidden="1"/>
    <cellStyle name="Открывавшаяся гиперссылка" xfId="4070" builtinId="9" hidden="1"/>
    <cellStyle name="Открывавшаяся гиперссылка" xfId="4072" builtinId="9" hidden="1"/>
    <cellStyle name="Открывавшаяся гиперссылка" xfId="4074" builtinId="9" hidden="1"/>
    <cellStyle name="Открывавшаяся гиперссылка" xfId="4076" builtinId="9" hidden="1"/>
    <cellStyle name="Открывавшаяся гиперссылка" xfId="4078" builtinId="9" hidden="1"/>
    <cellStyle name="Открывавшаяся гиперссылка" xfId="4080" builtinId="9" hidden="1"/>
    <cellStyle name="Открывавшаяся гиперссылка" xfId="4082" builtinId="9" hidden="1"/>
    <cellStyle name="Открывавшаяся гиперссылка" xfId="4084" builtinId="9" hidden="1"/>
    <cellStyle name="Открывавшаяся гиперссылка" xfId="4086" builtinId="9" hidden="1"/>
    <cellStyle name="Открывавшаяся гиперссылка" xfId="4088" builtinId="9" hidden="1"/>
    <cellStyle name="Открывавшаяся гиперссылка" xfId="4090" builtinId="9" hidden="1"/>
    <cellStyle name="Открывавшаяся гиперссылка" xfId="4092" builtinId="9" hidden="1"/>
    <cellStyle name="Открывавшаяся гиперссылка" xfId="4094" builtinId="9" hidden="1"/>
    <cellStyle name="Открывавшаяся гиперссылка" xfId="4096" builtinId="9" hidden="1"/>
    <cellStyle name="Открывавшаяся гиперссылка" xfId="4098" builtinId="9" hidden="1"/>
    <cellStyle name="Открывавшаяся гиперссылка" xfId="4100" builtinId="9" hidden="1"/>
    <cellStyle name="Открывавшаяся гиперссылка" xfId="4102" builtinId="9" hidden="1"/>
    <cellStyle name="Открывавшаяся гиперссылка" xfId="4104" builtinId="9" hidden="1"/>
    <cellStyle name="Открывавшаяся гиперссылка" xfId="4106" builtinId="9" hidden="1"/>
    <cellStyle name="Открывавшаяся гиперссылка" xfId="4108" builtinId="9" hidden="1"/>
    <cellStyle name="Открывавшаяся гиперссылка" xfId="4110" builtinId="9" hidden="1"/>
    <cellStyle name="Открывавшаяся гиперссылка" xfId="4112" builtinId="9" hidden="1"/>
    <cellStyle name="Открывавшаяся гиперссылка" xfId="4114" builtinId="9" hidden="1"/>
    <cellStyle name="Открывавшаяся гиперссылка" xfId="4116" builtinId="9" hidden="1"/>
    <cellStyle name="Открывавшаяся гиперссылка" xfId="4118" builtinId="9" hidden="1"/>
    <cellStyle name="Открывавшаяся гиперссылка" xfId="4120" builtinId="9" hidden="1"/>
    <cellStyle name="Открывавшаяся гиперссылка" xfId="4122" builtinId="9" hidden="1"/>
    <cellStyle name="Открывавшаяся гиперссылка" xfId="4124" builtinId="9" hidden="1"/>
    <cellStyle name="Открывавшаяся гиперссылка" xfId="4126" builtinId="9" hidden="1"/>
    <cellStyle name="Открывавшаяся гиперссылка" xfId="4128" builtinId="9" hidden="1"/>
    <cellStyle name="Открывавшаяся гиперссылка" xfId="4130" builtinId="9" hidden="1"/>
    <cellStyle name="Открывавшаяся гиперссылка" xfId="4132" builtinId="9" hidden="1"/>
    <cellStyle name="Открывавшаяся гиперссылка" xfId="4134" builtinId="9" hidden="1"/>
    <cellStyle name="Открывавшаяся гиперссылка" xfId="4136" builtinId="9" hidden="1"/>
    <cellStyle name="Открывавшаяся гиперссылка" xfId="4138" builtinId="9" hidden="1"/>
    <cellStyle name="Открывавшаяся гиперссылка" xfId="4140" builtinId="9" hidden="1"/>
    <cellStyle name="Открывавшаяся гиперссылка" xfId="4142" builtinId="9" hidden="1"/>
    <cellStyle name="Открывавшаяся гиперссылка" xfId="4144" builtinId="9" hidden="1"/>
    <cellStyle name="Открывавшаяся гиперссылка" xfId="4146" builtinId="9" hidden="1"/>
    <cellStyle name="Открывавшаяся гиперссылка" xfId="4148" builtinId="9" hidden="1"/>
    <cellStyle name="Открывавшаяся гиперссылка" xfId="4150" builtinId="9" hidden="1"/>
    <cellStyle name="Открывавшаяся гиперссылка" xfId="4152" builtinId="9" hidden="1"/>
    <cellStyle name="Открывавшаяся гиперссылка" xfId="4154" builtinId="9" hidden="1"/>
    <cellStyle name="Открывавшаяся гиперссылка" xfId="4156" builtinId="9" hidden="1"/>
    <cellStyle name="Открывавшаяся гиперссылка" xfId="4158" builtinId="9" hidden="1"/>
    <cellStyle name="Открывавшаяся гиперссылка" xfId="4160" builtinId="9" hidden="1"/>
    <cellStyle name="Открывавшаяся гиперссылка" xfId="4162" builtinId="9" hidden="1"/>
    <cellStyle name="Открывавшаяся гиперссылка" xfId="4164" builtinId="9" hidden="1"/>
    <cellStyle name="Открывавшаяся гиперссылка" xfId="4166" builtinId="9" hidden="1"/>
    <cellStyle name="Открывавшаяся гиперссылка" xfId="4168" builtinId="9" hidden="1"/>
    <cellStyle name="Открывавшаяся гиперссылка" xfId="4170" builtinId="9" hidden="1"/>
    <cellStyle name="Открывавшаяся гиперссылка" xfId="4172" builtinId="9" hidden="1"/>
    <cellStyle name="Открывавшаяся гиперссылка" xfId="4174" builtinId="9" hidden="1"/>
    <cellStyle name="Открывавшаяся гиперссылка" xfId="4176" builtinId="9" hidden="1"/>
    <cellStyle name="Открывавшаяся гиперссылка" xfId="4178" builtinId="9" hidden="1"/>
    <cellStyle name="Открывавшаяся гиперссылка" xfId="4180" builtinId="9" hidden="1"/>
    <cellStyle name="Открывавшаяся гиперссылка" xfId="4182" builtinId="9" hidden="1"/>
    <cellStyle name="Открывавшаяся гиперссылка" xfId="4184" builtinId="9" hidden="1"/>
    <cellStyle name="Открывавшаяся гиперссылка" xfId="4186" builtinId="9" hidden="1"/>
    <cellStyle name="Открывавшаяся гиперссылка" xfId="4188" builtinId="9" hidden="1"/>
    <cellStyle name="Открывавшаяся гиперссылка" xfId="4190" builtinId="9" hidden="1"/>
    <cellStyle name="Открывавшаяся гиперссылка" xfId="4192" builtinId="9" hidden="1"/>
    <cellStyle name="Открывавшаяся гиперссылка" xfId="4194" builtinId="9" hidden="1"/>
    <cellStyle name="Открывавшаяся гиперссылка" xfId="4196" builtinId="9" hidden="1"/>
    <cellStyle name="Открывавшаяся гиперссылка" xfId="4198" builtinId="9" hidden="1"/>
    <cellStyle name="Открывавшаяся гиперссылка" xfId="4200" builtinId="9" hidden="1"/>
    <cellStyle name="Открывавшаяся гиперссылка" xfId="4202" builtinId="9" hidden="1"/>
    <cellStyle name="Открывавшаяся гиперссылка" xfId="4204" builtinId="9" hidden="1"/>
    <cellStyle name="Открывавшаяся гиперссылка" xfId="4206" builtinId="9" hidden="1"/>
    <cellStyle name="Открывавшаяся гиперссылка" xfId="4208" builtinId="9" hidden="1"/>
    <cellStyle name="Открывавшаяся гиперссылка" xfId="4210" builtinId="9" hidden="1"/>
    <cellStyle name="Открывавшаяся гиперссылка" xfId="4212" builtinId="9" hidden="1"/>
    <cellStyle name="Открывавшаяся гиперссылка" xfId="4214" builtinId="9" hidden="1"/>
    <cellStyle name="Открывавшаяся гиперссылка" xfId="4216" builtinId="9" hidden="1"/>
    <cellStyle name="Открывавшаяся гиперссылка" xfId="4218" builtinId="9" hidden="1"/>
    <cellStyle name="Открывавшаяся гиперссылка" xfId="4220" builtinId="9" hidden="1"/>
    <cellStyle name="Открывавшаяся гиперссылка" xfId="4222" builtinId="9" hidden="1"/>
    <cellStyle name="Открывавшаяся гиперссылка" xfId="4224" builtinId="9" hidden="1"/>
    <cellStyle name="Открывавшаяся гиперссылка" xfId="4226" builtinId="9" hidden="1"/>
    <cellStyle name="Открывавшаяся гиперссылка" xfId="4228" builtinId="9" hidden="1"/>
    <cellStyle name="Открывавшаяся гиперссылка" xfId="4230" builtinId="9" hidden="1"/>
    <cellStyle name="Открывавшаяся гиперссылка" xfId="4232" builtinId="9" hidden="1"/>
    <cellStyle name="Открывавшаяся гиперссылка" xfId="4234" builtinId="9" hidden="1"/>
    <cellStyle name="Открывавшаяся гиперссылка" xfId="4236" builtinId="9" hidden="1"/>
    <cellStyle name="Открывавшаяся гиперссылка" xfId="4238" builtinId="9" hidden="1"/>
    <cellStyle name="Открывавшаяся гиперссылка" xfId="4240" builtinId="9" hidden="1"/>
    <cellStyle name="Открывавшаяся гиперссылка" xfId="4242" builtinId="9" hidden="1"/>
    <cellStyle name="Открывавшаяся гиперссылка" xfId="4244" builtinId="9" hidden="1"/>
    <cellStyle name="Открывавшаяся гиперссылка" xfId="4246" builtinId="9" hidden="1"/>
    <cellStyle name="Открывавшаяся гиперссылка" xfId="4248" builtinId="9" hidden="1"/>
    <cellStyle name="Открывавшаяся гиперссылка" xfId="4250" builtinId="9" hidden="1"/>
    <cellStyle name="Открывавшаяся гиперссылка" xfId="4252" builtinId="9" hidden="1"/>
    <cellStyle name="Открывавшаяся гиперссылка" xfId="4254" builtinId="9" hidden="1"/>
    <cellStyle name="Открывавшаяся гиперссылка" xfId="4256" builtinId="9" hidden="1"/>
    <cellStyle name="Открывавшаяся гиперссылка" xfId="4258" builtinId="9" hidden="1"/>
    <cellStyle name="Открывавшаяся гиперссылка" xfId="4260" builtinId="9" hidden="1"/>
    <cellStyle name="Открывавшаяся гиперссылка" xfId="4262" builtinId="9" hidden="1"/>
    <cellStyle name="Открывавшаяся гиперссылка" xfId="4264" builtinId="9" hidden="1"/>
    <cellStyle name="Открывавшаяся гиперссылка" xfId="4266" builtinId="9" hidden="1"/>
    <cellStyle name="Открывавшаяся гиперссылка" xfId="4268" builtinId="9" hidden="1"/>
    <cellStyle name="Открывавшаяся гиперссылка" xfId="4270" builtinId="9" hidden="1"/>
    <cellStyle name="Открывавшаяся гиперссылка" xfId="4272" builtinId="9" hidden="1"/>
    <cellStyle name="Открывавшаяся гиперссылка" xfId="4274" builtinId="9" hidden="1"/>
    <cellStyle name="Открывавшаяся гиперссылка" xfId="4276" builtinId="9" hidden="1"/>
    <cellStyle name="Открывавшаяся гиперссылка" xfId="4278" builtinId="9" hidden="1"/>
    <cellStyle name="Открывавшаяся гиперссылка" xfId="4280" builtinId="9" hidden="1"/>
    <cellStyle name="Открывавшаяся гиперссылка" xfId="4282" builtinId="9" hidden="1"/>
    <cellStyle name="Открывавшаяся гиперссылка" xfId="4284" builtinId="9" hidden="1"/>
    <cellStyle name="Открывавшаяся гиперссылка" xfId="4286" builtinId="9" hidden="1"/>
    <cellStyle name="Открывавшаяся гиперссылка" xfId="4288" builtinId="9" hidden="1"/>
    <cellStyle name="Открывавшаяся гиперссылка" xfId="4290" builtinId="9" hidden="1"/>
    <cellStyle name="Открывавшаяся гиперссылка" xfId="4292" builtinId="9" hidden="1"/>
    <cellStyle name="Открывавшаяся гиперссылка" xfId="4294" builtinId="9" hidden="1"/>
    <cellStyle name="Открывавшаяся гиперссылка" xfId="4296" builtinId="9" hidden="1"/>
    <cellStyle name="Открывавшаяся гиперссылка" xfId="4298" builtinId="9" hidden="1"/>
    <cellStyle name="Открывавшаяся гиперссылка" xfId="4300" builtinId="9" hidden="1"/>
    <cellStyle name="Открывавшаяся гиперссылка" xfId="4302" builtinId="9" hidden="1"/>
    <cellStyle name="Открывавшаяся гиперссылка" xfId="4304" builtinId="9" hidden="1"/>
    <cellStyle name="Открывавшаяся гиперссылка" xfId="4306" builtinId="9" hidden="1"/>
    <cellStyle name="Открывавшаяся гиперссылка" xfId="4308" builtinId="9" hidden="1"/>
    <cellStyle name="Открывавшаяся гиперссылка" xfId="4310" builtinId="9" hidden="1"/>
    <cellStyle name="Открывавшаяся гиперссылка" xfId="4312" builtinId="9" hidden="1"/>
    <cellStyle name="Открывавшаяся гиперссылка" xfId="4314" builtinId="9" hidden="1"/>
    <cellStyle name="Открывавшаяся гиперссылка" xfId="4316" builtinId="9" hidden="1"/>
    <cellStyle name="Открывавшаяся гиперссылка" xfId="4318" builtinId="9" hidden="1"/>
    <cellStyle name="Открывавшаяся гиперссылка" xfId="4320" builtinId="9" hidden="1"/>
    <cellStyle name="Открывавшаяся гиперссылка" xfId="4322" builtinId="9" hidden="1"/>
    <cellStyle name="Открывавшаяся гиперссылка" xfId="4324" builtinId="9" hidden="1"/>
    <cellStyle name="Открывавшаяся гиперссылка" xfId="4326" builtinId="9" hidden="1"/>
    <cellStyle name="Открывавшаяся гиперссылка" xfId="4328" builtinId="9" hidden="1"/>
    <cellStyle name="Открывавшаяся гиперссылка" xfId="4330" builtinId="9" hidden="1"/>
    <cellStyle name="Открывавшаяся гиперссылка" xfId="4332" builtinId="9" hidden="1"/>
    <cellStyle name="Открывавшаяся гиперссылка" xfId="4334" builtinId="9" hidden="1"/>
    <cellStyle name="Открывавшаяся гиперссылка" xfId="4336" builtinId="9" hidden="1"/>
    <cellStyle name="Открывавшаяся гиперссылка" xfId="4338" builtinId="9" hidden="1"/>
    <cellStyle name="Открывавшаяся гиперссылка" xfId="4340" builtinId="9" hidden="1"/>
    <cellStyle name="Открывавшаяся гиперссылка" xfId="4342" builtinId="9" hidden="1"/>
    <cellStyle name="Открывавшаяся гиперссылка" xfId="4344" builtinId="9" hidden="1"/>
    <cellStyle name="Открывавшаяся гиперссылка" xfId="4346" builtinId="9" hidden="1"/>
    <cellStyle name="Открывавшаяся гиперссылка" xfId="4348" builtinId="9" hidden="1"/>
    <cellStyle name="Открывавшаяся гиперссылка" xfId="4350" builtinId="9" hidden="1"/>
    <cellStyle name="Открывавшаяся гиперссылка" xfId="4352" builtinId="9" hidden="1"/>
    <cellStyle name="Открывавшаяся гиперссылка" xfId="4354" builtinId="9" hidden="1"/>
    <cellStyle name="Открывавшаяся гиперссылка" xfId="4356" builtinId="9" hidden="1"/>
    <cellStyle name="Открывавшаяся гиперссылка" xfId="4358" builtinId="9" hidden="1"/>
    <cellStyle name="Открывавшаяся гиперссылка" xfId="4360" builtinId="9" hidden="1"/>
    <cellStyle name="Открывавшаяся гиперссылка" xfId="436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Исходные данные'!$B$2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'1. Исходные данные'!$A$3:$A$34</c:f>
              <c:numCache>
                <c:formatCode>[$-419]mmmm\ yyyy;@</c:formatCode>
                <c:ptCount val="3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</c:numCache>
            </c:numRef>
          </c:cat>
          <c:val>
            <c:numRef>
              <c:f>'1. Исходные данные'!$B$3:$B$34</c:f>
              <c:numCache>
                <c:formatCode>General</c:formatCode>
                <c:ptCount val="32"/>
                <c:pt idx="0">
                  <c:v>2196607.7800000003</c:v>
                </c:pt>
                <c:pt idx="1">
                  <c:v>2418533.3333333335</c:v>
                </c:pt>
                <c:pt idx="2">
                  <c:v>1935426.6666666665</c:v>
                </c:pt>
                <c:pt idx="3">
                  <c:v>1789513.3333333333</c:v>
                </c:pt>
                <c:pt idx="4">
                  <c:v>1435967.3333333333</c:v>
                </c:pt>
                <c:pt idx="5">
                  <c:v>1821206.6666666667</c:v>
                </c:pt>
                <c:pt idx="6">
                  <c:v>1734696.6666666665</c:v>
                </c:pt>
                <c:pt idx="7">
                  <c:v>1071691.5733333332</c:v>
                </c:pt>
                <c:pt idx="8">
                  <c:v>2213800</c:v>
                </c:pt>
                <c:pt idx="9">
                  <c:v>2257600</c:v>
                </c:pt>
                <c:pt idx="10">
                  <c:v>2038766</c:v>
                </c:pt>
                <c:pt idx="11">
                  <c:v>2821420</c:v>
                </c:pt>
                <c:pt idx="12">
                  <c:v>2666070</c:v>
                </c:pt>
                <c:pt idx="13">
                  <c:v>4191990</c:v>
                </c:pt>
                <c:pt idx="14">
                  <c:v>2286790</c:v>
                </c:pt>
                <c:pt idx="15">
                  <c:v>2263154.2933333335</c:v>
                </c:pt>
                <c:pt idx="16">
                  <c:v>1551501.1133333335</c:v>
                </c:pt>
                <c:pt idx="17">
                  <c:v>2330245.96</c:v>
                </c:pt>
                <c:pt idx="18">
                  <c:v>2303246.6666666665</c:v>
                </c:pt>
                <c:pt idx="19">
                  <c:v>1787685.3333333333</c:v>
                </c:pt>
                <c:pt idx="20">
                  <c:v>2657070</c:v>
                </c:pt>
                <c:pt idx="21">
                  <c:v>2649314.4466666668</c:v>
                </c:pt>
                <c:pt idx="22">
                  <c:v>2094579.9999999998</c:v>
                </c:pt>
                <c:pt idx="23">
                  <c:v>3072176.6666666665</c:v>
                </c:pt>
                <c:pt idx="24">
                  <c:v>3091752.58</c:v>
                </c:pt>
                <c:pt idx="25">
                  <c:v>2717689.0866666664</c:v>
                </c:pt>
                <c:pt idx="26">
                  <c:v>3523372.2266666666</c:v>
                </c:pt>
                <c:pt idx="27">
                  <c:v>2400727.2799999998</c:v>
                </c:pt>
                <c:pt idx="28">
                  <c:v>1721853.3333333333</c:v>
                </c:pt>
                <c:pt idx="29">
                  <c:v>2631990</c:v>
                </c:pt>
                <c:pt idx="30">
                  <c:v>2685561.666666667</c:v>
                </c:pt>
                <c:pt idx="31">
                  <c:v>2082905.5533333332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3-4985-994C-2ED78A49912D}"/>
            </c:ext>
          </c:extLst>
        </c:ser>
        <c:ser>
          <c:idx val="1"/>
          <c:order val="1"/>
          <c:tx>
            <c:strRef>
              <c:f>'1. Исходные данные'!$C$2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'1. Исходные данные'!$A$3:$A$34</c:f>
              <c:numCache>
                <c:formatCode>[$-419]mmmm\ yyyy;@</c:formatCode>
                <c:ptCount val="3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</c:numCache>
            </c:numRef>
          </c:cat>
          <c:val>
            <c:numRef>
              <c:f>'1. Исходные данные'!$C$3:$C$34</c:f>
              <c:numCache>
                <c:formatCode>General</c:formatCode>
                <c:ptCount val="32"/>
                <c:pt idx="0">
                  <c:v>2527353.3333333335</c:v>
                </c:pt>
                <c:pt idx="1">
                  <c:v>2693500</c:v>
                </c:pt>
                <c:pt idx="2">
                  <c:v>1887053.3333333333</c:v>
                </c:pt>
                <c:pt idx="3">
                  <c:v>2044266.6666666667</c:v>
                </c:pt>
                <c:pt idx="4">
                  <c:v>1577400.5533333335</c:v>
                </c:pt>
                <c:pt idx="5">
                  <c:v>1658180.0000000002</c:v>
                </c:pt>
                <c:pt idx="6">
                  <c:v>1582582.22</c:v>
                </c:pt>
                <c:pt idx="7">
                  <c:v>1357519.4466666665</c:v>
                </c:pt>
                <c:pt idx="8">
                  <c:v>1465395.56</c:v>
                </c:pt>
                <c:pt idx="9">
                  <c:v>2105139.9999999995</c:v>
                </c:pt>
                <c:pt idx="10">
                  <c:v>2095400</c:v>
                </c:pt>
                <c:pt idx="11">
                  <c:v>3014920</c:v>
                </c:pt>
                <c:pt idx="12">
                  <c:v>2152360.6666666665</c:v>
                </c:pt>
                <c:pt idx="13">
                  <c:v>3869584.4466666668</c:v>
                </c:pt>
                <c:pt idx="14">
                  <c:v>2399906.666666667</c:v>
                </c:pt>
                <c:pt idx="15">
                  <c:v>2667510</c:v>
                </c:pt>
                <c:pt idx="16">
                  <c:v>1522023.3333333335</c:v>
                </c:pt>
                <c:pt idx="17">
                  <c:v>1985660</c:v>
                </c:pt>
                <c:pt idx="18">
                  <c:v>1957403.3333333333</c:v>
                </c:pt>
                <c:pt idx="19">
                  <c:v>1379686.6666666667</c:v>
                </c:pt>
                <c:pt idx="20">
                  <c:v>1877613.3333333333</c:v>
                </c:pt>
                <c:pt idx="21">
                  <c:v>2213703.3333333335</c:v>
                </c:pt>
                <c:pt idx="22">
                  <c:v>2342860</c:v>
                </c:pt>
                <c:pt idx="23">
                  <c:v>3392603.333333333</c:v>
                </c:pt>
                <c:pt idx="24">
                  <c:v>2268946.6666666665</c:v>
                </c:pt>
                <c:pt idx="25">
                  <c:v>2316316.6666666665</c:v>
                </c:pt>
                <c:pt idx="26">
                  <c:v>3196031.1133333337</c:v>
                </c:pt>
                <c:pt idx="27">
                  <c:v>2312965.5533333332</c:v>
                </c:pt>
                <c:pt idx="28">
                  <c:v>1946617.7799999998</c:v>
                </c:pt>
                <c:pt idx="29">
                  <c:v>2344852.2199999997</c:v>
                </c:pt>
                <c:pt idx="30">
                  <c:v>2128320</c:v>
                </c:pt>
                <c:pt idx="31">
                  <c:v>1998406.6666666665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3-4985-994C-2ED78A49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07776"/>
        <c:axId val="399405480"/>
      </c:lineChart>
      <c:dateAx>
        <c:axId val="399407776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405480"/>
        <c:crosses val="autoZero"/>
        <c:auto val="1"/>
        <c:lblOffset val="100"/>
        <c:baseTimeUnit val="months"/>
      </c:dateAx>
      <c:valAx>
        <c:axId val="3994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Визуализация'!$C$2</c:f>
              <c:strCache>
                <c:ptCount val="1"/>
                <c:pt idx="0">
                  <c:v>Сумма оплат, 
в тыс.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F6-4ABD-85B8-3B1C30030DF5}"/>
              </c:ext>
            </c:extLst>
          </c:dPt>
          <c:dPt>
            <c:idx val="3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F6-4ABD-85B8-3B1C30030DF5}"/>
              </c:ext>
            </c:extLst>
          </c:dPt>
          <c:dPt>
            <c:idx val="3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F6-4ABD-85B8-3B1C30030DF5}"/>
              </c:ext>
            </c:extLst>
          </c:dPt>
          <c:dPt>
            <c:idx val="3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F6-4ABD-85B8-3B1C30030DF5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F6-4ABD-85B8-3B1C30030DF5}"/>
              </c:ext>
            </c:extLst>
          </c:dPt>
          <c:dPt>
            <c:idx val="3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F6-4ABD-85B8-3B1C30030DF5}"/>
              </c:ext>
            </c:extLst>
          </c:dPt>
          <c:dPt>
            <c:idx val="3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F6-4ABD-85B8-3B1C30030DF5}"/>
              </c:ext>
            </c:extLst>
          </c:dPt>
          <c:dPt>
            <c:idx val="3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0F6-4ABD-85B8-3B1C30030DF5}"/>
              </c:ext>
            </c:extLst>
          </c:dPt>
          <c:dPt>
            <c:idx val="4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0F6-4ABD-85B8-3B1C30030DF5}"/>
              </c:ext>
            </c:extLst>
          </c:dPt>
          <c:dPt>
            <c:idx val="4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0F6-4ABD-85B8-3B1C30030DF5}"/>
              </c:ext>
            </c:extLst>
          </c:dPt>
          <c:dPt>
            <c:idx val="4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0F6-4ABD-85B8-3B1C30030DF5}"/>
              </c:ext>
            </c:extLst>
          </c:dPt>
          <c:dPt>
            <c:idx val="4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F6-4ABD-85B8-3B1C30030DF5}"/>
              </c:ext>
            </c:extLst>
          </c:dPt>
          <c:dPt>
            <c:idx val="4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0F6-4ABD-85B8-3B1C30030DF5}"/>
              </c:ext>
            </c:extLst>
          </c:dPt>
          <c:dPt>
            <c:idx val="4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0F6-4ABD-85B8-3B1C30030DF5}"/>
              </c:ext>
            </c:extLst>
          </c:dPt>
          <c:dPt>
            <c:idx val="4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0F6-4ABD-85B8-3B1C30030DF5}"/>
              </c:ext>
            </c:extLst>
          </c:dPt>
          <c:dPt>
            <c:idx val="4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0F6-4ABD-85B8-3B1C30030DF5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Визуализация'!$A$3:$A$51</c15:sqref>
                  </c15:fullRef>
                </c:ext>
              </c:extLst>
              <c:f>'5. Визуализация'!$A$3:$A$50</c:f>
              <c:numCache>
                <c:formatCode>[$-419]mmm\ yy;@</c:formatCode>
                <c:ptCount val="4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Визуализация'!$C$3:$C$51</c15:sqref>
                  </c15:fullRef>
                </c:ext>
              </c:extLst>
              <c:f>'5. Визуализация'!$C$3:$C$50</c:f>
              <c:numCache>
                <c:formatCode>0.0</c:formatCode>
                <c:ptCount val="48"/>
                <c:pt idx="0">
                  <c:v>2527.3533333333335</c:v>
                </c:pt>
                <c:pt idx="1">
                  <c:v>2693.5</c:v>
                </c:pt>
                <c:pt idx="2">
                  <c:v>1887.0533333333333</c:v>
                </c:pt>
                <c:pt idx="3">
                  <c:v>2044.2666666666667</c:v>
                </c:pt>
                <c:pt idx="4">
                  <c:v>1577.4005533333334</c:v>
                </c:pt>
                <c:pt idx="5">
                  <c:v>1658.1800000000003</c:v>
                </c:pt>
                <c:pt idx="6">
                  <c:v>1582.58222</c:v>
                </c:pt>
                <c:pt idx="7">
                  <c:v>1357.5194466666665</c:v>
                </c:pt>
                <c:pt idx="8">
                  <c:v>1465.3955600000002</c:v>
                </c:pt>
                <c:pt idx="9">
                  <c:v>2105.1399999999994</c:v>
                </c:pt>
                <c:pt idx="10">
                  <c:v>2095.4</c:v>
                </c:pt>
                <c:pt idx="11">
                  <c:v>3014.92</c:v>
                </c:pt>
                <c:pt idx="12">
                  <c:v>2152.3606666666665</c:v>
                </c:pt>
                <c:pt idx="13">
                  <c:v>3869.5844466666667</c:v>
                </c:pt>
                <c:pt idx="14">
                  <c:v>2399.9066666666668</c:v>
                </c:pt>
                <c:pt idx="15">
                  <c:v>2667.51</c:v>
                </c:pt>
                <c:pt idx="16">
                  <c:v>1522.0233333333335</c:v>
                </c:pt>
                <c:pt idx="17">
                  <c:v>1985.66</c:v>
                </c:pt>
                <c:pt idx="18">
                  <c:v>1957.4033333333332</c:v>
                </c:pt>
                <c:pt idx="19">
                  <c:v>1379.6866666666667</c:v>
                </c:pt>
                <c:pt idx="20">
                  <c:v>1877.6133333333332</c:v>
                </c:pt>
                <c:pt idx="21">
                  <c:v>2213.7033333333334</c:v>
                </c:pt>
                <c:pt idx="22">
                  <c:v>2342.86</c:v>
                </c:pt>
                <c:pt idx="23">
                  <c:v>3392.603333333333</c:v>
                </c:pt>
                <c:pt idx="24">
                  <c:v>2268.9466666666667</c:v>
                </c:pt>
                <c:pt idx="25">
                  <c:v>2316.3166666666666</c:v>
                </c:pt>
                <c:pt idx="26">
                  <c:v>3196.0311133333339</c:v>
                </c:pt>
                <c:pt idx="27">
                  <c:v>2312.9655533333334</c:v>
                </c:pt>
                <c:pt idx="28">
                  <c:v>1946.6177799999998</c:v>
                </c:pt>
                <c:pt idx="29">
                  <c:v>2344.8522199999998</c:v>
                </c:pt>
                <c:pt idx="30">
                  <c:v>2128.3200000000002</c:v>
                </c:pt>
                <c:pt idx="31">
                  <c:v>1998.4066666666665</c:v>
                </c:pt>
                <c:pt idx="32">
                  <c:v>2293.8721268508475</c:v>
                </c:pt>
                <c:pt idx="33">
                  <c:v>2315.407299687472</c:v>
                </c:pt>
                <c:pt idx="34">
                  <c:v>2336.942472524096</c:v>
                </c:pt>
                <c:pt idx="35">
                  <c:v>2358.4776453607205</c:v>
                </c:pt>
                <c:pt idx="36">
                  <c:v>2380.0128181973446</c:v>
                </c:pt>
                <c:pt idx="37">
                  <c:v>2401.5479910339691</c:v>
                </c:pt>
                <c:pt idx="38">
                  <c:v>2423.0831638705931</c:v>
                </c:pt>
                <c:pt idx="39">
                  <c:v>2444.6183367072176</c:v>
                </c:pt>
                <c:pt idx="40">
                  <c:v>2466.1535095438417</c:v>
                </c:pt>
                <c:pt idx="41">
                  <c:v>2487.6886823804662</c:v>
                </c:pt>
                <c:pt idx="42">
                  <c:v>2509.2238552170902</c:v>
                </c:pt>
                <c:pt idx="43">
                  <c:v>2530.7590280537147</c:v>
                </c:pt>
                <c:pt idx="44">
                  <c:v>2552.2942008903387</c:v>
                </c:pt>
                <c:pt idx="45">
                  <c:v>2573.8293737269632</c:v>
                </c:pt>
                <c:pt idx="46">
                  <c:v>2595.3645465635873</c:v>
                </c:pt>
                <c:pt idx="47">
                  <c:v>2616.8997194002113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'5. Визуализация'!$C$51</c15:sqref>
                  <c15:spPr xmlns:c15="http://schemas.microsoft.com/office/drawing/2012/chart">
                    <a:solidFill>
                      <a:schemeClr val="tx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20F6-4ABD-85B8-3B1C3003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486353320"/>
        <c:axId val="486351680"/>
      </c:barChart>
      <c:lineChart>
        <c:grouping val="standard"/>
        <c:varyColors val="0"/>
        <c:ser>
          <c:idx val="1"/>
          <c:order val="1"/>
          <c:tx>
            <c:strRef>
              <c:f>'5. Визуализация'!$H$2</c:f>
              <c:strCache>
                <c:ptCount val="1"/>
                <c:pt idx="0">
                  <c:v>Доля  региона (факт), %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Визуализация'!$A$3:$A$51</c15:sqref>
                  </c15:fullRef>
                </c:ext>
              </c:extLst>
              <c:f>'5. Визуализация'!$A$3:$A$50</c:f>
              <c:numCache>
                <c:formatCode>[$-419]mmm\ yy;@</c:formatCode>
                <c:ptCount val="4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Визуализация'!$H$3:$H$51</c15:sqref>
                  </c15:fullRef>
                </c:ext>
              </c:extLst>
              <c:f>'5. Визуализация'!$H$3:$H$50</c:f>
              <c:numCache>
                <c:formatCode>0.0</c:formatCode>
                <c:ptCount val="48"/>
                <c:pt idx="0">
                  <c:v>10.03694051234482</c:v>
                </c:pt>
                <c:pt idx="1">
                  <c:v>11.009701562899384</c:v>
                </c:pt>
                <c:pt idx="2">
                  <c:v>9.6939368767377783</c:v>
                </c:pt>
                <c:pt idx="3">
                  <c:v>10.026184579043443</c:v>
                </c:pt>
                <c:pt idx="4">
                  <c:v>10.456115723774303</c:v>
                </c:pt>
                <c:pt idx="5">
                  <c:v>9.4926779849023148</c:v>
                </c:pt>
                <c:pt idx="6">
                  <c:v>8.7652091976038307</c:v>
                </c:pt>
                <c:pt idx="7">
                  <c:v>9.7805908884423278</c:v>
                </c:pt>
                <c:pt idx="8">
                  <c:v>8.0906927168331908</c:v>
                </c:pt>
                <c:pt idx="9">
                  <c:v>10.220490874040866</c:v>
                </c:pt>
                <c:pt idx="10">
                  <c:v>10.604716013200434</c:v>
                </c:pt>
                <c:pt idx="11">
                  <c:v>10.348022952539035</c:v>
                </c:pt>
                <c:pt idx="12">
                  <c:v>8.5143349411230744</c:v>
                </c:pt>
                <c:pt idx="13">
                  <c:v>9.7116384393327024</c:v>
                </c:pt>
                <c:pt idx="14">
                  <c:v>10.398628686207621</c:v>
                </c:pt>
                <c:pt idx="15">
                  <c:v>10.523171850759033</c:v>
                </c:pt>
                <c:pt idx="16">
                  <c:v>9.1932375137024742</c:v>
                </c:pt>
                <c:pt idx="17">
                  <c:v>9.2165238192426244</c:v>
                </c:pt>
                <c:pt idx="18">
                  <c:v>8.3176122839322471</c:v>
                </c:pt>
                <c:pt idx="19">
                  <c:v>7.605145365309216</c:v>
                </c:pt>
                <c:pt idx="20">
                  <c:v>7.7022849785479313</c:v>
                </c:pt>
                <c:pt idx="21">
                  <c:v>8.6114303533988483</c:v>
                </c:pt>
                <c:pt idx="22">
                  <c:v>9.9247237398914319</c:v>
                </c:pt>
                <c:pt idx="23">
                  <c:v>9.7273908661457309</c:v>
                </c:pt>
                <c:pt idx="24">
                  <c:v>7.5942741554181454</c:v>
                </c:pt>
                <c:pt idx="25">
                  <c:v>8.691212257009493</c:v>
                </c:pt>
                <c:pt idx="26">
                  <c:v>9.2304691490975657</c:v>
                </c:pt>
                <c:pt idx="27">
                  <c:v>8.9625602103080109</c:v>
                </c:pt>
                <c:pt idx="28">
                  <c:v>10.007971628423567</c:v>
                </c:pt>
                <c:pt idx="29">
                  <c:v>8.1627825511193262</c:v>
                </c:pt>
                <c:pt idx="30">
                  <c:v>7.3518625262798087</c:v>
                </c:pt>
                <c:pt idx="31">
                  <c:v>9.0989798803315338</c:v>
                </c:pt>
                <c:pt idx="32">
                  <c:v>8.0361836068326404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0F6-4ABD-85B8-3B1C30030DF5}"/>
            </c:ext>
          </c:extLst>
        </c:ser>
        <c:ser>
          <c:idx val="2"/>
          <c:order val="2"/>
          <c:tx>
            <c:strRef>
              <c:f>'5. Визуализация'!$I$2</c:f>
              <c:strCache>
                <c:ptCount val="1"/>
                <c:pt idx="0">
                  <c:v>Доля  региона (прогноз), %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Визуализация'!$A$3:$A$51</c15:sqref>
                  </c15:fullRef>
                </c:ext>
              </c:extLst>
              <c:f>'5. Визуализация'!$A$3:$A$50</c:f>
              <c:numCache>
                <c:formatCode>[$-419]mmm\ yy;@</c:formatCode>
                <c:ptCount val="4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Визуализация'!$I$3:$I$51</c15:sqref>
                  </c15:fullRef>
                </c:ext>
              </c:extLst>
              <c:f>'5. Визуализация'!$I$3:$I$50</c:f>
              <c:numCache>
                <c:formatCode>0.0</c:formatCode>
                <c:ptCount val="48"/>
                <c:pt idx="32">
                  <c:v>8.0361836068326404</c:v>
                </c:pt>
                <c:pt idx="33">
                  <c:v>8.1010078797121654</c:v>
                </c:pt>
                <c:pt idx="34">
                  <c:v>8.1656626269970722</c:v>
                </c:pt>
                <c:pt idx="35">
                  <c:v>8.2301485128228062</c:v>
                </c:pt>
                <c:pt idx="36">
                  <c:v>8.2944661978602241</c:v>
                </c:pt>
                <c:pt idx="37">
                  <c:v>8.358616339338182</c:v>
                </c:pt>
                <c:pt idx="38">
                  <c:v>8.4225995910658966</c:v>
                </c:pt>
                <c:pt idx="39">
                  <c:v>8.4864166034551829</c:v>
                </c:pt>
                <c:pt idx="40">
                  <c:v>8.5500680235424724</c:v>
                </c:pt>
                <c:pt idx="41">
                  <c:v>8.613554495010689</c:v>
                </c:pt>
                <c:pt idx="42">
                  <c:v>8.6768766582109524</c:v>
                </c:pt>
                <c:pt idx="43">
                  <c:v>8.7400351501840934</c:v>
                </c:pt>
                <c:pt idx="44">
                  <c:v>8.8030306046820357</c:v>
                </c:pt>
                <c:pt idx="45">
                  <c:v>8.8658636521889758</c:v>
                </c:pt>
                <c:pt idx="46">
                  <c:v>8.9285349199424235</c:v>
                </c:pt>
                <c:pt idx="47">
                  <c:v>8.9910450319540818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0F6-4ABD-85B8-3B1C3003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07160"/>
        <c:axId val="566908144"/>
      </c:lineChart>
      <c:dateAx>
        <c:axId val="486353320"/>
        <c:scaling>
          <c:orientation val="minMax"/>
        </c:scaling>
        <c:delete val="0"/>
        <c:axPos val="b"/>
        <c:numFmt formatCode="[$-419]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51680"/>
        <c:crosses val="autoZero"/>
        <c:auto val="1"/>
        <c:lblOffset val="100"/>
        <c:baseTimeUnit val="months"/>
      </c:dateAx>
      <c:valAx>
        <c:axId val="4863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53320"/>
        <c:crosses val="autoZero"/>
        <c:crossBetween val="between"/>
      </c:valAx>
      <c:valAx>
        <c:axId val="5669081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907160"/>
        <c:crosses val="max"/>
        <c:crossBetween val="between"/>
      </c:valAx>
      <c:dateAx>
        <c:axId val="566907160"/>
        <c:scaling>
          <c:orientation val="minMax"/>
        </c:scaling>
        <c:delete val="1"/>
        <c:axPos val="b"/>
        <c:numFmt formatCode="[$-419]mmm\ yy;@" sourceLinked="1"/>
        <c:majorTickMark val="out"/>
        <c:minorTickMark val="none"/>
        <c:tickLblPos val="nextTo"/>
        <c:crossAx val="5669081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Визуализация'!$P$9</c:f>
              <c:strCache>
                <c:ptCount val="1"/>
                <c:pt idx="0">
                  <c:v>Сумма оплат, 
в тыс.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Визуализация'!$Q$8:$U$8</c:f>
              <c:strCache>
                <c:ptCount val="5"/>
                <c:pt idx="0">
                  <c:v>авг 18</c:v>
                </c:pt>
                <c:pt idx="1">
                  <c:v>авг 19</c:v>
                </c:pt>
                <c:pt idx="2">
                  <c:v>авг 20</c:v>
                </c:pt>
                <c:pt idx="3">
                  <c:v>авг 21</c:v>
                </c:pt>
                <c:pt idx="4">
                  <c:v>авг 22</c:v>
                </c:pt>
              </c:strCache>
            </c:strRef>
          </c:cat>
          <c:val>
            <c:numRef>
              <c:f>'5. Визуализация'!$Q$9:$U$9</c:f>
              <c:numCache>
                <c:formatCode>0</c:formatCode>
                <c:ptCount val="5"/>
                <c:pt idx="0">
                  <c:v>1071.6915733333333</c:v>
                </c:pt>
                <c:pt idx="1">
                  <c:v>1787.6853333333333</c:v>
                </c:pt>
                <c:pt idx="2">
                  <c:v>2082.905553333333</c:v>
                </c:pt>
                <c:pt idx="3">
                  <c:v>3048.1658804682038</c:v>
                </c:pt>
                <c:pt idx="4">
                  <c:v>3382.8597940635682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0-43B7-9CA3-0D7A5DCB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793328"/>
        <c:axId val="520787424"/>
      </c:barChart>
      <c:lineChart>
        <c:grouping val="standard"/>
        <c:varyColors val="0"/>
        <c:ser>
          <c:idx val="1"/>
          <c:order val="1"/>
          <c:tx>
            <c:strRef>
              <c:f>'5. Визуализация'!$P$10</c:f>
              <c:strCache>
                <c:ptCount val="1"/>
                <c:pt idx="0">
                  <c:v>Доля  региона, % (правая шкала)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'5. Визуализация'!$Q$8:$U$8</c:f>
              <c:strCache>
                <c:ptCount val="5"/>
                <c:pt idx="0">
                  <c:v>авг 18</c:v>
                </c:pt>
                <c:pt idx="1">
                  <c:v>авг 19</c:v>
                </c:pt>
                <c:pt idx="2">
                  <c:v>авг 20</c:v>
                </c:pt>
                <c:pt idx="3">
                  <c:v>авг 21</c:v>
                </c:pt>
                <c:pt idx="4">
                  <c:v>авг 22</c:v>
                </c:pt>
              </c:strCache>
            </c:strRef>
          </c:cat>
          <c:val>
            <c:numRef>
              <c:f>'5. Визуализация'!$Q$10:$U$10</c:f>
              <c:numCache>
                <c:formatCode>0.0</c:formatCode>
                <c:ptCount val="5"/>
                <c:pt idx="0">
                  <c:v>7.721271959014655</c:v>
                </c:pt>
                <c:pt idx="1">
                  <c:v>9.8541264157305726</c:v>
                </c:pt>
                <c:pt idx="2">
                  <c:v>9.4837132194035334</c:v>
                </c:pt>
                <c:pt idx="3">
                  <c:v>10.526911746067077</c:v>
                </c:pt>
                <c:pt idx="4">
                  <c:v>11.504370233761893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0-43B7-9CA3-0D7A5DCB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07608"/>
        <c:axId val="509203344"/>
      </c:lineChart>
      <c:dateAx>
        <c:axId val="520793328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787424"/>
        <c:crosses val="autoZero"/>
        <c:auto val="0"/>
        <c:lblOffset val="100"/>
        <c:baseTimeUnit val="years"/>
        <c:majorUnit val="1"/>
        <c:majorTimeUnit val="years"/>
      </c:dateAx>
      <c:valAx>
        <c:axId val="520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793328"/>
        <c:crosses val="autoZero"/>
        <c:crossBetween val="between"/>
      </c:valAx>
      <c:valAx>
        <c:axId val="5092033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207608"/>
        <c:crosses val="max"/>
        <c:crossBetween val="between"/>
      </c:valAx>
      <c:catAx>
        <c:axId val="509207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2033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Визуализация'!$P$11</c:f>
              <c:strCache>
                <c:ptCount val="1"/>
                <c:pt idx="0">
                  <c:v>Сумма оплат, 
в тыс.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Визуализация'!$Q$8:$U$8</c:f>
              <c:strCache>
                <c:ptCount val="5"/>
                <c:pt idx="0">
                  <c:v>авг 18</c:v>
                </c:pt>
                <c:pt idx="1">
                  <c:v>авг 19</c:v>
                </c:pt>
                <c:pt idx="2">
                  <c:v>авг 20</c:v>
                </c:pt>
                <c:pt idx="3">
                  <c:v>авг 21</c:v>
                </c:pt>
                <c:pt idx="4">
                  <c:v>авг 22</c:v>
                </c:pt>
              </c:strCache>
            </c:strRef>
          </c:cat>
          <c:val>
            <c:numRef>
              <c:f>'5. Визуализация'!$Q$11:$U$11</c:f>
              <c:numCache>
                <c:formatCode>0</c:formatCode>
                <c:ptCount val="5"/>
                <c:pt idx="0">
                  <c:v>1357.5194466666665</c:v>
                </c:pt>
                <c:pt idx="1">
                  <c:v>1379.6866666666667</c:v>
                </c:pt>
                <c:pt idx="2">
                  <c:v>1998.4066666666665</c:v>
                </c:pt>
                <c:pt idx="3">
                  <c:v>2530.7590280537147</c:v>
                </c:pt>
                <c:pt idx="4">
                  <c:v>2789.1811020932055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5-42BB-AE45-8DA0E9E1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855280"/>
        <c:axId val="376853968"/>
      </c:barChart>
      <c:lineChart>
        <c:grouping val="standard"/>
        <c:varyColors val="0"/>
        <c:ser>
          <c:idx val="1"/>
          <c:order val="1"/>
          <c:tx>
            <c:strRef>
              <c:f>'5. Визуализация'!$P$12</c:f>
              <c:strCache>
                <c:ptCount val="1"/>
                <c:pt idx="0">
                  <c:v>Доля  региона, % (правая шкала)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'5. Визуализация'!$Q$8:$U$8</c:f>
              <c:strCache>
                <c:ptCount val="5"/>
                <c:pt idx="0">
                  <c:v>авг 18</c:v>
                </c:pt>
                <c:pt idx="1">
                  <c:v>авг 19</c:v>
                </c:pt>
                <c:pt idx="2">
                  <c:v>авг 20</c:v>
                </c:pt>
                <c:pt idx="3">
                  <c:v>авг 21</c:v>
                </c:pt>
                <c:pt idx="4">
                  <c:v>авг 22</c:v>
                </c:pt>
              </c:strCache>
            </c:strRef>
          </c:cat>
          <c:val>
            <c:numRef>
              <c:f>'5. Визуализация'!$Q$12:$U$12</c:f>
              <c:numCache>
                <c:formatCode>0.0</c:formatCode>
                <c:ptCount val="5"/>
                <c:pt idx="0">
                  <c:v>9.7805908884423278</c:v>
                </c:pt>
                <c:pt idx="1">
                  <c:v>7.605145365309216</c:v>
                </c:pt>
                <c:pt idx="2">
                  <c:v>9.0989798803315338</c:v>
                </c:pt>
                <c:pt idx="3">
                  <c:v>8.7400351501840934</c:v>
                </c:pt>
                <c:pt idx="4">
                  <c:v>9.4853981544850559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5-42BB-AE45-8DA0E9E1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07280"/>
        <c:axId val="509197440"/>
      </c:lineChart>
      <c:catAx>
        <c:axId val="37685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53968"/>
        <c:crosses val="autoZero"/>
        <c:auto val="1"/>
        <c:lblAlgn val="ctr"/>
        <c:lblOffset val="100"/>
        <c:noMultiLvlLbl val="1"/>
      </c:catAx>
      <c:valAx>
        <c:axId val="3768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55280"/>
        <c:crosses val="autoZero"/>
        <c:crossBetween val="between"/>
      </c:valAx>
      <c:valAx>
        <c:axId val="5091974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207280"/>
        <c:crosses val="max"/>
        <c:crossBetween val="between"/>
      </c:valAx>
      <c:catAx>
        <c:axId val="50920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19744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20000"/>
              </a:schemeClr>
            </a:solidFill>
            <a:ln>
              <a:noFill/>
            </a:ln>
          </c:spPr>
          <c:invertIfNegative val="0"/>
          <c:val>
            <c:numRef>
              <c:f>'2.2 Автокоррекция 66 регион'!$D$36:$O$36</c:f>
              <c:numCache>
                <c:formatCode>0.00</c:formatCode>
                <c:ptCount val="12"/>
                <c:pt idx="0">
                  <c:v>0.17727719997195251</c:v>
                </c:pt>
                <c:pt idx="1">
                  <c:v>4.4173787397492031E-2</c:v>
                </c:pt>
                <c:pt idx="2">
                  <c:v>7.168607597782135E-3</c:v>
                </c:pt>
                <c:pt idx="3">
                  <c:v>-0.21574886612748248</c:v>
                </c:pt>
                <c:pt idx="4">
                  <c:v>-0.25174850198581361</c:v>
                </c:pt>
                <c:pt idx="5">
                  <c:v>-0.31877339648419351</c:v>
                </c:pt>
                <c:pt idx="6">
                  <c:v>-0.25939747749710423</c:v>
                </c:pt>
                <c:pt idx="7">
                  <c:v>-0.10681112628629773</c:v>
                </c:pt>
                <c:pt idx="8">
                  <c:v>1.5827473774106919E-2</c:v>
                </c:pt>
                <c:pt idx="9">
                  <c:v>7.2077557901780054E-2</c:v>
                </c:pt>
                <c:pt idx="10">
                  <c:v>0.20531585190180318</c:v>
                </c:pt>
                <c:pt idx="11">
                  <c:v>0.44230470134106981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D-4891-B3B0-CD443429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921280"/>
        <c:axId val="78353536"/>
      </c:barChart>
      <c:lineChart>
        <c:grouping val="standard"/>
        <c:varyColors val="0"/>
        <c:ser>
          <c:idx val="1"/>
          <c:order val="1"/>
          <c:spPr>
            <a:ln>
              <a:solidFill>
                <a:schemeClr val="bg1">
                  <a:lumMod val="50000"/>
                </a:schemeClr>
              </a:solidFill>
              <a:prstDash val="sysDash"/>
              <a:round/>
            </a:ln>
          </c:spPr>
          <c:marker>
            <c:symbol val="none"/>
          </c:marker>
          <c:val>
            <c:numRef>
              <c:f>'2.2 Автокоррекция 66 регион'!$D$37:$O$37</c:f>
              <c:numCache>
                <c:formatCode>0.00</c:formatCode>
                <c:ptCount val="12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D-4891-B3B0-CD443429E042}"/>
            </c:ext>
          </c:extLst>
        </c:ser>
        <c:ser>
          <c:idx val="2"/>
          <c:order val="2"/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'2.2 Автокоррекция 66 регион'!$D$38:$O$38</c:f>
              <c:numCache>
                <c:formatCode>0.00</c:formatCode>
                <c:ptCount val="12"/>
                <c:pt idx="0">
                  <c:v>-0.33333333333333331</c:v>
                </c:pt>
                <c:pt idx="1">
                  <c:v>-0.33333333333333331</c:v>
                </c:pt>
                <c:pt idx="2">
                  <c:v>-0.33333333333333331</c:v>
                </c:pt>
                <c:pt idx="3">
                  <c:v>-0.33333333333333331</c:v>
                </c:pt>
                <c:pt idx="4">
                  <c:v>-0.33333333333333331</c:v>
                </c:pt>
                <c:pt idx="5">
                  <c:v>-0.33333333333333331</c:v>
                </c:pt>
                <c:pt idx="6">
                  <c:v>-0.33333333333333331</c:v>
                </c:pt>
                <c:pt idx="7">
                  <c:v>-0.33333333333333331</c:v>
                </c:pt>
                <c:pt idx="8">
                  <c:v>-0.33333333333333331</c:v>
                </c:pt>
                <c:pt idx="9">
                  <c:v>-0.33333333333333331</c:v>
                </c:pt>
                <c:pt idx="10">
                  <c:v>-0.33333333333333331</c:v>
                </c:pt>
                <c:pt idx="11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D-4891-B3B0-CD443429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21280"/>
        <c:axId val="78353536"/>
      </c:lineChart>
      <c:catAx>
        <c:axId val="779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Лаг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u-RU"/>
          </a:p>
        </c:txPr>
        <c:crossAx val="78353536"/>
        <c:crosses val="autoZero"/>
        <c:auto val="1"/>
        <c:lblAlgn val="ctr"/>
        <c:lblOffset val="100"/>
        <c:noMultiLvlLbl val="0"/>
      </c:catAx>
      <c:valAx>
        <c:axId val="78353536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Автокоррекция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79212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20000"/>
              </a:schemeClr>
            </a:solidFill>
            <a:ln>
              <a:noFill/>
            </a:ln>
          </c:spPr>
          <c:invertIfNegative val="0"/>
          <c:val>
            <c:numRef>
              <c:f>'3.2 Автокоррекция 77 регион'!$D$36:$O$36</c:f>
              <c:numCache>
                <c:formatCode>0.00</c:formatCode>
                <c:ptCount val="12"/>
                <c:pt idx="0">
                  <c:v>0.13712371227571646</c:v>
                </c:pt>
                <c:pt idx="1">
                  <c:v>0.24326974062849549</c:v>
                </c:pt>
                <c:pt idx="2">
                  <c:v>-3.8477042984244383E-2</c:v>
                </c:pt>
                <c:pt idx="3">
                  <c:v>-0.18790520092515814</c:v>
                </c:pt>
                <c:pt idx="4">
                  <c:v>-0.38879870031046071</c:v>
                </c:pt>
                <c:pt idx="5">
                  <c:v>-0.40933868339153529</c:v>
                </c:pt>
                <c:pt idx="6">
                  <c:v>-0.44553627606122603</c:v>
                </c:pt>
                <c:pt idx="7">
                  <c:v>-9.3234286136293157E-2</c:v>
                </c:pt>
                <c:pt idx="8">
                  <c:v>-5.2348527937554944E-3</c:v>
                </c:pt>
                <c:pt idx="9">
                  <c:v>0.26601760097809762</c:v>
                </c:pt>
                <c:pt idx="10">
                  <c:v>0.17098146939868614</c:v>
                </c:pt>
                <c:pt idx="11">
                  <c:v>0.40102474486101314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E-4EC7-8CE3-C74249DA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921280"/>
        <c:axId val="78353536"/>
      </c:barChart>
      <c:lineChart>
        <c:grouping val="standard"/>
        <c:varyColors val="0"/>
        <c:ser>
          <c:idx val="1"/>
          <c:order val="1"/>
          <c:spPr>
            <a:ln>
              <a:solidFill>
                <a:schemeClr val="bg1">
                  <a:lumMod val="50000"/>
                </a:schemeClr>
              </a:solidFill>
              <a:prstDash val="sysDash"/>
              <a:round/>
            </a:ln>
          </c:spPr>
          <c:marker>
            <c:symbol val="none"/>
          </c:marker>
          <c:val>
            <c:numRef>
              <c:f>'3.2 Автокоррекция 77 регион'!$D$37:$O$37</c:f>
              <c:numCache>
                <c:formatCode>0.00</c:formatCode>
                <c:ptCount val="12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E-4EC7-8CE3-C74249DA7D65}"/>
            </c:ext>
          </c:extLst>
        </c:ser>
        <c:ser>
          <c:idx val="2"/>
          <c:order val="2"/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'3.2 Автокоррекция 77 регион'!$D$38:$O$38</c:f>
              <c:numCache>
                <c:formatCode>0.00</c:formatCode>
                <c:ptCount val="12"/>
                <c:pt idx="0">
                  <c:v>-0.33333333333333331</c:v>
                </c:pt>
                <c:pt idx="1">
                  <c:v>-0.33333333333333331</c:v>
                </c:pt>
                <c:pt idx="2">
                  <c:v>-0.33333333333333331</c:v>
                </c:pt>
                <c:pt idx="3">
                  <c:v>-0.33333333333333331</c:v>
                </c:pt>
                <c:pt idx="4">
                  <c:v>-0.33333333333333331</c:v>
                </c:pt>
                <c:pt idx="5">
                  <c:v>-0.33333333333333331</c:v>
                </c:pt>
                <c:pt idx="6">
                  <c:v>-0.33333333333333331</c:v>
                </c:pt>
                <c:pt idx="7">
                  <c:v>-0.33333333333333331</c:v>
                </c:pt>
                <c:pt idx="8">
                  <c:v>-0.33333333333333331</c:v>
                </c:pt>
                <c:pt idx="9">
                  <c:v>-0.33333333333333331</c:v>
                </c:pt>
                <c:pt idx="10">
                  <c:v>-0.33333333333333331</c:v>
                </c:pt>
                <c:pt idx="11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E-4EC7-8CE3-C74249DA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21280"/>
        <c:axId val="78353536"/>
      </c:lineChart>
      <c:catAx>
        <c:axId val="779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Лаг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u-RU"/>
          </a:p>
        </c:txPr>
        <c:crossAx val="78353536"/>
        <c:crosses val="autoZero"/>
        <c:auto val="1"/>
        <c:lblAlgn val="ctr"/>
        <c:lblOffset val="100"/>
        <c:noMultiLvlLbl val="0"/>
      </c:catAx>
      <c:valAx>
        <c:axId val="78353536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Автокоррекция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79212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20000"/>
              </a:schemeClr>
            </a:solidFill>
            <a:ln>
              <a:noFill/>
            </a:ln>
          </c:spPr>
          <c:invertIfNegative val="0"/>
          <c:val>
            <c:numRef>
              <c:f>'4.2 Автокоррекция для всех'!$D$36:$O$36</c:f>
              <c:numCache>
                <c:formatCode>0.00</c:formatCode>
                <c:ptCount val="12"/>
                <c:pt idx="0">
                  <c:v>0.22352094518559379</c:v>
                </c:pt>
                <c:pt idx="1">
                  <c:v>0.18093692114697008</c:v>
                </c:pt>
                <c:pt idx="2">
                  <c:v>2.2494910085362814E-2</c:v>
                </c:pt>
                <c:pt idx="3">
                  <c:v>-0.30664591168658162</c:v>
                </c:pt>
                <c:pt idx="4">
                  <c:v>-0.38580715251045022</c:v>
                </c:pt>
                <c:pt idx="5">
                  <c:v>-0.36004027760495771</c:v>
                </c:pt>
                <c:pt idx="6">
                  <c:v>-0.3786121648659308</c:v>
                </c:pt>
                <c:pt idx="7">
                  <c:v>-0.19162932730001986</c:v>
                </c:pt>
                <c:pt idx="8">
                  <c:v>-1.3662781990081736E-2</c:v>
                </c:pt>
                <c:pt idx="9">
                  <c:v>0.20614032624800233</c:v>
                </c:pt>
                <c:pt idx="10">
                  <c:v>0.27604186886437548</c:v>
                </c:pt>
                <c:pt idx="11">
                  <c:v>0.43309159684615794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E-4A92-BA20-C800F306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921280"/>
        <c:axId val="78353536"/>
      </c:barChart>
      <c:lineChart>
        <c:grouping val="standard"/>
        <c:varyColors val="0"/>
        <c:ser>
          <c:idx val="1"/>
          <c:order val="1"/>
          <c:spPr>
            <a:ln>
              <a:solidFill>
                <a:schemeClr val="bg1">
                  <a:lumMod val="50000"/>
                </a:schemeClr>
              </a:solidFill>
              <a:prstDash val="sysDash"/>
              <a:round/>
            </a:ln>
          </c:spPr>
          <c:marker>
            <c:symbol val="none"/>
          </c:marker>
          <c:val>
            <c:numRef>
              <c:f>'4.2 Автокоррекция для всех'!$D$37:$O$37</c:f>
              <c:numCache>
                <c:formatCode>0.00</c:formatCode>
                <c:ptCount val="12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E-4A92-BA20-C800F30610B6}"/>
            </c:ext>
          </c:extLst>
        </c:ser>
        <c:ser>
          <c:idx val="2"/>
          <c:order val="2"/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'4.2 Автокоррекция для всех'!$D$38:$O$38</c:f>
              <c:numCache>
                <c:formatCode>0.00</c:formatCode>
                <c:ptCount val="12"/>
                <c:pt idx="0">
                  <c:v>-0.33333333333333331</c:v>
                </c:pt>
                <c:pt idx="1">
                  <c:v>-0.33333333333333331</c:v>
                </c:pt>
                <c:pt idx="2">
                  <c:v>-0.33333333333333331</c:v>
                </c:pt>
                <c:pt idx="3">
                  <c:v>-0.33333333333333331</c:v>
                </c:pt>
                <c:pt idx="4">
                  <c:v>-0.33333333333333331</c:v>
                </c:pt>
                <c:pt idx="5">
                  <c:v>-0.33333333333333331</c:v>
                </c:pt>
                <c:pt idx="6">
                  <c:v>-0.33333333333333331</c:v>
                </c:pt>
                <c:pt idx="7">
                  <c:v>-0.33333333333333331</c:v>
                </c:pt>
                <c:pt idx="8">
                  <c:v>-0.33333333333333331</c:v>
                </c:pt>
                <c:pt idx="9">
                  <c:v>-0.33333333333333331</c:v>
                </c:pt>
                <c:pt idx="10">
                  <c:v>-0.33333333333333331</c:v>
                </c:pt>
                <c:pt idx="11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E-4A92-BA20-C800F306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21280"/>
        <c:axId val="78353536"/>
      </c:lineChart>
      <c:catAx>
        <c:axId val="779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Лаг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u-RU"/>
          </a:p>
        </c:txPr>
        <c:crossAx val="78353536"/>
        <c:crosses val="autoZero"/>
        <c:auto val="1"/>
        <c:lblAlgn val="ctr"/>
        <c:lblOffset val="100"/>
        <c:noMultiLvlLbl val="0"/>
      </c:catAx>
      <c:valAx>
        <c:axId val="78353536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Автокоррекция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79212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Исходные данные'!$D$2</c:f>
              <c:strCache>
                <c:ptCount val="1"/>
                <c:pt idx="0">
                  <c:v>Все регионы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'1. Исходные данные'!$A$3:$A$34</c:f>
              <c:numCache>
                <c:formatCode>[$-419]mmmm\ yyyy;@</c:formatCode>
                <c:ptCount val="3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</c:numCache>
            </c:numRef>
          </c:cat>
          <c:val>
            <c:numRef>
              <c:f>'1. Исходные данные'!$D$3:$D$34</c:f>
              <c:numCache>
                <c:formatCode>General</c:formatCode>
                <c:ptCount val="32"/>
                <c:pt idx="0">
                  <c:v>25180515.220000003</c:v>
                </c:pt>
                <c:pt idx="1">
                  <c:v>24464786.666666668</c:v>
                </c:pt>
                <c:pt idx="2">
                  <c:v>19466325.780000001</c:v>
                </c:pt>
                <c:pt idx="3">
                  <c:v>20389278.199999999</c:v>
                </c:pt>
                <c:pt idx="4">
                  <c:v>15085913.306666669</c:v>
                </c:pt>
                <c:pt idx="5">
                  <c:v>17467989.56666667</c:v>
                </c:pt>
                <c:pt idx="6">
                  <c:v>18055270.379999999</c:v>
                </c:pt>
                <c:pt idx="7">
                  <c:v>13879728.353333334</c:v>
                </c:pt>
                <c:pt idx="8">
                  <c:v>18112114.886666667</c:v>
                </c:pt>
                <c:pt idx="9">
                  <c:v>20597249.446666665</c:v>
                </c:pt>
                <c:pt idx="10">
                  <c:v>19759133.553333335</c:v>
                </c:pt>
                <c:pt idx="11">
                  <c:v>29135227.219999999</c:v>
                </c:pt>
                <c:pt idx="12">
                  <c:v>25279257.646666668</c:v>
                </c:pt>
                <c:pt idx="13">
                  <c:v>39844815.793333329</c:v>
                </c:pt>
                <c:pt idx="14">
                  <c:v>23079068.779999997</c:v>
                </c:pt>
                <c:pt idx="15">
                  <c:v>25348916.066666666</c:v>
                </c:pt>
                <c:pt idx="16">
                  <c:v>16555901.346666668</c:v>
                </c:pt>
                <c:pt idx="17">
                  <c:v>21544565.379999999</c:v>
                </c:pt>
                <c:pt idx="18">
                  <c:v>23533236.060000002</c:v>
                </c:pt>
                <c:pt idx="19">
                  <c:v>18141489.746666666</c:v>
                </c:pt>
                <c:pt idx="20">
                  <c:v>24377354.75333333</c:v>
                </c:pt>
                <c:pt idx="21">
                  <c:v>25706569.553333331</c:v>
                </c:pt>
                <c:pt idx="22">
                  <c:v>23606299.393333331</c:v>
                </c:pt>
                <c:pt idx="23">
                  <c:v>34876806.946666665</c:v>
                </c:pt>
                <c:pt idx="24">
                  <c:v>29877070.806666669</c:v>
                </c:pt>
                <c:pt idx="25">
                  <c:v>26651249.540000003</c:v>
                </c:pt>
                <c:pt idx="26">
                  <c:v>34624796.006666675</c:v>
                </c:pt>
                <c:pt idx="27">
                  <c:v>25806973.666666668</c:v>
                </c:pt>
                <c:pt idx="28">
                  <c:v>19450672.446666665</c:v>
                </c:pt>
                <c:pt idx="29">
                  <c:v>28726138.486666664</c:v>
                </c:pt>
                <c:pt idx="30">
                  <c:v>28949398.773333333</c:v>
                </c:pt>
                <c:pt idx="31">
                  <c:v>21962974.893333338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D-48D2-BC95-83A317EB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19256"/>
        <c:axId val="399418272"/>
      </c:lineChart>
      <c:dateAx>
        <c:axId val="399419256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418272"/>
        <c:crosses val="autoZero"/>
        <c:auto val="1"/>
        <c:lblOffset val="100"/>
        <c:baseTimeUnit val="months"/>
      </c:dateAx>
      <c:valAx>
        <c:axId val="3994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41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Оценка уровня и тренда на основе первой половины данных</a:t>
            </a:r>
            <a:r>
              <a:rPr lang="ru-RU" baseline="0"/>
              <a:t> (за 16 месяцев)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13570807629938"/>
                  <c:y val="-0.105737341226507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 i="1"/>
                  </a:pPr>
                  <a:endParaRPr lang="ru-RU"/>
                </a:p>
              </c:txPr>
            </c:trendlineLbl>
          </c:trendline>
          <c:xVal>
            <c:numRef>
              <c:f>'2. Прогноз для 66 региона'!$B$6:$B$21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'2. Прогноз для 66 региона'!$C$6:$C$21</c:f>
              <c:numCache>
                <c:formatCode>0.0</c:formatCode>
                <c:ptCount val="16"/>
                <c:pt idx="0">
                  <c:v>2196.6077799999998</c:v>
                </c:pt>
                <c:pt idx="1">
                  <c:v>2418.5333333333333</c:v>
                </c:pt>
                <c:pt idx="2">
                  <c:v>1935.4266666666665</c:v>
                </c:pt>
                <c:pt idx="3">
                  <c:v>1789.5133333333333</c:v>
                </c:pt>
                <c:pt idx="4">
                  <c:v>1435.9673333333333</c:v>
                </c:pt>
                <c:pt idx="5">
                  <c:v>1821.2066666666667</c:v>
                </c:pt>
                <c:pt idx="6">
                  <c:v>1734.6966666666665</c:v>
                </c:pt>
                <c:pt idx="7">
                  <c:v>1071.6915733333333</c:v>
                </c:pt>
                <c:pt idx="8">
                  <c:v>2213.8000000000002</c:v>
                </c:pt>
                <c:pt idx="9">
                  <c:v>2257.6</c:v>
                </c:pt>
                <c:pt idx="10">
                  <c:v>2038.7660000000001</c:v>
                </c:pt>
                <c:pt idx="11">
                  <c:v>2821.42</c:v>
                </c:pt>
                <c:pt idx="12">
                  <c:v>2666.07</c:v>
                </c:pt>
                <c:pt idx="13">
                  <c:v>4191.99</c:v>
                </c:pt>
                <c:pt idx="14">
                  <c:v>2286.79</c:v>
                </c:pt>
                <c:pt idx="15">
                  <c:v>2263.1542933333335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B-4F15-B736-BE3D409DF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8528"/>
        <c:axId val="78040448"/>
      </c:scatterChart>
      <c:valAx>
        <c:axId val="78038528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ru-RU" b="0"/>
                  <a:t>Месяц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40448"/>
        <c:crosses val="autoZero"/>
        <c:crossBetween val="midCat"/>
        <c:majorUnit val="1"/>
      </c:valAx>
      <c:valAx>
        <c:axId val="78040448"/>
        <c:scaling>
          <c:orientation val="minMax"/>
          <c:min val="1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ru-RU" b="0"/>
                  <a:t>Сумма  оплат</a:t>
                </a:r>
                <a:endParaRPr lang="en-US" b="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8038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Прогноз на основе холтовского</a:t>
            </a:r>
            <a:r>
              <a:rPr lang="ru-RU" baseline="0"/>
              <a:t> сглаживания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'2. Прогноз для 66 региона'!$B$6:$B$37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'2. Прогноз для 66 региона'!$C$6:$C$37</c:f>
              <c:numCache>
                <c:formatCode>0.0</c:formatCode>
                <c:ptCount val="32"/>
                <c:pt idx="0">
                  <c:v>2196.6077799999998</c:v>
                </c:pt>
                <c:pt idx="1">
                  <c:v>2418.5333333333333</c:v>
                </c:pt>
                <c:pt idx="2">
                  <c:v>1935.4266666666665</c:v>
                </c:pt>
                <c:pt idx="3">
                  <c:v>1789.5133333333333</c:v>
                </c:pt>
                <c:pt idx="4">
                  <c:v>1435.9673333333333</c:v>
                </c:pt>
                <c:pt idx="5">
                  <c:v>1821.2066666666667</c:v>
                </c:pt>
                <c:pt idx="6">
                  <c:v>1734.6966666666665</c:v>
                </c:pt>
                <c:pt idx="7">
                  <c:v>1071.6915733333333</c:v>
                </c:pt>
                <c:pt idx="8">
                  <c:v>2213.8000000000002</c:v>
                </c:pt>
                <c:pt idx="9">
                  <c:v>2257.6</c:v>
                </c:pt>
                <c:pt idx="10">
                  <c:v>2038.7660000000001</c:v>
                </c:pt>
                <c:pt idx="11">
                  <c:v>2821.42</c:v>
                </c:pt>
                <c:pt idx="12">
                  <c:v>2666.07</c:v>
                </c:pt>
                <c:pt idx="13">
                  <c:v>4191.99</c:v>
                </c:pt>
                <c:pt idx="14">
                  <c:v>2286.79</c:v>
                </c:pt>
                <c:pt idx="15">
                  <c:v>2263.1542933333335</c:v>
                </c:pt>
                <c:pt idx="16">
                  <c:v>1551.5011133333335</c:v>
                </c:pt>
                <c:pt idx="17">
                  <c:v>2330.2459599999997</c:v>
                </c:pt>
                <c:pt idx="18">
                  <c:v>2303.2466666666664</c:v>
                </c:pt>
                <c:pt idx="19">
                  <c:v>1787.6853333333333</c:v>
                </c:pt>
                <c:pt idx="20">
                  <c:v>2657.07</c:v>
                </c:pt>
                <c:pt idx="21">
                  <c:v>2649.3144466666668</c:v>
                </c:pt>
                <c:pt idx="22">
                  <c:v>2094.58</c:v>
                </c:pt>
                <c:pt idx="23">
                  <c:v>3072.1766666666667</c:v>
                </c:pt>
                <c:pt idx="24">
                  <c:v>3091.7525799999999</c:v>
                </c:pt>
                <c:pt idx="25">
                  <c:v>2717.6890866666663</c:v>
                </c:pt>
                <c:pt idx="26">
                  <c:v>3523.3722266666664</c:v>
                </c:pt>
                <c:pt idx="27">
                  <c:v>2400.7272799999996</c:v>
                </c:pt>
                <c:pt idx="28">
                  <c:v>1721.8533333333332</c:v>
                </c:pt>
                <c:pt idx="29">
                  <c:v>2631.99</c:v>
                </c:pt>
                <c:pt idx="30">
                  <c:v>2685.561666666667</c:v>
                </c:pt>
                <c:pt idx="31">
                  <c:v>2082.905553333333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3-49F4-A563-B0FF7E2D2FC9}"/>
            </c:ext>
          </c:extLst>
        </c:ser>
        <c:ser>
          <c:idx val="1"/>
          <c:order val="1"/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'2. Прогноз для 66 региона'!$B$38:$B$65</c:f>
              <c:numCache>
                <c:formatCode>General</c:formatCode>
                <c:ptCount val="2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</c:numCache>
            </c:numRef>
          </c:xVal>
          <c:yVal>
            <c:numRef>
              <c:f>'2. Прогноз для 66 региона'!$C$38:$C$65</c:f>
              <c:numCache>
                <c:formatCode>0.0</c:formatCode>
                <c:ptCount val="28"/>
                <c:pt idx="0">
                  <c:v>2741.3631263391198</c:v>
                </c:pt>
                <c:pt idx="1">
                  <c:v>2769.2542858054003</c:v>
                </c:pt>
                <c:pt idx="2">
                  <c:v>2797.1454452716807</c:v>
                </c:pt>
                <c:pt idx="3">
                  <c:v>2825.0366047379607</c:v>
                </c:pt>
                <c:pt idx="4">
                  <c:v>2852.9277642042412</c:v>
                </c:pt>
                <c:pt idx="5">
                  <c:v>2880.8189236705216</c:v>
                </c:pt>
                <c:pt idx="6">
                  <c:v>2908.710083136802</c:v>
                </c:pt>
                <c:pt idx="7">
                  <c:v>2936.6012426030825</c:v>
                </c:pt>
                <c:pt idx="8">
                  <c:v>2964.4924020693625</c:v>
                </c:pt>
                <c:pt idx="9">
                  <c:v>2992.3835615356429</c:v>
                </c:pt>
                <c:pt idx="10">
                  <c:v>3020.2747210019234</c:v>
                </c:pt>
                <c:pt idx="11">
                  <c:v>3048.1658804682038</c:v>
                </c:pt>
                <c:pt idx="12">
                  <c:v>3076.0570399344842</c:v>
                </c:pt>
                <c:pt idx="13">
                  <c:v>3103.9481994007647</c:v>
                </c:pt>
                <c:pt idx="14">
                  <c:v>3131.8393588670451</c:v>
                </c:pt>
                <c:pt idx="15">
                  <c:v>3159.7305183333251</c:v>
                </c:pt>
                <c:pt idx="16">
                  <c:v>3187.6216777996055</c:v>
                </c:pt>
                <c:pt idx="17">
                  <c:v>3215.512837265886</c:v>
                </c:pt>
                <c:pt idx="18">
                  <c:v>3243.4039967321664</c:v>
                </c:pt>
                <c:pt idx="19">
                  <c:v>3271.2951561984469</c:v>
                </c:pt>
                <c:pt idx="20">
                  <c:v>3299.1863156647269</c:v>
                </c:pt>
                <c:pt idx="21">
                  <c:v>3327.0774751310073</c:v>
                </c:pt>
                <c:pt idx="22">
                  <c:v>3354.9686345972877</c:v>
                </c:pt>
                <c:pt idx="23">
                  <c:v>3382.8597940635682</c:v>
                </c:pt>
                <c:pt idx="24">
                  <c:v>3410.7509535298486</c:v>
                </c:pt>
                <c:pt idx="25">
                  <c:v>3438.6421129961291</c:v>
                </c:pt>
                <c:pt idx="26">
                  <c:v>3466.5332724624095</c:v>
                </c:pt>
                <c:pt idx="27">
                  <c:v>3494.42443192869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3-49F4-A563-B0FF7E2D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0416"/>
        <c:axId val="77902592"/>
      </c:scatterChart>
      <c:valAx>
        <c:axId val="7790041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ru-RU" b="0"/>
                  <a:t>Месяц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02592"/>
        <c:crosses val="autoZero"/>
        <c:crossBetween val="midCat"/>
        <c:majorUnit val="3"/>
      </c:valAx>
      <c:valAx>
        <c:axId val="7790259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Сумма  оплат</a:t>
                </a:r>
                <a:endParaRPr lang="ru-RU" b="0">
                  <a:effectLst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7900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Оценка уровня и тренда на основе первой половины данных</a:t>
            </a:r>
            <a:r>
              <a:rPr lang="ru-RU" baseline="0"/>
              <a:t> (за 16 месяцев)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13570807629938"/>
                  <c:y val="-0.105737341226507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 i="1"/>
                  </a:pPr>
                  <a:endParaRPr lang="ru-RU"/>
                </a:p>
              </c:txPr>
            </c:trendlineLbl>
          </c:trendline>
          <c:xVal>
            <c:numRef>
              <c:f>'3. Прогноз для 77 региона'!$B$6:$B$21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'3. Прогноз для 77 региона'!$C$6:$C$21</c:f>
              <c:numCache>
                <c:formatCode>0.0</c:formatCode>
                <c:ptCount val="16"/>
                <c:pt idx="0">
                  <c:v>2527.3533333333335</c:v>
                </c:pt>
                <c:pt idx="1">
                  <c:v>2693.5</c:v>
                </c:pt>
                <c:pt idx="2">
                  <c:v>1887.0533333333333</c:v>
                </c:pt>
                <c:pt idx="3">
                  <c:v>2044.2666666666667</c:v>
                </c:pt>
                <c:pt idx="4">
                  <c:v>1577.4005533333334</c:v>
                </c:pt>
                <c:pt idx="5">
                  <c:v>1658.1800000000003</c:v>
                </c:pt>
                <c:pt idx="6">
                  <c:v>1582.58222</c:v>
                </c:pt>
                <c:pt idx="7">
                  <c:v>1357.5194466666665</c:v>
                </c:pt>
                <c:pt idx="8">
                  <c:v>1465.3955600000002</c:v>
                </c:pt>
                <c:pt idx="9">
                  <c:v>2105.1399999999994</c:v>
                </c:pt>
                <c:pt idx="10">
                  <c:v>2095.4</c:v>
                </c:pt>
                <c:pt idx="11">
                  <c:v>3014.92</c:v>
                </c:pt>
                <c:pt idx="12">
                  <c:v>2152.3606666666665</c:v>
                </c:pt>
                <c:pt idx="13">
                  <c:v>3869.5844466666667</c:v>
                </c:pt>
                <c:pt idx="14">
                  <c:v>2399.9066666666668</c:v>
                </c:pt>
                <c:pt idx="15">
                  <c:v>2667.51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6-4C97-87B3-870C8B357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8528"/>
        <c:axId val="78040448"/>
      </c:scatterChart>
      <c:valAx>
        <c:axId val="78038528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ru-RU" b="0"/>
                  <a:t>Месяц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40448"/>
        <c:crosses val="autoZero"/>
        <c:crossBetween val="midCat"/>
        <c:majorUnit val="1"/>
      </c:valAx>
      <c:valAx>
        <c:axId val="78040448"/>
        <c:scaling>
          <c:orientation val="minMax"/>
          <c:min val="1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ru-RU" b="0"/>
                  <a:t>Сумма  оплат</a:t>
                </a:r>
                <a:endParaRPr lang="en-US" b="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8038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Прогноз на основе холтовского</a:t>
            </a:r>
            <a:r>
              <a:rPr lang="ru-RU" baseline="0"/>
              <a:t> сглаживания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'3. Прогноз для 77 региона'!$B$6:$B$37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'3. Прогноз для 77 региона'!$C$6:$C$37</c:f>
              <c:numCache>
                <c:formatCode>0.0</c:formatCode>
                <c:ptCount val="32"/>
                <c:pt idx="0">
                  <c:v>2527.3533333333335</c:v>
                </c:pt>
                <c:pt idx="1">
                  <c:v>2693.5</c:v>
                </c:pt>
                <c:pt idx="2">
                  <c:v>1887.0533333333333</c:v>
                </c:pt>
                <c:pt idx="3">
                  <c:v>2044.2666666666667</c:v>
                </c:pt>
                <c:pt idx="4">
                  <c:v>1577.4005533333334</c:v>
                </c:pt>
                <c:pt idx="5">
                  <c:v>1658.1800000000003</c:v>
                </c:pt>
                <c:pt idx="6">
                  <c:v>1582.58222</c:v>
                </c:pt>
                <c:pt idx="7">
                  <c:v>1357.5194466666665</c:v>
                </c:pt>
                <c:pt idx="8">
                  <c:v>1465.3955600000002</c:v>
                </c:pt>
                <c:pt idx="9">
                  <c:v>2105.1399999999994</c:v>
                </c:pt>
                <c:pt idx="10">
                  <c:v>2095.4</c:v>
                </c:pt>
                <c:pt idx="11">
                  <c:v>3014.92</c:v>
                </c:pt>
                <c:pt idx="12">
                  <c:v>2152.3606666666665</c:v>
                </c:pt>
                <c:pt idx="13">
                  <c:v>3869.5844466666667</c:v>
                </c:pt>
                <c:pt idx="14">
                  <c:v>2399.9066666666668</c:v>
                </c:pt>
                <c:pt idx="15">
                  <c:v>2667.51</c:v>
                </c:pt>
                <c:pt idx="16">
                  <c:v>1522.0233333333335</c:v>
                </c:pt>
                <c:pt idx="17">
                  <c:v>1985.66</c:v>
                </c:pt>
                <c:pt idx="18">
                  <c:v>1957.4033333333332</c:v>
                </c:pt>
                <c:pt idx="19">
                  <c:v>1379.6866666666667</c:v>
                </c:pt>
                <c:pt idx="20">
                  <c:v>1877.6133333333332</c:v>
                </c:pt>
                <c:pt idx="21">
                  <c:v>2213.7033333333334</c:v>
                </c:pt>
                <c:pt idx="22">
                  <c:v>2342.86</c:v>
                </c:pt>
                <c:pt idx="23">
                  <c:v>3392.603333333333</c:v>
                </c:pt>
                <c:pt idx="24">
                  <c:v>2268.9466666666667</c:v>
                </c:pt>
                <c:pt idx="25">
                  <c:v>2316.3166666666666</c:v>
                </c:pt>
                <c:pt idx="26">
                  <c:v>3196.0311133333339</c:v>
                </c:pt>
                <c:pt idx="27">
                  <c:v>2312.9655533333334</c:v>
                </c:pt>
                <c:pt idx="28">
                  <c:v>1946.6177799999998</c:v>
                </c:pt>
                <c:pt idx="29">
                  <c:v>2344.8522199999998</c:v>
                </c:pt>
                <c:pt idx="30">
                  <c:v>2128.3200000000002</c:v>
                </c:pt>
                <c:pt idx="31">
                  <c:v>1998.4066666666665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D-4C29-B03A-F504AD900339}"/>
            </c:ext>
          </c:extLst>
        </c:ser>
        <c:ser>
          <c:idx val="1"/>
          <c:order val="1"/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'3. Прогноз для 77 региона'!$B$38:$B$65</c:f>
              <c:numCache>
                <c:formatCode>General</c:formatCode>
                <c:ptCount val="2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</c:numCache>
            </c:numRef>
          </c:xVal>
          <c:yVal>
            <c:numRef>
              <c:f>'3. Прогноз для 77 региона'!$C$38:$C$65</c:f>
              <c:numCache>
                <c:formatCode>0.0</c:formatCode>
                <c:ptCount val="28"/>
                <c:pt idx="0">
                  <c:v>2293.8721268508475</c:v>
                </c:pt>
                <c:pt idx="1">
                  <c:v>2315.407299687472</c:v>
                </c:pt>
                <c:pt idx="2">
                  <c:v>2336.942472524096</c:v>
                </c:pt>
                <c:pt idx="3">
                  <c:v>2358.4776453607205</c:v>
                </c:pt>
                <c:pt idx="4">
                  <c:v>2380.0128181973446</c:v>
                </c:pt>
                <c:pt idx="5">
                  <c:v>2401.5479910339691</c:v>
                </c:pt>
                <c:pt idx="6">
                  <c:v>2423.0831638705931</c:v>
                </c:pt>
                <c:pt idx="7">
                  <c:v>2444.6183367072176</c:v>
                </c:pt>
                <c:pt idx="8">
                  <c:v>2466.1535095438417</c:v>
                </c:pt>
                <c:pt idx="9">
                  <c:v>2487.6886823804662</c:v>
                </c:pt>
                <c:pt idx="10">
                  <c:v>2509.2238552170902</c:v>
                </c:pt>
                <c:pt idx="11">
                  <c:v>2530.7590280537147</c:v>
                </c:pt>
                <c:pt idx="12">
                  <c:v>2552.2942008903387</c:v>
                </c:pt>
                <c:pt idx="13">
                  <c:v>2573.8293737269632</c:v>
                </c:pt>
                <c:pt idx="14">
                  <c:v>2595.3645465635873</c:v>
                </c:pt>
                <c:pt idx="15">
                  <c:v>2616.8997194002113</c:v>
                </c:pt>
                <c:pt idx="16">
                  <c:v>2638.4348922368358</c:v>
                </c:pt>
                <c:pt idx="17">
                  <c:v>2659.9700650734603</c:v>
                </c:pt>
                <c:pt idx="18">
                  <c:v>2681.5052379100844</c:v>
                </c:pt>
                <c:pt idx="19">
                  <c:v>2703.0404107467084</c:v>
                </c:pt>
                <c:pt idx="20">
                  <c:v>2724.5755835833329</c:v>
                </c:pt>
                <c:pt idx="21">
                  <c:v>2746.1107564199569</c:v>
                </c:pt>
                <c:pt idx="22">
                  <c:v>2767.6459292565814</c:v>
                </c:pt>
                <c:pt idx="23">
                  <c:v>2789.1811020932055</c:v>
                </c:pt>
                <c:pt idx="24">
                  <c:v>2810.71627492983</c:v>
                </c:pt>
                <c:pt idx="25">
                  <c:v>2832.251447766454</c:v>
                </c:pt>
                <c:pt idx="26">
                  <c:v>2853.7866206030785</c:v>
                </c:pt>
                <c:pt idx="27">
                  <c:v>2875.3217934397026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D-4C29-B03A-F504AD90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0416"/>
        <c:axId val="77902592"/>
      </c:scatterChart>
      <c:valAx>
        <c:axId val="7790041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ru-RU" b="0"/>
                  <a:t>Месяц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02592"/>
        <c:crosses val="autoZero"/>
        <c:crossBetween val="midCat"/>
        <c:majorUnit val="3"/>
      </c:valAx>
      <c:valAx>
        <c:axId val="7790259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Сумма  оплат</a:t>
                </a:r>
                <a:endParaRPr lang="ru-RU" b="0">
                  <a:effectLst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7900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Оценка уровня и тренда на основе первой половины данных</a:t>
            </a:r>
            <a:r>
              <a:rPr lang="ru-RU" baseline="0"/>
              <a:t> (за 16 месяцев)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13570807629938"/>
                  <c:y val="-0.105737341226507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 i="1"/>
                  </a:pPr>
                  <a:endParaRPr lang="ru-RU"/>
                </a:p>
              </c:txPr>
            </c:trendlineLbl>
          </c:trendline>
          <c:xVal>
            <c:numRef>
              <c:f>'4. Прогноз для всех'!$B$6:$B$21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'4. Прогноз для всех'!$C$6:$C$21</c:f>
              <c:numCache>
                <c:formatCode>0.0</c:formatCode>
                <c:ptCount val="16"/>
                <c:pt idx="0">
                  <c:v>25180.515220000001</c:v>
                </c:pt>
                <c:pt idx="1">
                  <c:v>24464.786666666667</c:v>
                </c:pt>
                <c:pt idx="2">
                  <c:v>19466.325780000003</c:v>
                </c:pt>
                <c:pt idx="3">
                  <c:v>20389.278200000001</c:v>
                </c:pt>
                <c:pt idx="4">
                  <c:v>15085.913306666669</c:v>
                </c:pt>
                <c:pt idx="5">
                  <c:v>17467.989566666671</c:v>
                </c:pt>
                <c:pt idx="6">
                  <c:v>18055.270379999998</c:v>
                </c:pt>
                <c:pt idx="7">
                  <c:v>13879.728353333334</c:v>
                </c:pt>
                <c:pt idx="8">
                  <c:v>18112.114886666666</c:v>
                </c:pt>
                <c:pt idx="9">
                  <c:v>20597.249446666665</c:v>
                </c:pt>
                <c:pt idx="10">
                  <c:v>19759.133553333333</c:v>
                </c:pt>
                <c:pt idx="11">
                  <c:v>29135.227219999997</c:v>
                </c:pt>
                <c:pt idx="12">
                  <c:v>25279.257646666669</c:v>
                </c:pt>
                <c:pt idx="13">
                  <c:v>39844.815793333328</c:v>
                </c:pt>
                <c:pt idx="14">
                  <c:v>23079.068779999998</c:v>
                </c:pt>
                <c:pt idx="15">
                  <c:v>25348.916066666665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8-4F97-BB28-D5742E51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8528"/>
        <c:axId val="78040448"/>
      </c:scatterChart>
      <c:valAx>
        <c:axId val="78038528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ru-RU" b="0"/>
                  <a:t>Месяц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40448"/>
        <c:crosses val="autoZero"/>
        <c:crossBetween val="midCat"/>
        <c:majorUnit val="1"/>
      </c:valAx>
      <c:valAx>
        <c:axId val="78040448"/>
        <c:scaling>
          <c:orientation val="minMax"/>
          <c:min val="1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ru-RU" b="0"/>
                  <a:t>Сумма  оплат</a:t>
                </a:r>
                <a:endParaRPr lang="en-US" b="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8038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Прогноз на основе холтовского</a:t>
            </a:r>
            <a:r>
              <a:rPr lang="ru-RU" baseline="0"/>
              <a:t> сглаживания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'4. Прогноз для всех'!$B$6:$B$37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'4. Прогноз для всех'!$C$6:$C$37</c:f>
              <c:numCache>
                <c:formatCode>0.0</c:formatCode>
                <c:ptCount val="32"/>
                <c:pt idx="0">
                  <c:v>25180.515220000001</c:v>
                </c:pt>
                <c:pt idx="1">
                  <c:v>24464.786666666667</c:v>
                </c:pt>
                <c:pt idx="2">
                  <c:v>19466.325780000003</c:v>
                </c:pt>
                <c:pt idx="3">
                  <c:v>20389.278200000001</c:v>
                </c:pt>
                <c:pt idx="4">
                  <c:v>15085.913306666669</c:v>
                </c:pt>
                <c:pt idx="5">
                  <c:v>17467.989566666671</c:v>
                </c:pt>
                <c:pt idx="6">
                  <c:v>18055.270379999998</c:v>
                </c:pt>
                <c:pt idx="7">
                  <c:v>13879.728353333334</c:v>
                </c:pt>
                <c:pt idx="8">
                  <c:v>18112.114886666666</c:v>
                </c:pt>
                <c:pt idx="9">
                  <c:v>20597.249446666665</c:v>
                </c:pt>
                <c:pt idx="10">
                  <c:v>19759.133553333333</c:v>
                </c:pt>
                <c:pt idx="11">
                  <c:v>29135.227219999997</c:v>
                </c:pt>
                <c:pt idx="12">
                  <c:v>25279.257646666669</c:v>
                </c:pt>
                <c:pt idx="13">
                  <c:v>39844.815793333328</c:v>
                </c:pt>
                <c:pt idx="14">
                  <c:v>23079.068779999998</c:v>
                </c:pt>
                <c:pt idx="15">
                  <c:v>25348.916066666665</c:v>
                </c:pt>
                <c:pt idx="16">
                  <c:v>16555.901346666669</c:v>
                </c:pt>
                <c:pt idx="17">
                  <c:v>21544.56538</c:v>
                </c:pt>
                <c:pt idx="18">
                  <c:v>23533.236060000003</c:v>
                </c:pt>
                <c:pt idx="19">
                  <c:v>18141.489746666666</c:v>
                </c:pt>
                <c:pt idx="20">
                  <c:v>24377.354753333329</c:v>
                </c:pt>
                <c:pt idx="21">
                  <c:v>25706.569553333331</c:v>
                </c:pt>
                <c:pt idx="22">
                  <c:v>23606.299393333331</c:v>
                </c:pt>
                <c:pt idx="23">
                  <c:v>34876.806946666664</c:v>
                </c:pt>
                <c:pt idx="24">
                  <c:v>29877.07080666667</c:v>
                </c:pt>
                <c:pt idx="25">
                  <c:v>26651.249540000004</c:v>
                </c:pt>
                <c:pt idx="26">
                  <c:v>34624.796006666678</c:v>
                </c:pt>
                <c:pt idx="27">
                  <c:v>25806.973666666669</c:v>
                </c:pt>
                <c:pt idx="28">
                  <c:v>19450.672446666664</c:v>
                </c:pt>
                <c:pt idx="29">
                  <c:v>28726.138486666663</c:v>
                </c:pt>
                <c:pt idx="30">
                  <c:v>28949.398773333334</c:v>
                </c:pt>
                <c:pt idx="31">
                  <c:v>21962.974893333339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F-434A-B899-201BFE0749F3}"/>
            </c:ext>
          </c:extLst>
        </c:ser>
        <c:ser>
          <c:idx val="1"/>
          <c:order val="1"/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'4. Прогноз для всех'!$B$38:$B$65</c:f>
              <c:numCache>
                <c:formatCode>General</c:formatCode>
                <c:ptCount val="2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</c:numCache>
            </c:numRef>
          </c:xVal>
          <c:yVal>
            <c:numRef>
              <c:f>'4. Прогноз для всех'!$C$38:$C$65</c:f>
              <c:numCache>
                <c:formatCode>0.0</c:formatCode>
                <c:ptCount val="28"/>
                <c:pt idx="0">
                  <c:v>28544.297132540851</c:v>
                </c:pt>
                <c:pt idx="1">
                  <c:v>28581.718893103214</c:v>
                </c:pt>
                <c:pt idx="2">
                  <c:v>28619.140653665581</c:v>
                </c:pt>
                <c:pt idx="3">
                  <c:v>28656.562414227948</c:v>
                </c:pt>
                <c:pt idx="4">
                  <c:v>28693.984174790316</c:v>
                </c:pt>
                <c:pt idx="5">
                  <c:v>28731.405935352679</c:v>
                </c:pt>
                <c:pt idx="6">
                  <c:v>28768.827695915046</c:v>
                </c:pt>
                <c:pt idx="7">
                  <c:v>28806.249456477413</c:v>
                </c:pt>
                <c:pt idx="8">
                  <c:v>28843.671217039777</c:v>
                </c:pt>
                <c:pt idx="9">
                  <c:v>28881.092977602144</c:v>
                </c:pt>
                <c:pt idx="10">
                  <c:v>28918.514738164511</c:v>
                </c:pt>
                <c:pt idx="11">
                  <c:v>28955.936498726878</c:v>
                </c:pt>
                <c:pt idx="12">
                  <c:v>28993.358259289242</c:v>
                </c:pt>
                <c:pt idx="13">
                  <c:v>29030.780019851609</c:v>
                </c:pt>
                <c:pt idx="14">
                  <c:v>29068.201780413976</c:v>
                </c:pt>
                <c:pt idx="15">
                  <c:v>29105.623540976339</c:v>
                </c:pt>
                <c:pt idx="16">
                  <c:v>29143.045301538707</c:v>
                </c:pt>
                <c:pt idx="17">
                  <c:v>29180.467062101074</c:v>
                </c:pt>
                <c:pt idx="18">
                  <c:v>29217.888822663437</c:v>
                </c:pt>
                <c:pt idx="19">
                  <c:v>29255.310583225804</c:v>
                </c:pt>
                <c:pt idx="20">
                  <c:v>29292.732343788171</c:v>
                </c:pt>
                <c:pt idx="21">
                  <c:v>29330.154104350539</c:v>
                </c:pt>
                <c:pt idx="22">
                  <c:v>29367.575864912902</c:v>
                </c:pt>
                <c:pt idx="23">
                  <c:v>29404.997625475269</c:v>
                </c:pt>
                <c:pt idx="24">
                  <c:v>29442.419386037636</c:v>
                </c:pt>
                <c:pt idx="25">
                  <c:v>29479.841146600003</c:v>
                </c:pt>
                <c:pt idx="26">
                  <c:v>29517.262907162367</c:v>
                </c:pt>
                <c:pt idx="27">
                  <c:v>29554.684667724734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F-434A-B899-201BFE07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0416"/>
        <c:axId val="77902592"/>
      </c:scatterChart>
      <c:valAx>
        <c:axId val="7790041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ru-RU" b="0"/>
                  <a:t>Месяц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02592"/>
        <c:crosses val="autoZero"/>
        <c:crossBetween val="midCat"/>
        <c:majorUnit val="3"/>
      </c:valAx>
      <c:valAx>
        <c:axId val="7790259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Сумма  оплат</a:t>
                </a:r>
                <a:endParaRPr lang="ru-RU" b="0">
                  <a:effectLst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7900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Визуализация'!$B$2</c:f>
              <c:strCache>
                <c:ptCount val="1"/>
                <c:pt idx="0">
                  <c:v>Сумма оплат, 
в тыс.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48B-4C3B-845B-C439CCB67C9B}"/>
              </c:ext>
            </c:extLst>
          </c:dPt>
          <c:dPt>
            <c:idx val="3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48B-4C3B-845B-C439CCB67C9B}"/>
              </c:ext>
            </c:extLst>
          </c:dPt>
          <c:dPt>
            <c:idx val="3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48B-4C3B-845B-C439CCB67C9B}"/>
              </c:ext>
            </c:extLst>
          </c:dPt>
          <c:dPt>
            <c:idx val="3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48B-4C3B-845B-C439CCB67C9B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48B-4C3B-845B-C439CCB67C9B}"/>
              </c:ext>
            </c:extLst>
          </c:dPt>
          <c:dPt>
            <c:idx val="3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48B-4C3B-845B-C439CCB67C9B}"/>
              </c:ext>
            </c:extLst>
          </c:dPt>
          <c:dPt>
            <c:idx val="3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48B-4C3B-845B-C439CCB67C9B}"/>
              </c:ext>
            </c:extLst>
          </c:dPt>
          <c:dPt>
            <c:idx val="3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48B-4C3B-845B-C439CCB67C9B}"/>
              </c:ext>
            </c:extLst>
          </c:dPt>
          <c:dPt>
            <c:idx val="4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48B-4C3B-845B-C439CCB67C9B}"/>
              </c:ext>
            </c:extLst>
          </c:dPt>
          <c:dPt>
            <c:idx val="4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48B-4C3B-845B-C439CCB67C9B}"/>
              </c:ext>
            </c:extLst>
          </c:dPt>
          <c:dPt>
            <c:idx val="4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48B-4C3B-845B-C439CCB67C9B}"/>
              </c:ext>
            </c:extLst>
          </c:dPt>
          <c:dPt>
            <c:idx val="4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48B-4C3B-845B-C439CCB67C9B}"/>
              </c:ext>
            </c:extLst>
          </c:dPt>
          <c:dPt>
            <c:idx val="4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48B-4C3B-845B-C439CCB67C9B}"/>
              </c:ext>
            </c:extLst>
          </c:dPt>
          <c:dPt>
            <c:idx val="4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48B-4C3B-845B-C439CCB67C9B}"/>
              </c:ext>
            </c:extLst>
          </c:dPt>
          <c:dPt>
            <c:idx val="4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48B-4C3B-845B-C439CCB67C9B}"/>
              </c:ext>
            </c:extLst>
          </c:dPt>
          <c:dPt>
            <c:idx val="4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C48B-4C3B-845B-C439CCB67C9B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Визуализация'!$A$3:$A$51</c15:sqref>
                  </c15:fullRef>
                </c:ext>
              </c:extLst>
              <c:f>'5. Визуализация'!$A$3:$A$50</c:f>
              <c:numCache>
                <c:formatCode>[$-419]mmm\ yy;@</c:formatCode>
                <c:ptCount val="4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Визуализация'!$B$3:$B$51</c15:sqref>
                  </c15:fullRef>
                </c:ext>
              </c:extLst>
              <c:f>'5. Визуализация'!$B$3:$B$50</c:f>
              <c:numCache>
                <c:formatCode>0.0</c:formatCode>
                <c:ptCount val="48"/>
                <c:pt idx="0">
                  <c:v>2196.6077799999998</c:v>
                </c:pt>
                <c:pt idx="1">
                  <c:v>2418.5333333333333</c:v>
                </c:pt>
                <c:pt idx="2">
                  <c:v>1935.4266666666665</c:v>
                </c:pt>
                <c:pt idx="3">
                  <c:v>1789.5133333333333</c:v>
                </c:pt>
                <c:pt idx="4">
                  <c:v>1435.9673333333333</c:v>
                </c:pt>
                <c:pt idx="5">
                  <c:v>1821.2066666666667</c:v>
                </c:pt>
                <c:pt idx="6">
                  <c:v>1734.6966666666665</c:v>
                </c:pt>
                <c:pt idx="7">
                  <c:v>1071.6915733333333</c:v>
                </c:pt>
                <c:pt idx="8">
                  <c:v>2213.8000000000002</c:v>
                </c:pt>
                <c:pt idx="9">
                  <c:v>2257.6</c:v>
                </c:pt>
                <c:pt idx="10">
                  <c:v>2038.7660000000001</c:v>
                </c:pt>
                <c:pt idx="11">
                  <c:v>2821.42</c:v>
                </c:pt>
                <c:pt idx="12">
                  <c:v>2666.07</c:v>
                </c:pt>
                <c:pt idx="13">
                  <c:v>4191.99</c:v>
                </c:pt>
                <c:pt idx="14">
                  <c:v>2286.79</c:v>
                </c:pt>
                <c:pt idx="15">
                  <c:v>2263.1542933333335</c:v>
                </c:pt>
                <c:pt idx="16">
                  <c:v>1551.5011133333335</c:v>
                </c:pt>
                <c:pt idx="17">
                  <c:v>2330.2459599999997</c:v>
                </c:pt>
                <c:pt idx="18">
                  <c:v>2303.2466666666664</c:v>
                </c:pt>
                <c:pt idx="19">
                  <c:v>1787.6853333333333</c:v>
                </c:pt>
                <c:pt idx="20">
                  <c:v>2657.07</c:v>
                </c:pt>
                <c:pt idx="21">
                  <c:v>2649.3144466666668</c:v>
                </c:pt>
                <c:pt idx="22">
                  <c:v>2094.58</c:v>
                </c:pt>
                <c:pt idx="23">
                  <c:v>3072.1766666666667</c:v>
                </c:pt>
                <c:pt idx="24">
                  <c:v>3091.7525799999999</c:v>
                </c:pt>
                <c:pt idx="25">
                  <c:v>2717.6890866666663</c:v>
                </c:pt>
                <c:pt idx="26">
                  <c:v>3523.3722266666664</c:v>
                </c:pt>
                <c:pt idx="27">
                  <c:v>2400.7272799999996</c:v>
                </c:pt>
                <c:pt idx="28">
                  <c:v>1721.8533333333332</c:v>
                </c:pt>
                <c:pt idx="29">
                  <c:v>2631.99</c:v>
                </c:pt>
                <c:pt idx="30">
                  <c:v>2685.561666666667</c:v>
                </c:pt>
                <c:pt idx="31">
                  <c:v>2082.905553333333</c:v>
                </c:pt>
                <c:pt idx="32">
                  <c:v>2741.3631263391198</c:v>
                </c:pt>
                <c:pt idx="33">
                  <c:v>2769.2542858054003</c:v>
                </c:pt>
                <c:pt idx="34">
                  <c:v>2797.1454452716807</c:v>
                </c:pt>
                <c:pt idx="35">
                  <c:v>2825.0366047379607</c:v>
                </c:pt>
                <c:pt idx="36">
                  <c:v>2852.9277642042412</c:v>
                </c:pt>
                <c:pt idx="37">
                  <c:v>2880.8189236705216</c:v>
                </c:pt>
                <c:pt idx="38">
                  <c:v>2908.710083136802</c:v>
                </c:pt>
                <c:pt idx="39">
                  <c:v>2936.6012426030825</c:v>
                </c:pt>
                <c:pt idx="40">
                  <c:v>2964.4924020693625</c:v>
                </c:pt>
                <c:pt idx="41">
                  <c:v>2992.3835615356429</c:v>
                </c:pt>
                <c:pt idx="42">
                  <c:v>3020.2747210019234</c:v>
                </c:pt>
                <c:pt idx="43">
                  <c:v>3048.1658804682038</c:v>
                </c:pt>
                <c:pt idx="44">
                  <c:v>3076.0570399344842</c:v>
                </c:pt>
                <c:pt idx="45">
                  <c:v>3103.9481994007647</c:v>
                </c:pt>
                <c:pt idx="46">
                  <c:v>3131.8393588670451</c:v>
                </c:pt>
                <c:pt idx="47">
                  <c:v>3159.7305183333251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'5. Визуализация'!$B$51</c15:sqref>
                  <c15:spPr xmlns:c15="http://schemas.microsoft.com/office/drawing/2012/chart">
                    <a:solidFill>
                      <a:schemeClr val="tx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48B-4C3B-845B-C439CCB6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486353320"/>
        <c:axId val="486351680"/>
      </c:barChart>
      <c:lineChart>
        <c:grouping val="standard"/>
        <c:varyColors val="0"/>
        <c:ser>
          <c:idx val="1"/>
          <c:order val="1"/>
          <c:tx>
            <c:strRef>
              <c:f>'5. Визуализация'!$F$2</c:f>
              <c:strCache>
                <c:ptCount val="1"/>
                <c:pt idx="0">
                  <c:v>Доля  региона (факт), % (правая шкала)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Визуализация'!$A$3:$A$51</c15:sqref>
                  </c15:fullRef>
                </c:ext>
              </c:extLst>
              <c:f>'5. Визуализация'!$A$3:$A$50</c:f>
              <c:numCache>
                <c:formatCode>[$-419]mmm\ yy;@</c:formatCode>
                <c:ptCount val="4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Визуализация'!$F$3:$F$51</c15:sqref>
                  </c15:fullRef>
                </c:ext>
              </c:extLst>
              <c:f>'5. Визуализация'!$F$3:$F$50</c:f>
              <c:numCache>
                <c:formatCode>0.0</c:formatCode>
                <c:ptCount val="48"/>
                <c:pt idx="0">
                  <c:v>8.7234425539288054</c:v>
                </c:pt>
                <c:pt idx="1">
                  <c:v>9.8857732392516269</c:v>
                </c:pt>
                <c:pt idx="2">
                  <c:v>9.9424343789373602</c:v>
                </c:pt>
                <c:pt idx="3">
                  <c:v>8.7767370466961072</c:v>
                </c:pt>
                <c:pt idx="4">
                  <c:v>9.5185972777581842</c:v>
                </c:pt>
                <c:pt idx="5">
                  <c:v>10.425966077641746</c:v>
                </c:pt>
                <c:pt idx="6">
                  <c:v>9.6077025165361523</c:v>
                </c:pt>
                <c:pt idx="7">
                  <c:v>7.721271959014655</c:v>
                </c:pt>
                <c:pt idx="8">
                  <c:v>12.222758158572091</c:v>
                </c:pt>
                <c:pt idx="9">
                  <c:v>10.960686793863907</c:v>
                </c:pt>
                <c:pt idx="10">
                  <c:v>10.318094133515604</c:v>
                </c:pt>
                <c:pt idx="11">
                  <c:v>9.6838784839241789</c:v>
                </c:pt>
                <c:pt idx="12">
                  <c:v>10.546472674412373</c:v>
                </c:pt>
                <c:pt idx="13">
                  <c:v>10.52079151712727</c:v>
                </c:pt>
                <c:pt idx="14">
                  <c:v>9.9085020361900416</c:v>
                </c:pt>
                <c:pt idx="15">
                  <c:v>8.9280120987474412</c:v>
                </c:pt>
                <c:pt idx="16">
                  <c:v>9.3712874995217916</c:v>
                </c:pt>
                <c:pt idx="17">
                  <c:v>10.81593394389467</c:v>
                </c:pt>
                <c:pt idx="18">
                  <c:v>9.7872075935257765</c:v>
                </c:pt>
                <c:pt idx="19">
                  <c:v>9.8541264157305726</c:v>
                </c:pt>
                <c:pt idx="20">
                  <c:v>10.899747027050486</c:v>
                </c:pt>
                <c:pt idx="21">
                  <c:v>10.305982061006402</c:v>
                </c:pt>
                <c:pt idx="22">
                  <c:v>8.8729705791646936</c:v>
                </c:pt>
                <c:pt idx="23">
                  <c:v>8.8086523269306589</c:v>
                </c:pt>
                <c:pt idx="24">
                  <c:v>10.348245314966139</c:v>
                </c:pt>
                <c:pt idx="25">
                  <c:v>10.197229524220896</c:v>
                </c:pt>
                <c:pt idx="26">
                  <c:v>10.175864215888158</c:v>
                </c:pt>
                <c:pt idx="27">
                  <c:v>9.3026300216707547</c:v>
                </c:pt>
                <c:pt idx="28">
                  <c:v>8.8524103115438244</c:v>
                </c:pt>
                <c:pt idx="29">
                  <c:v>9.1623522640247916</c:v>
                </c:pt>
                <c:pt idx="30">
                  <c:v>9.2767441828203534</c:v>
                </c:pt>
                <c:pt idx="31">
                  <c:v>9.4837132194035334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B-4C3B-845B-C439CCB67C9B}"/>
            </c:ext>
          </c:extLst>
        </c:ser>
        <c:ser>
          <c:idx val="2"/>
          <c:order val="2"/>
          <c:tx>
            <c:strRef>
              <c:f>'5. Визуализация'!$G$2</c:f>
              <c:strCache>
                <c:ptCount val="1"/>
                <c:pt idx="0">
                  <c:v>Доля  региона (прогноз), % (правая шкала)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Визуализация'!$A$3:$A$51</c15:sqref>
                  </c15:fullRef>
                </c:ext>
              </c:extLst>
              <c:f>'5. Визуализация'!$A$3:$A$50</c:f>
              <c:numCache>
                <c:formatCode>[$-419]mmm\ yy;@</c:formatCode>
                <c:ptCount val="4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 Визуализация'!$G$3:$G$51</c15:sqref>
                  </c15:fullRef>
                </c:ext>
              </c:extLst>
              <c:f>'5. Визуализация'!$G$3:$G$50</c:f>
              <c:numCache>
                <c:formatCode>0.0</c:formatCode>
                <c:ptCount val="48"/>
                <c:pt idx="32">
                  <c:v>9.6038908003586183</c:v>
                </c:pt>
                <c:pt idx="33">
                  <c:v>9.6889004337441129</c:v>
                </c:pt>
                <c:pt idx="34">
                  <c:v>9.7736877536657225</c:v>
                </c:pt>
                <c:pt idx="35">
                  <c:v>9.8582536310612525</c:v>
                </c:pt>
                <c:pt idx="36">
                  <c:v>9.9425989323251223</c:v>
                </c:pt>
                <c:pt idx="37">
                  <c:v>10.026724519337934</c:v>
                </c:pt>
                <c:pt idx="38">
                  <c:v>10.110631249495844</c:v>
                </c:pt>
                <c:pt idx="39">
                  <c:v>10.19431997573969</c:v>
                </c:pt>
                <c:pt idx="40">
                  <c:v>10.277791546583883</c:v>
                </c:pt>
                <c:pt idx="41">
                  <c:v>10.361046806145097</c:v>
                </c:pt>
                <c:pt idx="42">
                  <c:v>10.44408659417072</c:v>
                </c:pt>
                <c:pt idx="43">
                  <c:v>10.526911746067077</c:v>
                </c:pt>
                <c:pt idx="44">
                  <c:v>10.609523092927462</c:v>
                </c:pt>
                <c:pt idx="45">
                  <c:v>10.691921461559925</c:v>
                </c:pt>
                <c:pt idx="46">
                  <c:v>10.774107674514852</c:v>
                </c:pt>
                <c:pt idx="47">
                  <c:v>10.856082550112351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B-4C3B-845B-C439CCB6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07160"/>
        <c:axId val="566908144"/>
      </c:lineChart>
      <c:dateAx>
        <c:axId val="486353320"/>
        <c:scaling>
          <c:orientation val="minMax"/>
        </c:scaling>
        <c:delete val="0"/>
        <c:axPos val="b"/>
        <c:numFmt formatCode="[$-419]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51680"/>
        <c:crosses val="autoZero"/>
        <c:auto val="1"/>
        <c:lblOffset val="100"/>
        <c:baseTimeUnit val="months"/>
      </c:dateAx>
      <c:valAx>
        <c:axId val="4863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53320"/>
        <c:crosses val="autoZero"/>
        <c:crossBetween val="between"/>
      </c:valAx>
      <c:valAx>
        <c:axId val="5669081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907160"/>
        <c:crosses val="max"/>
        <c:crossBetween val="between"/>
      </c:valAx>
      <c:dateAx>
        <c:axId val="566907160"/>
        <c:scaling>
          <c:orientation val="minMax"/>
        </c:scaling>
        <c:delete val="1"/>
        <c:axPos val="b"/>
        <c:numFmt formatCode="[$-419]mmm\ yy;@" sourceLinked="1"/>
        <c:majorTickMark val="out"/>
        <c:minorTickMark val="none"/>
        <c:tickLblPos val="nextTo"/>
        <c:crossAx val="5669081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9525</xdr:rowOff>
    </xdr:from>
    <xdr:to>
      <xdr:col>21</xdr:col>
      <xdr:colOff>152400</xdr:colOff>
      <xdr:row>15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685799</xdr:colOff>
      <xdr:row>17</xdr:row>
      <xdr:rowOff>0</xdr:rowOff>
    </xdr:from>
    <xdr:to>
      <xdr:col>21</xdr:col>
      <xdr:colOff>123825</xdr:colOff>
      <xdr:row>30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828039</xdr:colOff>
      <xdr:row>5</xdr:row>
      <xdr:rowOff>24130</xdr:rowOff>
    </xdr:from>
    <xdr:to>
      <xdr:col>19</xdr:col>
      <xdr:colOff>300990</xdr:colOff>
      <xdr:row>27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12247</xdr:colOff>
      <xdr:row>35</xdr:row>
      <xdr:rowOff>193221</xdr:rowOff>
    </xdr:from>
    <xdr:to>
      <xdr:col>19</xdr:col>
      <xdr:colOff>215447</xdr:colOff>
      <xdr:row>56</xdr:row>
      <xdr:rowOff>162378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39593</xdr:colOff>
      <xdr:row>6</xdr:row>
      <xdr:rowOff>9337</xdr:rowOff>
    </xdr:from>
    <xdr:to>
      <xdr:col>19</xdr:col>
      <xdr:colOff>350743</xdr:colOff>
      <xdr:row>28</xdr:row>
      <xdr:rowOff>174811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</xdr:colOff>
      <xdr:row>36</xdr:row>
      <xdr:rowOff>179070</xdr:rowOff>
    </xdr:from>
    <xdr:to>
      <xdr:col>19</xdr:col>
      <xdr:colOff>208915</xdr:colOff>
      <xdr:row>57</xdr:row>
      <xdr:rowOff>146050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12699</xdr:colOff>
      <xdr:row>5</xdr:row>
      <xdr:rowOff>8890</xdr:rowOff>
    </xdr:from>
    <xdr:to>
      <xdr:col>19</xdr:col>
      <xdr:colOff>323850</xdr:colOff>
      <xdr:row>27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</xdr:colOff>
      <xdr:row>36</xdr:row>
      <xdr:rowOff>19050</xdr:rowOff>
    </xdr:from>
    <xdr:to>
      <xdr:col>19</xdr:col>
      <xdr:colOff>216535</xdr:colOff>
      <xdr:row>56</xdr:row>
      <xdr:rowOff>184150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663094</xdr:colOff>
      <xdr:row>16</xdr:row>
      <xdr:rowOff>187966</xdr:rowOff>
    </xdr:from>
    <xdr:to>
      <xdr:col>22</xdr:col>
      <xdr:colOff>671379</xdr:colOff>
      <xdr:row>35</xdr:row>
      <xdr:rowOff>2436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11205</xdr:colOff>
      <xdr:row>40</xdr:row>
      <xdr:rowOff>44824</xdr:rowOff>
    </xdr:from>
    <xdr:to>
      <xdr:col>23</xdr:col>
      <xdr:colOff>19487</xdr:colOff>
      <xdr:row>59</xdr:row>
      <xdr:rowOff>58078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33130</xdr:colOff>
      <xdr:row>2</xdr:row>
      <xdr:rowOff>193814</xdr:rowOff>
    </xdr:from>
    <xdr:to>
      <xdr:col>30</xdr:col>
      <xdr:colOff>480391</xdr:colOff>
      <xdr:row>16</xdr:row>
      <xdr:rowOff>154058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57978</xdr:colOff>
      <xdr:row>18</xdr:row>
      <xdr:rowOff>185530</xdr:rowOff>
    </xdr:from>
    <xdr:to>
      <xdr:col>30</xdr:col>
      <xdr:colOff>505239</xdr:colOff>
      <xdr:row>32</xdr:row>
      <xdr:rowOff>145774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39</xdr:row>
      <xdr:rowOff>12700</xdr:rowOff>
    </xdr:from>
    <xdr:to>
      <xdr:col>15</xdr:col>
      <xdr:colOff>63500</xdr:colOff>
      <xdr:row>65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39</xdr:row>
      <xdr:rowOff>12700</xdr:rowOff>
    </xdr:from>
    <xdr:to>
      <xdr:col>15</xdr:col>
      <xdr:colOff>63500</xdr:colOff>
      <xdr:row>65</xdr:row>
      <xdr:rowOff>12700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39</xdr:row>
      <xdr:rowOff>12700</xdr:rowOff>
    </xdr:from>
    <xdr:to>
      <xdr:col>15</xdr:col>
      <xdr:colOff>63500</xdr:colOff>
      <xdr:row>65</xdr:row>
      <xdr:rowOff>12700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9"/>
  <sheetViews>
    <sheetView tabSelected="1" workbookViewId="0">
      <selection activeCell="A9" sqref="A9"/>
    </sheetView>
  </sheetViews>
  <sheetFormatPr defaultRowHeight="15.75" x14ac:dyDescent="0.25"/>
  <sheetData>
    <row r="1" spans="1:1" x14ac:dyDescent="0.25">
      <c r="A1" t="s">
        <v>41</v>
      </c>
    </row>
    <row r="2" spans="1:1" x14ac:dyDescent="0.25">
      <c r="A2" s="38" t="s">
        <v>42</v>
      </c>
    </row>
    <row r="3" spans="1:1" x14ac:dyDescent="0.25">
      <c r="A3" s="38" t="s">
        <v>43</v>
      </c>
    </row>
    <row r="4" spans="1:1" x14ac:dyDescent="0.25">
      <c r="A4" s="38" t="s">
        <v>44</v>
      </c>
    </row>
    <row r="5" spans="1:1" x14ac:dyDescent="0.25">
      <c r="A5" s="38" t="s">
        <v>45</v>
      </c>
    </row>
    <row r="6" spans="1:1" x14ac:dyDescent="0.25">
      <c r="A6" s="38" t="s">
        <v>46</v>
      </c>
    </row>
    <row r="7" spans="1:1" x14ac:dyDescent="0.25">
      <c r="A7" s="38" t="s">
        <v>47</v>
      </c>
    </row>
    <row r="9" spans="1:1" x14ac:dyDescent="0.25">
      <c r="A9" t="s">
        <v>50</v>
      </c>
    </row>
  </sheetData>
  <hyperlinks>
    <hyperlink ref="A2" location="'1. Исходные данные'!A1" display="1. Исходные данные"/>
    <hyperlink ref="A3" location="'2. Прогноз для 66 региона'!A1" display="2. Прогноз для 66 региона"/>
    <hyperlink ref="A4" location="'3. Прогноз для 77 региона'!A1" display="3. Прогноз для 77 региона"/>
    <hyperlink ref="A5" location="'4. Прогноз для всех'!A1" display="4. Прогноз для всех регионов"/>
    <hyperlink ref="A6" location="'5. Визуализация'!A1" display="5. Визуализация"/>
    <hyperlink ref="A7" location="'6. Выводы'!A1" display="6. Выводы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B2" sqref="B2:B33"/>
    </sheetView>
  </sheetViews>
  <sheetFormatPr defaultColWidth="11" defaultRowHeight="15.75" x14ac:dyDescent="0.25"/>
  <cols>
    <col min="2" max="2" width="13.5" bestFit="1" customWidth="1"/>
    <col min="3" max="3" width="19.25" bestFit="1" customWidth="1"/>
    <col min="4" max="4" width="12.375" style="5" bestFit="1" customWidth="1"/>
    <col min="5" max="5" width="12.375" style="4" bestFit="1" customWidth="1"/>
    <col min="6" max="6" width="11.375" style="4" bestFit="1" customWidth="1"/>
    <col min="7" max="11" width="13.125" style="4" bestFit="1" customWidth="1"/>
    <col min="12" max="12" width="12" style="4" bestFit="1" customWidth="1"/>
    <col min="13" max="15" width="12.375" style="4" bestFit="1" customWidth="1"/>
  </cols>
  <sheetData>
    <row r="1" spans="1:15" ht="31.5" x14ac:dyDescent="0.25">
      <c r="A1" s="13" t="s">
        <v>12</v>
      </c>
      <c r="B1" s="12" t="s">
        <v>8</v>
      </c>
      <c r="C1" s="13" t="s">
        <v>11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  <c r="I1" s="15">
        <v>6</v>
      </c>
      <c r="J1" s="15">
        <v>7</v>
      </c>
      <c r="K1" s="15">
        <v>8</v>
      </c>
      <c r="L1" s="15">
        <v>9</v>
      </c>
      <c r="M1" s="15">
        <v>10</v>
      </c>
      <c r="N1" s="15">
        <v>11</v>
      </c>
      <c r="O1" s="15">
        <v>12</v>
      </c>
    </row>
    <row r="2" spans="1:15" x14ac:dyDescent="0.25">
      <c r="A2">
        <v>1</v>
      </c>
      <c r="B2" s="7">
        <v>7113.0052200000027</v>
      </c>
      <c r="C2" s="2">
        <f t="shared" ref="C2:C33" si="0">B2-B$34</f>
        <v>8248.8359614549772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>
        <v>2</v>
      </c>
      <c r="B3" s="7">
        <v>5636.5649756828134</v>
      </c>
      <c r="C3" s="2">
        <f t="shared" si="0"/>
        <v>6772.395717137787</v>
      </c>
      <c r="D3" s="7">
        <f>C2</f>
        <v>8248.8359614549772</v>
      </c>
      <c r="E3" s="7">
        <f t="shared" ref="E3:O18" si="1">D2</f>
        <v>0</v>
      </c>
      <c r="F3" s="7">
        <f t="shared" si="1"/>
        <v>0</v>
      </c>
      <c r="G3" s="7">
        <f t="shared" si="1"/>
        <v>0</v>
      </c>
      <c r="H3" s="7">
        <f t="shared" si="1"/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0</v>
      </c>
      <c r="M3" s="7">
        <f t="shared" si="1"/>
        <v>0</v>
      </c>
      <c r="N3" s="7">
        <f t="shared" si="1"/>
        <v>0</v>
      </c>
      <c r="O3" s="7">
        <f t="shared" si="1"/>
        <v>0</v>
      </c>
    </row>
    <row r="4" spans="1:15" x14ac:dyDescent="0.25">
      <c r="A4">
        <v>3</v>
      </c>
      <c r="B4" s="7">
        <v>-179.38729061622507</v>
      </c>
      <c r="C4" s="2">
        <f t="shared" si="0"/>
        <v>956.4434508387485</v>
      </c>
      <c r="D4" s="7">
        <f t="shared" ref="D4:O33" si="2">C3</f>
        <v>6772.395717137787</v>
      </c>
      <c r="E4" s="7">
        <f t="shared" si="1"/>
        <v>8248.8359614549772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</row>
    <row r="5" spans="1:15" x14ac:dyDescent="0.25">
      <c r="A5">
        <v>4</v>
      </c>
      <c r="B5" s="7">
        <v>18.376435636764654</v>
      </c>
      <c r="C5" s="2">
        <f t="shared" si="0"/>
        <v>1154.2071770917382</v>
      </c>
      <c r="D5" s="7">
        <f t="shared" si="2"/>
        <v>956.4434508387485</v>
      </c>
      <c r="E5" s="7">
        <f t="shared" si="1"/>
        <v>6772.395717137787</v>
      </c>
      <c r="F5" s="7">
        <f t="shared" si="1"/>
        <v>8248.8359614549772</v>
      </c>
      <c r="G5" s="7">
        <f t="shared" si="1"/>
        <v>0</v>
      </c>
      <c r="H5" s="7">
        <f t="shared" si="1"/>
        <v>0</v>
      </c>
      <c r="I5" s="7">
        <f t="shared" si="1"/>
        <v>0</v>
      </c>
      <c r="J5" s="7">
        <f t="shared" si="1"/>
        <v>0</v>
      </c>
      <c r="K5" s="7">
        <f t="shared" si="1"/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</row>
    <row r="6" spans="1:15" x14ac:dyDescent="0.25">
      <c r="A6">
        <v>5</v>
      </c>
      <c r="B6" s="7">
        <v>-6013.4890849139374</v>
      </c>
      <c r="C6" s="2">
        <f t="shared" si="0"/>
        <v>-4877.6583434589638</v>
      </c>
      <c r="D6" s="7">
        <f t="shared" si="2"/>
        <v>1154.2071770917382</v>
      </c>
      <c r="E6" s="7">
        <f t="shared" si="1"/>
        <v>956.4434508387485</v>
      </c>
      <c r="F6" s="7">
        <f t="shared" si="1"/>
        <v>6772.395717137787</v>
      </c>
      <c r="G6" s="7">
        <f t="shared" si="1"/>
        <v>8248.8359614549772</v>
      </c>
      <c r="H6" s="7">
        <f t="shared" si="1"/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</row>
    <row r="7" spans="1:15" x14ac:dyDescent="0.25">
      <c r="A7">
        <v>6</v>
      </c>
      <c r="B7" s="7">
        <v>-4181.9207337932203</v>
      </c>
      <c r="C7" s="2">
        <f t="shared" si="0"/>
        <v>-3046.0899923382467</v>
      </c>
      <c r="D7" s="7">
        <f t="shared" si="2"/>
        <v>-4877.6583434589638</v>
      </c>
      <c r="E7" s="7">
        <f t="shared" si="1"/>
        <v>1154.2071770917382</v>
      </c>
      <c r="F7" s="7">
        <f t="shared" si="1"/>
        <v>956.4434508387485</v>
      </c>
      <c r="G7" s="7">
        <f t="shared" si="1"/>
        <v>6772.395717137787</v>
      </c>
      <c r="H7" s="7">
        <f t="shared" si="1"/>
        <v>8248.8359614549772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1"/>
        <v>0</v>
      </c>
      <c r="M7" s="7">
        <f t="shared" si="1"/>
        <v>0</v>
      </c>
      <c r="N7" s="7">
        <f t="shared" si="1"/>
        <v>0</v>
      </c>
      <c r="O7" s="7">
        <f t="shared" si="1"/>
        <v>0</v>
      </c>
    </row>
    <row r="8" spans="1:15" x14ac:dyDescent="0.25">
      <c r="A8">
        <v>7</v>
      </c>
      <c r="B8" s="7">
        <v>-4114.3841653268973</v>
      </c>
      <c r="C8" s="2">
        <f t="shared" si="0"/>
        <v>-2978.5534238719238</v>
      </c>
      <c r="D8" s="7">
        <f t="shared" si="2"/>
        <v>-3046.0899923382467</v>
      </c>
      <c r="E8" s="7">
        <f t="shared" si="1"/>
        <v>-4877.6583434589638</v>
      </c>
      <c r="F8" s="7">
        <f t="shared" si="1"/>
        <v>1154.2071770917382</v>
      </c>
      <c r="G8" s="7">
        <f t="shared" si="1"/>
        <v>956.4434508387485</v>
      </c>
      <c r="H8" s="7">
        <f t="shared" si="1"/>
        <v>6772.395717137787</v>
      </c>
      <c r="I8" s="7">
        <f t="shared" si="1"/>
        <v>8248.8359614549772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</row>
    <row r="9" spans="1:15" x14ac:dyDescent="0.25">
      <c r="A9">
        <v>8</v>
      </c>
      <c r="B9" s="7">
        <v>-8752.6319815536608</v>
      </c>
      <c r="C9" s="2">
        <f t="shared" si="0"/>
        <v>-7616.8012400986872</v>
      </c>
      <c r="D9" s="7">
        <f t="shared" si="2"/>
        <v>-2978.5534238719238</v>
      </c>
      <c r="E9" s="7">
        <f t="shared" si="1"/>
        <v>-3046.0899923382467</v>
      </c>
      <c r="F9" s="7">
        <f t="shared" si="1"/>
        <v>-4877.6583434589638</v>
      </c>
      <c r="G9" s="7">
        <f t="shared" si="1"/>
        <v>1154.2071770917382</v>
      </c>
      <c r="H9" s="7">
        <f t="shared" si="1"/>
        <v>956.4434508387485</v>
      </c>
      <c r="I9" s="7">
        <f t="shared" si="1"/>
        <v>6772.395717137787</v>
      </c>
      <c r="J9" s="7">
        <f t="shared" si="1"/>
        <v>8248.8359614549772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</row>
    <row r="10" spans="1:15" x14ac:dyDescent="0.25">
      <c r="A10">
        <v>9</v>
      </c>
      <c r="B10" s="7">
        <v>-4787.8020422660848</v>
      </c>
      <c r="C10" s="2">
        <f t="shared" si="0"/>
        <v>-3651.9713008111112</v>
      </c>
      <c r="D10" s="7">
        <f t="shared" si="2"/>
        <v>-7616.8012400986872</v>
      </c>
      <c r="E10" s="7">
        <f t="shared" si="1"/>
        <v>-2978.5534238719238</v>
      </c>
      <c r="F10" s="7">
        <f t="shared" si="1"/>
        <v>-3046.0899923382467</v>
      </c>
      <c r="G10" s="7">
        <f t="shared" si="1"/>
        <v>-4877.6583434589638</v>
      </c>
      <c r="H10" s="7">
        <f t="shared" si="1"/>
        <v>1154.2071770917382</v>
      </c>
      <c r="I10" s="7">
        <f t="shared" si="1"/>
        <v>956.4434508387485</v>
      </c>
      <c r="J10" s="7">
        <f t="shared" si="1"/>
        <v>6772.395717137787</v>
      </c>
      <c r="K10" s="7">
        <f t="shared" si="1"/>
        <v>8248.8359614549772</v>
      </c>
      <c r="L10" s="7">
        <f t="shared" si="1"/>
        <v>0</v>
      </c>
      <c r="M10" s="7">
        <f t="shared" si="1"/>
        <v>0</v>
      </c>
      <c r="N10" s="7">
        <f t="shared" si="1"/>
        <v>0</v>
      </c>
      <c r="O10" s="7">
        <f t="shared" si="1"/>
        <v>0</v>
      </c>
    </row>
    <row r="11" spans="1:15" x14ac:dyDescent="0.25">
      <c r="A11">
        <v>10</v>
      </c>
      <c r="B11" s="7">
        <v>-2563.8347690537557</v>
      </c>
      <c r="C11" s="2">
        <f t="shared" si="0"/>
        <v>-1428.0040275987822</v>
      </c>
      <c r="D11" s="7">
        <f t="shared" si="2"/>
        <v>-3651.9713008111112</v>
      </c>
      <c r="E11" s="7">
        <f t="shared" si="1"/>
        <v>-7616.8012400986872</v>
      </c>
      <c r="F11" s="7">
        <f t="shared" si="1"/>
        <v>-2978.5534238719238</v>
      </c>
      <c r="G11" s="7">
        <f t="shared" si="1"/>
        <v>-3046.0899923382467</v>
      </c>
      <c r="H11" s="7">
        <f t="shared" si="1"/>
        <v>-4877.6583434589638</v>
      </c>
      <c r="I11" s="7">
        <f t="shared" si="1"/>
        <v>1154.2071770917382</v>
      </c>
      <c r="J11" s="7">
        <f t="shared" si="1"/>
        <v>956.4434508387485</v>
      </c>
      <c r="K11" s="7">
        <f t="shared" si="1"/>
        <v>6772.395717137787</v>
      </c>
      <c r="L11" s="7">
        <f t="shared" si="1"/>
        <v>8248.8359614549772</v>
      </c>
      <c r="M11" s="7">
        <f t="shared" si="1"/>
        <v>0</v>
      </c>
      <c r="N11" s="7">
        <f t="shared" si="1"/>
        <v>0</v>
      </c>
      <c r="O11" s="7">
        <f t="shared" si="1"/>
        <v>0</v>
      </c>
    </row>
    <row r="12" spans="1:15" x14ac:dyDescent="0.25">
      <c r="A12">
        <v>11</v>
      </c>
      <c r="B12" s="7">
        <v>-3661.2528247786904</v>
      </c>
      <c r="C12" s="2">
        <f t="shared" si="0"/>
        <v>-2525.4220833237168</v>
      </c>
      <c r="D12" s="7">
        <f t="shared" si="2"/>
        <v>-1428.0040275987822</v>
      </c>
      <c r="E12" s="7">
        <f t="shared" si="1"/>
        <v>-3651.9713008111112</v>
      </c>
      <c r="F12" s="7">
        <f t="shared" si="1"/>
        <v>-7616.8012400986872</v>
      </c>
      <c r="G12" s="7">
        <f t="shared" si="1"/>
        <v>-2978.5534238719238</v>
      </c>
      <c r="H12" s="7">
        <f t="shared" si="1"/>
        <v>-3046.0899923382467</v>
      </c>
      <c r="I12" s="7">
        <f t="shared" si="1"/>
        <v>-4877.6583434589638</v>
      </c>
      <c r="J12" s="7">
        <f t="shared" si="1"/>
        <v>1154.2071770917382</v>
      </c>
      <c r="K12" s="7">
        <f t="shared" si="1"/>
        <v>956.4434508387485</v>
      </c>
      <c r="L12" s="7">
        <f t="shared" si="1"/>
        <v>6772.395717137787</v>
      </c>
      <c r="M12" s="7">
        <f t="shared" si="1"/>
        <v>8248.8359614549772</v>
      </c>
      <c r="N12" s="7">
        <f t="shared" si="1"/>
        <v>0</v>
      </c>
      <c r="O12" s="7">
        <f t="shared" si="1"/>
        <v>0</v>
      </c>
    </row>
    <row r="13" spans="1:15" x14ac:dyDescent="0.25">
      <c r="A13">
        <v>12</v>
      </c>
      <c r="B13" s="7">
        <v>5524.1617868552312</v>
      </c>
      <c r="C13" s="2">
        <f t="shared" si="0"/>
        <v>6659.9925283102048</v>
      </c>
      <c r="D13" s="7">
        <f t="shared" si="2"/>
        <v>-2525.4220833237168</v>
      </c>
      <c r="E13" s="7">
        <f t="shared" si="1"/>
        <v>-1428.0040275987822</v>
      </c>
      <c r="F13" s="7">
        <f t="shared" si="1"/>
        <v>-3651.9713008111112</v>
      </c>
      <c r="G13" s="7">
        <f t="shared" si="1"/>
        <v>-7616.8012400986872</v>
      </c>
      <c r="H13" s="7">
        <f t="shared" si="1"/>
        <v>-2978.5534238719238</v>
      </c>
      <c r="I13" s="7">
        <f t="shared" si="1"/>
        <v>-3046.0899923382467</v>
      </c>
      <c r="J13" s="7">
        <f t="shared" si="1"/>
        <v>-4877.6583434589638</v>
      </c>
      <c r="K13" s="7">
        <f t="shared" si="1"/>
        <v>1154.2071770917382</v>
      </c>
      <c r="L13" s="7">
        <f t="shared" si="1"/>
        <v>956.4434508387485</v>
      </c>
      <c r="M13" s="7">
        <f t="shared" si="1"/>
        <v>6772.395717137787</v>
      </c>
      <c r="N13" s="7">
        <f t="shared" si="1"/>
        <v>8248.8359614549772</v>
      </c>
      <c r="O13" s="7">
        <f t="shared" si="1"/>
        <v>0</v>
      </c>
    </row>
    <row r="14" spans="1:15" x14ac:dyDescent="0.25">
      <c r="A14">
        <v>13</v>
      </c>
      <c r="B14" s="7">
        <v>1257.7524068103012</v>
      </c>
      <c r="C14" s="2">
        <f t="shared" si="0"/>
        <v>2393.5831482652748</v>
      </c>
      <c r="D14" s="7">
        <f t="shared" si="2"/>
        <v>6659.9925283102048</v>
      </c>
      <c r="E14" s="7">
        <f t="shared" si="1"/>
        <v>-2525.4220833237168</v>
      </c>
      <c r="F14" s="7">
        <f t="shared" si="1"/>
        <v>-1428.0040275987822</v>
      </c>
      <c r="G14" s="7">
        <f t="shared" si="1"/>
        <v>-3651.9713008111112</v>
      </c>
      <c r="H14" s="7">
        <f t="shared" si="1"/>
        <v>-7616.8012400986872</v>
      </c>
      <c r="I14" s="7">
        <f t="shared" si="1"/>
        <v>-2978.5534238719238</v>
      </c>
      <c r="J14" s="7">
        <f t="shared" si="1"/>
        <v>-3046.0899923382467</v>
      </c>
      <c r="K14" s="7">
        <f t="shared" si="1"/>
        <v>-4877.6583434589638</v>
      </c>
      <c r="L14" s="7">
        <f t="shared" si="1"/>
        <v>1154.2071770917382</v>
      </c>
      <c r="M14" s="7">
        <f t="shared" si="1"/>
        <v>956.4434508387485</v>
      </c>
      <c r="N14" s="7">
        <f t="shared" si="1"/>
        <v>6772.395717137787</v>
      </c>
      <c r="O14" s="7">
        <f t="shared" si="1"/>
        <v>8248.8359614549772</v>
      </c>
    </row>
    <row r="15" spans="1:15" x14ac:dyDescent="0.25">
      <c r="A15">
        <v>14</v>
      </c>
      <c r="B15" s="7">
        <v>15460.968486798509</v>
      </c>
      <c r="C15" s="2">
        <f t="shared" si="0"/>
        <v>16596.799228253483</v>
      </c>
      <c r="D15" s="7">
        <f t="shared" si="2"/>
        <v>2393.5831482652748</v>
      </c>
      <c r="E15" s="7">
        <f t="shared" si="1"/>
        <v>6659.9925283102048</v>
      </c>
      <c r="F15" s="7">
        <f t="shared" si="1"/>
        <v>-2525.4220833237168</v>
      </c>
      <c r="G15" s="7">
        <f t="shared" si="1"/>
        <v>-1428.0040275987822</v>
      </c>
      <c r="H15" s="7">
        <f t="shared" si="1"/>
        <v>-3651.9713008111112</v>
      </c>
      <c r="I15" s="7">
        <f t="shared" si="1"/>
        <v>-7616.8012400986872</v>
      </c>
      <c r="J15" s="7">
        <f t="shared" si="1"/>
        <v>-2978.5534238719238</v>
      </c>
      <c r="K15" s="7">
        <f t="shared" si="1"/>
        <v>-3046.0899923382467</v>
      </c>
      <c r="L15" s="7">
        <f t="shared" si="1"/>
        <v>-4877.6583434589638</v>
      </c>
      <c r="M15" s="7">
        <f t="shared" si="1"/>
        <v>1154.2071770917382</v>
      </c>
      <c r="N15" s="7">
        <f t="shared" si="1"/>
        <v>956.4434508387485</v>
      </c>
      <c r="O15" s="7">
        <f t="shared" si="1"/>
        <v>6772.395717137787</v>
      </c>
    </row>
    <row r="16" spans="1:15" x14ac:dyDescent="0.25">
      <c r="A16">
        <v>15</v>
      </c>
      <c r="B16" s="7">
        <v>-2104.6054824893254</v>
      </c>
      <c r="C16" s="2">
        <f t="shared" si="0"/>
        <v>-968.77474103435179</v>
      </c>
      <c r="D16" s="7">
        <f t="shared" si="2"/>
        <v>16596.799228253483</v>
      </c>
      <c r="E16" s="7">
        <f t="shared" si="1"/>
        <v>2393.5831482652748</v>
      </c>
      <c r="F16" s="7">
        <f t="shared" si="1"/>
        <v>6659.9925283102048</v>
      </c>
      <c r="G16" s="7">
        <f t="shared" si="1"/>
        <v>-2525.4220833237168</v>
      </c>
      <c r="H16" s="7">
        <f t="shared" si="1"/>
        <v>-1428.0040275987822</v>
      </c>
      <c r="I16" s="7">
        <f t="shared" si="1"/>
        <v>-3651.9713008111112</v>
      </c>
      <c r="J16" s="7">
        <f t="shared" si="1"/>
        <v>-7616.8012400986872</v>
      </c>
      <c r="K16" s="7">
        <f t="shared" si="1"/>
        <v>-2978.5534238719238</v>
      </c>
      <c r="L16" s="7">
        <f t="shared" si="1"/>
        <v>-3046.0899923382467</v>
      </c>
      <c r="M16" s="7">
        <f t="shared" si="1"/>
        <v>-4877.6583434589638</v>
      </c>
      <c r="N16" s="7">
        <f t="shared" si="1"/>
        <v>1154.2071770917382</v>
      </c>
      <c r="O16" s="7">
        <f t="shared" si="1"/>
        <v>956.4434508387485</v>
      </c>
    </row>
    <row r="17" spans="1:15" x14ac:dyDescent="0.25">
      <c r="A17">
        <v>16</v>
      </c>
      <c r="B17" s="7">
        <v>-333.74733257555272</v>
      </c>
      <c r="C17" s="2">
        <f t="shared" si="0"/>
        <v>802.08340887942086</v>
      </c>
      <c r="D17" s="7">
        <f t="shared" si="2"/>
        <v>-968.77474103435179</v>
      </c>
      <c r="E17" s="7">
        <f t="shared" si="1"/>
        <v>16596.799228253483</v>
      </c>
      <c r="F17" s="7">
        <f t="shared" si="1"/>
        <v>2393.5831482652748</v>
      </c>
      <c r="G17" s="7">
        <f t="shared" si="1"/>
        <v>6659.9925283102048</v>
      </c>
      <c r="H17" s="7">
        <f t="shared" si="1"/>
        <v>-2525.4220833237168</v>
      </c>
      <c r="I17" s="7">
        <f t="shared" si="1"/>
        <v>-1428.0040275987822</v>
      </c>
      <c r="J17" s="7">
        <f t="shared" si="1"/>
        <v>-3651.9713008111112</v>
      </c>
      <c r="K17" s="7">
        <f t="shared" si="1"/>
        <v>-7616.8012400986872</v>
      </c>
      <c r="L17" s="7">
        <f t="shared" si="1"/>
        <v>-2978.5534238719238</v>
      </c>
      <c r="M17" s="7">
        <f t="shared" si="1"/>
        <v>-3046.0899923382467</v>
      </c>
      <c r="N17" s="7">
        <f t="shared" si="1"/>
        <v>-4877.6583434589638</v>
      </c>
      <c r="O17" s="7">
        <f t="shared" si="1"/>
        <v>1154.2071770917382</v>
      </c>
    </row>
    <row r="18" spans="1:15" x14ac:dyDescent="0.25">
      <c r="A18">
        <v>17</v>
      </c>
      <c r="B18" s="7">
        <v>-9648.3733703008766</v>
      </c>
      <c r="C18" s="2">
        <f t="shared" si="0"/>
        <v>-8512.5426288459021</v>
      </c>
      <c r="D18" s="7">
        <f t="shared" si="2"/>
        <v>802.08340887942086</v>
      </c>
      <c r="E18" s="7">
        <f t="shared" si="1"/>
        <v>-968.77474103435179</v>
      </c>
      <c r="F18" s="7">
        <f t="shared" si="1"/>
        <v>16596.799228253483</v>
      </c>
      <c r="G18" s="7">
        <f t="shared" si="1"/>
        <v>2393.5831482652748</v>
      </c>
      <c r="H18" s="7">
        <f t="shared" si="1"/>
        <v>6659.9925283102048</v>
      </c>
      <c r="I18" s="7">
        <f t="shared" si="1"/>
        <v>-2525.4220833237168</v>
      </c>
      <c r="J18" s="7">
        <f t="shared" si="1"/>
        <v>-1428.0040275987822</v>
      </c>
      <c r="K18" s="7">
        <f t="shared" si="1"/>
        <v>-3651.9713008111112</v>
      </c>
      <c r="L18" s="7">
        <f t="shared" si="1"/>
        <v>-7616.8012400986872</v>
      </c>
      <c r="M18" s="7">
        <f t="shared" si="1"/>
        <v>-2978.5534238719238</v>
      </c>
      <c r="N18" s="7">
        <f t="shared" si="1"/>
        <v>-3046.0899923382467</v>
      </c>
      <c r="O18" s="7">
        <f t="shared" si="1"/>
        <v>-4877.6583434589638</v>
      </c>
    </row>
    <row r="19" spans="1:15" x14ac:dyDescent="0.25">
      <c r="A19">
        <v>18</v>
      </c>
      <c r="B19" s="7">
        <v>-4901.3458748568009</v>
      </c>
      <c r="C19" s="2">
        <f t="shared" si="0"/>
        <v>-3765.5151334018274</v>
      </c>
      <c r="D19" s="7">
        <f t="shared" si="2"/>
        <v>-8512.5426288459021</v>
      </c>
      <c r="E19" s="7">
        <f t="shared" si="2"/>
        <v>802.08340887942086</v>
      </c>
      <c r="F19" s="7">
        <f t="shared" si="2"/>
        <v>-968.77474103435179</v>
      </c>
      <c r="G19" s="7">
        <f t="shared" si="2"/>
        <v>16596.799228253483</v>
      </c>
      <c r="H19" s="7">
        <f t="shared" si="2"/>
        <v>2393.5831482652748</v>
      </c>
      <c r="I19" s="7">
        <f t="shared" si="2"/>
        <v>6659.9925283102048</v>
      </c>
      <c r="J19" s="7">
        <f t="shared" si="2"/>
        <v>-2525.4220833237168</v>
      </c>
      <c r="K19" s="7">
        <f t="shared" si="2"/>
        <v>-1428.0040275987822</v>
      </c>
      <c r="L19" s="7">
        <f t="shared" si="2"/>
        <v>-3651.9713008111112</v>
      </c>
      <c r="M19" s="7">
        <f t="shared" si="2"/>
        <v>-7616.8012400986872</v>
      </c>
      <c r="N19" s="7">
        <f t="shared" si="2"/>
        <v>-2978.5534238719238</v>
      </c>
      <c r="O19" s="7">
        <f t="shared" si="2"/>
        <v>-3046.0899923382467</v>
      </c>
    </row>
    <row r="20" spans="1:15" x14ac:dyDescent="0.25">
      <c r="A20">
        <v>19</v>
      </c>
      <c r="B20" s="7">
        <v>-3158.3929504374064</v>
      </c>
      <c r="C20" s="2">
        <f t="shared" si="0"/>
        <v>-2022.5622089824328</v>
      </c>
      <c r="D20" s="7">
        <f t="shared" si="2"/>
        <v>-3765.5151334018274</v>
      </c>
      <c r="E20" s="7">
        <f t="shared" si="2"/>
        <v>-8512.5426288459021</v>
      </c>
      <c r="F20" s="7">
        <f t="shared" si="2"/>
        <v>802.08340887942086</v>
      </c>
      <c r="G20" s="7">
        <f t="shared" si="2"/>
        <v>-968.77474103435179</v>
      </c>
      <c r="H20" s="7">
        <f t="shared" si="2"/>
        <v>16596.799228253483</v>
      </c>
      <c r="I20" s="7">
        <f t="shared" si="2"/>
        <v>2393.5831482652748</v>
      </c>
      <c r="J20" s="7">
        <f t="shared" si="2"/>
        <v>6659.9925283102048</v>
      </c>
      <c r="K20" s="7">
        <f t="shared" si="2"/>
        <v>-2525.4220833237168</v>
      </c>
      <c r="L20" s="7">
        <f t="shared" si="2"/>
        <v>-1428.0040275987822</v>
      </c>
      <c r="M20" s="7">
        <f t="shared" si="2"/>
        <v>-3651.9713008111112</v>
      </c>
      <c r="N20" s="7">
        <f t="shared" si="2"/>
        <v>-7616.8012400986872</v>
      </c>
      <c r="O20" s="7">
        <f t="shared" si="2"/>
        <v>-2978.5534238719238</v>
      </c>
    </row>
    <row r="21" spans="1:15" x14ac:dyDescent="0.25">
      <c r="A21">
        <v>20</v>
      </c>
      <c r="B21" s="7">
        <v>-8778.1742365072168</v>
      </c>
      <c r="C21" s="2">
        <f t="shared" si="0"/>
        <v>-7642.3434950522433</v>
      </c>
      <c r="D21" s="7">
        <f t="shared" si="2"/>
        <v>-2022.5622089824328</v>
      </c>
      <c r="E21" s="7">
        <f t="shared" si="2"/>
        <v>-3765.5151334018274</v>
      </c>
      <c r="F21" s="7">
        <f t="shared" si="2"/>
        <v>-8512.5426288459021</v>
      </c>
      <c r="G21" s="7">
        <f t="shared" si="2"/>
        <v>802.08340887942086</v>
      </c>
      <c r="H21" s="7">
        <f t="shared" si="2"/>
        <v>-968.77474103435179</v>
      </c>
      <c r="I21" s="7">
        <f t="shared" si="2"/>
        <v>16596.799228253483</v>
      </c>
      <c r="J21" s="7">
        <f t="shared" si="2"/>
        <v>2393.5831482652748</v>
      </c>
      <c r="K21" s="7">
        <f t="shared" si="2"/>
        <v>6659.9925283102048</v>
      </c>
      <c r="L21" s="7">
        <f t="shared" si="2"/>
        <v>-2525.4220833237168</v>
      </c>
      <c r="M21" s="7">
        <f t="shared" si="2"/>
        <v>-1428.0040275987822</v>
      </c>
      <c r="N21" s="7">
        <f t="shared" si="2"/>
        <v>-3651.9713008111112</v>
      </c>
      <c r="O21" s="7">
        <f t="shared" si="2"/>
        <v>-7616.8012400986872</v>
      </c>
    </row>
    <row r="22" spans="1:15" x14ac:dyDescent="0.25">
      <c r="A22">
        <v>21</v>
      </c>
      <c r="B22" s="7">
        <v>-2559.6842782087551</v>
      </c>
      <c r="C22" s="2">
        <f t="shared" si="0"/>
        <v>-1423.8535367537816</v>
      </c>
      <c r="D22" s="7">
        <f t="shared" si="2"/>
        <v>-7642.3434950522433</v>
      </c>
      <c r="E22" s="7">
        <f t="shared" si="2"/>
        <v>-2022.5622089824328</v>
      </c>
      <c r="F22" s="7">
        <f t="shared" si="2"/>
        <v>-3765.5151334018274</v>
      </c>
      <c r="G22" s="7">
        <f t="shared" si="2"/>
        <v>-8512.5426288459021</v>
      </c>
      <c r="H22" s="7">
        <f t="shared" si="2"/>
        <v>802.08340887942086</v>
      </c>
      <c r="I22" s="7">
        <f t="shared" si="2"/>
        <v>-968.77474103435179</v>
      </c>
      <c r="J22" s="7">
        <f t="shared" si="2"/>
        <v>16596.799228253483</v>
      </c>
      <c r="K22" s="7">
        <f t="shared" si="2"/>
        <v>2393.5831482652748</v>
      </c>
      <c r="L22" s="7">
        <f t="shared" si="2"/>
        <v>6659.9925283102048</v>
      </c>
      <c r="M22" s="7">
        <f t="shared" si="2"/>
        <v>-2525.4220833237168</v>
      </c>
      <c r="N22" s="7">
        <f t="shared" si="2"/>
        <v>-1428.0040275987822</v>
      </c>
      <c r="O22" s="7">
        <f t="shared" si="2"/>
        <v>-3651.9713008111112</v>
      </c>
    </row>
    <row r="23" spans="1:15" x14ac:dyDescent="0.25">
      <c r="A23">
        <v>22</v>
      </c>
      <c r="B23" s="7">
        <v>-1307.6942290204461</v>
      </c>
      <c r="C23" s="2">
        <f t="shared" si="0"/>
        <v>-171.8634875654725</v>
      </c>
      <c r="D23" s="7">
        <f t="shared" si="2"/>
        <v>-1423.8535367537816</v>
      </c>
      <c r="E23" s="7">
        <f t="shared" si="2"/>
        <v>-7642.3434950522433</v>
      </c>
      <c r="F23" s="7">
        <f t="shared" si="2"/>
        <v>-2022.5622089824328</v>
      </c>
      <c r="G23" s="7">
        <f t="shared" si="2"/>
        <v>-3765.5151334018274</v>
      </c>
      <c r="H23" s="7">
        <f t="shared" si="2"/>
        <v>-8512.5426288459021</v>
      </c>
      <c r="I23" s="7">
        <f t="shared" si="2"/>
        <v>802.08340887942086</v>
      </c>
      <c r="J23" s="7">
        <f t="shared" si="2"/>
        <v>-968.77474103435179</v>
      </c>
      <c r="K23" s="7">
        <f t="shared" si="2"/>
        <v>16596.799228253483</v>
      </c>
      <c r="L23" s="7">
        <f t="shared" si="2"/>
        <v>2393.5831482652748</v>
      </c>
      <c r="M23" s="7">
        <f t="shared" si="2"/>
        <v>6659.9925283102048</v>
      </c>
      <c r="N23" s="7">
        <f t="shared" si="2"/>
        <v>-2525.4220833237168</v>
      </c>
      <c r="O23" s="7">
        <f t="shared" si="2"/>
        <v>-1428.0040275987822</v>
      </c>
    </row>
    <row r="24" spans="1:15" x14ac:dyDescent="0.25">
      <c r="A24">
        <v>23</v>
      </c>
      <c r="B24" s="7">
        <v>-3486.0537238778488</v>
      </c>
      <c r="C24" s="2">
        <f t="shared" si="0"/>
        <v>-2350.2229824228752</v>
      </c>
      <c r="D24" s="7">
        <f t="shared" si="2"/>
        <v>-171.8634875654725</v>
      </c>
      <c r="E24" s="7">
        <f t="shared" si="2"/>
        <v>-1423.8535367537816</v>
      </c>
      <c r="F24" s="7">
        <f t="shared" si="2"/>
        <v>-7642.3434950522433</v>
      </c>
      <c r="G24" s="7">
        <f t="shared" si="2"/>
        <v>-2022.5622089824328</v>
      </c>
      <c r="H24" s="7">
        <f t="shared" si="2"/>
        <v>-3765.5151334018274</v>
      </c>
      <c r="I24" s="7">
        <f t="shared" si="2"/>
        <v>-8512.5426288459021</v>
      </c>
      <c r="J24" s="7">
        <f t="shared" si="2"/>
        <v>802.08340887942086</v>
      </c>
      <c r="K24" s="7">
        <f t="shared" si="2"/>
        <v>-968.77474103435179</v>
      </c>
      <c r="L24" s="7">
        <f t="shared" si="2"/>
        <v>16596.799228253483</v>
      </c>
      <c r="M24" s="7">
        <f t="shared" si="2"/>
        <v>2393.5831482652748</v>
      </c>
      <c r="N24" s="7">
        <f t="shared" si="2"/>
        <v>6659.9925283102048</v>
      </c>
      <c r="O24" s="7">
        <f t="shared" si="2"/>
        <v>-2525.4220833237168</v>
      </c>
    </row>
    <row r="25" spans="1:15" x14ac:dyDescent="0.25">
      <c r="A25">
        <v>24</v>
      </c>
      <c r="B25" s="7">
        <v>7789.1989375079102</v>
      </c>
      <c r="C25" s="2">
        <f t="shared" si="0"/>
        <v>8925.0296789628846</v>
      </c>
      <c r="D25" s="7">
        <f t="shared" si="2"/>
        <v>-2350.2229824228752</v>
      </c>
      <c r="E25" s="7">
        <f t="shared" si="2"/>
        <v>-171.8634875654725</v>
      </c>
      <c r="F25" s="7">
        <f t="shared" si="2"/>
        <v>-1423.8535367537816</v>
      </c>
      <c r="G25" s="7">
        <f t="shared" si="2"/>
        <v>-7642.3434950522433</v>
      </c>
      <c r="H25" s="7">
        <f t="shared" si="2"/>
        <v>-2022.5622089824328</v>
      </c>
      <c r="I25" s="7">
        <f t="shared" si="2"/>
        <v>-3765.5151334018274</v>
      </c>
      <c r="J25" s="7">
        <f t="shared" si="2"/>
        <v>-8512.5426288459021</v>
      </c>
      <c r="K25" s="7">
        <f t="shared" si="2"/>
        <v>802.08340887942086</v>
      </c>
      <c r="L25" s="7">
        <f t="shared" si="2"/>
        <v>-968.77474103435179</v>
      </c>
      <c r="M25" s="7">
        <f t="shared" si="2"/>
        <v>16596.799228253483</v>
      </c>
      <c r="N25" s="7">
        <f t="shared" si="2"/>
        <v>2393.5831482652748</v>
      </c>
      <c r="O25" s="7">
        <f t="shared" si="2"/>
        <v>6659.9925283102048</v>
      </c>
    </row>
    <row r="26" spans="1:15" x14ac:dyDescent="0.25">
      <c r="A26">
        <v>25</v>
      </c>
      <c r="B26" s="7">
        <v>2510.2155939692384</v>
      </c>
      <c r="C26" s="2">
        <f t="shared" si="0"/>
        <v>3646.046335424212</v>
      </c>
      <c r="D26" s="7">
        <f t="shared" si="2"/>
        <v>8925.0296789628846</v>
      </c>
      <c r="E26" s="7">
        <f t="shared" si="2"/>
        <v>-2350.2229824228752</v>
      </c>
      <c r="F26" s="7">
        <f t="shared" si="2"/>
        <v>-171.8634875654725</v>
      </c>
      <c r="G26" s="7">
        <f t="shared" si="2"/>
        <v>-1423.8535367537816</v>
      </c>
      <c r="H26" s="7">
        <f t="shared" si="2"/>
        <v>-7642.3434950522433</v>
      </c>
      <c r="I26" s="7">
        <f t="shared" si="2"/>
        <v>-2022.5622089824328</v>
      </c>
      <c r="J26" s="7">
        <f t="shared" si="2"/>
        <v>-3765.5151334018274</v>
      </c>
      <c r="K26" s="7">
        <f t="shared" si="2"/>
        <v>-8512.5426288459021</v>
      </c>
      <c r="L26" s="7">
        <f t="shared" si="2"/>
        <v>802.08340887942086</v>
      </c>
      <c r="M26" s="7">
        <f t="shared" si="2"/>
        <v>-968.77474103435179</v>
      </c>
      <c r="N26" s="7">
        <f t="shared" si="2"/>
        <v>16596.799228253483</v>
      </c>
      <c r="O26" s="7">
        <f t="shared" si="2"/>
        <v>2393.5831482652748</v>
      </c>
    </row>
    <row r="27" spans="1:15" x14ac:dyDescent="0.25">
      <c r="A27">
        <v>26</v>
      </c>
      <c r="B27" s="7">
        <v>-948.80631453517344</v>
      </c>
      <c r="C27" s="2">
        <f t="shared" si="0"/>
        <v>187.02442691980013</v>
      </c>
      <c r="D27" s="7">
        <f t="shared" si="2"/>
        <v>3646.046335424212</v>
      </c>
      <c r="E27" s="7">
        <f t="shared" si="2"/>
        <v>8925.0296789628846</v>
      </c>
      <c r="F27" s="7">
        <f t="shared" si="2"/>
        <v>-2350.2229824228752</v>
      </c>
      <c r="G27" s="7">
        <f t="shared" si="2"/>
        <v>-171.8634875654725</v>
      </c>
      <c r="H27" s="7">
        <f t="shared" si="2"/>
        <v>-1423.8535367537816</v>
      </c>
      <c r="I27" s="7">
        <f t="shared" si="2"/>
        <v>-7642.3434950522433</v>
      </c>
      <c r="J27" s="7">
        <f t="shared" si="2"/>
        <v>-2022.5622089824328</v>
      </c>
      <c r="K27" s="7">
        <f t="shared" si="2"/>
        <v>-3765.5151334018274</v>
      </c>
      <c r="L27" s="7">
        <f t="shared" si="2"/>
        <v>-8512.5426288459021</v>
      </c>
      <c r="M27" s="7">
        <f t="shared" si="2"/>
        <v>802.08340887942086</v>
      </c>
      <c r="N27" s="7">
        <f t="shared" si="2"/>
        <v>-968.77474103435179</v>
      </c>
      <c r="O27" s="7">
        <f t="shared" si="2"/>
        <v>16596.799228253483</v>
      </c>
    </row>
    <row r="28" spans="1:15" x14ac:dyDescent="0.25">
      <c r="A28">
        <v>27</v>
      </c>
      <c r="B28" s="7">
        <v>6858.3240561342536</v>
      </c>
      <c r="C28" s="2">
        <f t="shared" si="0"/>
        <v>7994.1547975892272</v>
      </c>
      <c r="D28" s="7">
        <f t="shared" si="2"/>
        <v>187.02442691980013</v>
      </c>
      <c r="E28" s="7">
        <f t="shared" si="2"/>
        <v>3646.046335424212</v>
      </c>
      <c r="F28" s="7">
        <f t="shared" si="2"/>
        <v>8925.0296789628846</v>
      </c>
      <c r="G28" s="7">
        <f t="shared" si="2"/>
        <v>-2350.2229824228752</v>
      </c>
      <c r="H28" s="7">
        <f t="shared" si="2"/>
        <v>-171.8634875654725</v>
      </c>
      <c r="I28" s="7">
        <f t="shared" si="2"/>
        <v>-1423.8535367537816</v>
      </c>
      <c r="J28" s="7">
        <f t="shared" si="2"/>
        <v>-7642.3434950522433</v>
      </c>
      <c r="K28" s="7">
        <f t="shared" si="2"/>
        <v>-2022.5622089824328</v>
      </c>
      <c r="L28" s="7">
        <f t="shared" si="2"/>
        <v>-3765.5151334018274</v>
      </c>
      <c r="M28" s="7">
        <f t="shared" si="2"/>
        <v>-8512.5426288459021</v>
      </c>
      <c r="N28" s="7">
        <f t="shared" si="2"/>
        <v>802.08340887942086</v>
      </c>
      <c r="O28" s="7">
        <f t="shared" si="2"/>
        <v>-968.77474103435179</v>
      </c>
    </row>
    <row r="29" spans="1:15" x14ac:dyDescent="0.25">
      <c r="A29">
        <v>28</v>
      </c>
      <c r="B29" s="7">
        <v>-2343.2348093504515</v>
      </c>
      <c r="C29" s="2">
        <f t="shared" si="0"/>
        <v>-1207.404067895478</v>
      </c>
      <c r="D29" s="7">
        <f t="shared" si="2"/>
        <v>7994.1547975892272</v>
      </c>
      <c r="E29" s="7">
        <f t="shared" si="2"/>
        <v>187.02442691980013</v>
      </c>
      <c r="F29" s="7">
        <f t="shared" si="2"/>
        <v>3646.046335424212</v>
      </c>
      <c r="G29" s="7">
        <f t="shared" si="2"/>
        <v>8925.0296789628846</v>
      </c>
      <c r="H29" s="7">
        <f t="shared" si="2"/>
        <v>-2350.2229824228752</v>
      </c>
      <c r="I29" s="7">
        <f t="shared" si="2"/>
        <v>-171.8634875654725</v>
      </c>
      <c r="J29" s="7">
        <f t="shared" si="2"/>
        <v>-1423.8535367537816</v>
      </c>
      <c r="K29" s="7">
        <f t="shared" si="2"/>
        <v>-7642.3434950522433</v>
      </c>
      <c r="L29" s="7">
        <f t="shared" si="2"/>
        <v>-2022.5622089824328</v>
      </c>
      <c r="M29" s="7">
        <f t="shared" si="2"/>
        <v>-3765.5151334018274</v>
      </c>
      <c r="N29" s="7">
        <f t="shared" si="2"/>
        <v>-8512.5426288459021</v>
      </c>
      <c r="O29" s="7">
        <f t="shared" si="2"/>
        <v>802.08340887942086</v>
      </c>
    </row>
    <row r="30" spans="1:15" x14ac:dyDescent="0.25">
      <c r="A30">
        <v>29</v>
      </c>
      <c r="B30" s="7">
        <v>-8908.166317055111</v>
      </c>
      <c r="C30" s="2">
        <f t="shared" si="0"/>
        <v>-7772.3355756001374</v>
      </c>
      <c r="D30" s="7">
        <f t="shared" si="2"/>
        <v>-1207.404067895478</v>
      </c>
      <c r="E30" s="7">
        <f t="shared" si="2"/>
        <v>7994.1547975892272</v>
      </c>
      <c r="F30" s="7">
        <f t="shared" si="2"/>
        <v>187.02442691980013</v>
      </c>
      <c r="G30" s="7">
        <f t="shared" si="2"/>
        <v>3646.046335424212</v>
      </c>
      <c r="H30" s="7">
        <f t="shared" si="2"/>
        <v>8925.0296789628846</v>
      </c>
      <c r="I30" s="7">
        <f t="shared" si="2"/>
        <v>-2350.2229824228752</v>
      </c>
      <c r="J30" s="7">
        <f t="shared" si="2"/>
        <v>-171.8634875654725</v>
      </c>
      <c r="K30" s="7">
        <f t="shared" si="2"/>
        <v>-1423.8535367537816</v>
      </c>
      <c r="L30" s="7">
        <f t="shared" si="2"/>
        <v>-7642.3434950522433</v>
      </c>
      <c r="M30" s="7">
        <f t="shared" si="2"/>
        <v>-2022.5622089824328</v>
      </c>
      <c r="N30" s="7">
        <f t="shared" si="2"/>
        <v>-3765.5151334018274</v>
      </c>
      <c r="O30" s="7">
        <f t="shared" si="2"/>
        <v>-8512.5426288459021</v>
      </c>
    </row>
    <row r="31" spans="1:15" x14ac:dyDescent="0.25">
      <c r="A31">
        <v>30</v>
      </c>
      <c r="B31" s="7">
        <v>385.75297675497495</v>
      </c>
      <c r="C31" s="2">
        <f t="shared" si="0"/>
        <v>1521.5837182099485</v>
      </c>
      <c r="D31" s="7">
        <f t="shared" si="2"/>
        <v>-7772.3355756001374</v>
      </c>
      <c r="E31" s="7">
        <f t="shared" si="2"/>
        <v>-1207.404067895478</v>
      </c>
      <c r="F31" s="7">
        <f t="shared" si="2"/>
        <v>7994.1547975892272</v>
      </c>
      <c r="G31" s="7">
        <f t="shared" si="2"/>
        <v>187.02442691980013</v>
      </c>
      <c r="H31" s="7">
        <f t="shared" si="2"/>
        <v>3646.046335424212</v>
      </c>
      <c r="I31" s="7">
        <f t="shared" si="2"/>
        <v>8925.0296789628846</v>
      </c>
      <c r="J31" s="7">
        <f t="shared" si="2"/>
        <v>-2350.2229824228752</v>
      </c>
      <c r="K31" s="7">
        <f t="shared" si="2"/>
        <v>-171.8634875654725</v>
      </c>
      <c r="L31" s="7">
        <f t="shared" si="2"/>
        <v>-1423.8535367537816</v>
      </c>
      <c r="M31" s="7">
        <f t="shared" si="2"/>
        <v>-7642.3434950522433</v>
      </c>
      <c r="N31" s="7">
        <f t="shared" si="2"/>
        <v>-2022.5622089824328</v>
      </c>
      <c r="O31" s="7">
        <f t="shared" si="2"/>
        <v>-3765.5151334018274</v>
      </c>
    </row>
    <row r="32" spans="1:15" x14ac:dyDescent="0.25">
      <c r="A32">
        <v>31</v>
      </c>
      <c r="B32" s="7">
        <v>478.56756155850235</v>
      </c>
      <c r="C32" s="2">
        <f t="shared" si="0"/>
        <v>1614.3983030134759</v>
      </c>
      <c r="D32" s="7">
        <f t="shared" si="2"/>
        <v>1521.5837182099485</v>
      </c>
      <c r="E32" s="7">
        <f t="shared" si="2"/>
        <v>-7772.3355756001374</v>
      </c>
      <c r="F32" s="7">
        <f t="shared" si="2"/>
        <v>-1207.404067895478</v>
      </c>
      <c r="G32" s="7">
        <f t="shared" si="2"/>
        <v>7994.1547975892272</v>
      </c>
      <c r="H32" s="7">
        <f t="shared" si="2"/>
        <v>187.02442691980013</v>
      </c>
      <c r="I32" s="7">
        <f t="shared" si="2"/>
        <v>3646.046335424212</v>
      </c>
      <c r="J32" s="7">
        <f t="shared" si="2"/>
        <v>8925.0296789628846</v>
      </c>
      <c r="K32" s="7">
        <f t="shared" si="2"/>
        <v>-2350.2229824228752</v>
      </c>
      <c r="L32" s="7">
        <f t="shared" si="2"/>
        <v>-171.8634875654725</v>
      </c>
      <c r="M32" s="7">
        <f t="shared" si="2"/>
        <v>-1423.8535367537816</v>
      </c>
      <c r="N32" s="7">
        <f t="shared" si="2"/>
        <v>-7642.3434950522433</v>
      </c>
      <c r="O32" s="7">
        <f t="shared" si="2"/>
        <v>-2022.5622089824328</v>
      </c>
    </row>
    <row r="33" spans="1:15" x14ac:dyDescent="0.25">
      <c r="A33">
        <v>32</v>
      </c>
      <c r="B33" s="7">
        <v>-6646.4903527502211</v>
      </c>
      <c r="C33" s="2">
        <f t="shared" si="0"/>
        <v>-5510.6596112952475</v>
      </c>
      <c r="D33" s="7">
        <f t="shared" si="2"/>
        <v>1614.3983030134759</v>
      </c>
      <c r="E33" s="7">
        <f t="shared" si="2"/>
        <v>1521.5837182099485</v>
      </c>
      <c r="F33" s="7">
        <f t="shared" si="2"/>
        <v>-7772.3355756001374</v>
      </c>
      <c r="G33" s="7">
        <f t="shared" si="2"/>
        <v>-1207.404067895478</v>
      </c>
      <c r="H33" s="7">
        <f t="shared" si="2"/>
        <v>7994.1547975892272</v>
      </c>
      <c r="I33" s="7">
        <f t="shared" si="2"/>
        <v>187.02442691980013</v>
      </c>
      <c r="J33" s="7">
        <f t="shared" si="2"/>
        <v>3646.046335424212</v>
      </c>
      <c r="K33" s="7">
        <f t="shared" si="2"/>
        <v>8925.0296789628846</v>
      </c>
      <c r="L33" s="7">
        <f t="shared" si="2"/>
        <v>-2350.2229824228752</v>
      </c>
      <c r="M33" s="7">
        <f t="shared" si="2"/>
        <v>-171.8634875654725</v>
      </c>
      <c r="N33" s="7">
        <f t="shared" si="2"/>
        <v>-1423.8535367537816</v>
      </c>
      <c r="O33" s="7">
        <f t="shared" si="2"/>
        <v>-7642.3434950522433</v>
      </c>
    </row>
    <row r="34" spans="1:15" x14ac:dyDescent="0.25">
      <c r="B34" s="2">
        <f>AVERAGE(B2:B33)</f>
        <v>-1135.8307414549736</v>
      </c>
      <c r="C34" s="2">
        <f t="shared" ref="C34:O34" si="3">SUMPRODUCT($C2:$C33,C2:C33)</f>
        <v>975753760.87716031</v>
      </c>
      <c r="D34" s="7">
        <f t="shared" si="3"/>
        <v>218101402.89966074</v>
      </c>
      <c r="E34" s="7">
        <f t="shared" si="3"/>
        <v>176549881.29069024</v>
      </c>
      <c r="F34" s="7">
        <f t="shared" si="3"/>
        <v>21949493.116386328</v>
      </c>
      <c r="G34" s="7">
        <f t="shared" si="3"/>
        <v>-299210901.58578759</v>
      </c>
      <c r="H34" s="7">
        <f t="shared" si="3"/>
        <v>-376452780.03537995</v>
      </c>
      <c r="I34" s="7">
        <f t="shared" si="3"/>
        <v>-351310654.94029433</v>
      </c>
      <c r="J34" s="7">
        <f t="shared" si="3"/>
        <v>-369432243.78177541</v>
      </c>
      <c r="K34" s="7">
        <f t="shared" si="3"/>
        <v>-186983036.80735466</v>
      </c>
      <c r="L34" s="7">
        <f t="shared" si="3"/>
        <v>-13331510.910866987</v>
      </c>
      <c r="M34" s="7">
        <f t="shared" si="3"/>
        <v>201142198.60493308</v>
      </c>
      <c r="N34" s="7">
        <f t="shared" si="3"/>
        <v>269348891.70397431</v>
      </c>
      <c r="O34" s="7">
        <f t="shared" si="3"/>
        <v>422590754.42693353</v>
      </c>
    </row>
    <row r="36" spans="1:15" x14ac:dyDescent="0.25">
      <c r="C36" s="5" t="s">
        <v>13</v>
      </c>
      <c r="D36" s="7">
        <f t="shared" ref="D36:O36" si="4">D34/$C34</f>
        <v>0.22352094518559379</v>
      </c>
      <c r="E36" s="7">
        <f t="shared" si="4"/>
        <v>0.18093692114697008</v>
      </c>
      <c r="F36" s="7">
        <f t="shared" si="4"/>
        <v>2.2494910085362814E-2</v>
      </c>
      <c r="G36" s="7">
        <f t="shared" si="4"/>
        <v>-0.30664591168658162</v>
      </c>
      <c r="H36" s="7">
        <f t="shared" si="4"/>
        <v>-0.38580715251045022</v>
      </c>
      <c r="I36" s="7">
        <f t="shared" si="4"/>
        <v>-0.36004027760495771</v>
      </c>
      <c r="J36" s="7">
        <f t="shared" si="4"/>
        <v>-0.3786121648659308</v>
      </c>
      <c r="K36" s="7">
        <f t="shared" si="4"/>
        <v>-0.19162932730001986</v>
      </c>
      <c r="L36" s="7">
        <f t="shared" si="4"/>
        <v>-1.3662781990081736E-2</v>
      </c>
      <c r="M36" s="7">
        <f t="shared" si="4"/>
        <v>0.20614032624800233</v>
      </c>
      <c r="N36" s="7">
        <f t="shared" si="4"/>
        <v>0.27604186886437548</v>
      </c>
      <c r="O36" s="7">
        <f t="shared" si="4"/>
        <v>0.43309159684615794</v>
      </c>
    </row>
    <row r="37" spans="1:15" x14ac:dyDescent="0.25">
      <c r="C37" s="5" t="s">
        <v>14</v>
      </c>
      <c r="D37" s="7">
        <f>2/SQRT(36)</f>
        <v>0.33333333333333331</v>
      </c>
      <c r="E37" s="7">
        <f t="shared" ref="E37:O37" si="5">2/SQRT(36)</f>
        <v>0.33333333333333331</v>
      </c>
      <c r="F37" s="7">
        <f t="shared" si="5"/>
        <v>0.33333333333333331</v>
      </c>
      <c r="G37" s="7">
        <f t="shared" si="5"/>
        <v>0.33333333333333331</v>
      </c>
      <c r="H37" s="7">
        <f t="shared" si="5"/>
        <v>0.33333333333333331</v>
      </c>
      <c r="I37" s="7">
        <f t="shared" si="5"/>
        <v>0.33333333333333331</v>
      </c>
      <c r="J37" s="7">
        <f t="shared" si="5"/>
        <v>0.33333333333333331</v>
      </c>
      <c r="K37" s="7">
        <f t="shared" si="5"/>
        <v>0.33333333333333331</v>
      </c>
      <c r="L37" s="7">
        <f t="shared" si="5"/>
        <v>0.33333333333333331</v>
      </c>
      <c r="M37" s="7">
        <f t="shared" si="5"/>
        <v>0.33333333333333331</v>
      </c>
      <c r="N37" s="7">
        <f t="shared" si="5"/>
        <v>0.33333333333333331</v>
      </c>
      <c r="O37" s="7">
        <f t="shared" si="5"/>
        <v>0.33333333333333331</v>
      </c>
    </row>
    <row r="38" spans="1:15" x14ac:dyDescent="0.25">
      <c r="C38" s="5" t="s">
        <v>15</v>
      </c>
      <c r="D38" s="7">
        <f>-2/SQRT(36)</f>
        <v>-0.33333333333333331</v>
      </c>
      <c r="E38" s="7">
        <f t="shared" ref="E38:N38" si="6">-2/SQRT(36)</f>
        <v>-0.33333333333333331</v>
      </c>
      <c r="F38" s="7">
        <f t="shared" si="6"/>
        <v>-0.33333333333333331</v>
      </c>
      <c r="G38" s="7">
        <f t="shared" si="6"/>
        <v>-0.33333333333333331</v>
      </c>
      <c r="H38" s="7">
        <f t="shared" si="6"/>
        <v>-0.33333333333333331</v>
      </c>
      <c r="I38" s="7">
        <f t="shared" si="6"/>
        <v>-0.33333333333333331</v>
      </c>
      <c r="J38" s="7">
        <f t="shared" si="6"/>
        <v>-0.33333333333333331</v>
      </c>
      <c r="K38" s="7">
        <f t="shared" si="6"/>
        <v>-0.33333333333333331</v>
      </c>
      <c r="L38" s="7">
        <f t="shared" si="6"/>
        <v>-0.33333333333333331</v>
      </c>
      <c r="M38" s="7">
        <f t="shared" si="6"/>
        <v>-0.33333333333333331</v>
      </c>
      <c r="N38" s="7">
        <f t="shared" si="6"/>
        <v>-0.33333333333333331</v>
      </c>
      <c r="O38" s="7">
        <f>-2/SQRT(36)</f>
        <v>-0.33333333333333331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3" sqref="F3:K34"/>
    </sheetView>
  </sheetViews>
  <sheetFormatPr defaultRowHeight="15.75" x14ac:dyDescent="0.25"/>
  <cols>
    <col min="1" max="1" width="19.5" customWidth="1"/>
  </cols>
  <sheetData>
    <row r="1" spans="1:11" x14ac:dyDescent="0.25">
      <c r="B1" t="s">
        <v>16</v>
      </c>
    </row>
    <row r="2" spans="1:11" x14ac:dyDescent="0.25">
      <c r="A2" t="s">
        <v>4</v>
      </c>
      <c r="B2" t="s">
        <v>17</v>
      </c>
      <c r="C2" t="s">
        <v>18</v>
      </c>
      <c r="D2" t="s">
        <v>19</v>
      </c>
    </row>
    <row r="3" spans="1:11" x14ac:dyDescent="0.25">
      <c r="A3" s="9">
        <v>43101</v>
      </c>
      <c r="B3">
        <v>2196607.7800000003</v>
      </c>
      <c r="C3">
        <v>2527353.3333333335</v>
      </c>
      <c r="D3">
        <v>25180515.220000003</v>
      </c>
      <c r="F3" s="39" t="s">
        <v>31</v>
      </c>
      <c r="G3" s="39"/>
      <c r="H3" s="39"/>
      <c r="I3" s="39"/>
      <c r="J3" s="39"/>
      <c r="K3" s="39"/>
    </row>
    <row r="4" spans="1:11" x14ac:dyDescent="0.25">
      <c r="A4" s="9">
        <v>43132</v>
      </c>
      <c r="B4">
        <v>2418533.3333333335</v>
      </c>
      <c r="C4">
        <v>2693500</v>
      </c>
      <c r="D4">
        <v>24464786.666666668</v>
      </c>
      <c r="F4" s="39"/>
      <c r="G4" s="39"/>
      <c r="H4" s="39"/>
      <c r="I4" s="39"/>
      <c r="J4" s="39"/>
      <c r="K4" s="39"/>
    </row>
    <row r="5" spans="1:11" x14ac:dyDescent="0.25">
      <c r="A5" s="9">
        <v>43160</v>
      </c>
      <c r="B5">
        <v>1935426.6666666665</v>
      </c>
      <c r="C5">
        <v>1887053.3333333333</v>
      </c>
      <c r="D5">
        <v>19466325.780000001</v>
      </c>
      <c r="F5" s="39"/>
      <c r="G5" s="39"/>
      <c r="H5" s="39"/>
      <c r="I5" s="39"/>
      <c r="J5" s="39"/>
      <c r="K5" s="39"/>
    </row>
    <row r="6" spans="1:11" x14ac:dyDescent="0.25">
      <c r="A6" s="9">
        <v>43191</v>
      </c>
      <c r="B6">
        <v>1789513.3333333333</v>
      </c>
      <c r="C6">
        <v>2044266.6666666667</v>
      </c>
      <c r="D6">
        <v>20389278.199999999</v>
      </c>
      <c r="F6" s="39"/>
      <c r="G6" s="39"/>
      <c r="H6" s="39"/>
      <c r="I6" s="39"/>
      <c r="J6" s="39"/>
      <c r="K6" s="39"/>
    </row>
    <row r="7" spans="1:11" x14ac:dyDescent="0.25">
      <c r="A7" s="9">
        <v>43221</v>
      </c>
      <c r="B7">
        <v>1435967.3333333333</v>
      </c>
      <c r="C7">
        <v>1577400.5533333335</v>
      </c>
      <c r="D7">
        <v>15085913.306666669</v>
      </c>
      <c r="F7" s="39"/>
      <c r="G7" s="39"/>
      <c r="H7" s="39"/>
      <c r="I7" s="39"/>
      <c r="J7" s="39"/>
      <c r="K7" s="39"/>
    </row>
    <row r="8" spans="1:11" x14ac:dyDescent="0.25">
      <c r="A8" s="9">
        <v>43252</v>
      </c>
      <c r="B8">
        <v>1821206.6666666667</v>
      </c>
      <c r="C8">
        <v>1658180.0000000002</v>
      </c>
      <c r="D8">
        <v>17467989.56666667</v>
      </c>
      <c r="F8" s="39"/>
      <c r="G8" s="39"/>
      <c r="H8" s="39"/>
      <c r="I8" s="39"/>
      <c r="J8" s="39"/>
      <c r="K8" s="39"/>
    </row>
    <row r="9" spans="1:11" x14ac:dyDescent="0.25">
      <c r="A9" s="9">
        <v>43282</v>
      </c>
      <c r="B9">
        <v>1734696.6666666665</v>
      </c>
      <c r="C9">
        <v>1582582.22</v>
      </c>
      <c r="D9">
        <v>18055270.379999999</v>
      </c>
      <c r="F9" s="39"/>
      <c r="G9" s="39"/>
      <c r="H9" s="39"/>
      <c r="I9" s="39"/>
      <c r="J9" s="39"/>
      <c r="K9" s="39"/>
    </row>
    <row r="10" spans="1:11" x14ac:dyDescent="0.25">
      <c r="A10" s="9">
        <v>43313</v>
      </c>
      <c r="B10">
        <v>1071691.5733333332</v>
      </c>
      <c r="C10">
        <v>1357519.4466666665</v>
      </c>
      <c r="D10">
        <v>13879728.353333334</v>
      </c>
      <c r="F10" s="39"/>
      <c r="G10" s="39"/>
      <c r="H10" s="39"/>
      <c r="I10" s="39"/>
      <c r="J10" s="39"/>
      <c r="K10" s="39"/>
    </row>
    <row r="11" spans="1:11" x14ac:dyDescent="0.25">
      <c r="A11" s="9">
        <v>43344</v>
      </c>
      <c r="B11">
        <v>2213800</v>
      </c>
      <c r="C11">
        <v>1465395.56</v>
      </c>
      <c r="D11">
        <v>18112114.886666667</v>
      </c>
      <c r="F11" s="39"/>
      <c r="G11" s="39"/>
      <c r="H11" s="39"/>
      <c r="I11" s="39"/>
      <c r="J11" s="39"/>
      <c r="K11" s="39"/>
    </row>
    <row r="12" spans="1:11" x14ac:dyDescent="0.25">
      <c r="A12" s="9">
        <v>43374</v>
      </c>
      <c r="B12">
        <v>2257600</v>
      </c>
      <c r="C12">
        <v>2105139.9999999995</v>
      </c>
      <c r="D12">
        <v>20597249.446666665</v>
      </c>
      <c r="F12" s="39"/>
      <c r="G12" s="39"/>
      <c r="H12" s="39"/>
      <c r="I12" s="39"/>
      <c r="J12" s="39"/>
      <c r="K12" s="39"/>
    </row>
    <row r="13" spans="1:11" x14ac:dyDescent="0.25">
      <c r="A13" s="9">
        <v>43405</v>
      </c>
      <c r="B13">
        <v>2038766</v>
      </c>
      <c r="C13">
        <v>2095400</v>
      </c>
      <c r="D13">
        <v>19759133.553333335</v>
      </c>
      <c r="F13" s="39"/>
      <c r="G13" s="39"/>
      <c r="H13" s="39"/>
      <c r="I13" s="39"/>
      <c r="J13" s="39"/>
      <c r="K13" s="39"/>
    </row>
    <row r="14" spans="1:11" x14ac:dyDescent="0.25">
      <c r="A14" s="9">
        <v>43435</v>
      </c>
      <c r="B14">
        <v>2821420</v>
      </c>
      <c r="C14">
        <v>3014920</v>
      </c>
      <c r="D14">
        <v>29135227.219999999</v>
      </c>
      <c r="F14" s="39"/>
      <c r="G14" s="39"/>
      <c r="H14" s="39"/>
      <c r="I14" s="39"/>
      <c r="J14" s="39"/>
      <c r="K14" s="39"/>
    </row>
    <row r="15" spans="1:11" x14ac:dyDescent="0.25">
      <c r="A15" s="9">
        <v>43466</v>
      </c>
      <c r="B15">
        <v>2666070</v>
      </c>
      <c r="C15">
        <v>2152360.6666666665</v>
      </c>
      <c r="D15">
        <v>25279257.646666668</v>
      </c>
      <c r="F15" s="39"/>
      <c r="G15" s="39"/>
      <c r="H15" s="39"/>
      <c r="I15" s="39"/>
      <c r="J15" s="39"/>
      <c r="K15" s="39"/>
    </row>
    <row r="16" spans="1:11" x14ac:dyDescent="0.25">
      <c r="A16" s="9">
        <v>43497</v>
      </c>
      <c r="B16">
        <v>4191990</v>
      </c>
      <c r="C16">
        <v>3869584.4466666668</v>
      </c>
      <c r="D16">
        <v>39844815.793333329</v>
      </c>
      <c r="F16" s="39"/>
      <c r="G16" s="39"/>
      <c r="H16" s="39"/>
      <c r="I16" s="39"/>
      <c r="J16" s="39"/>
      <c r="K16" s="39"/>
    </row>
    <row r="17" spans="1:11" x14ac:dyDescent="0.25">
      <c r="A17" s="9">
        <v>43525</v>
      </c>
      <c r="B17">
        <v>2286790</v>
      </c>
      <c r="C17">
        <v>2399906.666666667</v>
      </c>
      <c r="D17">
        <v>23079068.779999997</v>
      </c>
      <c r="F17" s="39"/>
      <c r="G17" s="39"/>
      <c r="H17" s="39"/>
      <c r="I17" s="39"/>
      <c r="J17" s="39"/>
      <c r="K17" s="39"/>
    </row>
    <row r="18" spans="1:11" x14ac:dyDescent="0.25">
      <c r="A18" s="9">
        <v>43556</v>
      </c>
      <c r="B18">
        <v>2263154.2933333335</v>
      </c>
      <c r="C18">
        <v>2667510</v>
      </c>
      <c r="D18">
        <v>25348916.066666666</v>
      </c>
      <c r="F18" s="39"/>
      <c r="G18" s="39"/>
      <c r="H18" s="39"/>
      <c r="I18" s="39"/>
      <c r="J18" s="39"/>
      <c r="K18" s="39"/>
    </row>
    <row r="19" spans="1:11" x14ac:dyDescent="0.25">
      <c r="A19" s="9">
        <v>43586</v>
      </c>
      <c r="B19">
        <v>1551501.1133333335</v>
      </c>
      <c r="C19">
        <v>1522023.3333333335</v>
      </c>
      <c r="D19">
        <v>16555901.346666668</v>
      </c>
      <c r="F19" s="39"/>
      <c r="G19" s="39"/>
      <c r="H19" s="39"/>
      <c r="I19" s="39"/>
      <c r="J19" s="39"/>
      <c r="K19" s="39"/>
    </row>
    <row r="20" spans="1:11" x14ac:dyDescent="0.25">
      <c r="A20" s="9">
        <v>43617</v>
      </c>
      <c r="B20">
        <v>2330245.96</v>
      </c>
      <c r="C20">
        <v>1985660</v>
      </c>
      <c r="D20">
        <v>21544565.379999999</v>
      </c>
      <c r="F20" s="39"/>
      <c r="G20" s="39"/>
      <c r="H20" s="39"/>
      <c r="I20" s="39"/>
      <c r="J20" s="39"/>
      <c r="K20" s="39"/>
    </row>
    <row r="21" spans="1:11" x14ac:dyDescent="0.25">
      <c r="A21" s="9">
        <v>43647</v>
      </c>
      <c r="B21">
        <v>2303246.6666666665</v>
      </c>
      <c r="C21">
        <v>1957403.3333333333</v>
      </c>
      <c r="D21">
        <v>23533236.060000002</v>
      </c>
      <c r="F21" s="39"/>
      <c r="G21" s="39"/>
      <c r="H21" s="39"/>
      <c r="I21" s="39"/>
      <c r="J21" s="39"/>
      <c r="K21" s="39"/>
    </row>
    <row r="22" spans="1:11" x14ac:dyDescent="0.25">
      <c r="A22" s="9">
        <v>43678</v>
      </c>
      <c r="B22">
        <v>1787685.3333333333</v>
      </c>
      <c r="C22">
        <v>1379686.6666666667</v>
      </c>
      <c r="D22">
        <v>18141489.746666666</v>
      </c>
      <c r="F22" s="39"/>
      <c r="G22" s="39"/>
      <c r="H22" s="39"/>
      <c r="I22" s="39"/>
      <c r="J22" s="39"/>
      <c r="K22" s="39"/>
    </row>
    <row r="23" spans="1:11" x14ac:dyDescent="0.25">
      <c r="A23" s="9">
        <v>43709</v>
      </c>
      <c r="B23">
        <v>2657070</v>
      </c>
      <c r="C23">
        <v>1877613.3333333333</v>
      </c>
      <c r="D23">
        <v>24377354.75333333</v>
      </c>
      <c r="F23" s="39"/>
      <c r="G23" s="39"/>
      <c r="H23" s="39"/>
      <c r="I23" s="39"/>
      <c r="J23" s="39"/>
      <c r="K23" s="39"/>
    </row>
    <row r="24" spans="1:11" x14ac:dyDescent="0.25">
      <c r="A24" s="9">
        <v>43739</v>
      </c>
      <c r="B24">
        <v>2649314.4466666668</v>
      </c>
      <c r="C24">
        <v>2213703.3333333335</v>
      </c>
      <c r="D24">
        <v>25706569.553333331</v>
      </c>
      <c r="F24" s="39"/>
      <c r="G24" s="39"/>
      <c r="H24" s="39"/>
      <c r="I24" s="39"/>
      <c r="J24" s="39"/>
      <c r="K24" s="39"/>
    </row>
    <row r="25" spans="1:11" x14ac:dyDescent="0.25">
      <c r="A25" s="9">
        <v>43770</v>
      </c>
      <c r="B25">
        <v>2094579.9999999998</v>
      </c>
      <c r="C25">
        <v>2342860</v>
      </c>
      <c r="D25">
        <v>23606299.393333331</v>
      </c>
      <c r="F25" s="39"/>
      <c r="G25" s="39"/>
      <c r="H25" s="39"/>
      <c r="I25" s="39"/>
      <c r="J25" s="39"/>
      <c r="K25" s="39"/>
    </row>
    <row r="26" spans="1:11" x14ac:dyDescent="0.25">
      <c r="A26" s="9">
        <v>43800</v>
      </c>
      <c r="B26">
        <v>3072176.6666666665</v>
      </c>
      <c r="C26">
        <v>3392603.333333333</v>
      </c>
      <c r="D26">
        <v>34876806.946666665</v>
      </c>
      <c r="F26" s="39"/>
      <c r="G26" s="39"/>
      <c r="H26" s="39"/>
      <c r="I26" s="39"/>
      <c r="J26" s="39"/>
      <c r="K26" s="39"/>
    </row>
    <row r="27" spans="1:11" x14ac:dyDescent="0.25">
      <c r="A27" s="9">
        <v>43831</v>
      </c>
      <c r="B27">
        <v>3091752.58</v>
      </c>
      <c r="C27">
        <v>2268946.6666666665</v>
      </c>
      <c r="D27">
        <v>29877070.806666669</v>
      </c>
      <c r="F27" s="39"/>
      <c r="G27" s="39"/>
      <c r="H27" s="39"/>
      <c r="I27" s="39"/>
      <c r="J27" s="39"/>
      <c r="K27" s="39"/>
    </row>
    <row r="28" spans="1:11" x14ac:dyDescent="0.25">
      <c r="A28" s="9">
        <v>43862</v>
      </c>
      <c r="B28">
        <v>2717689.0866666664</v>
      </c>
      <c r="C28">
        <v>2316316.6666666665</v>
      </c>
      <c r="D28">
        <v>26651249.540000003</v>
      </c>
      <c r="F28" s="39"/>
      <c r="G28" s="39"/>
      <c r="H28" s="39"/>
      <c r="I28" s="39"/>
      <c r="J28" s="39"/>
      <c r="K28" s="39"/>
    </row>
    <row r="29" spans="1:11" x14ac:dyDescent="0.25">
      <c r="A29" s="9">
        <v>43891</v>
      </c>
      <c r="B29">
        <v>3523372.2266666666</v>
      </c>
      <c r="C29">
        <v>3196031.1133333337</v>
      </c>
      <c r="D29">
        <v>34624796.006666675</v>
      </c>
      <c r="F29" s="39"/>
      <c r="G29" s="39"/>
      <c r="H29" s="39"/>
      <c r="I29" s="39"/>
      <c r="J29" s="39"/>
      <c r="K29" s="39"/>
    </row>
    <row r="30" spans="1:11" x14ac:dyDescent="0.25">
      <c r="A30" s="9">
        <v>43922</v>
      </c>
      <c r="B30">
        <v>2400727.2799999998</v>
      </c>
      <c r="C30">
        <v>2312965.5533333332</v>
      </c>
      <c r="D30">
        <v>25806973.666666668</v>
      </c>
      <c r="F30" s="39"/>
      <c r="G30" s="39"/>
      <c r="H30" s="39"/>
      <c r="I30" s="39"/>
      <c r="J30" s="39"/>
      <c r="K30" s="39"/>
    </row>
    <row r="31" spans="1:11" x14ac:dyDescent="0.25">
      <c r="A31" s="9">
        <v>43952</v>
      </c>
      <c r="B31">
        <v>1721853.3333333333</v>
      </c>
      <c r="C31">
        <v>1946617.7799999998</v>
      </c>
      <c r="D31">
        <v>19450672.446666665</v>
      </c>
      <c r="F31" s="39"/>
      <c r="G31" s="39"/>
      <c r="H31" s="39"/>
      <c r="I31" s="39"/>
      <c r="J31" s="39"/>
      <c r="K31" s="39"/>
    </row>
    <row r="32" spans="1:11" x14ac:dyDescent="0.25">
      <c r="A32" s="9">
        <v>43983</v>
      </c>
      <c r="B32">
        <v>2631990</v>
      </c>
      <c r="C32">
        <v>2344852.2199999997</v>
      </c>
      <c r="D32">
        <v>28726138.486666664</v>
      </c>
      <c r="F32" s="39"/>
      <c r="G32" s="39"/>
      <c r="H32" s="39"/>
      <c r="I32" s="39"/>
      <c r="J32" s="39"/>
      <c r="K32" s="39"/>
    </row>
    <row r="33" spans="1:11" x14ac:dyDescent="0.25">
      <c r="A33" s="9">
        <v>44013</v>
      </c>
      <c r="B33">
        <v>2685561.666666667</v>
      </c>
      <c r="C33">
        <v>2128320</v>
      </c>
      <c r="D33">
        <v>28949398.773333333</v>
      </c>
      <c r="F33" s="39"/>
      <c r="G33" s="39"/>
      <c r="H33" s="39"/>
      <c r="I33" s="39"/>
      <c r="J33" s="39"/>
      <c r="K33" s="39"/>
    </row>
    <row r="34" spans="1:11" x14ac:dyDescent="0.25">
      <c r="A34" s="9">
        <v>44044</v>
      </c>
      <c r="B34">
        <v>2082905.5533333332</v>
      </c>
      <c r="C34">
        <v>1998406.6666666665</v>
      </c>
      <c r="D34">
        <v>21962974.893333338</v>
      </c>
      <c r="F34" s="39"/>
      <c r="G34" s="39"/>
      <c r="H34" s="39"/>
      <c r="I34" s="39"/>
      <c r="J34" s="39"/>
      <c r="K34" s="39"/>
    </row>
  </sheetData>
  <mergeCells count="1">
    <mergeCell ref="F3:K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N65"/>
  <sheetViews>
    <sheetView zoomScale="70" zoomScaleNormal="70" workbookViewId="0">
      <pane ySplit="4" topLeftCell="A5" activePane="bottomLeft" state="frozen"/>
      <selection activeCell="O15" sqref="O15"/>
      <selection pane="bottomLeft" activeCell="J5" sqref="J5"/>
    </sheetView>
  </sheetViews>
  <sheetFormatPr defaultColWidth="11" defaultRowHeight="15.75" x14ac:dyDescent="0.25"/>
  <cols>
    <col min="1" max="1" width="14.625" customWidth="1"/>
    <col min="2" max="2" width="9" customWidth="1"/>
    <col min="3" max="3" width="17.375" customWidth="1"/>
    <col min="4" max="4" width="11" style="5"/>
    <col min="5" max="5" width="11.875" style="5" customWidth="1"/>
    <col min="6" max="8" width="10.875" style="5" customWidth="1"/>
  </cols>
  <sheetData>
    <row r="1" spans="1:14" s="1" customFormat="1" ht="63" x14ac:dyDescent="0.25">
      <c r="B1" s="13" t="s">
        <v>0</v>
      </c>
      <c r="D1" s="12" t="s">
        <v>1</v>
      </c>
      <c r="E1" s="12" t="s">
        <v>10</v>
      </c>
      <c r="F1" s="6"/>
      <c r="G1" s="12" t="s">
        <v>2</v>
      </c>
      <c r="H1" s="12" t="s">
        <v>3</v>
      </c>
    </row>
    <row r="2" spans="1:14" x14ac:dyDescent="0.25">
      <c r="B2" s="14">
        <v>32</v>
      </c>
      <c r="D2" s="15">
        <v>0.15910004656016299</v>
      </c>
      <c r="E2" s="15">
        <v>5.3117180460981163E-2</v>
      </c>
      <c r="G2" s="15">
        <f>SUM(H6:H37)</f>
        <v>12696676.472737545</v>
      </c>
      <c r="H2" s="16">
        <f>SQRT(G2/(32-2))</f>
        <v>650.55556956439284</v>
      </c>
      <c r="J2" s="5"/>
      <c r="K2" s="5"/>
      <c r="M2" s="5"/>
      <c r="N2" s="5"/>
    </row>
    <row r="4" spans="1:14" ht="39.75" customHeight="1" x14ac:dyDescent="0.25">
      <c r="A4" s="14" t="s">
        <v>4</v>
      </c>
      <c r="B4" s="13" t="s">
        <v>12</v>
      </c>
      <c r="C4" s="13" t="s">
        <v>20</v>
      </c>
      <c r="D4" s="15" t="s">
        <v>5</v>
      </c>
      <c r="E4" s="15" t="s">
        <v>6</v>
      </c>
      <c r="F4" s="12" t="s">
        <v>7</v>
      </c>
      <c r="G4" s="12" t="s">
        <v>8</v>
      </c>
      <c r="H4" s="12" t="s">
        <v>9</v>
      </c>
      <c r="I4" s="1"/>
    </row>
    <row r="5" spans="1:14" x14ac:dyDescent="0.25">
      <c r="A5" s="3"/>
      <c r="B5" s="17">
        <v>0</v>
      </c>
      <c r="C5" s="17"/>
      <c r="D5" s="8">
        <v>1627.8</v>
      </c>
      <c r="E5" s="18">
        <v>66.902000000000001</v>
      </c>
      <c r="F5" s="8"/>
      <c r="G5" s="8"/>
      <c r="H5" s="8"/>
      <c r="J5" t="s">
        <v>37</v>
      </c>
    </row>
    <row r="6" spans="1:14" x14ac:dyDescent="0.25">
      <c r="A6" s="9">
        <v>43101</v>
      </c>
      <c r="B6">
        <v>1</v>
      </c>
      <c r="C6" s="10">
        <v>2196.6077799999998</v>
      </c>
      <c r="D6" s="11">
        <f>D5+E5+D$2*G6</f>
        <v>1774.5552329668149</v>
      </c>
      <c r="E6" s="11">
        <f>E5+E$2*D$2*G6</f>
        <v>71.143578585891078</v>
      </c>
      <c r="F6" s="11">
        <f>D5+E5</f>
        <v>1694.702</v>
      </c>
      <c r="G6" s="11">
        <f>C6-F6</f>
        <v>501.90577999999982</v>
      </c>
      <c r="H6" s="11">
        <f>G6^2</f>
        <v>251909.41199740823</v>
      </c>
    </row>
    <row r="7" spans="1:14" x14ac:dyDescent="0.25">
      <c r="A7" s="9">
        <v>43132</v>
      </c>
      <c r="B7">
        <v>2</v>
      </c>
      <c r="C7" s="10">
        <v>2418.5333333333333</v>
      </c>
      <c r="D7" s="11">
        <f>D6+E6+D$2*G7</f>
        <v>1936.8368106392725</v>
      </c>
      <c r="E7" s="11">
        <f>E6+E$2*D$2*G7</f>
        <v>75.984572130224961</v>
      </c>
      <c r="F7" s="11">
        <f t="shared" ref="F7:F37" si="0">D6+E6</f>
        <v>1845.698811552706</v>
      </c>
      <c r="G7" s="11">
        <f t="shared" ref="G7:G37" si="1">C7-F7</f>
        <v>572.83452178062726</v>
      </c>
      <c r="H7" s="11">
        <f t="shared" ref="H7:H37" si="2">G7^2</f>
        <v>328139.38934363989</v>
      </c>
    </row>
    <row r="8" spans="1:14" x14ac:dyDescent="0.25">
      <c r="A8" s="9">
        <v>43160</v>
      </c>
      <c r="B8">
        <v>3</v>
      </c>
      <c r="C8" s="10">
        <v>1935.4266666666665</v>
      </c>
      <c r="D8" s="11">
        <f t="shared" ref="D8:D37" si="3">D7+E7+D$2*G8</f>
        <v>2000.5078798340264</v>
      </c>
      <c r="E8" s="11">
        <f t="shared" ref="E8:E37" si="4">E7+E$2*D$2*G8</f>
        <v>75.330513572694727</v>
      </c>
      <c r="F8" s="11">
        <f t="shared" si="0"/>
        <v>2012.8213827694974</v>
      </c>
      <c r="G8" s="11">
        <f t="shared" si="1"/>
        <v>-77.394716102830898</v>
      </c>
      <c r="H8" s="11">
        <f t="shared" si="2"/>
        <v>5989.9420806377921</v>
      </c>
    </row>
    <row r="9" spans="1:14" x14ac:dyDescent="0.25">
      <c r="A9" s="9">
        <v>43191</v>
      </c>
      <c r="B9">
        <v>4</v>
      </c>
      <c r="C9" s="10">
        <v>1789.5133333333333</v>
      </c>
      <c r="D9" s="11">
        <f t="shared" si="3"/>
        <v>2030.2840630177036</v>
      </c>
      <c r="E9" s="11">
        <f>E8+E$2*D$2*G9</f>
        <v>72.910795984642135</v>
      </c>
      <c r="F9" s="11">
        <f>D8+E8</f>
        <v>2075.838393406721</v>
      </c>
      <c r="G9" s="11">
        <f t="shared" si="1"/>
        <v>-286.3250600733877</v>
      </c>
      <c r="H9" s="11">
        <f>G9^2</f>
        <v>81982.040026029077</v>
      </c>
    </row>
    <row r="10" spans="1:14" x14ac:dyDescent="0.25">
      <c r="A10" s="9">
        <v>43221</v>
      </c>
      <c r="B10">
        <v>5</v>
      </c>
      <c r="C10" s="10">
        <v>1435.9673333333333</v>
      </c>
      <c r="D10" s="11">
        <f t="shared" si="3"/>
        <v>1997.0389286021834</v>
      </c>
      <c r="E10" s="11">
        <f t="shared" si="4"/>
        <v>67.27209227257336</v>
      </c>
      <c r="F10" s="11">
        <f t="shared" si="0"/>
        <v>2103.1948590023458</v>
      </c>
      <c r="G10" s="11">
        <f t="shared" si="1"/>
        <v>-667.22752566901249</v>
      </c>
      <c r="H10" s="11">
        <f t="shared" si="2"/>
        <v>445192.57101039274</v>
      </c>
    </row>
    <row r="11" spans="1:14" x14ac:dyDescent="0.25">
      <c r="A11" s="9">
        <v>43252</v>
      </c>
      <c r="B11">
        <v>6</v>
      </c>
      <c r="C11" s="10">
        <v>1821.2066666666667</v>
      </c>
      <c r="D11" s="11">
        <f t="shared" si="3"/>
        <v>2025.6331068012712</v>
      </c>
      <c r="E11" s="11">
        <f t="shared" si="4"/>
        <v>65.217630530877713</v>
      </c>
      <c r="F11" s="11">
        <f t="shared" si="0"/>
        <v>2064.3110208747567</v>
      </c>
      <c r="G11" s="11">
        <f t="shared" si="1"/>
        <v>-243.10435420808994</v>
      </c>
      <c r="H11" s="11">
        <f t="shared" si="2"/>
        <v>59099.727034932461</v>
      </c>
    </row>
    <row r="12" spans="1:14" x14ac:dyDescent="0.25">
      <c r="A12" s="9">
        <v>43282</v>
      </c>
      <c r="B12">
        <v>7</v>
      </c>
      <c r="C12" s="10">
        <v>1734.6966666666665</v>
      </c>
      <c r="D12" s="11">
        <f t="shared" si="3"/>
        <v>2034.1866081066792</v>
      </c>
      <c r="E12" s="11">
        <f t="shared" si="4"/>
        <v>62.207791753144072</v>
      </c>
      <c r="F12" s="11">
        <f t="shared" si="0"/>
        <v>2090.850737332149</v>
      </c>
      <c r="G12" s="11">
        <f t="shared" si="1"/>
        <v>-356.15407066548255</v>
      </c>
      <c r="H12" s="11">
        <f t="shared" si="2"/>
        <v>126845.72205159353</v>
      </c>
    </row>
    <row r="13" spans="1:14" x14ac:dyDescent="0.25">
      <c r="A13" s="9">
        <v>43313</v>
      </c>
      <c r="B13">
        <v>8</v>
      </c>
      <c r="C13" s="10">
        <v>1071.6915733333333</v>
      </c>
      <c r="D13" s="11">
        <f t="shared" si="3"/>
        <v>1933.3641324491282</v>
      </c>
      <c r="E13" s="11">
        <f t="shared" si="4"/>
        <v>53.548083618488157</v>
      </c>
      <c r="F13" s="11">
        <f t="shared" si="0"/>
        <v>2096.3943998598234</v>
      </c>
      <c r="G13" s="11">
        <f t="shared" si="1"/>
        <v>-1024.7028265264901</v>
      </c>
      <c r="H13" s="11">
        <f t="shared" si="2"/>
        <v>1050015.882691378</v>
      </c>
    </row>
    <row r="14" spans="1:14" x14ac:dyDescent="0.25">
      <c r="A14" s="9">
        <v>43344</v>
      </c>
      <c r="B14">
        <v>9</v>
      </c>
      <c r="C14" s="10">
        <v>2213.8000000000002</v>
      </c>
      <c r="D14" s="11">
        <f t="shared" si="3"/>
        <v>2023.0100730551908</v>
      </c>
      <c r="E14" s="11">
        <f t="shared" si="4"/>
        <v>55.465500002351838</v>
      </c>
      <c r="F14" s="11">
        <f t="shared" si="0"/>
        <v>1986.9122160676163</v>
      </c>
      <c r="G14" s="11">
        <f t="shared" si="1"/>
        <v>226.88778393238385</v>
      </c>
      <c r="H14" s="11">
        <f t="shared" si="2"/>
        <v>51478.066497748099</v>
      </c>
    </row>
    <row r="15" spans="1:14" x14ac:dyDescent="0.25">
      <c r="A15" s="9">
        <v>43374</v>
      </c>
      <c r="B15">
        <v>10</v>
      </c>
      <c r="C15" s="10">
        <v>2257.6</v>
      </c>
      <c r="D15" s="11">
        <f t="shared" si="3"/>
        <v>2106.9742777241499</v>
      </c>
      <c r="E15" s="11">
        <f t="shared" si="4"/>
        <v>56.979270841032232</v>
      </c>
      <c r="F15" s="11">
        <f t="shared" si="0"/>
        <v>2078.4755730575425</v>
      </c>
      <c r="G15" s="11">
        <f t="shared" si="1"/>
        <v>179.12442694245738</v>
      </c>
      <c r="H15" s="11">
        <f t="shared" si="2"/>
        <v>32085.560327463751</v>
      </c>
    </row>
    <row r="16" spans="1:14" x14ac:dyDescent="0.25">
      <c r="A16" s="9">
        <v>43405</v>
      </c>
      <c r="B16">
        <v>11</v>
      </c>
      <c r="C16" s="10">
        <v>2038.7660000000001</v>
      </c>
      <c r="D16" s="11">
        <f t="shared" si="3"/>
        <v>2144.0362037597092</v>
      </c>
      <c r="E16" s="11">
        <f t="shared" si="4"/>
        <v>55.92131764269633</v>
      </c>
      <c r="F16" s="11">
        <f t="shared" si="0"/>
        <v>2163.9535485651822</v>
      </c>
      <c r="G16" s="11">
        <f t="shared" si="1"/>
        <v>-125.18754856518217</v>
      </c>
      <c r="H16" s="11">
        <f t="shared" si="2"/>
        <v>15671.922315759844</v>
      </c>
    </row>
    <row r="17" spans="1:8" x14ac:dyDescent="0.25">
      <c r="A17" s="9">
        <v>43435</v>
      </c>
      <c r="B17">
        <v>12</v>
      </c>
      <c r="C17" s="10">
        <v>2821.42</v>
      </c>
      <c r="D17" s="11">
        <f t="shared" si="3"/>
        <v>2298.8322306826772</v>
      </c>
      <c r="E17" s="11">
        <f t="shared" si="4"/>
        <v>61.173263418563565</v>
      </c>
      <c r="F17" s="11">
        <f t="shared" si="0"/>
        <v>2199.9575214024057</v>
      </c>
      <c r="G17" s="11">
        <f t="shared" si="1"/>
        <v>621.46247859759433</v>
      </c>
      <c r="H17" s="11">
        <f t="shared" si="2"/>
        <v>386215.61230466538</v>
      </c>
    </row>
    <row r="18" spans="1:8" x14ac:dyDescent="0.25">
      <c r="A18" s="9">
        <v>43466</v>
      </c>
      <c r="B18">
        <v>13</v>
      </c>
      <c r="C18" s="10">
        <v>2666.07</v>
      </c>
      <c r="D18" s="11">
        <f t="shared" si="3"/>
        <v>2408.7003712401465</v>
      </c>
      <c r="E18" s="11">
        <f t="shared" si="4"/>
        <v>63.759797995076134</v>
      </c>
      <c r="F18" s="11">
        <f t="shared" si="0"/>
        <v>2360.0054941012409</v>
      </c>
      <c r="G18" s="11">
        <f t="shared" si="1"/>
        <v>306.06450589875931</v>
      </c>
      <c r="H18" s="11">
        <f t="shared" si="2"/>
        <v>93675.481771051665</v>
      </c>
    </row>
    <row r="19" spans="1:8" x14ac:dyDescent="0.25">
      <c r="A19" s="9">
        <v>43497</v>
      </c>
      <c r="B19">
        <v>14</v>
      </c>
      <c r="C19" s="10">
        <v>4191.99</v>
      </c>
      <c r="D19" s="11">
        <f t="shared" si="3"/>
        <v>2746.0374453714876</v>
      </c>
      <c r="E19" s="11">
        <f t="shared" si="4"/>
        <v>78.291451541629812</v>
      </c>
      <c r="F19" s="11">
        <f t="shared" si="0"/>
        <v>2472.4601692352226</v>
      </c>
      <c r="G19" s="11">
        <f t="shared" si="1"/>
        <v>1719.5298307647772</v>
      </c>
      <c r="H19" s="11">
        <f t="shared" si="2"/>
        <v>2956782.8388899434</v>
      </c>
    </row>
    <row r="20" spans="1:8" x14ac:dyDescent="0.25">
      <c r="A20" s="9">
        <v>43525</v>
      </c>
      <c r="B20">
        <v>15</v>
      </c>
      <c r="C20" s="10">
        <v>2286.79</v>
      </c>
      <c r="D20" s="11">
        <f t="shared" si="3"/>
        <v>2738.8064333863417</v>
      </c>
      <c r="E20" s="11">
        <f t="shared" si="4"/>
        <v>73.748739413010398</v>
      </c>
      <c r="F20" s="11">
        <f t="shared" si="0"/>
        <v>2824.3288969131172</v>
      </c>
      <c r="G20" s="11">
        <f t="shared" si="1"/>
        <v>-537.53889691311724</v>
      </c>
      <c r="H20" s="11">
        <f t="shared" si="2"/>
        <v>288948.06569457089</v>
      </c>
    </row>
    <row r="21" spans="1:8" x14ac:dyDescent="0.25">
      <c r="A21" s="9">
        <v>43556</v>
      </c>
      <c r="B21">
        <v>16</v>
      </c>
      <c r="C21" s="10">
        <v>2263.1542933333335</v>
      </c>
      <c r="D21" s="11">
        <f t="shared" si="3"/>
        <v>2725.145467296114</v>
      </c>
      <c r="E21" s="11">
        <f t="shared" si="4"/>
        <v>69.105782311753686</v>
      </c>
      <c r="F21" s="11">
        <f t="shared" si="0"/>
        <v>2812.555172799352</v>
      </c>
      <c r="G21" s="11">
        <f t="shared" si="1"/>
        <v>-549.40087946601852</v>
      </c>
      <c r="H21" s="11">
        <f t="shared" si="2"/>
        <v>301841.32635803462</v>
      </c>
    </row>
    <row r="22" spans="1:8" x14ac:dyDescent="0.25">
      <c r="A22" s="9">
        <v>43586</v>
      </c>
      <c r="B22">
        <v>17</v>
      </c>
      <c r="C22" s="10">
        <v>1551.5011133333335</v>
      </c>
      <c r="D22" s="11">
        <f t="shared" si="3"/>
        <v>2596.5296450639403</v>
      </c>
      <c r="E22" s="11">
        <f t="shared" si="4"/>
        <v>58.60336816215915</v>
      </c>
      <c r="F22" s="11">
        <f t="shared" si="0"/>
        <v>2794.2512496078675</v>
      </c>
      <c r="G22" s="11">
        <f t="shared" si="1"/>
        <v>-1242.750136274534</v>
      </c>
      <c r="H22" s="11">
        <f t="shared" si="2"/>
        <v>1544427.901210373</v>
      </c>
    </row>
    <row r="23" spans="1:8" x14ac:dyDescent="0.25">
      <c r="A23" s="9">
        <v>43617</v>
      </c>
      <c r="B23">
        <v>18</v>
      </c>
      <c r="C23" s="10">
        <v>2330.2459599999997</v>
      </c>
      <c r="D23" s="11">
        <f t="shared" si="3"/>
        <v>2603.443467931033</v>
      </c>
      <c r="E23" s="11">
        <f t="shared" si="4"/>
        <v>55.857765256775032</v>
      </c>
      <c r="F23" s="11">
        <f t="shared" si="0"/>
        <v>2655.1330132260996</v>
      </c>
      <c r="G23" s="11">
        <f t="shared" si="1"/>
        <v>-324.88705322609985</v>
      </c>
      <c r="H23" s="11">
        <f t="shared" si="2"/>
        <v>105551.59735393863</v>
      </c>
    </row>
    <row r="24" spans="1:8" x14ac:dyDescent="0.25">
      <c r="A24" s="9">
        <v>43647</v>
      </c>
      <c r="B24">
        <v>19</v>
      </c>
      <c r="C24" s="10">
        <v>2303.2466666666664</v>
      </c>
      <c r="D24" s="11">
        <f t="shared" si="3"/>
        <v>2602.6529350763358</v>
      </c>
      <c r="E24" s="11">
        <f t="shared" si="4"/>
        <v>52.848767383180501</v>
      </c>
      <c r="F24" s="11">
        <f t="shared" si="0"/>
        <v>2659.3012331878081</v>
      </c>
      <c r="G24" s="11">
        <f t="shared" si="1"/>
        <v>-356.05456652114162</v>
      </c>
      <c r="H24" s="11">
        <f t="shared" si="2"/>
        <v>126774.85434055807</v>
      </c>
    </row>
    <row r="25" spans="1:8" x14ac:dyDescent="0.25">
      <c r="A25" s="9">
        <v>43678</v>
      </c>
      <c r="B25">
        <v>20</v>
      </c>
      <c r="C25" s="10">
        <v>1787.6853333333333</v>
      </c>
      <c r="D25" s="11">
        <f t="shared" si="3"/>
        <v>2517.432077725869</v>
      </c>
      <c r="E25" s="11">
        <f t="shared" si="4"/>
        <v>45.514898210023411</v>
      </c>
      <c r="F25" s="11">
        <f t="shared" si="0"/>
        <v>2655.5017024595163</v>
      </c>
      <c r="G25" s="11">
        <f t="shared" si="1"/>
        <v>-867.81636912618296</v>
      </c>
      <c r="H25" s="11">
        <f t="shared" si="2"/>
        <v>753105.25052335148</v>
      </c>
    </row>
    <row r="26" spans="1:8" x14ac:dyDescent="0.25">
      <c r="A26" s="9">
        <v>43709</v>
      </c>
      <c r="B26">
        <v>21</v>
      </c>
      <c r="C26" s="10">
        <v>2657.07</v>
      </c>
      <c r="D26" s="11">
        <f t="shared" si="3"/>
        <v>2577.9219534468752</v>
      </c>
      <c r="E26" s="11">
        <f t="shared" si="4"/>
        <v>46.310326792873418</v>
      </c>
      <c r="F26" s="11">
        <f t="shared" si="0"/>
        <v>2562.9469759358926</v>
      </c>
      <c r="G26" s="11">
        <f t="shared" si="1"/>
        <v>94.12302406410754</v>
      </c>
      <c r="H26" s="11">
        <f t="shared" si="2"/>
        <v>8859.1436589725672</v>
      </c>
    </row>
    <row r="27" spans="1:8" x14ac:dyDescent="0.25">
      <c r="A27" s="9">
        <v>43739</v>
      </c>
      <c r="B27">
        <v>22</v>
      </c>
      <c r="C27" s="10">
        <v>2649.3144466666668</v>
      </c>
      <c r="D27" s="11">
        <f t="shared" si="3"/>
        <v>2628.2228540861011</v>
      </c>
      <c r="E27" s="11">
        <f t="shared" si="4"/>
        <v>46.522294824012988</v>
      </c>
      <c r="F27" s="11">
        <f t="shared" si="0"/>
        <v>2624.2322802397489</v>
      </c>
      <c r="G27" s="11">
        <f t="shared" si="1"/>
        <v>25.082166426917865</v>
      </c>
      <c r="H27" s="11">
        <f t="shared" si="2"/>
        <v>629.11507266760577</v>
      </c>
    </row>
    <row r="28" spans="1:8" x14ac:dyDescent="0.25">
      <c r="A28" s="9">
        <v>43770</v>
      </c>
      <c r="B28">
        <v>23</v>
      </c>
      <c r="C28" s="10">
        <v>2094.58</v>
      </c>
      <c r="D28" s="11">
        <f t="shared" si="3"/>
        <v>2582.4408467059311</v>
      </c>
      <c r="E28" s="11">
        <f t="shared" si="4"/>
        <v>41.619350546508457</v>
      </c>
      <c r="F28" s="11">
        <f t="shared" si="0"/>
        <v>2674.745148910114</v>
      </c>
      <c r="G28" s="11">
        <f t="shared" si="1"/>
        <v>-580.16514891011411</v>
      </c>
      <c r="H28" s="11">
        <f t="shared" si="2"/>
        <v>336591.60000989487</v>
      </c>
    </row>
    <row r="29" spans="1:8" x14ac:dyDescent="0.25">
      <c r="A29" s="9">
        <v>43800</v>
      </c>
      <c r="B29">
        <v>24</v>
      </c>
      <c r="C29" s="10">
        <v>3072.1766666666667</v>
      </c>
      <c r="D29" s="11">
        <f t="shared" si="3"/>
        <v>2695.3555484006188</v>
      </c>
      <c r="E29" s="11">
        <f t="shared" si="4"/>
        <v>45.406358579475324</v>
      </c>
      <c r="F29" s="11">
        <f t="shared" si="0"/>
        <v>2624.0601972524396</v>
      </c>
      <c r="G29" s="11">
        <f t="shared" si="1"/>
        <v>448.11646941422714</v>
      </c>
      <c r="H29" s="11">
        <f t="shared" si="2"/>
        <v>200808.37016027197</v>
      </c>
    </row>
    <row r="30" spans="1:8" x14ac:dyDescent="0.25">
      <c r="A30" s="9">
        <v>43831</v>
      </c>
      <c r="B30">
        <v>25</v>
      </c>
      <c r="C30" s="10">
        <v>3091.7525799999999</v>
      </c>
      <c r="D30" s="11">
        <f t="shared" si="3"/>
        <v>2796.6045393997438</v>
      </c>
      <c r="E30" s="11">
        <f t="shared" si="4"/>
        <v>48.372561763126107</v>
      </c>
      <c r="F30" s="11">
        <f t="shared" si="0"/>
        <v>2740.761906980094</v>
      </c>
      <c r="G30" s="11">
        <f t="shared" si="1"/>
        <v>350.9906730199059</v>
      </c>
      <c r="H30" s="11">
        <f t="shared" si="2"/>
        <v>123194.45254696649</v>
      </c>
    </row>
    <row r="31" spans="1:8" x14ac:dyDescent="0.25">
      <c r="A31" s="9">
        <v>43862</v>
      </c>
      <c r="B31">
        <v>26</v>
      </c>
      <c r="C31" s="10">
        <v>2717.6890866666663</v>
      </c>
      <c r="D31" s="11">
        <f t="shared" si="3"/>
        <v>2824.7255721299734</v>
      </c>
      <c r="E31" s="11">
        <f t="shared" si="4"/>
        <v>47.296857640874933</v>
      </c>
      <c r="F31" s="11">
        <f t="shared" si="0"/>
        <v>2844.97710116287</v>
      </c>
      <c r="G31" s="11">
        <f t="shared" si="1"/>
        <v>-127.28801449620369</v>
      </c>
      <c r="H31" s="11">
        <f t="shared" si="2"/>
        <v>16202.23863438576</v>
      </c>
    </row>
    <row r="32" spans="1:8" x14ac:dyDescent="0.25">
      <c r="A32" s="9">
        <v>43891</v>
      </c>
      <c r="B32">
        <v>27</v>
      </c>
      <c r="C32" s="10">
        <v>3523.3722266666664</v>
      </c>
      <c r="D32" s="11">
        <f t="shared" si="3"/>
        <v>2975.6522127839257</v>
      </c>
      <c r="E32" s="11">
        <f t="shared" si="4"/>
        <v>52.801379526312886</v>
      </c>
      <c r="F32" s="11">
        <f t="shared" si="0"/>
        <v>2872.0224297708482</v>
      </c>
      <c r="G32" s="11">
        <f t="shared" si="1"/>
        <v>651.34979689581814</v>
      </c>
      <c r="H32" s="11">
        <f t="shared" si="2"/>
        <v>424256.55791622354</v>
      </c>
    </row>
    <row r="33" spans="1:10" x14ac:dyDescent="0.25">
      <c r="A33" s="9">
        <v>43922</v>
      </c>
      <c r="B33">
        <v>28</v>
      </c>
      <c r="C33" s="10">
        <v>2400.7272799999996</v>
      </c>
      <c r="D33" s="11">
        <f t="shared" si="3"/>
        <v>2928.5823067946399</v>
      </c>
      <c r="E33" s="11">
        <f t="shared" si="4"/>
        <v>47.496498430710673</v>
      </c>
      <c r="F33" s="11">
        <f t="shared" si="0"/>
        <v>3028.4535923102385</v>
      </c>
      <c r="G33" s="11">
        <f t="shared" si="1"/>
        <v>-627.72631231023888</v>
      </c>
      <c r="H33" s="11">
        <f t="shared" si="2"/>
        <v>394040.32316661155</v>
      </c>
    </row>
    <row r="34" spans="1:10" x14ac:dyDescent="0.25">
      <c r="A34" s="9">
        <v>43952</v>
      </c>
      <c r="B34">
        <v>29</v>
      </c>
      <c r="C34" s="10">
        <v>1721.8533333333332</v>
      </c>
      <c r="D34" s="11">
        <f t="shared" si="3"/>
        <v>2776.5314742503883</v>
      </c>
      <c r="E34" s="11">
        <f t="shared" si="4"/>
        <v>36.897106840806458</v>
      </c>
      <c r="F34" s="11">
        <f t="shared" si="0"/>
        <v>2976.0788052253506</v>
      </c>
      <c r="G34" s="11">
        <f t="shared" si="1"/>
        <v>-1254.2254718920174</v>
      </c>
      <c r="H34" s="11">
        <f t="shared" si="2"/>
        <v>1573081.5343427537</v>
      </c>
    </row>
    <row r="35" spans="1:10" x14ac:dyDescent="0.25">
      <c r="A35" s="9">
        <v>43983</v>
      </c>
      <c r="B35">
        <v>30</v>
      </c>
      <c r="C35" s="10">
        <v>2631.99</v>
      </c>
      <c r="D35" s="11">
        <f t="shared" si="3"/>
        <v>2784.5616943917757</v>
      </c>
      <c r="E35" s="11">
        <f t="shared" si="4"/>
        <v>35.363779210646719</v>
      </c>
      <c r="F35" s="11">
        <f t="shared" si="0"/>
        <v>2813.4285810911947</v>
      </c>
      <c r="G35" s="11">
        <f t="shared" si="1"/>
        <v>-181.43858109119492</v>
      </c>
      <c r="H35" s="11">
        <f t="shared" si="2"/>
        <v>32919.958708386112</v>
      </c>
    </row>
    <row r="36" spans="1:10" x14ac:dyDescent="0.25">
      <c r="A36" s="9">
        <v>44013</v>
      </c>
      <c r="B36">
        <v>31</v>
      </c>
      <c r="C36" s="10">
        <v>2685.561666666667</v>
      </c>
      <c r="D36" s="11">
        <f t="shared" si="3"/>
        <v>2798.5481856629426</v>
      </c>
      <c r="E36" s="11">
        <f t="shared" si="4"/>
        <v>34.228277949399036</v>
      </c>
      <c r="F36" s="11">
        <f t="shared" si="0"/>
        <v>2819.9254736024222</v>
      </c>
      <c r="G36" s="11">
        <f t="shared" si="1"/>
        <v>-134.36380693575529</v>
      </c>
      <c r="H36" s="11">
        <f t="shared" si="2"/>
        <v>18053.632614268921</v>
      </c>
      <c r="J36" t="s">
        <v>38</v>
      </c>
    </row>
    <row r="37" spans="1:10" x14ac:dyDescent="0.25">
      <c r="A37" s="9">
        <v>44044</v>
      </c>
      <c r="B37">
        <v>32</v>
      </c>
      <c r="C37" s="10">
        <v>2082.905553333333</v>
      </c>
      <c r="D37" s="11">
        <f t="shared" si="3"/>
        <v>2713.4719668728394</v>
      </c>
      <c r="E37" s="11">
        <f t="shared" si="4"/>
        <v>27.891159466280367</v>
      </c>
      <c r="F37" s="11">
        <f t="shared" si="0"/>
        <v>2832.7764636123416</v>
      </c>
      <c r="G37" s="11">
        <f t="shared" si="1"/>
        <v>-749.87091027900851</v>
      </c>
      <c r="H37" s="11">
        <f t="shared" si="2"/>
        <v>562306.38208266883</v>
      </c>
    </row>
    <row r="38" spans="1:10" x14ac:dyDescent="0.25">
      <c r="A38" s="19">
        <v>44075</v>
      </c>
      <c r="B38" s="20">
        <v>33</v>
      </c>
      <c r="C38" s="21">
        <f>D$37+(B38-B$37)*E$37</f>
        <v>2741.3631263391198</v>
      </c>
    </row>
    <row r="39" spans="1:10" x14ac:dyDescent="0.25">
      <c r="A39" s="19">
        <v>44105</v>
      </c>
      <c r="B39" s="20">
        <v>34</v>
      </c>
      <c r="C39" s="21">
        <f t="shared" ref="C39:C65" si="5">D$37+(B39-B$37)*E$37</f>
        <v>2769.2542858054003</v>
      </c>
    </row>
    <row r="40" spans="1:10" x14ac:dyDescent="0.25">
      <c r="A40" s="19">
        <v>44136</v>
      </c>
      <c r="B40" s="20">
        <v>35</v>
      </c>
      <c r="C40" s="21">
        <f t="shared" si="5"/>
        <v>2797.1454452716807</v>
      </c>
    </row>
    <row r="41" spans="1:10" x14ac:dyDescent="0.25">
      <c r="A41" s="19">
        <v>44166</v>
      </c>
      <c r="B41" s="20">
        <v>36</v>
      </c>
      <c r="C41" s="21">
        <f t="shared" si="5"/>
        <v>2825.0366047379607</v>
      </c>
    </row>
    <row r="42" spans="1:10" x14ac:dyDescent="0.25">
      <c r="A42" s="19">
        <v>44197</v>
      </c>
      <c r="B42" s="20">
        <v>37</v>
      </c>
      <c r="C42" s="21">
        <f t="shared" si="5"/>
        <v>2852.9277642042412</v>
      </c>
    </row>
    <row r="43" spans="1:10" x14ac:dyDescent="0.25">
      <c r="A43" s="19">
        <v>44228</v>
      </c>
      <c r="B43" s="20">
        <v>38</v>
      </c>
      <c r="C43" s="21">
        <f t="shared" si="5"/>
        <v>2880.8189236705216</v>
      </c>
    </row>
    <row r="44" spans="1:10" x14ac:dyDescent="0.25">
      <c r="A44" s="19">
        <v>44256</v>
      </c>
      <c r="B44" s="20">
        <v>39</v>
      </c>
      <c r="C44" s="21">
        <f t="shared" si="5"/>
        <v>2908.710083136802</v>
      </c>
    </row>
    <row r="45" spans="1:10" x14ac:dyDescent="0.25">
      <c r="A45" s="19">
        <v>44287</v>
      </c>
      <c r="B45" s="20">
        <v>40</v>
      </c>
      <c r="C45" s="21">
        <f t="shared" si="5"/>
        <v>2936.6012426030825</v>
      </c>
    </row>
    <row r="46" spans="1:10" x14ac:dyDescent="0.25">
      <c r="A46" s="19">
        <v>44317</v>
      </c>
      <c r="B46" s="20">
        <v>41</v>
      </c>
      <c r="C46" s="21">
        <f t="shared" si="5"/>
        <v>2964.4924020693625</v>
      </c>
    </row>
    <row r="47" spans="1:10" x14ac:dyDescent="0.25">
      <c r="A47" s="19">
        <v>44348</v>
      </c>
      <c r="B47" s="20">
        <v>42</v>
      </c>
      <c r="C47" s="21">
        <f t="shared" si="5"/>
        <v>2992.3835615356429</v>
      </c>
    </row>
    <row r="48" spans="1:10" x14ac:dyDescent="0.25">
      <c r="A48" s="19">
        <v>44378</v>
      </c>
      <c r="B48" s="20">
        <v>43</v>
      </c>
      <c r="C48" s="21">
        <f t="shared" si="5"/>
        <v>3020.2747210019234</v>
      </c>
    </row>
    <row r="49" spans="1:3" x14ac:dyDescent="0.25">
      <c r="A49" s="19">
        <v>44409</v>
      </c>
      <c r="B49" s="20">
        <v>44</v>
      </c>
      <c r="C49" s="21">
        <f t="shared" si="5"/>
        <v>3048.1658804682038</v>
      </c>
    </row>
    <row r="50" spans="1:3" x14ac:dyDescent="0.25">
      <c r="A50" s="19">
        <v>44440</v>
      </c>
      <c r="B50" s="20">
        <v>45</v>
      </c>
      <c r="C50" s="21">
        <f t="shared" si="5"/>
        <v>3076.0570399344842</v>
      </c>
    </row>
    <row r="51" spans="1:3" x14ac:dyDescent="0.25">
      <c r="A51" s="19">
        <v>44470</v>
      </c>
      <c r="B51" s="20">
        <v>46</v>
      </c>
      <c r="C51" s="21">
        <f t="shared" si="5"/>
        <v>3103.9481994007647</v>
      </c>
    </row>
    <row r="52" spans="1:3" x14ac:dyDescent="0.25">
      <c r="A52" s="19">
        <v>44501</v>
      </c>
      <c r="B52" s="20">
        <v>47</v>
      </c>
      <c r="C52" s="21">
        <f t="shared" si="5"/>
        <v>3131.8393588670451</v>
      </c>
    </row>
    <row r="53" spans="1:3" x14ac:dyDescent="0.25">
      <c r="A53" s="19">
        <v>44531</v>
      </c>
      <c r="B53" s="20">
        <v>48</v>
      </c>
      <c r="C53" s="21">
        <f t="shared" si="5"/>
        <v>3159.7305183333251</v>
      </c>
    </row>
    <row r="54" spans="1:3" x14ac:dyDescent="0.25">
      <c r="A54" s="19">
        <v>44562</v>
      </c>
      <c r="B54" s="20">
        <v>49</v>
      </c>
      <c r="C54" s="21">
        <f t="shared" si="5"/>
        <v>3187.6216777996055</v>
      </c>
    </row>
    <row r="55" spans="1:3" x14ac:dyDescent="0.25">
      <c r="A55" s="19">
        <v>44593</v>
      </c>
      <c r="B55" s="20">
        <v>50</v>
      </c>
      <c r="C55" s="21">
        <f t="shared" si="5"/>
        <v>3215.512837265886</v>
      </c>
    </row>
    <row r="56" spans="1:3" x14ac:dyDescent="0.25">
      <c r="A56" s="19">
        <v>44621</v>
      </c>
      <c r="B56" s="20">
        <v>51</v>
      </c>
      <c r="C56" s="21">
        <f t="shared" si="5"/>
        <v>3243.4039967321664</v>
      </c>
    </row>
    <row r="57" spans="1:3" x14ac:dyDescent="0.25">
      <c r="A57" s="19">
        <v>44652</v>
      </c>
      <c r="B57" s="20">
        <v>52</v>
      </c>
      <c r="C57" s="21">
        <f t="shared" si="5"/>
        <v>3271.2951561984469</v>
      </c>
    </row>
    <row r="58" spans="1:3" x14ac:dyDescent="0.25">
      <c r="A58" s="19">
        <v>44682</v>
      </c>
      <c r="B58" s="20">
        <v>53</v>
      </c>
      <c r="C58" s="21">
        <f t="shared" si="5"/>
        <v>3299.1863156647269</v>
      </c>
    </row>
    <row r="59" spans="1:3" x14ac:dyDescent="0.25">
      <c r="A59" s="19">
        <v>44713</v>
      </c>
      <c r="B59" s="20">
        <v>54</v>
      </c>
      <c r="C59" s="21">
        <f t="shared" si="5"/>
        <v>3327.0774751310073</v>
      </c>
    </row>
    <row r="60" spans="1:3" x14ac:dyDescent="0.25">
      <c r="A60" s="19">
        <v>44743</v>
      </c>
      <c r="B60" s="20">
        <v>55</v>
      </c>
      <c r="C60" s="21">
        <f t="shared" si="5"/>
        <v>3354.9686345972877</v>
      </c>
    </row>
    <row r="61" spans="1:3" x14ac:dyDescent="0.25">
      <c r="A61" s="19">
        <v>44774</v>
      </c>
      <c r="B61" s="20">
        <v>56</v>
      </c>
      <c r="C61" s="21">
        <f t="shared" si="5"/>
        <v>3382.8597940635682</v>
      </c>
    </row>
    <row r="62" spans="1:3" x14ac:dyDescent="0.25">
      <c r="A62" s="19">
        <v>44805</v>
      </c>
      <c r="B62" s="20">
        <v>57</v>
      </c>
      <c r="C62" s="21">
        <f t="shared" si="5"/>
        <v>3410.7509535298486</v>
      </c>
    </row>
    <row r="63" spans="1:3" x14ac:dyDescent="0.25">
      <c r="A63" s="19">
        <v>44835</v>
      </c>
      <c r="B63" s="20">
        <v>58</v>
      </c>
      <c r="C63" s="21">
        <f t="shared" si="5"/>
        <v>3438.6421129961291</v>
      </c>
    </row>
    <row r="64" spans="1:3" x14ac:dyDescent="0.25">
      <c r="A64" s="19">
        <v>44866</v>
      </c>
      <c r="B64" s="20">
        <v>59</v>
      </c>
      <c r="C64" s="21">
        <f t="shared" si="5"/>
        <v>3466.5332724624095</v>
      </c>
    </row>
    <row r="65" spans="1:3" x14ac:dyDescent="0.25">
      <c r="A65" s="19">
        <v>44896</v>
      </c>
      <c r="B65" s="20">
        <v>60</v>
      </c>
      <c r="C65" s="21">
        <f t="shared" si="5"/>
        <v>3494.42443192869</v>
      </c>
    </row>
  </sheetData>
  <pageMargins left="0.75" right="0.75" top="1" bottom="1" header="0.5" footer="0.5"/>
  <pageSetup orientation="portrait" horizontalDpi="4294967292" verticalDpi="429496729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B1" zoomScale="85" zoomScaleNormal="85" workbookViewId="0">
      <pane ySplit="4" topLeftCell="A5" activePane="bottomLeft" state="frozen"/>
      <selection activeCell="O15" sqref="O15"/>
      <selection pane="bottomLeft" activeCell="J6" sqref="J6"/>
    </sheetView>
  </sheetViews>
  <sheetFormatPr defaultColWidth="11" defaultRowHeight="15.75" x14ac:dyDescent="0.25"/>
  <cols>
    <col min="1" max="1" width="14.625" customWidth="1"/>
    <col min="2" max="2" width="9" customWidth="1"/>
    <col min="3" max="3" width="17.375" customWidth="1"/>
    <col min="4" max="4" width="11" style="5"/>
    <col min="5" max="5" width="11.875" style="5" customWidth="1"/>
    <col min="6" max="8" width="10.875" style="5" customWidth="1"/>
  </cols>
  <sheetData>
    <row r="1" spans="1:14" s="1" customFormat="1" ht="63" x14ac:dyDescent="0.25">
      <c r="B1" s="13" t="s">
        <v>0</v>
      </c>
      <c r="D1" s="12" t="s">
        <v>1</v>
      </c>
      <c r="E1" s="12" t="s">
        <v>10</v>
      </c>
      <c r="F1" s="6"/>
      <c r="G1" s="12" t="s">
        <v>2</v>
      </c>
      <c r="H1" s="12" t="s">
        <v>3</v>
      </c>
    </row>
    <row r="2" spans="1:14" x14ac:dyDescent="0.25">
      <c r="B2" s="14">
        <v>32</v>
      </c>
      <c r="D2" s="15">
        <v>0.30122790308096298</v>
      </c>
      <c r="E2" s="15">
        <v>3.5213712000000001E-2</v>
      </c>
      <c r="G2" s="15">
        <f>SUM(H6:H37)</f>
        <v>12296363.782612659</v>
      </c>
      <c r="H2" s="16">
        <f>SQRT(G2/(32-2))</f>
        <v>640.21776978912055</v>
      </c>
      <c r="J2" s="1"/>
      <c r="K2" s="1"/>
      <c r="M2" s="5"/>
      <c r="N2" s="5"/>
    </row>
    <row r="4" spans="1:14" ht="39.75" customHeight="1" x14ac:dyDescent="0.25">
      <c r="A4" s="14" t="s">
        <v>4</v>
      </c>
      <c r="B4" s="13" t="s">
        <v>12</v>
      </c>
      <c r="C4" s="13" t="s">
        <v>20</v>
      </c>
      <c r="D4" s="15" t="s">
        <v>5</v>
      </c>
      <c r="E4" s="15" t="s">
        <v>6</v>
      </c>
      <c r="F4" s="12" t="s">
        <v>7</v>
      </c>
      <c r="G4" s="12" t="s">
        <v>8</v>
      </c>
      <c r="H4" s="12" t="s">
        <v>9</v>
      </c>
      <c r="I4" s="1"/>
    </row>
    <row r="5" spans="1:14" x14ac:dyDescent="0.25">
      <c r="A5" s="3"/>
      <c r="B5" s="17">
        <v>0</v>
      </c>
      <c r="C5" s="17"/>
      <c r="D5" s="8">
        <v>1756.2</v>
      </c>
      <c r="E5" s="18">
        <v>51.457000000000001</v>
      </c>
      <c r="F5" s="8"/>
      <c r="G5" s="8"/>
      <c r="H5" s="8"/>
    </row>
    <row r="6" spans="1:14" x14ac:dyDescent="0.25">
      <c r="A6" s="9">
        <v>43101</v>
      </c>
      <c r="B6">
        <v>1</v>
      </c>
      <c r="C6" s="10">
        <v>2527.3533333333335</v>
      </c>
      <c r="D6" s="11">
        <f>D5+E5+D$2*G6</f>
        <v>2024.449617345058</v>
      </c>
      <c r="E6" s="11">
        <f>E5+E$2*D$2*G6</f>
        <v>59.091072790915071</v>
      </c>
      <c r="F6" s="11">
        <f>D5+E5</f>
        <v>1807.6570000000002</v>
      </c>
      <c r="G6" s="11">
        <f>C6-F6</f>
        <v>719.69633333333331</v>
      </c>
      <c r="H6" s="11">
        <f>G6^2</f>
        <v>517962.81221344444</v>
      </c>
      <c r="J6" t="s">
        <v>37</v>
      </c>
    </row>
    <row r="7" spans="1:14" x14ac:dyDescent="0.25">
      <c r="A7" s="9">
        <v>43132</v>
      </c>
      <c r="B7">
        <v>2</v>
      </c>
      <c r="C7" s="10">
        <v>2693.5</v>
      </c>
      <c r="D7" s="11">
        <f>D6+E6+D$2*G7</f>
        <v>2267.2774540110249</v>
      </c>
      <c r="E7" s="11">
        <f>E6+E$2*D$2*G7</f>
        <v>65.561126277823163</v>
      </c>
      <c r="F7" s="11">
        <f t="shared" ref="F7:F37" si="0">D6+E6</f>
        <v>2083.5406901359729</v>
      </c>
      <c r="G7" s="11">
        <f t="shared" ref="G7:G37" si="1">C7-F7</f>
        <v>609.95930986402709</v>
      </c>
      <c r="H7" s="11">
        <f t="shared" ref="H7:H37" si="2">G7^2</f>
        <v>372050.35968980024</v>
      </c>
    </row>
    <row r="8" spans="1:14" x14ac:dyDescent="0.25">
      <c r="A8" s="9">
        <v>43160</v>
      </c>
      <c r="B8">
        <v>3</v>
      </c>
      <c r="C8" s="10">
        <v>1887.0533333333333</v>
      </c>
      <c r="D8" s="11">
        <f t="shared" ref="D8:D37" si="3">D7+E7+D$2*G8</f>
        <v>2198.5556251240091</v>
      </c>
      <c r="E8" s="11">
        <f t="shared" ref="E8:E37" si="4">E7+E$2*D$2*G8</f>
        <v>60.832524968139616</v>
      </c>
      <c r="F8" s="11">
        <f t="shared" si="0"/>
        <v>2332.8385802888479</v>
      </c>
      <c r="G8" s="11">
        <f t="shared" si="1"/>
        <v>-445.78524695551459</v>
      </c>
      <c r="H8" s="11">
        <f t="shared" si="2"/>
        <v>198724.48640318913</v>
      </c>
    </row>
    <row r="9" spans="1:14" x14ac:dyDescent="0.25">
      <c r="A9" s="9">
        <v>43191</v>
      </c>
      <c r="B9">
        <v>4</v>
      </c>
      <c r="C9" s="10">
        <v>2044.2666666666667</v>
      </c>
      <c r="D9" s="11">
        <f t="shared" si="3"/>
        <v>2194.5875567322246</v>
      </c>
      <c r="E9" s="11">
        <f>E8+E$2*D$2*G9</f>
        <v>58.550655536134137</v>
      </c>
      <c r="F9" s="11">
        <f>D8+E8</f>
        <v>2259.3881500921489</v>
      </c>
      <c r="G9" s="11">
        <f t="shared" si="1"/>
        <v>-215.12148342548221</v>
      </c>
      <c r="H9" s="11">
        <f>G9^2</f>
        <v>46277.252631180017</v>
      </c>
    </row>
    <row r="10" spans="1:14" x14ac:dyDescent="0.25">
      <c r="A10" s="9">
        <v>43221</v>
      </c>
      <c r="B10">
        <v>5</v>
      </c>
      <c r="C10" s="10">
        <v>1577.4005533333334</v>
      </c>
      <c r="D10" s="11">
        <f t="shared" si="3"/>
        <v>2049.5871742345221</v>
      </c>
      <c r="E10" s="11">
        <f t="shared" si="4"/>
        <v>51.382867905509571</v>
      </c>
      <c r="F10" s="11">
        <f t="shared" si="0"/>
        <v>2253.1382122683585</v>
      </c>
      <c r="G10" s="11">
        <f t="shared" si="1"/>
        <v>-675.73765893502514</v>
      </c>
      <c r="H10" s="11">
        <f t="shared" si="2"/>
        <v>456621.38370298839</v>
      </c>
    </row>
    <row r="11" spans="1:14" x14ac:dyDescent="0.25">
      <c r="A11" s="9">
        <v>43252</v>
      </c>
      <c r="B11">
        <v>6</v>
      </c>
      <c r="C11" s="10">
        <v>1658.1800000000003</v>
      </c>
      <c r="D11" s="11">
        <f t="shared" si="3"/>
        <v>1967.5893262410586</v>
      </c>
      <c r="E11" s="11">
        <f t="shared" si="4"/>
        <v>46.686037789489319</v>
      </c>
      <c r="F11" s="11">
        <f t="shared" si="0"/>
        <v>2100.9700421400316</v>
      </c>
      <c r="G11" s="11">
        <f t="shared" si="1"/>
        <v>-442.79004214003135</v>
      </c>
      <c r="H11" s="11">
        <f t="shared" si="2"/>
        <v>196063.02141837074</v>
      </c>
    </row>
    <row r="12" spans="1:14" x14ac:dyDescent="0.25">
      <c r="A12" s="9">
        <v>43282</v>
      </c>
      <c r="B12">
        <v>7</v>
      </c>
      <c r="C12" s="10">
        <v>1582.58222</v>
      </c>
      <c r="D12" s="11">
        <f t="shared" si="3"/>
        <v>1884.2373434797978</v>
      </c>
      <c r="E12" s="11">
        <f t="shared" si="4"/>
        <v>42.106916384765121</v>
      </c>
      <c r="F12" s="11">
        <f t="shared" si="0"/>
        <v>2014.275364030548</v>
      </c>
      <c r="G12" s="11">
        <f t="shared" si="1"/>
        <v>-431.69314403054796</v>
      </c>
      <c r="H12" s="11">
        <f t="shared" si="2"/>
        <v>186358.97060297942</v>
      </c>
    </row>
    <row r="13" spans="1:14" x14ac:dyDescent="0.25">
      <c r="A13" s="9">
        <v>43313</v>
      </c>
      <c r="B13">
        <v>8</v>
      </c>
      <c r="C13" s="10">
        <v>1357.5194466666665</v>
      </c>
      <c r="D13" s="11">
        <f t="shared" si="3"/>
        <v>1754.9983541645402</v>
      </c>
      <c r="E13" s="11">
        <f t="shared" si="4"/>
        <v>36.073191009065361</v>
      </c>
      <c r="F13" s="11">
        <f t="shared" si="0"/>
        <v>1926.3442598645629</v>
      </c>
      <c r="G13" s="11">
        <f t="shared" si="1"/>
        <v>-568.82481319789645</v>
      </c>
      <c r="H13" s="11">
        <f t="shared" si="2"/>
        <v>323561.66810962179</v>
      </c>
    </row>
    <row r="14" spans="1:14" x14ac:dyDescent="0.25">
      <c r="A14" s="9">
        <v>43344</v>
      </c>
      <c r="B14">
        <v>9</v>
      </c>
      <c r="C14" s="10">
        <v>1465.3955600000002</v>
      </c>
      <c r="D14" s="11">
        <f t="shared" si="3"/>
        <v>1692.9688510759336</v>
      </c>
      <c r="E14" s="11">
        <f t="shared" si="4"/>
        <v>32.618630992685844</v>
      </c>
      <c r="F14" s="11">
        <f t="shared" si="0"/>
        <v>1791.0715451736055</v>
      </c>
      <c r="G14" s="11">
        <f t="shared" si="1"/>
        <v>-325.67598517360534</v>
      </c>
      <c r="H14" s="11">
        <f t="shared" si="2"/>
        <v>106064.84731879841</v>
      </c>
    </row>
    <row r="15" spans="1:14" x14ac:dyDescent="0.25">
      <c r="A15" s="9">
        <v>43374</v>
      </c>
      <c r="B15">
        <v>10</v>
      </c>
      <c r="C15" s="10">
        <v>2105.1399999999994</v>
      </c>
      <c r="D15" s="11">
        <f t="shared" si="3"/>
        <v>1839.9192911541886</v>
      </c>
      <c r="E15" s="11">
        <f t="shared" si="4"/>
        <v>36.644678390264062</v>
      </c>
      <c r="F15" s="11">
        <f t="shared" si="0"/>
        <v>1725.5874820686195</v>
      </c>
      <c r="G15" s="11">
        <f t="shared" si="1"/>
        <v>379.55251793137995</v>
      </c>
      <c r="H15" s="11">
        <f t="shared" si="2"/>
        <v>144060.11386805051</v>
      </c>
    </row>
    <row r="16" spans="1:14" x14ac:dyDescent="0.25">
      <c r="A16" s="9">
        <v>43405</v>
      </c>
      <c r="B16">
        <v>11</v>
      </c>
      <c r="C16" s="10">
        <v>2095.4</v>
      </c>
      <c r="D16" s="11">
        <f t="shared" si="3"/>
        <v>1942.4834881171389</v>
      </c>
      <c r="E16" s="11">
        <f t="shared" si="4"/>
        <v>38.965949332461285</v>
      </c>
      <c r="F16" s="11">
        <f t="shared" si="0"/>
        <v>1876.5639695444527</v>
      </c>
      <c r="G16" s="11">
        <f t="shared" si="1"/>
        <v>218.83603045554742</v>
      </c>
      <c r="H16" s="11">
        <f t="shared" si="2"/>
        <v>47889.208225541275</v>
      </c>
    </row>
    <row r="17" spans="1:8" x14ac:dyDescent="0.25">
      <c r="A17" s="9">
        <v>43435</v>
      </c>
      <c r="B17">
        <v>12</v>
      </c>
      <c r="C17" s="10">
        <v>3014.92</v>
      </c>
      <c r="D17" s="11">
        <f t="shared" si="3"/>
        <v>2292.7596079025602</v>
      </c>
      <c r="E17" s="11">
        <f t="shared" si="4"/>
        <v>49.928336017462733</v>
      </c>
      <c r="F17" s="11">
        <f t="shared" si="0"/>
        <v>1981.4494374496003</v>
      </c>
      <c r="G17" s="11">
        <f t="shared" si="1"/>
        <v>1033.4705625503998</v>
      </c>
      <c r="H17" s="11">
        <f t="shared" si="2"/>
        <v>1068061.4036582399</v>
      </c>
    </row>
    <row r="18" spans="1:8" x14ac:dyDescent="0.25">
      <c r="A18" s="9">
        <v>43466</v>
      </c>
      <c r="B18">
        <v>13</v>
      </c>
      <c r="C18" s="10">
        <v>2152.3606666666665</v>
      </c>
      <c r="D18" s="11">
        <f t="shared" si="3"/>
        <v>2285.3560572938854</v>
      </c>
      <c r="E18" s="11">
        <f t="shared" si="4"/>
        <v>47.909467473393271</v>
      </c>
      <c r="F18" s="11">
        <f t="shared" si="0"/>
        <v>2342.6879439200229</v>
      </c>
      <c r="G18" s="11">
        <f t="shared" si="1"/>
        <v>-190.32727725335644</v>
      </c>
      <c r="H18" s="11">
        <f t="shared" si="2"/>
        <v>36224.472466676016</v>
      </c>
    </row>
    <row r="19" spans="1:8" x14ac:dyDescent="0.25">
      <c r="A19" s="9">
        <v>43497</v>
      </c>
      <c r="B19">
        <v>14</v>
      </c>
      <c r="C19" s="10">
        <v>3869.5844466666667</v>
      </c>
      <c r="D19" s="11">
        <f t="shared" si="3"/>
        <v>2796.047652074637</v>
      </c>
      <c r="E19" s="11">
        <f t="shared" si="4"/>
        <v>64.205744023141932</v>
      </c>
      <c r="F19" s="11">
        <f t="shared" si="0"/>
        <v>2333.2655247672787</v>
      </c>
      <c r="G19" s="11">
        <f t="shared" si="1"/>
        <v>1536.318921899388</v>
      </c>
      <c r="H19" s="11">
        <f t="shared" si="2"/>
        <v>2360275.8297860976</v>
      </c>
    </row>
    <row r="20" spans="1:8" x14ac:dyDescent="0.25">
      <c r="A20" s="9">
        <v>43525</v>
      </c>
      <c r="B20">
        <v>15</v>
      </c>
      <c r="C20" s="10">
        <v>2399.9066666666668</v>
      </c>
      <c r="D20" s="11">
        <f t="shared" si="3"/>
        <v>2721.5841161010658</v>
      </c>
      <c r="E20" s="11">
        <f t="shared" si="4"/>
        <v>59.322683934090307</v>
      </c>
      <c r="F20" s="11">
        <f t="shared" si="0"/>
        <v>2860.2533960977789</v>
      </c>
      <c r="G20" s="11">
        <f t="shared" si="1"/>
        <v>-460.34672943111218</v>
      </c>
      <c r="H20" s="11">
        <f t="shared" si="2"/>
        <v>211919.1112979216</v>
      </c>
    </row>
    <row r="21" spans="1:8" x14ac:dyDescent="0.25">
      <c r="A21" s="9">
        <v>43556</v>
      </c>
      <c r="B21">
        <v>16</v>
      </c>
      <c r="C21" s="10">
        <v>2667.51</v>
      </c>
      <c r="D21" s="11">
        <f t="shared" si="3"/>
        <v>2746.7485197444748</v>
      </c>
      <c r="E21" s="11">
        <f t="shared" si="4"/>
        <v>58.119844089518978</v>
      </c>
      <c r="F21" s="11">
        <f t="shared" si="0"/>
        <v>2780.9068000351563</v>
      </c>
      <c r="G21" s="11">
        <f t="shared" si="1"/>
        <v>-113.39680003515605</v>
      </c>
      <c r="H21" s="11">
        <f t="shared" si="2"/>
        <v>12858.834258213166</v>
      </c>
    </row>
    <row r="22" spans="1:8" x14ac:dyDescent="0.25">
      <c r="A22" s="9">
        <v>43586</v>
      </c>
      <c r="B22">
        <v>17</v>
      </c>
      <c r="C22" s="10">
        <v>1522.0233333333335</v>
      </c>
      <c r="D22" s="11">
        <f t="shared" si="3"/>
        <v>2418.4396453184459</v>
      </c>
      <c r="E22" s="11">
        <f t="shared" si="4"/>
        <v>44.512254487183405</v>
      </c>
      <c r="F22" s="11">
        <f t="shared" si="0"/>
        <v>2804.868363833994</v>
      </c>
      <c r="G22" s="11">
        <f t="shared" si="1"/>
        <v>-1282.8450305006604</v>
      </c>
      <c r="H22" s="11">
        <f t="shared" si="2"/>
        <v>1645691.3722802403</v>
      </c>
    </row>
    <row r="23" spans="1:8" x14ac:dyDescent="0.25">
      <c r="A23" s="9">
        <v>43617</v>
      </c>
      <c r="B23">
        <v>18</v>
      </c>
      <c r="C23" s="10">
        <v>1985.66</v>
      </c>
      <c r="D23" s="11">
        <f t="shared" si="3"/>
        <v>2319.1782616696505</v>
      </c>
      <c r="E23" s="11">
        <f t="shared" si="4"/>
        <v>39.449451000670834</v>
      </c>
      <c r="F23" s="11">
        <f t="shared" si="0"/>
        <v>2462.9518998056292</v>
      </c>
      <c r="G23" s="11">
        <f t="shared" si="1"/>
        <v>-477.2918998056291</v>
      </c>
      <c r="H23" s="11">
        <f t="shared" si="2"/>
        <v>227807.55762006668</v>
      </c>
    </row>
    <row r="24" spans="1:8" x14ac:dyDescent="0.25">
      <c r="A24" s="9">
        <v>43647</v>
      </c>
      <c r="B24">
        <v>19</v>
      </c>
      <c r="C24" s="10">
        <v>1957.4033333333332</v>
      </c>
      <c r="D24" s="11">
        <f t="shared" si="3"/>
        <v>2237.7677342176794</v>
      </c>
      <c r="E24" s="11">
        <f t="shared" si="4"/>
        <v>35.193522527113302</v>
      </c>
      <c r="F24" s="11">
        <f t="shared" si="0"/>
        <v>2358.6277126703212</v>
      </c>
      <c r="G24" s="11">
        <f t="shared" si="1"/>
        <v>-401.22437933698802</v>
      </c>
      <c r="H24" s="11">
        <f t="shared" si="2"/>
        <v>160981.00257435127</v>
      </c>
    </row>
    <row r="25" spans="1:8" x14ac:dyDescent="0.25">
      <c r="A25" s="9">
        <v>43678</v>
      </c>
      <c r="B25">
        <v>20</v>
      </c>
      <c r="C25" s="10">
        <v>1379.6866666666667</v>
      </c>
      <c r="D25" s="11">
        <f t="shared" si="3"/>
        <v>2003.882025100052</v>
      </c>
      <c r="E25" s="11">
        <f t="shared" si="4"/>
        <v>25.718243958794119</v>
      </c>
      <c r="F25" s="11">
        <f t="shared" si="0"/>
        <v>2272.9612567447925</v>
      </c>
      <c r="G25" s="11">
        <f t="shared" si="1"/>
        <v>-893.27459007812581</v>
      </c>
      <c r="H25" s="11">
        <f t="shared" si="2"/>
        <v>797939.4932792437</v>
      </c>
    </row>
    <row r="26" spans="1:8" x14ac:dyDescent="0.25">
      <c r="A26" s="9">
        <v>43709</v>
      </c>
      <c r="B26">
        <v>21</v>
      </c>
      <c r="C26" s="10">
        <v>1877.6133333333332</v>
      </c>
      <c r="D26" s="11">
        <f t="shared" si="3"/>
        <v>1983.8175631145489</v>
      </c>
      <c r="E26" s="11">
        <f t="shared" si="4"/>
        <v>24.106064937090945</v>
      </c>
      <c r="F26" s="11">
        <f t="shared" si="0"/>
        <v>2029.6002690588462</v>
      </c>
      <c r="G26" s="11">
        <f t="shared" si="1"/>
        <v>-151.98693572551292</v>
      </c>
      <c r="H26" s="11">
        <f t="shared" si="2"/>
        <v>23100.028631231195</v>
      </c>
    </row>
    <row r="27" spans="1:8" x14ac:dyDescent="0.25">
      <c r="A27" s="9">
        <v>43739</v>
      </c>
      <c r="B27">
        <v>22</v>
      </c>
      <c r="C27" s="10">
        <v>2213.7033333333334</v>
      </c>
      <c r="D27" s="11">
        <f t="shared" si="3"/>
        <v>2069.910217170263</v>
      </c>
      <c r="E27" s="11">
        <f t="shared" si="4"/>
        <v>26.288842834176474</v>
      </c>
      <c r="F27" s="11">
        <f t="shared" si="0"/>
        <v>2007.9236280516398</v>
      </c>
      <c r="G27" s="11">
        <f t="shared" si="1"/>
        <v>205.77970528169362</v>
      </c>
      <c r="H27" s="11">
        <f t="shared" si="2"/>
        <v>42345.287105820687</v>
      </c>
    </row>
    <row r="28" spans="1:8" x14ac:dyDescent="0.25">
      <c r="A28" s="9">
        <v>43770</v>
      </c>
      <c r="B28">
        <v>23</v>
      </c>
      <c r="C28" s="10">
        <v>2342.86</v>
      </c>
      <c r="D28" s="11">
        <f t="shared" si="3"/>
        <v>2170.5002177312817</v>
      </c>
      <c r="E28" s="11">
        <f t="shared" si="4"/>
        <v>28.905262403636062</v>
      </c>
      <c r="F28" s="11">
        <f t="shared" si="0"/>
        <v>2096.1990600044396</v>
      </c>
      <c r="G28" s="11">
        <f t="shared" si="1"/>
        <v>246.66093999556051</v>
      </c>
      <c r="H28" s="11">
        <f t="shared" si="2"/>
        <v>60841.619319493504</v>
      </c>
    </row>
    <row r="29" spans="1:8" x14ac:dyDescent="0.25">
      <c r="A29" s="9">
        <v>43800</v>
      </c>
      <c r="B29">
        <v>24</v>
      </c>
      <c r="C29" s="10">
        <v>3392.603333333333</v>
      </c>
      <c r="D29" s="11">
        <f t="shared" si="3"/>
        <v>2558.8299674145833</v>
      </c>
      <c r="E29" s="11">
        <f t="shared" si="4"/>
        <v>41.561932784449859</v>
      </c>
      <c r="F29" s="11">
        <f t="shared" si="0"/>
        <v>2199.405480134918</v>
      </c>
      <c r="G29" s="11">
        <f t="shared" si="1"/>
        <v>1193.197853198415</v>
      </c>
      <c r="H29" s="11">
        <f t="shared" si="2"/>
        <v>1423721.1168773065</v>
      </c>
    </row>
    <row r="30" spans="1:8" x14ac:dyDescent="0.25">
      <c r="A30" s="9">
        <v>43831</v>
      </c>
      <c r="B30">
        <v>25</v>
      </c>
      <c r="C30" s="10">
        <v>2268.9466666666667</v>
      </c>
      <c r="D30" s="11">
        <f t="shared" si="3"/>
        <v>2500.5513475158982</v>
      </c>
      <c r="E30" s="11">
        <f t="shared" si="4"/>
        <v>38.046176316345125</v>
      </c>
      <c r="F30" s="11">
        <f t="shared" si="0"/>
        <v>2600.391900199033</v>
      </c>
      <c r="G30" s="11">
        <f t="shared" si="1"/>
        <v>-331.44523353236627</v>
      </c>
      <c r="H30" s="11">
        <f t="shared" si="2"/>
        <v>109855.94283132482</v>
      </c>
    </row>
    <row r="31" spans="1:8" x14ac:dyDescent="0.25">
      <c r="A31" s="9">
        <v>43862</v>
      </c>
      <c r="B31">
        <v>26</v>
      </c>
      <c r="C31" s="10">
        <v>2316.3166666666666</v>
      </c>
      <c r="D31" s="11">
        <f t="shared" si="3"/>
        <v>2471.6403273332176</v>
      </c>
      <c r="E31" s="11">
        <f t="shared" si="4"/>
        <v>35.68836488250102</v>
      </c>
      <c r="F31" s="11">
        <f t="shared" si="0"/>
        <v>2538.5975238322435</v>
      </c>
      <c r="G31" s="11">
        <f t="shared" si="1"/>
        <v>-222.28085716557689</v>
      </c>
      <c r="H31" s="11">
        <f t="shared" si="2"/>
        <v>49408.779462263592</v>
      </c>
    </row>
    <row r="32" spans="1:8" x14ac:dyDescent="0.25">
      <c r="A32" s="9">
        <v>43891</v>
      </c>
      <c r="B32">
        <v>27</v>
      </c>
      <c r="C32" s="10">
        <v>3196.0311133333339</v>
      </c>
      <c r="D32" s="11">
        <f t="shared" si="3"/>
        <v>2714.7850783757603</v>
      </c>
      <c r="E32" s="11">
        <f t="shared" si="4"/>
        <v>42.993674317301512</v>
      </c>
      <c r="F32" s="11">
        <f t="shared" si="0"/>
        <v>2507.3286922157185</v>
      </c>
      <c r="G32" s="11">
        <f t="shared" si="1"/>
        <v>688.70242111761536</v>
      </c>
      <c r="H32" s="11">
        <f t="shared" si="2"/>
        <v>474311.0248532652</v>
      </c>
    </row>
    <row r="33" spans="1:10" x14ac:dyDescent="0.25">
      <c r="A33" s="9">
        <v>43922</v>
      </c>
      <c r="B33">
        <v>28</v>
      </c>
      <c r="C33" s="10">
        <v>2312.9655533333334</v>
      </c>
      <c r="D33" s="11">
        <f t="shared" si="3"/>
        <v>2623.7886053871966</v>
      </c>
      <c r="E33" s="11">
        <f t="shared" si="4"/>
        <v>38.275383859235191</v>
      </c>
      <c r="F33" s="11">
        <f t="shared" si="0"/>
        <v>2757.778752693062</v>
      </c>
      <c r="G33" s="11">
        <f t="shared" si="1"/>
        <v>-444.81319935972851</v>
      </c>
      <c r="H33" s="11">
        <f t="shared" si="2"/>
        <v>197858.78232463758</v>
      </c>
    </row>
    <row r="34" spans="1:10" x14ac:dyDescent="0.25">
      <c r="A34" s="9">
        <v>43952</v>
      </c>
      <c r="B34">
        <v>29</v>
      </c>
      <c r="C34" s="10">
        <v>1946.6177799999998</v>
      </c>
      <c r="D34" s="11">
        <f t="shared" si="3"/>
        <v>2446.5516278679052</v>
      </c>
      <c r="E34" s="11">
        <f t="shared" si="4"/>
        <v>30.686393633211832</v>
      </c>
      <c r="F34" s="11">
        <f t="shared" si="0"/>
        <v>2662.0639892464319</v>
      </c>
      <c r="G34" s="11">
        <f t="shared" si="1"/>
        <v>-715.44620924643209</v>
      </c>
      <c r="H34" s="11">
        <f t="shared" si="2"/>
        <v>511863.27832508949</v>
      </c>
    </row>
    <row r="35" spans="1:10" x14ac:dyDescent="0.25">
      <c r="A35" s="9">
        <v>43983</v>
      </c>
      <c r="B35">
        <v>30</v>
      </c>
      <c r="C35" s="10">
        <v>2344.8522199999998</v>
      </c>
      <c r="D35" s="11">
        <f t="shared" si="3"/>
        <v>2437.3597241172429</v>
      </c>
      <c r="E35" s="11">
        <f t="shared" si="4"/>
        <v>29.282130754085731</v>
      </c>
      <c r="F35" s="11">
        <f t="shared" si="0"/>
        <v>2477.2380215011171</v>
      </c>
      <c r="G35" s="11">
        <f t="shared" si="1"/>
        <v>-132.38580150111738</v>
      </c>
      <c r="H35" s="11">
        <f t="shared" si="2"/>
        <v>17526.000439093255</v>
      </c>
    </row>
    <row r="36" spans="1:10" x14ac:dyDescent="0.25">
      <c r="A36" s="9">
        <v>44013</v>
      </c>
      <c r="B36">
        <v>31</v>
      </c>
      <c r="C36" s="10">
        <v>2128.3200000000002</v>
      </c>
      <c r="D36" s="11">
        <f t="shared" si="3"/>
        <v>2364.7298719619766</v>
      </c>
      <c r="E36" s="11">
        <f t="shared" si="4"/>
        <v>25.693431538566884</v>
      </c>
      <c r="F36" s="11">
        <f t="shared" si="0"/>
        <v>2466.6418548713286</v>
      </c>
      <c r="G36" s="11">
        <f t="shared" si="1"/>
        <v>-338.32185487132847</v>
      </c>
      <c r="H36" s="11">
        <f t="shared" si="2"/>
        <v>114461.67748357625</v>
      </c>
    </row>
    <row r="37" spans="1:10" x14ac:dyDescent="0.25">
      <c r="A37" s="9">
        <v>44044</v>
      </c>
      <c r="B37">
        <v>32</v>
      </c>
      <c r="C37" s="10">
        <v>1998.4066666666665</v>
      </c>
      <c r="D37" s="11">
        <f t="shared" si="3"/>
        <v>2272.3369540142235</v>
      </c>
      <c r="E37" s="11">
        <f t="shared" si="4"/>
        <v>21.535172836624255</v>
      </c>
      <c r="F37" s="11">
        <f t="shared" si="0"/>
        <v>2390.4233035005436</v>
      </c>
      <c r="G37" s="11">
        <f t="shared" si="1"/>
        <v>-392.0166368338771</v>
      </c>
      <c r="H37" s="11">
        <f t="shared" si="2"/>
        <v>153677.0435545439</v>
      </c>
      <c r="J37" t="s">
        <v>39</v>
      </c>
    </row>
    <row r="38" spans="1:10" x14ac:dyDescent="0.25">
      <c r="A38" s="19">
        <v>44075</v>
      </c>
      <c r="B38" s="20">
        <v>33</v>
      </c>
      <c r="C38" s="21">
        <f>D$37+(B38-B$37)*E$37</f>
        <v>2293.8721268508475</v>
      </c>
    </row>
    <row r="39" spans="1:10" x14ac:dyDescent="0.25">
      <c r="A39" s="19">
        <v>44105</v>
      </c>
      <c r="B39" s="20">
        <v>34</v>
      </c>
      <c r="C39" s="21">
        <f t="shared" ref="C39:C65" si="5">D$37+(B39-B$37)*E$37</f>
        <v>2315.407299687472</v>
      </c>
    </row>
    <row r="40" spans="1:10" x14ac:dyDescent="0.25">
      <c r="A40" s="19">
        <v>44136</v>
      </c>
      <c r="B40" s="20">
        <v>35</v>
      </c>
      <c r="C40" s="21">
        <f t="shared" si="5"/>
        <v>2336.942472524096</v>
      </c>
    </row>
    <row r="41" spans="1:10" x14ac:dyDescent="0.25">
      <c r="A41" s="19">
        <v>44166</v>
      </c>
      <c r="B41" s="20">
        <v>36</v>
      </c>
      <c r="C41" s="21">
        <f t="shared" si="5"/>
        <v>2358.4776453607205</v>
      </c>
    </row>
    <row r="42" spans="1:10" x14ac:dyDescent="0.25">
      <c r="A42" s="19">
        <v>44197</v>
      </c>
      <c r="B42" s="20">
        <v>37</v>
      </c>
      <c r="C42" s="21">
        <f t="shared" si="5"/>
        <v>2380.0128181973446</v>
      </c>
    </row>
    <row r="43" spans="1:10" x14ac:dyDescent="0.25">
      <c r="A43" s="19">
        <v>44228</v>
      </c>
      <c r="B43" s="20">
        <v>38</v>
      </c>
      <c r="C43" s="21">
        <f t="shared" si="5"/>
        <v>2401.5479910339691</v>
      </c>
    </row>
    <row r="44" spans="1:10" x14ac:dyDescent="0.25">
      <c r="A44" s="19">
        <v>44256</v>
      </c>
      <c r="B44" s="20">
        <v>39</v>
      </c>
      <c r="C44" s="21">
        <f t="shared" si="5"/>
        <v>2423.0831638705931</v>
      </c>
    </row>
    <row r="45" spans="1:10" x14ac:dyDescent="0.25">
      <c r="A45" s="19">
        <v>44287</v>
      </c>
      <c r="B45" s="20">
        <v>40</v>
      </c>
      <c r="C45" s="21">
        <f t="shared" si="5"/>
        <v>2444.6183367072176</v>
      </c>
    </row>
    <row r="46" spans="1:10" x14ac:dyDescent="0.25">
      <c r="A46" s="19">
        <v>44317</v>
      </c>
      <c r="B46" s="20">
        <v>41</v>
      </c>
      <c r="C46" s="21">
        <f t="shared" si="5"/>
        <v>2466.1535095438417</v>
      </c>
    </row>
    <row r="47" spans="1:10" x14ac:dyDescent="0.25">
      <c r="A47" s="19">
        <v>44348</v>
      </c>
      <c r="B47" s="20">
        <v>42</v>
      </c>
      <c r="C47" s="21">
        <f t="shared" si="5"/>
        <v>2487.6886823804662</v>
      </c>
    </row>
    <row r="48" spans="1:10" x14ac:dyDescent="0.25">
      <c r="A48" s="19">
        <v>44378</v>
      </c>
      <c r="B48" s="20">
        <v>43</v>
      </c>
      <c r="C48" s="21">
        <f t="shared" si="5"/>
        <v>2509.2238552170902</v>
      </c>
    </row>
    <row r="49" spans="1:3" x14ac:dyDescent="0.25">
      <c r="A49" s="19">
        <v>44409</v>
      </c>
      <c r="B49" s="20">
        <v>44</v>
      </c>
      <c r="C49" s="21">
        <f t="shared" si="5"/>
        <v>2530.7590280537147</v>
      </c>
    </row>
    <row r="50" spans="1:3" x14ac:dyDescent="0.25">
      <c r="A50" s="19">
        <v>44440</v>
      </c>
      <c r="B50" s="20">
        <v>45</v>
      </c>
      <c r="C50" s="21">
        <f t="shared" si="5"/>
        <v>2552.2942008903387</v>
      </c>
    </row>
    <row r="51" spans="1:3" x14ac:dyDescent="0.25">
      <c r="A51" s="19">
        <v>44470</v>
      </c>
      <c r="B51" s="20">
        <v>46</v>
      </c>
      <c r="C51" s="21">
        <f t="shared" si="5"/>
        <v>2573.8293737269632</v>
      </c>
    </row>
    <row r="52" spans="1:3" x14ac:dyDescent="0.25">
      <c r="A52" s="19">
        <v>44501</v>
      </c>
      <c r="B52" s="20">
        <v>47</v>
      </c>
      <c r="C52" s="21">
        <f t="shared" si="5"/>
        <v>2595.3645465635873</v>
      </c>
    </row>
    <row r="53" spans="1:3" x14ac:dyDescent="0.25">
      <c r="A53" s="19">
        <v>44531</v>
      </c>
      <c r="B53" s="20">
        <v>48</v>
      </c>
      <c r="C53" s="21">
        <f t="shared" si="5"/>
        <v>2616.8997194002113</v>
      </c>
    </row>
    <row r="54" spans="1:3" x14ac:dyDescent="0.25">
      <c r="A54" s="19">
        <v>44562</v>
      </c>
      <c r="B54" s="20">
        <v>49</v>
      </c>
      <c r="C54" s="21">
        <f t="shared" si="5"/>
        <v>2638.4348922368358</v>
      </c>
    </row>
    <row r="55" spans="1:3" x14ac:dyDescent="0.25">
      <c r="A55" s="19">
        <v>44593</v>
      </c>
      <c r="B55" s="20">
        <v>50</v>
      </c>
      <c r="C55" s="21">
        <f t="shared" si="5"/>
        <v>2659.9700650734603</v>
      </c>
    </row>
    <row r="56" spans="1:3" x14ac:dyDescent="0.25">
      <c r="A56" s="19">
        <v>44621</v>
      </c>
      <c r="B56" s="20">
        <v>51</v>
      </c>
      <c r="C56" s="21">
        <f t="shared" si="5"/>
        <v>2681.5052379100844</v>
      </c>
    </row>
    <row r="57" spans="1:3" x14ac:dyDescent="0.25">
      <c r="A57" s="19">
        <v>44652</v>
      </c>
      <c r="B57" s="20">
        <v>52</v>
      </c>
      <c r="C57" s="21">
        <f t="shared" si="5"/>
        <v>2703.0404107467084</v>
      </c>
    </row>
    <row r="58" spans="1:3" x14ac:dyDescent="0.25">
      <c r="A58" s="19">
        <v>44682</v>
      </c>
      <c r="B58" s="20">
        <v>53</v>
      </c>
      <c r="C58" s="21">
        <f t="shared" si="5"/>
        <v>2724.5755835833329</v>
      </c>
    </row>
    <row r="59" spans="1:3" x14ac:dyDescent="0.25">
      <c r="A59" s="19">
        <v>44713</v>
      </c>
      <c r="B59" s="20">
        <v>54</v>
      </c>
      <c r="C59" s="21">
        <f t="shared" si="5"/>
        <v>2746.1107564199569</v>
      </c>
    </row>
    <row r="60" spans="1:3" x14ac:dyDescent="0.25">
      <c r="A60" s="19">
        <v>44743</v>
      </c>
      <c r="B60" s="20">
        <v>55</v>
      </c>
      <c r="C60" s="21">
        <f t="shared" si="5"/>
        <v>2767.6459292565814</v>
      </c>
    </row>
    <row r="61" spans="1:3" x14ac:dyDescent="0.25">
      <c r="A61" s="19">
        <v>44774</v>
      </c>
      <c r="B61" s="20">
        <v>56</v>
      </c>
      <c r="C61" s="21">
        <f t="shared" si="5"/>
        <v>2789.1811020932055</v>
      </c>
    </row>
    <row r="62" spans="1:3" x14ac:dyDescent="0.25">
      <c r="A62" s="19">
        <v>44805</v>
      </c>
      <c r="B62" s="20">
        <v>57</v>
      </c>
      <c r="C62" s="21">
        <f t="shared" si="5"/>
        <v>2810.71627492983</v>
      </c>
    </row>
    <row r="63" spans="1:3" x14ac:dyDescent="0.25">
      <c r="A63" s="19">
        <v>44835</v>
      </c>
      <c r="B63" s="20">
        <v>58</v>
      </c>
      <c r="C63" s="21">
        <f t="shared" si="5"/>
        <v>2832.251447766454</v>
      </c>
    </row>
    <row r="64" spans="1:3" x14ac:dyDescent="0.25">
      <c r="A64" s="19">
        <v>44866</v>
      </c>
      <c r="B64" s="20">
        <v>59</v>
      </c>
      <c r="C64" s="21">
        <f t="shared" si="5"/>
        <v>2853.7866206030785</v>
      </c>
    </row>
    <row r="65" spans="1:3" x14ac:dyDescent="0.25">
      <c r="A65" s="19">
        <v>44896</v>
      </c>
      <c r="B65" s="20">
        <v>60</v>
      </c>
      <c r="C65" s="21">
        <f t="shared" si="5"/>
        <v>2875.3217934397026</v>
      </c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70" zoomScaleNormal="70" workbookViewId="0">
      <pane ySplit="4" topLeftCell="A5" activePane="bottomLeft" state="frozen"/>
      <selection activeCell="O15" sqref="O15"/>
      <selection pane="bottomLeft" activeCell="F43" sqref="F43"/>
    </sheetView>
  </sheetViews>
  <sheetFormatPr defaultColWidth="11" defaultRowHeight="15.75" x14ac:dyDescent="0.25"/>
  <cols>
    <col min="1" max="1" width="14.625" customWidth="1"/>
    <col min="2" max="2" width="9" customWidth="1"/>
    <col min="3" max="3" width="17.375" customWidth="1"/>
    <col min="4" max="4" width="11" style="5"/>
    <col min="5" max="5" width="11.875" style="5" customWidth="1"/>
    <col min="6" max="8" width="10.875" style="5" customWidth="1"/>
  </cols>
  <sheetData>
    <row r="1" spans="1:14" s="1" customFormat="1" ht="63" x14ac:dyDescent="0.25">
      <c r="B1" s="13" t="s">
        <v>0</v>
      </c>
      <c r="D1" s="12" t="s">
        <v>1</v>
      </c>
      <c r="E1" s="12" t="s">
        <v>10</v>
      </c>
      <c r="F1" s="6"/>
      <c r="G1" s="12" t="s">
        <v>2</v>
      </c>
      <c r="H1" s="12" t="s">
        <v>3</v>
      </c>
    </row>
    <row r="2" spans="1:14" x14ac:dyDescent="0.25">
      <c r="B2" s="14">
        <v>32</v>
      </c>
      <c r="D2" s="22">
        <v>1.5435194916460782E-2</v>
      </c>
      <c r="E2" s="22">
        <v>0.91456872300000003</v>
      </c>
      <c r="G2" s="15">
        <f>SUM(H6:H37)</f>
        <v>1017037328.0206531</v>
      </c>
      <c r="H2" s="16">
        <f>SQRT(G2/(32-2))</f>
        <v>5822.4775025203062</v>
      </c>
      <c r="J2" s="1"/>
      <c r="K2" s="1"/>
      <c r="M2" s="5"/>
      <c r="N2" s="5"/>
    </row>
    <row r="4" spans="1:14" ht="39.75" customHeight="1" x14ac:dyDescent="0.25">
      <c r="A4" s="14" t="s">
        <v>4</v>
      </c>
      <c r="B4" s="13" t="s">
        <v>12</v>
      </c>
      <c r="C4" s="13" t="s">
        <v>20</v>
      </c>
      <c r="D4" s="15" t="s">
        <v>5</v>
      </c>
      <c r="E4" s="15" t="s">
        <v>6</v>
      </c>
      <c r="F4" s="12" t="s">
        <v>7</v>
      </c>
      <c r="G4" s="12" t="s">
        <v>8</v>
      </c>
      <c r="H4" s="12" t="s">
        <v>9</v>
      </c>
      <c r="I4" s="1"/>
    </row>
    <row r="5" spans="1:14" x14ac:dyDescent="0.25">
      <c r="A5" s="3"/>
      <c r="B5" s="17">
        <v>0</v>
      </c>
      <c r="C5" s="17"/>
      <c r="D5" s="8">
        <v>17517</v>
      </c>
      <c r="E5" s="18">
        <v>550.51</v>
      </c>
      <c r="F5" s="8"/>
      <c r="G5" s="8"/>
      <c r="H5" s="8"/>
      <c r="J5" t="s">
        <v>37</v>
      </c>
    </row>
    <row r="6" spans="1:14" x14ac:dyDescent="0.25">
      <c r="A6" s="9">
        <v>43101</v>
      </c>
      <c r="B6">
        <v>1</v>
      </c>
      <c r="C6" s="10">
        <v>25180.515220000001</v>
      </c>
      <c r="D6" s="11">
        <f>D5+E5+D$2*G6</f>
        <v>18177.300622012503</v>
      </c>
      <c r="E6" s="11">
        <f>E5+E$2*D$2*G6</f>
        <v>650.92106897135056</v>
      </c>
      <c r="F6" s="11">
        <f>D5+E5</f>
        <v>18067.509999999998</v>
      </c>
      <c r="G6" s="11">
        <f>C6-F6</f>
        <v>7113.0052200000027</v>
      </c>
      <c r="H6" s="11">
        <f>G6^2</f>
        <v>50594843.259747289</v>
      </c>
    </row>
    <row r="7" spans="1:14" x14ac:dyDescent="0.25">
      <c r="A7" s="9">
        <v>43132</v>
      </c>
      <c r="B7">
        <v>2</v>
      </c>
      <c r="C7" s="10">
        <v>24464.786666666667</v>
      </c>
      <c r="D7" s="11">
        <f>D6+E6+D$2*G7</f>
        <v>18915.223170042813</v>
      </c>
      <c r="E7" s="11">
        <f>E6+E$2*D$2*G7</f>
        <v>730.48990057341507</v>
      </c>
      <c r="F7" s="11">
        <f t="shared" ref="F7:F37" si="0">D6+E6</f>
        <v>18828.221690983853</v>
      </c>
      <c r="G7" s="11">
        <f t="shared" ref="G7:G37" si="1">C7-F7</f>
        <v>5636.5649756828134</v>
      </c>
      <c r="H7" s="11">
        <f t="shared" ref="H7:H37" si="2">G7^2</f>
        <v>31770864.725094195</v>
      </c>
    </row>
    <row r="8" spans="1:14" x14ac:dyDescent="0.25">
      <c r="A8" s="9">
        <v>43160</v>
      </c>
      <c r="B8">
        <v>3</v>
      </c>
      <c r="C8" s="10">
        <v>19466.325780000003</v>
      </c>
      <c r="D8" s="11">
        <f t="shared" ref="D8:D37" si="3">D7+E7+D$2*G8</f>
        <v>19642.944192820032</v>
      </c>
      <c r="E8" s="11">
        <f t="shared" ref="E8:E37" si="4">E7+E$2*D$2*G8</f>
        <v>727.95757154320393</v>
      </c>
      <c r="F8" s="11">
        <f t="shared" si="0"/>
        <v>19645.713070616228</v>
      </c>
      <c r="G8" s="11">
        <f t="shared" si="1"/>
        <v>-179.38729061622507</v>
      </c>
      <c r="H8" s="11">
        <f t="shared" si="2"/>
        <v>32179.800034629992</v>
      </c>
    </row>
    <row r="9" spans="1:14" x14ac:dyDescent="0.25">
      <c r="A9" s="9">
        <v>43191</v>
      </c>
      <c r="B9">
        <v>4</v>
      </c>
      <c r="C9" s="10">
        <v>20389.278200000001</v>
      </c>
      <c r="D9" s="11">
        <f t="shared" si="3"/>
        <v>20371.185408229157</v>
      </c>
      <c r="E9" s="11">
        <f>E8+E$2*D$2*G9</f>
        <v>728.21698335144811</v>
      </c>
      <c r="F9" s="11">
        <f>D8+E8</f>
        <v>20370.901764363236</v>
      </c>
      <c r="G9" s="11">
        <f t="shared" si="1"/>
        <v>18.376435636764654</v>
      </c>
      <c r="H9" s="11">
        <f>G9^2</f>
        <v>337.69338671215394</v>
      </c>
    </row>
    <row r="10" spans="1:14" x14ac:dyDescent="0.25">
      <c r="A10" s="9">
        <v>43221</v>
      </c>
      <c r="B10">
        <v>5</v>
      </c>
      <c r="C10" s="10">
        <v>15085.913306666669</v>
      </c>
      <c r="D10" s="11">
        <f t="shared" si="3"/>
        <v>21006.58301542695</v>
      </c>
      <c r="E10" s="11">
        <f t="shared" si="4"/>
        <v>643.32728503294231</v>
      </c>
      <c r="F10" s="11">
        <f t="shared" si="0"/>
        <v>21099.402391580606</v>
      </c>
      <c r="G10" s="11">
        <f t="shared" si="1"/>
        <v>-6013.4890849139374</v>
      </c>
      <c r="H10" s="11">
        <f t="shared" si="2"/>
        <v>36162050.974379063</v>
      </c>
    </row>
    <row r="11" spans="1:14" x14ac:dyDescent="0.25">
      <c r="A11" s="9">
        <v>43252</v>
      </c>
      <c r="B11">
        <v>6</v>
      </c>
      <c r="C11" s="10">
        <v>17467.989566666671</v>
      </c>
      <c r="D11" s="11">
        <f t="shared" si="3"/>
        <v>21585.361538808604</v>
      </c>
      <c r="E11" s="11">
        <f t="shared" si="4"/>
        <v>584.2930065182934</v>
      </c>
      <c r="F11" s="11">
        <f t="shared" si="0"/>
        <v>21649.910300459891</v>
      </c>
      <c r="G11" s="11">
        <f t="shared" si="1"/>
        <v>-4181.9207337932203</v>
      </c>
      <c r="H11" s="11">
        <f t="shared" si="2"/>
        <v>17488461.023729626</v>
      </c>
    </row>
    <row r="12" spans="1:14" x14ac:dyDescent="0.25">
      <c r="A12" s="9">
        <v>43282</v>
      </c>
      <c r="B12">
        <v>7</v>
      </c>
      <c r="C12" s="10">
        <v>18055.270379999998</v>
      </c>
      <c r="D12" s="11">
        <f t="shared" si="3"/>
        <v>22106.148223773875</v>
      </c>
      <c r="E12" s="11">
        <f t="shared" si="4"/>
        <v>526.21211111312005</v>
      </c>
      <c r="F12" s="11">
        <f t="shared" si="0"/>
        <v>22169.654545326895</v>
      </c>
      <c r="G12" s="11">
        <f t="shared" si="1"/>
        <v>-4114.3841653268973</v>
      </c>
      <c r="H12" s="11">
        <f t="shared" si="2"/>
        <v>16928157.05989271</v>
      </c>
    </row>
    <row r="13" spans="1:14" x14ac:dyDescent="0.25">
      <c r="A13" s="9">
        <v>43313</v>
      </c>
      <c r="B13">
        <v>8</v>
      </c>
      <c r="C13" s="10">
        <v>13879.728353333334</v>
      </c>
      <c r="D13" s="11">
        <f t="shared" si="3"/>
        <v>22497.261754219664</v>
      </c>
      <c r="E13" s="11">
        <f t="shared" si="4"/>
        <v>402.65517471308834</v>
      </c>
      <c r="F13" s="11">
        <f t="shared" si="0"/>
        <v>22632.360334886995</v>
      </c>
      <c r="G13" s="11">
        <f t="shared" si="1"/>
        <v>-8752.6319815536608</v>
      </c>
      <c r="H13" s="11">
        <f t="shared" si="2"/>
        <v>76608566.60451597</v>
      </c>
    </row>
    <row r="14" spans="1:14" x14ac:dyDescent="0.25">
      <c r="A14" s="9">
        <v>43344</v>
      </c>
      <c r="B14">
        <v>9</v>
      </c>
      <c r="C14" s="10">
        <v>18112.114886666666</v>
      </c>
      <c r="D14" s="11">
        <f t="shared" si="3"/>
        <v>22826.016271188946</v>
      </c>
      <c r="E14" s="11">
        <f t="shared" si="4"/>
        <v>335.06794453147563</v>
      </c>
      <c r="F14" s="11">
        <f t="shared" si="0"/>
        <v>22899.916928932751</v>
      </c>
      <c r="G14" s="11">
        <f t="shared" si="1"/>
        <v>-4787.8020422660848</v>
      </c>
      <c r="H14" s="11">
        <f t="shared" si="2"/>
        <v>22923048.395927291</v>
      </c>
    </row>
    <row r="15" spans="1:14" x14ac:dyDescent="0.25">
      <c r="A15" s="9">
        <v>43374</v>
      </c>
      <c r="B15">
        <v>10</v>
      </c>
      <c r="C15" s="10">
        <v>20597.249446666665</v>
      </c>
      <c r="D15" s="11">
        <f t="shared" si="3"/>
        <v>23121.510926326475</v>
      </c>
      <c r="E15" s="11">
        <f t="shared" si="4"/>
        <v>298.87545178554689</v>
      </c>
      <c r="F15" s="11">
        <f t="shared" si="0"/>
        <v>23161.084215720421</v>
      </c>
      <c r="G15" s="11">
        <f t="shared" si="1"/>
        <v>-2563.8347690537557</v>
      </c>
      <c r="H15" s="11">
        <f t="shared" si="2"/>
        <v>6573248.7230089251</v>
      </c>
    </row>
    <row r="16" spans="1:14" x14ac:dyDescent="0.25">
      <c r="A16" s="9">
        <v>43405</v>
      </c>
      <c r="B16">
        <v>11</v>
      </c>
      <c r="C16" s="10">
        <v>19759.133553333333</v>
      </c>
      <c r="D16" s="11">
        <f t="shared" si="3"/>
        <v>23363.87422712312</v>
      </c>
      <c r="E16" s="11">
        <f t="shared" si="4"/>
        <v>247.19120602164384</v>
      </c>
      <c r="F16" s="11">
        <f t="shared" si="0"/>
        <v>23420.386378112024</v>
      </c>
      <c r="G16" s="11">
        <f t="shared" si="1"/>
        <v>-3661.2528247786904</v>
      </c>
      <c r="H16" s="11">
        <f t="shared" si="2"/>
        <v>13404772.246949939</v>
      </c>
    </row>
    <row r="17" spans="1:8" x14ac:dyDescent="0.25">
      <c r="A17" s="9">
        <v>43435</v>
      </c>
      <c r="B17">
        <v>12</v>
      </c>
      <c r="C17" s="10">
        <v>29135.227219999997</v>
      </c>
      <c r="D17" s="11">
        <f t="shared" si="3"/>
        <v>23696.331947074941</v>
      </c>
      <c r="E17" s="11">
        <f t="shared" si="4"/>
        <v>325.17329278142552</v>
      </c>
      <c r="F17" s="11">
        <f t="shared" si="0"/>
        <v>23611.065433144766</v>
      </c>
      <c r="G17" s="11">
        <f t="shared" si="1"/>
        <v>5524.1617868552312</v>
      </c>
      <c r="H17" s="11">
        <f t="shared" si="2"/>
        <v>30516363.447351582</v>
      </c>
    </row>
    <row r="18" spans="1:8" x14ac:dyDescent="0.25">
      <c r="A18" s="9">
        <v>43466</v>
      </c>
      <c r="B18">
        <v>13</v>
      </c>
      <c r="C18" s="10">
        <v>25279.257646666669</v>
      </c>
      <c r="D18" s="11">
        <f t="shared" si="3"/>
        <v>24040.918893412134</v>
      </c>
      <c r="E18" s="11">
        <f t="shared" si="4"/>
        <v>342.92841312268564</v>
      </c>
      <c r="F18" s="11">
        <f t="shared" si="0"/>
        <v>24021.505239856368</v>
      </c>
      <c r="G18" s="11">
        <f t="shared" si="1"/>
        <v>1257.7524068103012</v>
      </c>
      <c r="H18" s="11">
        <f t="shared" si="2"/>
        <v>1581941.1168371052</v>
      </c>
    </row>
    <row r="19" spans="1:8" x14ac:dyDescent="0.25">
      <c r="A19" s="9">
        <v>43497</v>
      </c>
      <c r="B19">
        <v>14</v>
      </c>
      <c r="C19" s="10">
        <v>39844.815793333328</v>
      </c>
      <c r="D19" s="11">
        <f t="shared" si="3"/>
        <v>24622.490368725812</v>
      </c>
      <c r="E19" s="11">
        <f t="shared" si="4"/>
        <v>561.18389376351138</v>
      </c>
      <c r="F19" s="11">
        <f t="shared" si="0"/>
        <v>24383.847306534819</v>
      </c>
      <c r="G19" s="11">
        <f t="shared" si="1"/>
        <v>15460.968486798509</v>
      </c>
      <c r="H19" s="11">
        <f t="shared" si="2"/>
        <v>239041546.54977658</v>
      </c>
    </row>
    <row r="20" spans="1:8" x14ac:dyDescent="0.25">
      <c r="A20" s="9">
        <v>43525</v>
      </c>
      <c r="B20">
        <v>15</v>
      </c>
      <c r="C20" s="10">
        <v>23079.068779999998</v>
      </c>
      <c r="D20" s="11">
        <f t="shared" si="3"/>
        <v>25151.189266644848</v>
      </c>
      <c r="E20" s="11">
        <f t="shared" si="4"/>
        <v>531.47413259736982</v>
      </c>
      <c r="F20" s="11">
        <f t="shared" si="0"/>
        <v>25183.674262489323</v>
      </c>
      <c r="G20" s="11">
        <f t="shared" si="1"/>
        <v>-2104.6054824893254</v>
      </c>
      <c r="H20" s="11">
        <f t="shared" si="2"/>
        <v>4429364.2369241258</v>
      </c>
    </row>
    <row r="21" spans="1:8" x14ac:dyDescent="0.25">
      <c r="A21" s="9">
        <v>43556</v>
      </c>
      <c r="B21">
        <v>16</v>
      </c>
      <c r="C21" s="10">
        <v>25348.916066666665</v>
      </c>
      <c r="D21" s="11">
        <f t="shared" si="3"/>
        <v>25677.511944111066</v>
      </c>
      <c r="E21" s="11">
        <f t="shared" si="4"/>
        <v>526.76277285647984</v>
      </c>
      <c r="F21" s="11">
        <f t="shared" si="0"/>
        <v>25682.663399242218</v>
      </c>
      <c r="G21" s="11">
        <f t="shared" si="1"/>
        <v>-333.74733257555272</v>
      </c>
      <c r="H21" s="11">
        <f t="shared" si="2"/>
        <v>111387.2820012966</v>
      </c>
    </row>
    <row r="22" spans="1:8" x14ac:dyDescent="0.25">
      <c r="A22" s="9">
        <v>43586</v>
      </c>
      <c r="B22">
        <v>17</v>
      </c>
      <c r="C22" s="10">
        <v>16555.901346666669</v>
      </c>
      <c r="D22" s="11">
        <f t="shared" si="3"/>
        <v>26055.350193370163</v>
      </c>
      <c r="E22" s="11">
        <f t="shared" si="4"/>
        <v>390.5610614866373</v>
      </c>
      <c r="F22" s="11">
        <f t="shared" si="0"/>
        <v>26204.274716967546</v>
      </c>
      <c r="G22" s="11">
        <f t="shared" si="1"/>
        <v>-9648.3733703008766</v>
      </c>
      <c r="H22" s="11">
        <f t="shared" si="2"/>
        <v>93091108.692731097</v>
      </c>
    </row>
    <row r="23" spans="1:8" x14ac:dyDescent="0.25">
      <c r="A23" s="9">
        <v>43617</v>
      </c>
      <c r="B23">
        <v>18</v>
      </c>
      <c r="C23" s="10">
        <v>21544.56538</v>
      </c>
      <c r="D23" s="11">
        <f t="shared" si="3"/>
        <v>26370.258025925395</v>
      </c>
      <c r="E23" s="11">
        <f t="shared" si="4"/>
        <v>321.3709845120149</v>
      </c>
      <c r="F23" s="11">
        <f t="shared" si="0"/>
        <v>26445.911254856801</v>
      </c>
      <c r="G23" s="11">
        <f t="shared" si="1"/>
        <v>-4901.3458748568009</v>
      </c>
      <c r="H23" s="11">
        <f t="shared" si="2"/>
        <v>24023191.38497578</v>
      </c>
    </row>
    <row r="24" spans="1:8" x14ac:dyDescent="0.25">
      <c r="A24" s="9">
        <v>43647</v>
      </c>
      <c r="B24">
        <v>19</v>
      </c>
      <c r="C24" s="10">
        <v>23533.236060000003</v>
      </c>
      <c r="D24" s="11">
        <f t="shared" si="3"/>
        <v>26642.878599624633</v>
      </c>
      <c r="E24" s="11">
        <f t="shared" si="4"/>
        <v>276.78538354924802</v>
      </c>
      <c r="F24" s="11">
        <f t="shared" si="0"/>
        <v>26691.629010437409</v>
      </c>
      <c r="G24" s="11">
        <f t="shared" si="1"/>
        <v>-3158.3929504374064</v>
      </c>
      <c r="H24" s="11">
        <f t="shared" si="2"/>
        <v>9975446.0293727051</v>
      </c>
    </row>
    <row r="25" spans="1:8" x14ac:dyDescent="0.25">
      <c r="A25" s="9">
        <v>43678</v>
      </c>
      <c r="B25">
        <v>20</v>
      </c>
      <c r="C25" s="10">
        <v>18141.489746666666</v>
      </c>
      <c r="D25" s="11">
        <f t="shared" si="3"/>
        <v>26784.171152822739</v>
      </c>
      <c r="E25" s="11">
        <f t="shared" si="4"/>
        <v>152.86787871934735</v>
      </c>
      <c r="F25" s="11">
        <f t="shared" si="0"/>
        <v>26919.663983173883</v>
      </c>
      <c r="G25" s="11">
        <f t="shared" si="1"/>
        <v>-8778.1742365072168</v>
      </c>
      <c r="H25" s="11">
        <f t="shared" si="2"/>
        <v>77056342.926479056</v>
      </c>
    </row>
    <row r="26" spans="1:8" x14ac:dyDescent="0.25">
      <c r="A26" s="9">
        <v>43709</v>
      </c>
      <c r="B26">
        <v>21</v>
      </c>
      <c r="C26" s="10">
        <v>24377.354753333329</v>
      </c>
      <c r="D26" s="11">
        <f t="shared" si="3"/>
        <v>26897.529805783332</v>
      </c>
      <c r="E26" s="11">
        <f t="shared" si="4"/>
        <v>116.73397657044649</v>
      </c>
      <c r="F26" s="11">
        <f t="shared" si="0"/>
        <v>26937.039031542085</v>
      </c>
      <c r="G26" s="11">
        <f t="shared" si="1"/>
        <v>-2559.6842782087551</v>
      </c>
      <c r="H26" s="11">
        <f t="shared" si="2"/>
        <v>6551983.6041090759</v>
      </c>
    </row>
    <row r="27" spans="1:8" x14ac:dyDescent="0.25">
      <c r="A27" s="9">
        <v>43739</v>
      </c>
      <c r="B27">
        <v>22</v>
      </c>
      <c r="C27" s="10">
        <v>25706.569553333331</v>
      </c>
      <c r="D27" s="11">
        <f t="shared" si="3"/>
        <v>26994.079267037716</v>
      </c>
      <c r="E27" s="11">
        <f t="shared" si="4"/>
        <v>98.273850173462193</v>
      </c>
      <c r="F27" s="11">
        <f t="shared" si="0"/>
        <v>27014.263782353777</v>
      </c>
      <c r="G27" s="11">
        <f t="shared" si="1"/>
        <v>-1307.6942290204461</v>
      </c>
      <c r="H27" s="11">
        <f t="shared" si="2"/>
        <v>1710064.1966133788</v>
      </c>
    </row>
    <row r="28" spans="1:8" x14ac:dyDescent="0.25">
      <c r="A28" s="9">
        <v>43770</v>
      </c>
      <c r="B28">
        <v>23</v>
      </c>
      <c r="C28" s="10">
        <v>23606.299393333331</v>
      </c>
      <c r="D28" s="11">
        <f t="shared" si="3"/>
        <v>27038.54519849387</v>
      </c>
      <c r="E28" s="11">
        <f t="shared" si="4"/>
        <v>49.062810664885511</v>
      </c>
      <c r="F28" s="11">
        <f t="shared" si="0"/>
        <v>27092.35311721118</v>
      </c>
      <c r="G28" s="11">
        <f t="shared" si="1"/>
        <v>-3486.0537238778488</v>
      </c>
      <c r="H28" s="11">
        <f t="shared" si="2"/>
        <v>12152570.565762617</v>
      </c>
    </row>
    <row r="29" spans="1:8" x14ac:dyDescent="0.25">
      <c r="A29" s="9">
        <v>43800</v>
      </c>
      <c r="B29">
        <v>24</v>
      </c>
      <c r="C29" s="10">
        <v>34876.806946666664</v>
      </c>
      <c r="D29" s="11">
        <f t="shared" si="3"/>
        <v>27207.835813002279</v>
      </c>
      <c r="E29" s="11">
        <f t="shared" si="4"/>
        <v>159.01939969515158</v>
      </c>
      <c r="F29" s="11">
        <f t="shared" si="0"/>
        <v>27087.608009158754</v>
      </c>
      <c r="G29" s="11">
        <f t="shared" si="1"/>
        <v>7789.1989375079102</v>
      </c>
      <c r="H29" s="11">
        <f t="shared" si="2"/>
        <v>60671620.088074356</v>
      </c>
    </row>
    <row r="30" spans="1:8" x14ac:dyDescent="0.25">
      <c r="A30" s="9">
        <v>43831</v>
      </c>
      <c r="B30">
        <v>25</v>
      </c>
      <c r="C30" s="10">
        <v>29877.07080666667</v>
      </c>
      <c r="D30" s="11">
        <f t="shared" si="3"/>
        <v>27405.600879672686</v>
      </c>
      <c r="E30" s="11">
        <f t="shared" si="4"/>
        <v>194.45497486249343</v>
      </c>
      <c r="F30" s="11">
        <f t="shared" si="0"/>
        <v>27366.855212697432</v>
      </c>
      <c r="G30" s="11">
        <f t="shared" si="1"/>
        <v>2510.2155939692384</v>
      </c>
      <c r="H30" s="11">
        <f t="shared" si="2"/>
        <v>6301182.3282063361</v>
      </c>
    </row>
    <row r="31" spans="1:8" x14ac:dyDescent="0.25">
      <c r="A31" s="9">
        <v>43862</v>
      </c>
      <c r="B31">
        <v>26</v>
      </c>
      <c r="C31" s="10">
        <v>26651.249540000004</v>
      </c>
      <c r="D31" s="11">
        <f t="shared" si="3"/>
        <v>27585.410844132359</v>
      </c>
      <c r="E31" s="11">
        <f t="shared" si="4"/>
        <v>181.06110640006537</v>
      </c>
      <c r="F31" s="11">
        <f t="shared" si="0"/>
        <v>27600.055854535178</v>
      </c>
      <c r="G31" s="11">
        <f t="shared" si="1"/>
        <v>-948.80631453517344</v>
      </c>
      <c r="H31" s="11">
        <f t="shared" si="2"/>
        <v>900233.42250181851</v>
      </c>
    </row>
    <row r="32" spans="1:8" x14ac:dyDescent="0.25">
      <c r="A32" s="9">
        <v>43891</v>
      </c>
      <c r="B32">
        <v>27</v>
      </c>
      <c r="C32" s="10">
        <v>34624.796006666678</v>
      </c>
      <c r="D32" s="11">
        <f t="shared" si="3"/>
        <v>27872.331519139108</v>
      </c>
      <c r="E32" s="11">
        <f t="shared" si="4"/>
        <v>277.87695687801136</v>
      </c>
      <c r="F32" s="11">
        <f t="shared" si="0"/>
        <v>27766.471950532425</v>
      </c>
      <c r="G32" s="11">
        <f t="shared" si="1"/>
        <v>6858.3240561342536</v>
      </c>
      <c r="H32" s="11">
        <f t="shared" si="2"/>
        <v>47036608.858949803</v>
      </c>
    </row>
    <row r="33" spans="1:10" x14ac:dyDescent="0.25">
      <c r="A33" s="9">
        <v>43922</v>
      </c>
      <c r="B33">
        <v>28</v>
      </c>
      <c r="C33" s="10">
        <v>25806.973666666669</v>
      </c>
      <c r="D33" s="11">
        <f t="shared" si="3"/>
        <v>28114.04018999976</v>
      </c>
      <c r="E33" s="11">
        <f t="shared" si="4"/>
        <v>244.79857372201562</v>
      </c>
      <c r="F33" s="11">
        <f t="shared" si="0"/>
        <v>28150.20847601712</v>
      </c>
      <c r="G33" s="11">
        <f t="shared" si="1"/>
        <v>-2343.2348093504515</v>
      </c>
      <c r="H33" s="11">
        <f t="shared" si="2"/>
        <v>5490749.3717516474</v>
      </c>
    </row>
    <row r="34" spans="1:10" x14ac:dyDescent="0.25">
      <c r="A34" s="9">
        <v>43952</v>
      </c>
      <c r="B34">
        <v>29</v>
      </c>
      <c r="C34" s="10">
        <v>19450.672446666664</v>
      </c>
      <c r="D34" s="11">
        <f t="shared" si="3"/>
        <v>28221.33948026978</v>
      </c>
      <c r="E34" s="11">
        <f t="shared" si="4"/>
        <v>119.0460296419084</v>
      </c>
      <c r="F34" s="11">
        <f t="shared" si="0"/>
        <v>28358.838763721775</v>
      </c>
      <c r="G34" s="11">
        <f t="shared" si="1"/>
        <v>-8908.166317055111</v>
      </c>
      <c r="H34" s="11">
        <f t="shared" si="2"/>
        <v>79355427.132315218</v>
      </c>
    </row>
    <row r="35" spans="1:10" x14ac:dyDescent="0.25">
      <c r="A35" s="9">
        <v>43983</v>
      </c>
      <c r="B35">
        <v>30</v>
      </c>
      <c r="C35" s="10">
        <v>28726.138486666663</v>
      </c>
      <c r="D35" s="11">
        <f t="shared" si="3"/>
        <v>28346.339682297505</v>
      </c>
      <c r="E35" s="11">
        <f t="shared" si="4"/>
        <v>124.49152947732784</v>
      </c>
      <c r="F35" s="11">
        <f t="shared" si="0"/>
        <v>28340.385509911688</v>
      </c>
      <c r="G35" s="11">
        <f t="shared" si="1"/>
        <v>385.75297675497495</v>
      </c>
      <c r="H35" s="11">
        <f t="shared" si="2"/>
        <v>148805.35907532423</v>
      </c>
    </row>
    <row r="36" spans="1:10" x14ac:dyDescent="0.25">
      <c r="A36" s="9">
        <v>44013</v>
      </c>
      <c r="B36">
        <v>31</v>
      </c>
      <c r="C36" s="10">
        <v>28949.398773333334</v>
      </c>
      <c r="D36" s="11">
        <f t="shared" si="3"/>
        <v>28478.217995368184</v>
      </c>
      <c r="E36" s="11">
        <f t="shared" si="4"/>
        <v>131.24725071537605</v>
      </c>
      <c r="F36" s="11">
        <f t="shared" si="0"/>
        <v>28470.831211774832</v>
      </c>
      <c r="G36" s="11">
        <f t="shared" si="1"/>
        <v>478.56756155850235</v>
      </c>
      <c r="H36" s="11">
        <f t="shared" si="2"/>
        <v>229026.91097605095</v>
      </c>
      <c r="J36" t="s">
        <v>40</v>
      </c>
    </row>
    <row r="37" spans="1:10" x14ac:dyDescent="0.25">
      <c r="A37" s="9">
        <v>44044</v>
      </c>
      <c r="B37">
        <v>32</v>
      </c>
      <c r="C37" s="10">
        <v>21962.974893333339</v>
      </c>
      <c r="D37" s="11">
        <f t="shared" si="3"/>
        <v>28506.875371978484</v>
      </c>
      <c r="E37" s="11">
        <f t="shared" si="4"/>
        <v>37.421760562366075</v>
      </c>
      <c r="F37" s="11">
        <f t="shared" si="0"/>
        <v>28609.46524608356</v>
      </c>
      <c r="G37" s="11">
        <f t="shared" si="1"/>
        <v>-6646.4903527502211</v>
      </c>
      <c r="H37" s="11">
        <f t="shared" si="2"/>
        <v>44175834.009201758</v>
      </c>
    </row>
    <row r="38" spans="1:10" x14ac:dyDescent="0.25">
      <c r="A38" s="19">
        <v>44075</v>
      </c>
      <c r="B38" s="20">
        <v>33</v>
      </c>
      <c r="C38" s="21">
        <f>D$37+(B38-B$37)*E$37</f>
        <v>28544.297132540851</v>
      </c>
    </row>
    <row r="39" spans="1:10" x14ac:dyDescent="0.25">
      <c r="A39" s="19">
        <v>44105</v>
      </c>
      <c r="B39" s="20">
        <v>34</v>
      </c>
      <c r="C39" s="21">
        <f t="shared" ref="C39:C65" si="5">D$37+(B39-B$37)*E$37</f>
        <v>28581.718893103214</v>
      </c>
    </row>
    <row r="40" spans="1:10" x14ac:dyDescent="0.25">
      <c r="A40" s="19">
        <v>44136</v>
      </c>
      <c r="B40" s="20">
        <v>35</v>
      </c>
      <c r="C40" s="21">
        <f t="shared" si="5"/>
        <v>28619.140653665581</v>
      </c>
    </row>
    <row r="41" spans="1:10" x14ac:dyDescent="0.25">
      <c r="A41" s="19">
        <v>44166</v>
      </c>
      <c r="B41" s="20">
        <v>36</v>
      </c>
      <c r="C41" s="21">
        <f t="shared" si="5"/>
        <v>28656.562414227948</v>
      </c>
    </row>
    <row r="42" spans="1:10" x14ac:dyDescent="0.25">
      <c r="A42" s="19">
        <v>44197</v>
      </c>
      <c r="B42" s="20">
        <v>37</v>
      </c>
      <c r="C42" s="21">
        <f t="shared" si="5"/>
        <v>28693.984174790316</v>
      </c>
    </row>
    <row r="43" spans="1:10" x14ac:dyDescent="0.25">
      <c r="A43" s="19">
        <v>44228</v>
      </c>
      <c r="B43" s="20">
        <v>38</v>
      </c>
      <c r="C43" s="21">
        <f t="shared" si="5"/>
        <v>28731.405935352679</v>
      </c>
    </row>
    <row r="44" spans="1:10" x14ac:dyDescent="0.25">
      <c r="A44" s="19">
        <v>44256</v>
      </c>
      <c r="B44" s="20">
        <v>39</v>
      </c>
      <c r="C44" s="21">
        <f t="shared" si="5"/>
        <v>28768.827695915046</v>
      </c>
    </row>
    <row r="45" spans="1:10" x14ac:dyDescent="0.25">
      <c r="A45" s="19">
        <v>44287</v>
      </c>
      <c r="B45" s="20">
        <v>40</v>
      </c>
      <c r="C45" s="21">
        <f t="shared" si="5"/>
        <v>28806.249456477413</v>
      </c>
    </row>
    <row r="46" spans="1:10" x14ac:dyDescent="0.25">
      <c r="A46" s="19">
        <v>44317</v>
      </c>
      <c r="B46" s="20">
        <v>41</v>
      </c>
      <c r="C46" s="21">
        <f t="shared" si="5"/>
        <v>28843.671217039777</v>
      </c>
    </row>
    <row r="47" spans="1:10" x14ac:dyDescent="0.25">
      <c r="A47" s="19">
        <v>44348</v>
      </c>
      <c r="B47" s="20">
        <v>42</v>
      </c>
      <c r="C47" s="21">
        <f t="shared" si="5"/>
        <v>28881.092977602144</v>
      </c>
    </row>
    <row r="48" spans="1:10" x14ac:dyDescent="0.25">
      <c r="A48" s="19">
        <v>44378</v>
      </c>
      <c r="B48" s="20">
        <v>43</v>
      </c>
      <c r="C48" s="21">
        <f t="shared" si="5"/>
        <v>28918.514738164511</v>
      </c>
    </row>
    <row r="49" spans="1:3" x14ac:dyDescent="0.25">
      <c r="A49" s="19">
        <v>44409</v>
      </c>
      <c r="B49" s="20">
        <v>44</v>
      </c>
      <c r="C49" s="21">
        <f t="shared" si="5"/>
        <v>28955.936498726878</v>
      </c>
    </row>
    <row r="50" spans="1:3" x14ac:dyDescent="0.25">
      <c r="A50" s="19">
        <v>44440</v>
      </c>
      <c r="B50" s="20">
        <v>45</v>
      </c>
      <c r="C50" s="21">
        <f t="shared" si="5"/>
        <v>28993.358259289242</v>
      </c>
    </row>
    <row r="51" spans="1:3" x14ac:dyDescent="0.25">
      <c r="A51" s="19">
        <v>44470</v>
      </c>
      <c r="B51" s="20">
        <v>46</v>
      </c>
      <c r="C51" s="21">
        <f t="shared" si="5"/>
        <v>29030.780019851609</v>
      </c>
    </row>
    <row r="52" spans="1:3" x14ac:dyDescent="0.25">
      <c r="A52" s="19">
        <v>44501</v>
      </c>
      <c r="B52" s="20">
        <v>47</v>
      </c>
      <c r="C52" s="21">
        <f t="shared" si="5"/>
        <v>29068.201780413976</v>
      </c>
    </row>
    <row r="53" spans="1:3" x14ac:dyDescent="0.25">
      <c r="A53" s="19">
        <v>44531</v>
      </c>
      <c r="B53" s="20">
        <v>48</v>
      </c>
      <c r="C53" s="21">
        <f t="shared" si="5"/>
        <v>29105.623540976339</v>
      </c>
    </row>
    <row r="54" spans="1:3" x14ac:dyDescent="0.25">
      <c r="A54" s="19">
        <v>44562</v>
      </c>
      <c r="B54" s="20">
        <v>49</v>
      </c>
      <c r="C54" s="21">
        <f t="shared" si="5"/>
        <v>29143.045301538707</v>
      </c>
    </row>
    <row r="55" spans="1:3" x14ac:dyDescent="0.25">
      <c r="A55" s="19">
        <v>44593</v>
      </c>
      <c r="B55" s="20">
        <v>50</v>
      </c>
      <c r="C55" s="21">
        <f t="shared" si="5"/>
        <v>29180.467062101074</v>
      </c>
    </row>
    <row r="56" spans="1:3" x14ac:dyDescent="0.25">
      <c r="A56" s="19">
        <v>44621</v>
      </c>
      <c r="B56" s="20">
        <v>51</v>
      </c>
      <c r="C56" s="21">
        <f t="shared" si="5"/>
        <v>29217.888822663437</v>
      </c>
    </row>
    <row r="57" spans="1:3" x14ac:dyDescent="0.25">
      <c r="A57" s="19">
        <v>44652</v>
      </c>
      <c r="B57" s="20">
        <v>52</v>
      </c>
      <c r="C57" s="21">
        <f t="shared" si="5"/>
        <v>29255.310583225804</v>
      </c>
    </row>
    <row r="58" spans="1:3" x14ac:dyDescent="0.25">
      <c r="A58" s="19">
        <v>44682</v>
      </c>
      <c r="B58" s="20">
        <v>53</v>
      </c>
      <c r="C58" s="21">
        <f t="shared" si="5"/>
        <v>29292.732343788171</v>
      </c>
    </row>
    <row r="59" spans="1:3" x14ac:dyDescent="0.25">
      <c r="A59" s="19">
        <v>44713</v>
      </c>
      <c r="B59" s="20">
        <v>54</v>
      </c>
      <c r="C59" s="21">
        <f t="shared" si="5"/>
        <v>29330.154104350539</v>
      </c>
    </row>
    <row r="60" spans="1:3" x14ac:dyDescent="0.25">
      <c r="A60" s="19">
        <v>44743</v>
      </c>
      <c r="B60" s="20">
        <v>55</v>
      </c>
      <c r="C60" s="21">
        <f t="shared" si="5"/>
        <v>29367.575864912902</v>
      </c>
    </row>
    <row r="61" spans="1:3" x14ac:dyDescent="0.25">
      <c r="A61" s="19">
        <v>44774</v>
      </c>
      <c r="B61" s="20">
        <v>56</v>
      </c>
      <c r="C61" s="21">
        <f t="shared" si="5"/>
        <v>29404.997625475269</v>
      </c>
    </row>
    <row r="62" spans="1:3" x14ac:dyDescent="0.25">
      <c r="A62" s="19">
        <v>44805</v>
      </c>
      <c r="B62" s="20">
        <v>57</v>
      </c>
      <c r="C62" s="21">
        <f t="shared" si="5"/>
        <v>29442.419386037636</v>
      </c>
    </row>
    <row r="63" spans="1:3" x14ac:dyDescent="0.25">
      <c r="A63" s="19">
        <v>44835</v>
      </c>
      <c r="B63" s="20">
        <v>58</v>
      </c>
      <c r="C63" s="21">
        <f t="shared" si="5"/>
        <v>29479.841146600003</v>
      </c>
    </row>
    <row r="64" spans="1:3" x14ac:dyDescent="0.25">
      <c r="A64" s="19">
        <v>44866</v>
      </c>
      <c r="B64" s="20">
        <v>59</v>
      </c>
      <c r="C64" s="21">
        <f t="shared" si="5"/>
        <v>29517.262907162367</v>
      </c>
    </row>
    <row r="65" spans="1:3" x14ac:dyDescent="0.25">
      <c r="A65" s="19">
        <v>44896</v>
      </c>
      <c r="B65" s="20">
        <v>60</v>
      </c>
      <c r="C65" s="21">
        <f t="shared" si="5"/>
        <v>29554.684667724734</v>
      </c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L4" zoomScale="115" zoomScaleNormal="115" workbookViewId="0">
      <selection sqref="A1:XFD1"/>
    </sheetView>
  </sheetViews>
  <sheetFormatPr defaultRowHeight="15.75" x14ac:dyDescent="0.25"/>
  <cols>
    <col min="1" max="1" width="13.625" style="9" bestFit="1" customWidth="1"/>
    <col min="6" max="10" width="11.875" customWidth="1"/>
  </cols>
  <sheetData>
    <row r="1" spans="1:26" ht="63" customHeight="1" x14ac:dyDescent="0.25">
      <c r="B1" s="1" t="s">
        <v>21</v>
      </c>
      <c r="C1" s="1" t="s">
        <v>22</v>
      </c>
      <c r="D1" s="1" t="s">
        <v>24</v>
      </c>
      <c r="E1" s="1" t="s">
        <v>19</v>
      </c>
      <c r="F1" s="24" t="s">
        <v>21</v>
      </c>
      <c r="G1" s="24" t="s">
        <v>21</v>
      </c>
      <c r="H1" s="24" t="s">
        <v>22</v>
      </c>
      <c r="I1" s="24" t="s">
        <v>22</v>
      </c>
      <c r="J1" s="24" t="s">
        <v>25</v>
      </c>
    </row>
    <row r="2" spans="1:26" s="1" customFormat="1" ht="47.25" x14ac:dyDescent="0.25">
      <c r="A2" s="23"/>
      <c r="B2" s="13" t="s">
        <v>20</v>
      </c>
      <c r="C2" s="13" t="s">
        <v>20</v>
      </c>
      <c r="D2" s="13" t="s">
        <v>20</v>
      </c>
      <c r="E2" s="13" t="s">
        <v>19</v>
      </c>
      <c r="F2" s="25" t="s">
        <v>29</v>
      </c>
      <c r="G2" s="25" t="s">
        <v>30</v>
      </c>
      <c r="H2" s="25" t="s">
        <v>27</v>
      </c>
      <c r="I2" s="25" t="s">
        <v>28</v>
      </c>
      <c r="J2" s="25" t="s">
        <v>26</v>
      </c>
      <c r="Q2" s="31"/>
      <c r="R2" s="31"/>
      <c r="S2" s="31"/>
    </row>
    <row r="3" spans="1:26" x14ac:dyDescent="0.25">
      <c r="A3" s="31">
        <v>43101</v>
      </c>
      <c r="B3" s="10">
        <v>2196.6077799999998</v>
      </c>
      <c r="C3" s="10">
        <v>2527.3533333333335</v>
      </c>
      <c r="D3" s="10">
        <f t="shared" ref="D3:D34" si="0">E3-(B3+C3)</f>
        <v>20456.55410666667</v>
      </c>
      <c r="E3" s="10">
        <v>25180.515220000001</v>
      </c>
      <c r="F3" s="10">
        <f t="shared" ref="F3:F34" si="1">B3/($E3/100)</f>
        <v>8.7234425539288054</v>
      </c>
      <c r="G3" s="10"/>
      <c r="H3" s="10">
        <f>C3/($E3/100)</f>
        <v>10.03694051234482</v>
      </c>
      <c r="I3" s="10"/>
      <c r="J3" s="10">
        <f t="shared" ref="J3:J34" si="2">D3/(E3/100)</f>
        <v>81.239616933726381</v>
      </c>
      <c r="Q3" s="32"/>
      <c r="R3" s="3"/>
      <c r="S3" s="3"/>
      <c r="W3" s="3" t="s">
        <v>21</v>
      </c>
      <c r="Y3" s="3" t="s">
        <v>21</v>
      </c>
    </row>
    <row r="4" spans="1:26" x14ac:dyDescent="0.25">
      <c r="A4" s="31">
        <v>43132</v>
      </c>
      <c r="B4" s="10">
        <v>2418.5333333333333</v>
      </c>
      <c r="C4" s="10">
        <v>2693.5</v>
      </c>
      <c r="D4" s="10">
        <f t="shared" si="0"/>
        <v>19352.753333333334</v>
      </c>
      <c r="E4" s="10">
        <v>24464.786666666667</v>
      </c>
      <c r="F4" s="10">
        <f t="shared" si="1"/>
        <v>9.8857732392516269</v>
      </c>
      <c r="G4" s="10"/>
      <c r="H4" s="10">
        <f t="shared" ref="H4:H34" si="3">C4/($E4/100)</f>
        <v>11.009701562899384</v>
      </c>
      <c r="I4" s="10"/>
      <c r="J4" s="10">
        <f t="shared" si="2"/>
        <v>79.104525197849</v>
      </c>
      <c r="Q4" s="3"/>
      <c r="R4" s="32"/>
      <c r="S4" s="32"/>
    </row>
    <row r="5" spans="1:26" x14ac:dyDescent="0.25">
      <c r="A5" s="31">
        <v>43160</v>
      </c>
      <c r="B5" s="10">
        <v>1935.4266666666665</v>
      </c>
      <c r="C5" s="10">
        <v>1887.0533333333333</v>
      </c>
      <c r="D5" s="10">
        <f t="shared" si="0"/>
        <v>15643.845780000003</v>
      </c>
      <c r="E5" s="10">
        <v>19466.325780000003</v>
      </c>
      <c r="F5" s="10">
        <f t="shared" si="1"/>
        <v>9.9424343789373602</v>
      </c>
      <c r="G5" s="10"/>
      <c r="H5" s="10">
        <f t="shared" si="3"/>
        <v>9.6939368767377783</v>
      </c>
      <c r="I5" s="10"/>
      <c r="J5" s="10">
        <f t="shared" si="2"/>
        <v>80.36362874432487</v>
      </c>
      <c r="Q5" s="32"/>
      <c r="R5" s="3"/>
      <c r="S5" s="3"/>
    </row>
    <row r="6" spans="1:26" x14ac:dyDescent="0.25">
      <c r="A6" s="31">
        <v>43191</v>
      </c>
      <c r="B6" s="10">
        <v>1789.5133333333333</v>
      </c>
      <c r="C6" s="10">
        <v>2044.2666666666667</v>
      </c>
      <c r="D6" s="10">
        <f t="shared" si="0"/>
        <v>16555.498200000002</v>
      </c>
      <c r="E6" s="10">
        <v>20389.278200000001</v>
      </c>
      <c r="F6" s="10">
        <f t="shared" si="1"/>
        <v>8.7767370466961072</v>
      </c>
      <c r="G6" s="10"/>
      <c r="H6" s="10">
        <f t="shared" si="3"/>
        <v>10.026184579043443</v>
      </c>
      <c r="I6" s="10"/>
      <c r="J6" s="10">
        <f t="shared" si="2"/>
        <v>81.197078374260457</v>
      </c>
      <c r="Q6" s="3"/>
      <c r="R6" s="32"/>
      <c r="S6" s="32"/>
    </row>
    <row r="7" spans="1:26" x14ac:dyDescent="0.25">
      <c r="A7" s="31">
        <v>43221</v>
      </c>
      <c r="B7" s="10">
        <v>1435.9673333333333</v>
      </c>
      <c r="C7" s="10">
        <v>1577.4005533333334</v>
      </c>
      <c r="D7" s="10">
        <f t="shared" si="0"/>
        <v>12072.545420000002</v>
      </c>
      <c r="E7" s="10">
        <v>15085.913306666669</v>
      </c>
      <c r="F7" s="10">
        <f t="shared" si="1"/>
        <v>9.5185972777581842</v>
      </c>
      <c r="G7" s="10"/>
      <c r="H7" s="10">
        <f t="shared" si="3"/>
        <v>10.456115723774303</v>
      </c>
      <c r="I7" s="10"/>
      <c r="J7" s="10">
        <f t="shared" si="2"/>
        <v>80.025286998467507</v>
      </c>
      <c r="O7" s="3"/>
      <c r="P7" s="3"/>
      <c r="Q7" s="36"/>
      <c r="R7" s="3"/>
      <c r="S7" s="3"/>
      <c r="T7" s="3"/>
      <c r="U7" s="3"/>
    </row>
    <row r="8" spans="1:26" x14ac:dyDescent="0.25">
      <c r="A8" s="31">
        <v>43252</v>
      </c>
      <c r="B8" s="10">
        <v>1821.2066666666667</v>
      </c>
      <c r="C8" s="10">
        <v>1658.1800000000003</v>
      </c>
      <c r="D8" s="10">
        <f t="shared" si="0"/>
        <v>13988.602900000004</v>
      </c>
      <c r="E8" s="10">
        <v>17467.989566666671</v>
      </c>
      <c r="F8" s="10">
        <f t="shared" si="1"/>
        <v>10.425966077641746</v>
      </c>
      <c r="G8" s="10"/>
      <c r="H8" s="10">
        <f t="shared" si="3"/>
        <v>9.4926779849023148</v>
      </c>
      <c r="I8" s="10"/>
      <c r="J8" s="10">
        <f t="shared" si="2"/>
        <v>80.081355937455939</v>
      </c>
      <c r="O8" s="17"/>
      <c r="P8" s="17"/>
      <c r="Q8" s="37" t="s">
        <v>32</v>
      </c>
      <c r="R8" s="37" t="s">
        <v>33</v>
      </c>
      <c r="S8" s="37" t="s">
        <v>34</v>
      </c>
      <c r="T8" s="37" t="s">
        <v>35</v>
      </c>
      <c r="U8" s="37" t="s">
        <v>36</v>
      </c>
      <c r="V8" s="31"/>
      <c r="W8" s="31"/>
      <c r="X8" s="31"/>
      <c r="Y8" s="31"/>
      <c r="Z8" s="31"/>
    </row>
    <row r="9" spans="1:26" x14ac:dyDescent="0.25">
      <c r="A9" s="31">
        <v>43282</v>
      </c>
      <c r="B9" s="10">
        <v>1734.6966666666665</v>
      </c>
      <c r="C9" s="10">
        <v>1582.58222</v>
      </c>
      <c r="D9" s="10">
        <f t="shared" si="0"/>
        <v>14737.991493333331</v>
      </c>
      <c r="E9" s="10">
        <v>18055.270379999998</v>
      </c>
      <c r="F9" s="10">
        <f t="shared" si="1"/>
        <v>9.6077025165361523</v>
      </c>
      <c r="G9" s="10"/>
      <c r="H9" s="10">
        <f t="shared" si="3"/>
        <v>8.7652091976038307</v>
      </c>
      <c r="I9" s="10"/>
      <c r="J9" s="10">
        <f t="shared" si="2"/>
        <v>81.627088285860012</v>
      </c>
      <c r="O9" s="3" t="s">
        <v>21</v>
      </c>
      <c r="P9" s="3" t="s">
        <v>20</v>
      </c>
      <c r="Q9" s="35">
        <v>1071.6915733333333</v>
      </c>
      <c r="R9" s="35">
        <v>1787.6853333333333</v>
      </c>
      <c r="S9" s="35">
        <v>2082.905553333333</v>
      </c>
      <c r="T9" s="35">
        <v>3048.1658804682038</v>
      </c>
      <c r="U9" s="35">
        <v>3382.8597940635682</v>
      </c>
    </row>
    <row r="10" spans="1:26" s="34" customFormat="1" x14ac:dyDescent="0.25">
      <c r="A10" s="30">
        <v>43313</v>
      </c>
      <c r="B10" s="33">
        <v>1071.6915733333333</v>
      </c>
      <c r="C10" s="33">
        <v>1357.5194466666665</v>
      </c>
      <c r="D10" s="33">
        <f t="shared" si="0"/>
        <v>11450.517333333333</v>
      </c>
      <c r="E10" s="33">
        <v>13879.728353333334</v>
      </c>
      <c r="F10" s="33">
        <f t="shared" si="1"/>
        <v>7.721271959014655</v>
      </c>
      <c r="G10" s="33"/>
      <c r="H10" s="33">
        <f t="shared" si="3"/>
        <v>9.7805908884423278</v>
      </c>
      <c r="I10" s="33"/>
      <c r="J10" s="33">
        <f t="shared" si="2"/>
        <v>82.498137152543009</v>
      </c>
      <c r="O10" s="3"/>
      <c r="P10" s="3" t="s">
        <v>23</v>
      </c>
      <c r="Q10" s="32">
        <v>7.721271959014655</v>
      </c>
      <c r="R10" s="32">
        <v>9.8541264157305726</v>
      </c>
      <c r="S10" s="32">
        <v>9.4837132194035334</v>
      </c>
      <c r="T10" s="32">
        <v>10.526911746067077</v>
      </c>
      <c r="U10" s="32">
        <v>11.504370233761893</v>
      </c>
      <c r="V10" s="33"/>
      <c r="W10" s="33"/>
      <c r="X10" s="33"/>
      <c r="Y10" s="33"/>
      <c r="Z10" s="33"/>
    </row>
    <row r="11" spans="1:26" x14ac:dyDescent="0.25">
      <c r="A11" s="31">
        <v>43344</v>
      </c>
      <c r="B11" s="10">
        <v>2213.8000000000002</v>
      </c>
      <c r="C11" s="10">
        <v>1465.3955600000002</v>
      </c>
      <c r="D11" s="10">
        <f t="shared" si="0"/>
        <v>14432.919326666666</v>
      </c>
      <c r="E11" s="10">
        <v>18112.114886666666</v>
      </c>
      <c r="F11" s="10">
        <f t="shared" si="1"/>
        <v>12.222758158572091</v>
      </c>
      <c r="G11" s="10"/>
      <c r="H11" s="10">
        <f t="shared" si="3"/>
        <v>8.0906927168331908</v>
      </c>
      <c r="I11" s="10"/>
      <c r="J11" s="10">
        <f t="shared" si="2"/>
        <v>79.68654912459472</v>
      </c>
      <c r="O11" s="3" t="s">
        <v>22</v>
      </c>
      <c r="P11" s="3" t="s">
        <v>20</v>
      </c>
      <c r="Q11" s="35">
        <v>1357.5194466666665</v>
      </c>
      <c r="R11" s="35">
        <v>1379.6866666666667</v>
      </c>
      <c r="S11" s="35">
        <v>1998.4066666666665</v>
      </c>
      <c r="T11" s="35">
        <v>2530.7590280537147</v>
      </c>
      <c r="U11" s="35">
        <v>2789.1811020932055</v>
      </c>
    </row>
    <row r="12" spans="1:26" x14ac:dyDescent="0.25">
      <c r="A12" s="31">
        <v>43374</v>
      </c>
      <c r="B12" s="10">
        <v>2257.6</v>
      </c>
      <c r="C12" s="10">
        <v>2105.1399999999994</v>
      </c>
      <c r="D12" s="10">
        <f t="shared" si="0"/>
        <v>16234.509446666665</v>
      </c>
      <c r="E12" s="10">
        <v>20597.249446666665</v>
      </c>
      <c r="F12" s="10">
        <f t="shared" si="1"/>
        <v>10.960686793863907</v>
      </c>
      <c r="G12" s="10"/>
      <c r="H12" s="10">
        <f t="shared" si="3"/>
        <v>10.220490874040866</v>
      </c>
      <c r="I12" s="10"/>
      <c r="J12" s="10">
        <f t="shared" si="2"/>
        <v>78.818822332095223</v>
      </c>
      <c r="O12" s="3"/>
      <c r="P12" s="3" t="s">
        <v>23</v>
      </c>
      <c r="Q12" s="32">
        <v>9.7805908884423278</v>
      </c>
      <c r="R12" s="32">
        <v>7.605145365309216</v>
      </c>
      <c r="S12" s="32">
        <v>9.0989798803315338</v>
      </c>
      <c r="T12" s="32">
        <v>8.7400351501840934</v>
      </c>
      <c r="U12" s="32">
        <v>9.4853981544850559</v>
      </c>
    </row>
    <row r="13" spans="1:26" x14ac:dyDescent="0.25">
      <c r="A13" s="31">
        <v>43405</v>
      </c>
      <c r="B13" s="10">
        <v>2038.7660000000001</v>
      </c>
      <c r="C13" s="10">
        <v>2095.4</v>
      </c>
      <c r="D13" s="10">
        <f t="shared" si="0"/>
        <v>15624.967553333332</v>
      </c>
      <c r="E13" s="10">
        <v>19759.133553333333</v>
      </c>
      <c r="F13" s="10">
        <f t="shared" si="1"/>
        <v>10.318094133515604</v>
      </c>
      <c r="G13" s="10"/>
      <c r="H13" s="10">
        <f t="shared" si="3"/>
        <v>10.604716013200434</v>
      </c>
      <c r="I13" s="10"/>
      <c r="J13" s="10">
        <f t="shared" si="2"/>
        <v>79.077189853283954</v>
      </c>
      <c r="O13" s="3"/>
      <c r="P13" s="3"/>
      <c r="Q13" s="3"/>
      <c r="R13" s="3"/>
      <c r="S13" s="3"/>
      <c r="T13" s="3"/>
      <c r="U13" s="3"/>
    </row>
    <row r="14" spans="1:26" x14ac:dyDescent="0.25">
      <c r="A14" s="31">
        <v>43435</v>
      </c>
      <c r="B14" s="10">
        <v>2821.42</v>
      </c>
      <c r="C14" s="10">
        <v>3014.92</v>
      </c>
      <c r="D14" s="10">
        <f t="shared" si="0"/>
        <v>23298.887219999997</v>
      </c>
      <c r="E14" s="10">
        <v>29135.227219999997</v>
      </c>
      <c r="F14" s="10">
        <f t="shared" si="1"/>
        <v>9.6838784839241789</v>
      </c>
      <c r="G14" s="10"/>
      <c r="H14" s="10">
        <f t="shared" si="3"/>
        <v>10.348022952539035</v>
      </c>
      <c r="I14" s="10"/>
      <c r="J14" s="10">
        <f t="shared" si="2"/>
        <v>79.968098563536785</v>
      </c>
      <c r="R14" s="10">
        <f>R10-Q10</f>
        <v>2.1328544567159176</v>
      </c>
      <c r="S14" s="10">
        <f t="shared" ref="S14:U14" si="4">S10-R10</f>
        <v>-0.37041319632703917</v>
      </c>
      <c r="T14" s="10">
        <f t="shared" si="4"/>
        <v>1.0431985266635433</v>
      </c>
      <c r="U14" s="10">
        <f t="shared" si="4"/>
        <v>0.97745848769481647</v>
      </c>
    </row>
    <row r="15" spans="1:26" x14ac:dyDescent="0.25">
      <c r="A15" s="31">
        <v>43466</v>
      </c>
      <c r="B15" s="10">
        <v>2666.07</v>
      </c>
      <c r="C15" s="10">
        <v>2152.3606666666665</v>
      </c>
      <c r="D15" s="10">
        <f t="shared" si="0"/>
        <v>20460.826980000002</v>
      </c>
      <c r="E15" s="10">
        <v>25279.257646666669</v>
      </c>
      <c r="F15" s="10">
        <f t="shared" si="1"/>
        <v>10.546472674412373</v>
      </c>
      <c r="G15" s="10"/>
      <c r="H15" s="10">
        <f t="shared" si="3"/>
        <v>8.5143349411230744</v>
      </c>
      <c r="I15" s="10"/>
      <c r="J15" s="10">
        <f t="shared" si="2"/>
        <v>80.939192384464562</v>
      </c>
      <c r="R15" s="10">
        <f>R12-Q12</f>
        <v>-2.1754455231331118</v>
      </c>
      <c r="S15" s="10">
        <f t="shared" ref="S15:U15" si="5">S12-R12</f>
        <v>1.4938345150223178</v>
      </c>
      <c r="T15" s="10">
        <f t="shared" si="5"/>
        <v>-0.35894473014744044</v>
      </c>
      <c r="U15" s="10">
        <f t="shared" si="5"/>
        <v>0.74536300430096247</v>
      </c>
    </row>
    <row r="16" spans="1:26" x14ac:dyDescent="0.25">
      <c r="A16" s="31">
        <v>43497</v>
      </c>
      <c r="B16" s="10">
        <v>4191.99</v>
      </c>
      <c r="C16" s="10">
        <v>3869.5844466666667</v>
      </c>
      <c r="D16" s="10">
        <f t="shared" si="0"/>
        <v>31783.241346666662</v>
      </c>
      <c r="E16" s="10">
        <v>39844.815793333328</v>
      </c>
      <c r="F16" s="10">
        <f t="shared" si="1"/>
        <v>10.52079151712727</v>
      </c>
      <c r="G16" s="10"/>
      <c r="H16" s="10">
        <f t="shared" si="3"/>
        <v>9.7116384393327024</v>
      </c>
      <c r="I16" s="10"/>
      <c r="J16" s="10">
        <f t="shared" si="2"/>
        <v>79.767570043540033</v>
      </c>
      <c r="L16" t="s">
        <v>21</v>
      </c>
    </row>
    <row r="17" spans="1:25" x14ac:dyDescent="0.25">
      <c r="A17" s="31">
        <v>43525</v>
      </c>
      <c r="B17" s="10">
        <v>2286.79</v>
      </c>
      <c r="C17" s="10">
        <v>2399.9066666666668</v>
      </c>
      <c r="D17" s="10">
        <f t="shared" si="0"/>
        <v>18392.372113333331</v>
      </c>
      <c r="E17" s="10">
        <v>23079.068779999998</v>
      </c>
      <c r="F17" s="10">
        <f t="shared" si="1"/>
        <v>9.9085020361900416</v>
      </c>
      <c r="G17" s="10"/>
      <c r="H17" s="10">
        <f t="shared" si="3"/>
        <v>10.398628686207621</v>
      </c>
      <c r="I17" s="10"/>
      <c r="J17" s="10">
        <f t="shared" si="2"/>
        <v>79.692869277602341</v>
      </c>
    </row>
    <row r="18" spans="1:25" x14ac:dyDescent="0.25">
      <c r="A18" s="31">
        <v>43556</v>
      </c>
      <c r="B18" s="10">
        <v>2263.1542933333335</v>
      </c>
      <c r="C18" s="10">
        <v>2667.51</v>
      </c>
      <c r="D18" s="10">
        <f t="shared" si="0"/>
        <v>20418.25177333333</v>
      </c>
      <c r="E18" s="10">
        <v>25348.916066666665</v>
      </c>
      <c r="F18" s="10">
        <f t="shared" si="1"/>
        <v>8.9280120987474412</v>
      </c>
      <c r="G18" s="10"/>
      <c r="H18" s="10">
        <f t="shared" si="3"/>
        <v>10.523171850759033</v>
      </c>
      <c r="I18" s="10"/>
      <c r="J18" s="10">
        <f t="shared" si="2"/>
        <v>80.548816050493528</v>
      </c>
    </row>
    <row r="19" spans="1:25" x14ac:dyDescent="0.25">
      <c r="A19" s="31">
        <v>43586</v>
      </c>
      <c r="B19" s="10">
        <v>1551.5011133333335</v>
      </c>
      <c r="C19" s="10">
        <v>1522.0233333333335</v>
      </c>
      <c r="D19" s="10">
        <f t="shared" si="0"/>
        <v>13482.376900000003</v>
      </c>
      <c r="E19" s="10">
        <v>16555.901346666669</v>
      </c>
      <c r="F19" s="10">
        <f t="shared" si="1"/>
        <v>9.3712874995217916</v>
      </c>
      <c r="G19" s="10"/>
      <c r="H19" s="10">
        <f t="shared" si="3"/>
        <v>9.1932375137024742</v>
      </c>
      <c r="I19" s="10"/>
      <c r="J19" s="10">
        <f t="shared" si="2"/>
        <v>81.435474986775731</v>
      </c>
      <c r="Y19" s="3" t="s">
        <v>22</v>
      </c>
    </row>
    <row r="20" spans="1:25" x14ac:dyDescent="0.25">
      <c r="A20" s="31">
        <v>43617</v>
      </c>
      <c r="B20" s="10">
        <v>2330.2459599999997</v>
      </c>
      <c r="C20" s="10">
        <v>1985.66</v>
      </c>
      <c r="D20" s="10">
        <f t="shared" si="0"/>
        <v>17228.65942</v>
      </c>
      <c r="E20" s="10">
        <v>21544.56538</v>
      </c>
      <c r="F20" s="10">
        <f t="shared" si="1"/>
        <v>10.81593394389467</v>
      </c>
      <c r="G20" s="10"/>
      <c r="H20" s="10">
        <f t="shared" si="3"/>
        <v>9.2165238192426244</v>
      </c>
      <c r="I20" s="10"/>
      <c r="J20" s="10">
        <f t="shared" si="2"/>
        <v>79.967542236862698</v>
      </c>
    </row>
    <row r="21" spans="1:25" x14ac:dyDescent="0.25">
      <c r="A21" s="31">
        <v>43647</v>
      </c>
      <c r="B21" s="10">
        <v>2303.2466666666664</v>
      </c>
      <c r="C21" s="10">
        <v>1957.4033333333332</v>
      </c>
      <c r="D21" s="10">
        <f t="shared" si="0"/>
        <v>19272.586060000001</v>
      </c>
      <c r="E21" s="10">
        <v>23533.236060000003</v>
      </c>
      <c r="F21" s="10">
        <f t="shared" si="1"/>
        <v>9.7872075935257765</v>
      </c>
      <c r="G21" s="10"/>
      <c r="H21" s="10">
        <f t="shared" si="3"/>
        <v>8.3176122839322471</v>
      </c>
      <c r="I21" s="10"/>
      <c r="J21" s="10">
        <f t="shared" si="2"/>
        <v>81.895180122541973</v>
      </c>
    </row>
    <row r="22" spans="1:25" s="34" customFormat="1" x14ac:dyDescent="0.25">
      <c r="A22" s="30">
        <v>43678</v>
      </c>
      <c r="B22" s="33">
        <v>1787.6853333333333</v>
      </c>
      <c r="C22" s="33">
        <v>1379.6866666666667</v>
      </c>
      <c r="D22" s="33">
        <f t="shared" si="0"/>
        <v>14974.117746666667</v>
      </c>
      <c r="E22" s="33">
        <v>18141.489746666666</v>
      </c>
      <c r="F22" s="33">
        <f t="shared" si="1"/>
        <v>9.8541264157305726</v>
      </c>
      <c r="G22" s="33"/>
      <c r="H22" s="33">
        <f t="shared" si="3"/>
        <v>7.605145365309216</v>
      </c>
      <c r="I22" s="33"/>
      <c r="J22" s="33">
        <f t="shared" si="2"/>
        <v>82.540728218960211</v>
      </c>
    </row>
    <row r="23" spans="1:25" x14ac:dyDescent="0.25">
      <c r="A23" s="31">
        <v>43709</v>
      </c>
      <c r="B23" s="10">
        <v>2657.07</v>
      </c>
      <c r="C23" s="10">
        <v>1877.6133333333332</v>
      </c>
      <c r="D23" s="10">
        <f t="shared" si="0"/>
        <v>19842.671419999995</v>
      </c>
      <c r="E23" s="10">
        <v>24377.354753333329</v>
      </c>
      <c r="F23" s="10">
        <f t="shared" si="1"/>
        <v>10.899747027050486</v>
      </c>
      <c r="G23" s="10"/>
      <c r="H23" s="10">
        <f t="shared" si="3"/>
        <v>7.7022849785479313</v>
      </c>
      <c r="I23" s="10"/>
      <c r="J23" s="10">
        <f t="shared" si="2"/>
        <v>81.397967994401569</v>
      </c>
    </row>
    <row r="24" spans="1:25" x14ac:dyDescent="0.25">
      <c r="A24" s="31">
        <v>43739</v>
      </c>
      <c r="B24" s="10">
        <v>2649.3144466666668</v>
      </c>
      <c r="C24" s="10">
        <v>2213.7033333333334</v>
      </c>
      <c r="D24" s="10">
        <f t="shared" si="0"/>
        <v>20843.551773333333</v>
      </c>
      <c r="E24" s="10">
        <v>25706.569553333331</v>
      </c>
      <c r="F24" s="10">
        <f t="shared" si="1"/>
        <v>10.305982061006402</v>
      </c>
      <c r="G24" s="10"/>
      <c r="H24" s="10">
        <f t="shared" si="3"/>
        <v>8.6114303533988483</v>
      </c>
      <c r="I24" s="10"/>
      <c r="J24" s="10">
        <f t="shared" si="2"/>
        <v>81.082587585594752</v>
      </c>
    </row>
    <row r="25" spans="1:25" x14ac:dyDescent="0.25">
      <c r="A25" s="31">
        <v>43770</v>
      </c>
      <c r="B25" s="10">
        <v>2094.58</v>
      </c>
      <c r="C25" s="10">
        <v>2342.86</v>
      </c>
      <c r="D25" s="10">
        <f t="shared" si="0"/>
        <v>19168.859393333332</v>
      </c>
      <c r="E25" s="10">
        <v>23606.299393333331</v>
      </c>
      <c r="F25" s="10">
        <f t="shared" si="1"/>
        <v>8.8729705791646936</v>
      </c>
      <c r="G25" s="10"/>
      <c r="H25" s="10">
        <f t="shared" si="3"/>
        <v>9.9247237398914319</v>
      </c>
      <c r="I25" s="10"/>
      <c r="J25" s="10">
        <f t="shared" si="2"/>
        <v>81.20230568094388</v>
      </c>
    </row>
    <row r="26" spans="1:25" x14ac:dyDescent="0.25">
      <c r="A26" s="31">
        <v>43800</v>
      </c>
      <c r="B26" s="10">
        <v>3072.1766666666667</v>
      </c>
      <c r="C26" s="10">
        <v>3392.603333333333</v>
      </c>
      <c r="D26" s="10">
        <f t="shared" si="0"/>
        <v>28412.026946666665</v>
      </c>
      <c r="E26" s="10">
        <v>34876.806946666664</v>
      </c>
      <c r="F26" s="10">
        <f t="shared" si="1"/>
        <v>8.8086523269306589</v>
      </c>
      <c r="G26" s="10"/>
      <c r="H26" s="10">
        <f t="shared" si="3"/>
        <v>9.7273908661457309</v>
      </c>
      <c r="I26" s="10"/>
      <c r="J26" s="10">
        <f t="shared" si="2"/>
        <v>81.463956806923605</v>
      </c>
    </row>
    <row r="27" spans="1:25" x14ac:dyDescent="0.25">
      <c r="A27" s="31">
        <v>43831</v>
      </c>
      <c r="B27" s="10">
        <v>3091.7525799999999</v>
      </c>
      <c r="C27" s="10">
        <v>2268.9466666666667</v>
      </c>
      <c r="D27" s="10">
        <f t="shared" si="0"/>
        <v>24516.371560000003</v>
      </c>
      <c r="E27" s="10">
        <v>29877.07080666667</v>
      </c>
      <c r="F27" s="10">
        <f t="shared" si="1"/>
        <v>10.348245314966139</v>
      </c>
      <c r="G27" s="10"/>
      <c r="H27" s="10">
        <f t="shared" si="3"/>
        <v>7.5942741554181454</v>
      </c>
      <c r="I27" s="10"/>
      <c r="J27" s="10">
        <f t="shared" si="2"/>
        <v>82.057480529615717</v>
      </c>
    </row>
    <row r="28" spans="1:25" x14ac:dyDescent="0.25">
      <c r="A28" s="31">
        <v>43862</v>
      </c>
      <c r="B28" s="10">
        <v>2717.6890866666663</v>
      </c>
      <c r="C28" s="10">
        <v>2316.3166666666666</v>
      </c>
      <c r="D28" s="10">
        <f t="shared" si="0"/>
        <v>21617.243786666673</v>
      </c>
      <c r="E28" s="10">
        <v>26651.249540000004</v>
      </c>
      <c r="F28" s="10">
        <f t="shared" si="1"/>
        <v>10.197229524220896</v>
      </c>
      <c r="G28" s="10"/>
      <c r="H28" s="10">
        <f t="shared" si="3"/>
        <v>8.691212257009493</v>
      </c>
      <c r="I28" s="10"/>
      <c r="J28" s="10">
        <f t="shared" si="2"/>
        <v>81.111558218769616</v>
      </c>
    </row>
    <row r="29" spans="1:25" x14ac:dyDescent="0.25">
      <c r="A29" s="31">
        <v>43891</v>
      </c>
      <c r="B29" s="10">
        <v>3523.3722266666664</v>
      </c>
      <c r="C29" s="10">
        <v>3196.0311133333339</v>
      </c>
      <c r="D29" s="10">
        <f t="shared" si="0"/>
        <v>27905.392666666678</v>
      </c>
      <c r="E29" s="10">
        <v>34624.796006666678</v>
      </c>
      <c r="F29" s="10">
        <f t="shared" si="1"/>
        <v>10.175864215888158</v>
      </c>
      <c r="G29" s="10"/>
      <c r="H29" s="10">
        <f t="shared" si="3"/>
        <v>9.2304691490975657</v>
      </c>
      <c r="I29" s="10"/>
      <c r="J29" s="10">
        <f t="shared" si="2"/>
        <v>80.593666635014273</v>
      </c>
    </row>
    <row r="30" spans="1:25" x14ac:dyDescent="0.25">
      <c r="A30" s="31">
        <v>43922</v>
      </c>
      <c r="B30" s="10">
        <v>2400.7272799999996</v>
      </c>
      <c r="C30" s="10">
        <v>2312.9655533333334</v>
      </c>
      <c r="D30" s="10">
        <f t="shared" si="0"/>
        <v>21093.280833333338</v>
      </c>
      <c r="E30" s="10">
        <v>25806.973666666669</v>
      </c>
      <c r="F30" s="10">
        <f t="shared" si="1"/>
        <v>9.3026300216707547</v>
      </c>
      <c r="G30" s="10"/>
      <c r="H30" s="10">
        <f t="shared" si="3"/>
        <v>8.9625602103080109</v>
      </c>
      <c r="I30" s="10"/>
      <c r="J30" s="10">
        <f t="shared" si="2"/>
        <v>81.734809768021236</v>
      </c>
    </row>
    <row r="31" spans="1:25" x14ac:dyDescent="0.25">
      <c r="A31" s="31">
        <v>43952</v>
      </c>
      <c r="B31" s="10">
        <v>1721.8533333333332</v>
      </c>
      <c r="C31" s="10">
        <v>1946.6177799999998</v>
      </c>
      <c r="D31" s="10">
        <f t="shared" si="0"/>
        <v>15782.201333333331</v>
      </c>
      <c r="E31" s="10">
        <v>19450.672446666664</v>
      </c>
      <c r="F31" s="10">
        <f t="shared" si="1"/>
        <v>8.8524103115438244</v>
      </c>
      <c r="G31" s="10"/>
      <c r="H31" s="10">
        <f t="shared" si="3"/>
        <v>10.007971628423567</v>
      </c>
      <c r="I31" s="10"/>
      <c r="J31" s="10">
        <f t="shared" si="2"/>
        <v>81.139618060032603</v>
      </c>
    </row>
    <row r="32" spans="1:25" x14ac:dyDescent="0.25">
      <c r="A32" s="31">
        <v>43983</v>
      </c>
      <c r="B32" s="10">
        <v>2631.99</v>
      </c>
      <c r="C32" s="10">
        <v>2344.8522199999998</v>
      </c>
      <c r="D32" s="10">
        <f t="shared" si="0"/>
        <v>23749.296266666664</v>
      </c>
      <c r="E32" s="10">
        <v>28726.138486666663</v>
      </c>
      <c r="F32" s="10">
        <f t="shared" si="1"/>
        <v>9.1623522640247916</v>
      </c>
      <c r="G32" s="10"/>
      <c r="H32" s="10">
        <f t="shared" si="3"/>
        <v>8.1627825511193262</v>
      </c>
      <c r="I32" s="10"/>
      <c r="J32" s="10">
        <f t="shared" si="2"/>
        <v>82.674865184855889</v>
      </c>
    </row>
    <row r="33" spans="1:12" x14ac:dyDescent="0.25">
      <c r="A33" s="31">
        <v>44013</v>
      </c>
      <c r="B33" s="10">
        <v>2685.561666666667</v>
      </c>
      <c r="C33" s="10">
        <v>2128.3200000000002</v>
      </c>
      <c r="D33" s="10">
        <f t="shared" si="0"/>
        <v>24135.517106666666</v>
      </c>
      <c r="E33" s="10">
        <v>28949.398773333334</v>
      </c>
      <c r="F33" s="10">
        <f t="shared" si="1"/>
        <v>9.2767441828203534</v>
      </c>
      <c r="G33" s="10"/>
      <c r="H33" s="10">
        <f t="shared" si="3"/>
        <v>7.3518625262798087</v>
      </c>
      <c r="I33" s="10"/>
      <c r="J33" s="10">
        <f t="shared" si="2"/>
        <v>83.371393290899832</v>
      </c>
    </row>
    <row r="34" spans="1:12" s="34" customFormat="1" x14ac:dyDescent="0.25">
      <c r="A34" s="30">
        <v>44044</v>
      </c>
      <c r="B34" s="33">
        <v>2082.905553333333</v>
      </c>
      <c r="C34" s="33">
        <v>1998.4066666666665</v>
      </c>
      <c r="D34" s="33">
        <f t="shared" si="0"/>
        <v>17881.66267333334</v>
      </c>
      <c r="E34" s="33">
        <v>21962.974893333339</v>
      </c>
      <c r="F34" s="33">
        <f t="shared" si="1"/>
        <v>9.4837132194035334</v>
      </c>
      <c r="G34" s="33"/>
      <c r="H34" s="33">
        <f t="shared" si="3"/>
        <v>9.0989798803315338</v>
      </c>
      <c r="I34" s="33"/>
      <c r="J34" s="33">
        <f t="shared" si="2"/>
        <v>81.417306900264933</v>
      </c>
    </row>
    <row r="35" spans="1:12" s="27" customFormat="1" x14ac:dyDescent="0.25">
      <c r="A35" s="31">
        <v>44075</v>
      </c>
      <c r="B35" s="26">
        <v>2741.3631263391198</v>
      </c>
      <c r="C35" s="26">
        <v>2293.8721268508475</v>
      </c>
      <c r="D35" s="26">
        <f t="shared" ref="D35:D62" si="6">E35-(B35+C35)</f>
        <v>23509.061879350884</v>
      </c>
      <c r="E35" s="26">
        <v>28544.297132540851</v>
      </c>
      <c r="F35" s="10"/>
      <c r="G35" s="26">
        <f>$B35/($E35/100)</f>
        <v>9.6038908003586183</v>
      </c>
      <c r="H35" s="26">
        <f>$C35/($E35/100)</f>
        <v>8.0361836068326404</v>
      </c>
      <c r="I35" s="26">
        <f>$C35/($E35/100)</f>
        <v>8.0361836068326404</v>
      </c>
      <c r="J35" s="26">
        <f t="shared" ref="J35:J62" si="7">D35/(E35/100)</f>
        <v>82.359925592808736</v>
      </c>
    </row>
    <row r="36" spans="1:12" s="27" customFormat="1" x14ac:dyDescent="0.25">
      <c r="A36" s="31">
        <v>44105</v>
      </c>
      <c r="B36" s="26">
        <v>2769.2542858054003</v>
      </c>
      <c r="C36" s="26">
        <v>2315.407299687472</v>
      </c>
      <c r="D36" s="26">
        <f t="shared" si="6"/>
        <v>23497.057307610343</v>
      </c>
      <c r="E36" s="26">
        <v>28581.718893103214</v>
      </c>
      <c r="F36" s="26"/>
      <c r="G36" s="26">
        <f t="shared" ref="G36:G62" si="8">$B36/($E36/100)</f>
        <v>9.6889004337441129</v>
      </c>
      <c r="H36" s="26"/>
      <c r="I36" s="26">
        <f t="shared" ref="I36:I62" si="9">$C36/($E36/100)</f>
        <v>8.1010078797121654</v>
      </c>
      <c r="J36" s="26">
        <f t="shared" si="7"/>
        <v>82.21009168654372</v>
      </c>
    </row>
    <row r="37" spans="1:12" s="27" customFormat="1" x14ac:dyDescent="0.25">
      <c r="A37" s="31">
        <v>44136</v>
      </c>
      <c r="B37" s="26">
        <v>2797.1454452716807</v>
      </c>
      <c r="C37" s="26">
        <v>2336.942472524096</v>
      </c>
      <c r="D37" s="26">
        <f t="shared" si="6"/>
        <v>23485.052735869805</v>
      </c>
      <c r="E37" s="26">
        <v>28619.140653665581</v>
      </c>
      <c r="F37" s="26"/>
      <c r="G37" s="26">
        <f t="shared" si="8"/>
        <v>9.7736877536657225</v>
      </c>
      <c r="H37" s="26"/>
      <c r="I37" s="26">
        <f t="shared" si="9"/>
        <v>8.1656626269970722</v>
      </c>
      <c r="J37" s="26">
        <f t="shared" si="7"/>
        <v>82.060649619337212</v>
      </c>
    </row>
    <row r="38" spans="1:12" s="27" customFormat="1" x14ac:dyDescent="0.25">
      <c r="A38" s="31">
        <v>44166</v>
      </c>
      <c r="B38" s="26">
        <v>2825.0366047379607</v>
      </c>
      <c r="C38" s="26">
        <v>2358.4776453607205</v>
      </c>
      <c r="D38" s="26">
        <f t="shared" si="6"/>
        <v>23473.048164129268</v>
      </c>
      <c r="E38" s="26">
        <v>28656.562414227948</v>
      </c>
      <c r="F38" s="26"/>
      <c r="G38" s="26">
        <f t="shared" si="8"/>
        <v>9.8582536310612525</v>
      </c>
      <c r="H38" s="26"/>
      <c r="I38" s="26">
        <f t="shared" si="9"/>
        <v>8.2301485128228062</v>
      </c>
      <c r="J38" s="26">
        <f t="shared" si="7"/>
        <v>81.911597856115947</v>
      </c>
    </row>
    <row r="39" spans="1:12" s="27" customFormat="1" x14ac:dyDescent="0.25">
      <c r="A39" s="31">
        <v>44197</v>
      </c>
      <c r="B39" s="26">
        <v>2852.9277642042412</v>
      </c>
      <c r="C39" s="26">
        <v>2380.0128181973446</v>
      </c>
      <c r="D39" s="26">
        <f t="shared" si="6"/>
        <v>23461.043592388731</v>
      </c>
      <c r="E39" s="26">
        <v>28693.984174790316</v>
      </c>
      <c r="F39" s="26"/>
      <c r="G39" s="26">
        <f t="shared" si="8"/>
        <v>9.9425989323251223</v>
      </c>
      <c r="H39" s="26"/>
      <c r="I39" s="26">
        <f t="shared" si="9"/>
        <v>8.2944661978602241</v>
      </c>
      <c r="J39" s="26">
        <f t="shared" si="7"/>
        <v>81.762934869814671</v>
      </c>
    </row>
    <row r="40" spans="1:12" s="27" customFormat="1" x14ac:dyDescent="0.25">
      <c r="A40" s="31">
        <v>44228</v>
      </c>
      <c r="B40" s="26">
        <v>2880.8189236705216</v>
      </c>
      <c r="C40" s="26">
        <v>2401.5479910339691</v>
      </c>
      <c r="D40" s="26">
        <f t="shared" si="6"/>
        <v>23449.03902064819</v>
      </c>
      <c r="E40" s="26">
        <v>28731.405935352679</v>
      </c>
      <c r="F40" s="26"/>
      <c r="G40" s="26">
        <f t="shared" si="8"/>
        <v>10.026724519337934</v>
      </c>
      <c r="H40" s="26"/>
      <c r="I40" s="26">
        <f t="shared" si="9"/>
        <v>8.358616339338182</v>
      </c>
      <c r="J40" s="26">
        <f t="shared" si="7"/>
        <v>81.614659141323898</v>
      </c>
      <c r="L40" t="s">
        <v>22</v>
      </c>
    </row>
    <row r="41" spans="1:12" s="27" customFormat="1" x14ac:dyDescent="0.25">
      <c r="A41" s="31">
        <v>44256</v>
      </c>
      <c r="B41" s="26">
        <v>2908.710083136802</v>
      </c>
      <c r="C41" s="26">
        <v>2423.0831638705931</v>
      </c>
      <c r="D41" s="26">
        <f t="shared" si="6"/>
        <v>23437.034448907652</v>
      </c>
      <c r="E41" s="26">
        <v>28768.827695915046</v>
      </c>
      <c r="F41" s="26"/>
      <c r="G41" s="26">
        <f t="shared" si="8"/>
        <v>10.110631249495844</v>
      </c>
      <c r="H41" s="26"/>
      <c r="I41" s="26">
        <f t="shared" si="9"/>
        <v>8.4225995910658966</v>
      </c>
      <c r="J41" s="26">
        <f t="shared" si="7"/>
        <v>81.466769159438257</v>
      </c>
    </row>
    <row r="42" spans="1:12" s="27" customFormat="1" x14ac:dyDescent="0.25">
      <c r="A42" s="31">
        <v>44287</v>
      </c>
      <c r="B42" s="26">
        <v>2936.6012426030825</v>
      </c>
      <c r="C42" s="26">
        <v>2444.6183367072176</v>
      </c>
      <c r="D42" s="26">
        <f t="shared" si="6"/>
        <v>23425.029877167115</v>
      </c>
      <c r="E42" s="26">
        <v>28806.249456477413</v>
      </c>
      <c r="F42" s="26"/>
      <c r="G42" s="26">
        <f t="shared" si="8"/>
        <v>10.19431997573969</v>
      </c>
      <c r="H42" s="26"/>
      <c r="I42" s="26">
        <f t="shared" si="9"/>
        <v>8.4864166034551829</v>
      </c>
      <c r="J42" s="26">
        <f t="shared" si="7"/>
        <v>81.319263420805143</v>
      </c>
    </row>
    <row r="43" spans="1:12" s="27" customFormat="1" x14ac:dyDescent="0.25">
      <c r="A43" s="31">
        <v>44317</v>
      </c>
      <c r="B43" s="26">
        <v>2964.4924020693625</v>
      </c>
      <c r="C43" s="26">
        <v>2466.1535095438417</v>
      </c>
      <c r="D43" s="26">
        <f t="shared" si="6"/>
        <v>23413.02530542657</v>
      </c>
      <c r="E43" s="26">
        <v>28843.671217039777</v>
      </c>
      <c r="F43" s="26"/>
      <c r="G43" s="26">
        <f t="shared" si="8"/>
        <v>10.277791546583883</v>
      </c>
      <c r="H43" s="26"/>
      <c r="I43" s="26">
        <f t="shared" si="9"/>
        <v>8.5500680235424724</v>
      </c>
      <c r="J43" s="26">
        <f t="shared" si="7"/>
        <v>81.172140429873636</v>
      </c>
    </row>
    <row r="44" spans="1:12" s="27" customFormat="1" x14ac:dyDescent="0.25">
      <c r="A44" s="31">
        <v>44348</v>
      </c>
      <c r="B44" s="26">
        <v>2992.3835615356429</v>
      </c>
      <c r="C44" s="26">
        <v>2487.6886823804662</v>
      </c>
      <c r="D44" s="26">
        <f t="shared" si="6"/>
        <v>23401.020733686033</v>
      </c>
      <c r="E44" s="26">
        <v>28881.092977602144</v>
      </c>
      <c r="F44" s="26"/>
      <c r="G44" s="26">
        <f t="shared" si="8"/>
        <v>10.361046806145097</v>
      </c>
      <c r="H44" s="26"/>
      <c r="I44" s="26">
        <f t="shared" si="9"/>
        <v>8.613554495010689</v>
      </c>
      <c r="J44" s="26">
        <f t="shared" si="7"/>
        <v>81.025398698844199</v>
      </c>
    </row>
    <row r="45" spans="1:12" s="27" customFormat="1" x14ac:dyDescent="0.25">
      <c r="A45" s="31">
        <v>44378</v>
      </c>
      <c r="B45" s="26">
        <v>3020.2747210019234</v>
      </c>
      <c r="C45" s="26">
        <v>2509.2238552170902</v>
      </c>
      <c r="D45" s="26">
        <f t="shared" si="6"/>
        <v>23389.016161945496</v>
      </c>
      <c r="E45" s="26">
        <v>28918.514738164511</v>
      </c>
      <c r="F45" s="26"/>
      <c r="G45" s="26">
        <f t="shared" si="8"/>
        <v>10.44408659417072</v>
      </c>
      <c r="H45" s="26"/>
      <c r="I45" s="26">
        <f t="shared" si="9"/>
        <v>8.6768766582109524</v>
      </c>
      <c r="J45" s="26">
        <f t="shared" si="7"/>
        <v>80.879036747618329</v>
      </c>
    </row>
    <row r="46" spans="1:12" s="34" customFormat="1" x14ac:dyDescent="0.25">
      <c r="A46" s="30">
        <v>44409</v>
      </c>
      <c r="B46" s="33">
        <v>3048.1658804682038</v>
      </c>
      <c r="C46" s="33">
        <v>2530.7590280537147</v>
      </c>
      <c r="D46" s="33">
        <f t="shared" si="6"/>
        <v>23377.011590204958</v>
      </c>
      <c r="E46" s="33">
        <v>28955.936498726878</v>
      </c>
      <c r="F46" s="33"/>
      <c r="G46" s="33">
        <f t="shared" si="8"/>
        <v>10.526911746067077</v>
      </c>
      <c r="H46" s="33"/>
      <c r="I46" s="33">
        <f t="shared" si="9"/>
        <v>8.7400351501840934</v>
      </c>
      <c r="J46" s="33">
        <f t="shared" si="7"/>
        <v>80.733053103748816</v>
      </c>
    </row>
    <row r="47" spans="1:12" s="27" customFormat="1" x14ac:dyDescent="0.25">
      <c r="A47" s="31">
        <v>44440</v>
      </c>
      <c r="B47" s="26">
        <v>3076.0570399344842</v>
      </c>
      <c r="C47" s="26">
        <v>2552.2942008903387</v>
      </c>
      <c r="D47" s="26">
        <f t="shared" si="6"/>
        <v>23365.007018464421</v>
      </c>
      <c r="E47" s="26">
        <v>28993.358259289242</v>
      </c>
      <c r="F47" s="26"/>
      <c r="G47" s="26">
        <f t="shared" si="8"/>
        <v>10.609523092927462</v>
      </c>
      <c r="H47" s="26"/>
      <c r="I47" s="26">
        <f t="shared" si="9"/>
        <v>8.8030306046820357</v>
      </c>
      <c r="J47" s="26">
        <f t="shared" si="7"/>
        <v>80.587446302390504</v>
      </c>
    </row>
    <row r="48" spans="1:12" s="27" customFormat="1" x14ac:dyDescent="0.25">
      <c r="A48" s="31">
        <v>44470</v>
      </c>
      <c r="B48" s="26">
        <v>3103.9481994007647</v>
      </c>
      <c r="C48" s="26">
        <v>2573.8293737269632</v>
      </c>
      <c r="D48" s="26">
        <f t="shared" si="6"/>
        <v>23353.00244672388</v>
      </c>
      <c r="E48" s="26">
        <v>29030.780019851609</v>
      </c>
      <c r="F48" s="26"/>
      <c r="G48" s="26">
        <f t="shared" si="8"/>
        <v>10.691921461559925</v>
      </c>
      <c r="H48" s="26"/>
      <c r="I48" s="26">
        <f t="shared" si="9"/>
        <v>8.8658636521889758</v>
      </c>
      <c r="J48" s="26">
        <f t="shared" si="7"/>
        <v>80.442214886251094</v>
      </c>
    </row>
    <row r="49" spans="1:10" s="27" customFormat="1" x14ac:dyDescent="0.25">
      <c r="A49" s="31">
        <v>44501</v>
      </c>
      <c r="B49" s="26">
        <v>3131.8393588670451</v>
      </c>
      <c r="C49" s="26">
        <v>2595.3645465635873</v>
      </c>
      <c r="D49" s="26">
        <f t="shared" si="6"/>
        <v>23340.997874983343</v>
      </c>
      <c r="E49" s="26">
        <v>29068.201780413976</v>
      </c>
      <c r="F49" s="26"/>
      <c r="G49" s="26">
        <f t="shared" si="8"/>
        <v>10.774107674514852</v>
      </c>
      <c r="H49" s="26"/>
      <c r="I49" s="26">
        <f t="shared" si="9"/>
        <v>8.9285349199424235</v>
      </c>
      <c r="J49" s="26">
        <f t="shared" si="7"/>
        <v>80.297357405542712</v>
      </c>
    </row>
    <row r="50" spans="1:10" s="27" customFormat="1" x14ac:dyDescent="0.25">
      <c r="A50" s="31">
        <v>44531</v>
      </c>
      <c r="B50" s="26">
        <v>3159.7305183333251</v>
      </c>
      <c r="C50" s="26">
        <v>2616.8997194002113</v>
      </c>
      <c r="D50" s="26">
        <f t="shared" si="6"/>
        <v>23328.993303242802</v>
      </c>
      <c r="E50" s="26">
        <v>29105.623540976339</v>
      </c>
      <c r="F50" s="26"/>
      <c r="G50" s="26">
        <f t="shared" si="8"/>
        <v>10.856082550112351</v>
      </c>
      <c r="H50" s="26"/>
      <c r="I50" s="26">
        <f t="shared" si="9"/>
        <v>8.9910450319540818</v>
      </c>
      <c r="J50" s="26">
        <f t="shared" si="7"/>
        <v>80.152872417933551</v>
      </c>
    </row>
    <row r="51" spans="1:10" s="27" customFormat="1" x14ac:dyDescent="0.25">
      <c r="A51" s="31">
        <v>44562</v>
      </c>
      <c r="B51" s="26">
        <v>3187.6216777996055</v>
      </c>
      <c r="C51" s="26">
        <v>2638.4348922368358</v>
      </c>
      <c r="D51" s="26">
        <f t="shared" si="6"/>
        <v>23316.988731502264</v>
      </c>
      <c r="E51" s="26">
        <v>29143.045301538707</v>
      </c>
      <c r="F51" s="26"/>
      <c r="G51" s="26">
        <f t="shared" si="8"/>
        <v>10.937846902469401</v>
      </c>
      <c r="H51" s="26"/>
      <c r="I51" s="26">
        <f t="shared" si="9"/>
        <v>9.0533946090305495</v>
      </c>
      <c r="J51" s="26">
        <f t="shared" si="7"/>
        <v>80.00875848850005</v>
      </c>
    </row>
    <row r="52" spans="1:10" s="29" customFormat="1" x14ac:dyDescent="0.25">
      <c r="A52" s="31">
        <v>44593</v>
      </c>
      <c r="B52" s="28">
        <v>3215.512837265886</v>
      </c>
      <c r="C52" s="28">
        <v>2659.9700650734603</v>
      </c>
      <c r="D52" s="28">
        <f t="shared" si="6"/>
        <v>23304.984159761727</v>
      </c>
      <c r="E52" s="28">
        <v>29180.467062101074</v>
      </c>
      <c r="F52" s="28"/>
      <c r="G52" s="28">
        <f t="shared" si="8"/>
        <v>11.019401541526801</v>
      </c>
      <c r="H52" s="28"/>
      <c r="I52" s="28">
        <f t="shared" si="9"/>
        <v>9.115584268793862</v>
      </c>
      <c r="J52" s="28">
        <f t="shared" si="7"/>
        <v>79.865014189679329</v>
      </c>
    </row>
    <row r="53" spans="1:10" s="29" customFormat="1" x14ac:dyDescent="0.25">
      <c r="A53" s="31">
        <v>44621</v>
      </c>
      <c r="B53" s="28">
        <v>3243.4039967321664</v>
      </c>
      <c r="C53" s="28">
        <v>2681.5052379100844</v>
      </c>
      <c r="D53" s="28">
        <f t="shared" si="6"/>
        <v>23292.979588021186</v>
      </c>
      <c r="E53" s="28">
        <v>29217.888822663437</v>
      </c>
      <c r="F53" s="28"/>
      <c r="G53" s="28">
        <f t="shared" si="8"/>
        <v>11.100747273075923</v>
      </c>
      <c r="H53" s="28"/>
      <c r="I53" s="28">
        <f t="shared" si="9"/>
        <v>9.1776146257019136</v>
      </c>
      <c r="J53" s="28">
        <f t="shared" si="7"/>
        <v>79.721638101222155</v>
      </c>
    </row>
    <row r="54" spans="1:10" s="29" customFormat="1" x14ac:dyDescent="0.25">
      <c r="A54" s="31">
        <v>44652</v>
      </c>
      <c r="B54" s="28">
        <v>3271.2951561984469</v>
      </c>
      <c r="C54" s="28">
        <v>2703.0404107467084</v>
      </c>
      <c r="D54" s="28">
        <f t="shared" si="6"/>
        <v>23280.975016280649</v>
      </c>
      <c r="E54" s="28">
        <v>29255.310583225804</v>
      </c>
      <c r="F54" s="28"/>
      <c r="G54" s="28">
        <f t="shared" si="8"/>
        <v>11.181884898785242</v>
      </c>
      <c r="H54" s="28"/>
      <c r="I54" s="28">
        <f t="shared" si="9"/>
        <v>9.2394862910686655</v>
      </c>
      <c r="J54" s="28">
        <f t="shared" si="7"/>
        <v>79.578628810146085</v>
      </c>
    </row>
    <row r="55" spans="1:10" s="29" customFormat="1" x14ac:dyDescent="0.25">
      <c r="A55" s="31">
        <v>44682</v>
      </c>
      <c r="B55" s="28">
        <v>3299.1863156647269</v>
      </c>
      <c r="C55" s="28">
        <v>2724.5755835833329</v>
      </c>
      <c r="D55" s="28">
        <f t="shared" si="6"/>
        <v>23268.970444540111</v>
      </c>
      <c r="E55" s="28">
        <v>29292.732343788171</v>
      </c>
      <c r="F55" s="28"/>
      <c r="G55" s="28">
        <f t="shared" si="8"/>
        <v>11.262815216226674</v>
      </c>
      <c r="H55" s="28"/>
      <c r="I55" s="28">
        <f t="shared" si="9"/>
        <v>9.3011998730842436</v>
      </c>
      <c r="J55" s="28">
        <f t="shared" si="7"/>
        <v>79.435984910689072</v>
      </c>
    </row>
    <row r="56" spans="1:10" s="29" customFormat="1" x14ac:dyDescent="0.25">
      <c r="A56" s="31">
        <v>44713</v>
      </c>
      <c r="B56" s="28">
        <v>3327.0774751310073</v>
      </c>
      <c r="C56" s="28">
        <v>2746.1107564199569</v>
      </c>
      <c r="D56" s="28">
        <f t="shared" si="6"/>
        <v>23256.965872799574</v>
      </c>
      <c r="E56" s="28">
        <v>29330.154104350539</v>
      </c>
      <c r="F56" s="28"/>
      <c r="G56" s="28">
        <f t="shared" si="8"/>
        <v>11.343539018901719</v>
      </c>
      <c r="H56" s="28"/>
      <c r="I56" s="28">
        <f t="shared" si="9"/>
        <v>9.3627559768348672</v>
      </c>
      <c r="J56" s="28">
        <f t="shared" si="7"/>
        <v>79.293705004263416</v>
      </c>
    </row>
    <row r="57" spans="1:10" s="29" customFormat="1" x14ac:dyDescent="0.25">
      <c r="A57" s="31">
        <v>44743</v>
      </c>
      <c r="B57" s="28">
        <v>3354.9686345972877</v>
      </c>
      <c r="C57" s="28">
        <v>2767.6459292565814</v>
      </c>
      <c r="D57" s="28">
        <f t="shared" si="6"/>
        <v>23244.961301059033</v>
      </c>
      <c r="E57" s="28">
        <v>29367.575864912902</v>
      </c>
      <c r="F57" s="28"/>
      <c r="G57" s="28">
        <f t="shared" si="8"/>
        <v>11.424057096267376</v>
      </c>
      <c r="H57" s="28"/>
      <c r="I57" s="28">
        <f t="shared" si="9"/>
        <v>9.4241552043226147</v>
      </c>
      <c r="J57" s="28">
        <f t="shared" si="7"/>
        <v>79.151787699410008</v>
      </c>
    </row>
    <row r="58" spans="1:10" s="34" customFormat="1" x14ac:dyDescent="0.25">
      <c r="A58" s="30">
        <v>44774</v>
      </c>
      <c r="B58" s="33">
        <v>3382.8597940635682</v>
      </c>
      <c r="C58" s="33">
        <v>2789.1811020932055</v>
      </c>
      <c r="D58" s="33">
        <f t="shared" si="6"/>
        <v>23232.956729318495</v>
      </c>
      <c r="E58" s="33">
        <v>29404.997625475269</v>
      </c>
      <c r="F58" s="33"/>
      <c r="G58" s="33">
        <f t="shared" si="8"/>
        <v>11.504370233761893</v>
      </c>
      <c r="H58" s="33"/>
      <c r="I58" s="33">
        <f t="shared" si="9"/>
        <v>9.4853981544850559</v>
      </c>
      <c r="J58" s="33">
        <f t="shared" si="7"/>
        <v>79.010231611753056</v>
      </c>
    </row>
    <row r="59" spans="1:10" s="29" customFormat="1" x14ac:dyDescent="0.25">
      <c r="A59" s="31">
        <v>44805</v>
      </c>
      <c r="B59" s="28">
        <v>3410.7509535298486</v>
      </c>
      <c r="C59" s="28">
        <v>2810.71627492983</v>
      </c>
      <c r="D59" s="28">
        <f t="shared" si="6"/>
        <v>23220.952157577958</v>
      </c>
      <c r="E59" s="28">
        <v>29442.419386037636</v>
      </c>
      <c r="F59" s="28"/>
      <c r="G59" s="28">
        <f t="shared" si="8"/>
        <v>11.584479212830301</v>
      </c>
      <c r="H59" s="28"/>
      <c r="I59" s="28">
        <f t="shared" si="9"/>
        <v>9.5464854232147278</v>
      </c>
      <c r="J59" s="28">
        <f t="shared" si="7"/>
        <v>78.869035363954978</v>
      </c>
    </row>
    <row r="60" spans="1:10" s="29" customFormat="1" x14ac:dyDescent="0.25">
      <c r="A60" s="31">
        <v>44835</v>
      </c>
      <c r="B60" s="28">
        <v>3438.6421129961291</v>
      </c>
      <c r="C60" s="28">
        <v>2832.251447766454</v>
      </c>
      <c r="D60" s="28">
        <f t="shared" si="6"/>
        <v>23208.947585837421</v>
      </c>
      <c r="E60" s="28">
        <v>29479.841146600003</v>
      </c>
      <c r="F60" s="28"/>
      <c r="G60" s="28">
        <f t="shared" si="8"/>
        <v>11.664384810949761</v>
      </c>
      <c r="H60" s="28"/>
      <c r="I60" s="28">
        <f t="shared" si="9"/>
        <v>9.6074176033784546</v>
      </c>
      <c r="J60" s="28">
        <f t="shared" si="7"/>
        <v>78.728197585671779</v>
      </c>
    </row>
    <row r="61" spans="1:10" s="29" customFormat="1" x14ac:dyDescent="0.25">
      <c r="A61" s="31">
        <v>44866</v>
      </c>
      <c r="B61" s="28">
        <v>3466.5332724624095</v>
      </c>
      <c r="C61" s="28">
        <v>2853.7866206030785</v>
      </c>
      <c r="D61" s="28">
        <f t="shared" si="6"/>
        <v>23196.94301409688</v>
      </c>
      <c r="E61" s="28">
        <v>29517.262907162367</v>
      </c>
      <c r="F61" s="28"/>
      <c r="G61" s="28">
        <f t="shared" si="8"/>
        <v>11.744087801654723</v>
      </c>
      <c r="H61" s="28"/>
      <c r="I61" s="28">
        <f t="shared" si="9"/>
        <v>9.6681952848365462</v>
      </c>
      <c r="J61" s="28">
        <f t="shared" si="7"/>
        <v>78.587716913508743</v>
      </c>
    </row>
    <row r="62" spans="1:10" s="29" customFormat="1" x14ac:dyDescent="0.25">
      <c r="A62" s="31">
        <v>44896</v>
      </c>
      <c r="B62" s="28">
        <v>3494.42443192869</v>
      </c>
      <c r="C62" s="28">
        <v>2875.3217934397026</v>
      </c>
      <c r="D62" s="28">
        <f t="shared" si="6"/>
        <v>23184.938442356342</v>
      </c>
      <c r="E62" s="28">
        <v>29554.684667724734</v>
      </c>
      <c r="F62" s="28"/>
      <c r="G62" s="28">
        <f t="shared" si="8"/>
        <v>11.823588954561862</v>
      </c>
      <c r="H62" s="28"/>
      <c r="I62" s="28">
        <f t="shared" si="9"/>
        <v>9.7288190544617947</v>
      </c>
      <c r="J62" s="28">
        <f t="shared" si="7"/>
        <v>78.447591990976349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L13" sqref="L13"/>
    </sheetView>
  </sheetViews>
  <sheetFormatPr defaultRowHeight="15.75" x14ac:dyDescent="0.25"/>
  <sheetData>
    <row r="1" spans="1:16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34.9" customHeight="1" x14ac:dyDescent="0.25">
      <c r="A2" s="40" t="s">
        <v>49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58.5" customHeight="1" x14ac:dyDescent="0.25">
      <c r="A3" s="40" t="s">
        <v>53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57.75" customHeight="1" x14ac:dyDescent="0.25">
      <c r="A4" s="40" t="s">
        <v>54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ht="52.15" customHeight="1" x14ac:dyDescent="0.25">
      <c r="A5" s="40" t="s">
        <v>51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6" ht="42.6" customHeight="1" x14ac:dyDescent="0.25">
      <c r="A6" s="40" t="s">
        <v>52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</row>
  </sheetData>
  <mergeCells count="6">
    <mergeCell ref="A2:P2"/>
    <mergeCell ref="A5:P5"/>
    <mergeCell ref="A6:P6"/>
    <mergeCell ref="A1:P1"/>
    <mergeCell ref="A3:P3"/>
    <mergeCell ref="A4:P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8"/>
  <sheetViews>
    <sheetView topLeftCell="A19" workbookViewId="0">
      <selection activeCell="B2" sqref="B2:B33"/>
    </sheetView>
  </sheetViews>
  <sheetFormatPr defaultColWidth="11" defaultRowHeight="15.75" x14ac:dyDescent="0.25"/>
  <cols>
    <col min="2" max="2" width="13.375" bestFit="1" customWidth="1"/>
    <col min="3" max="3" width="19.125" bestFit="1" customWidth="1"/>
    <col min="4" max="4" width="10.875" style="5"/>
    <col min="5" max="15" width="10.875" style="4"/>
  </cols>
  <sheetData>
    <row r="1" spans="1:15" ht="31.5" x14ac:dyDescent="0.25">
      <c r="A1" s="13" t="s">
        <v>12</v>
      </c>
      <c r="B1" s="12" t="s">
        <v>8</v>
      </c>
      <c r="C1" s="13" t="s">
        <v>11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  <c r="I1" s="15">
        <v>6</v>
      </c>
      <c r="J1" s="15">
        <v>7</v>
      </c>
      <c r="K1" s="15">
        <v>8</v>
      </c>
      <c r="L1" s="15">
        <v>9</v>
      </c>
      <c r="M1" s="15">
        <v>10</v>
      </c>
      <c r="N1" s="15">
        <v>11</v>
      </c>
      <c r="O1" s="15">
        <v>12</v>
      </c>
    </row>
    <row r="2" spans="1:15" x14ac:dyDescent="0.25">
      <c r="A2">
        <v>1</v>
      </c>
      <c r="B2" s="11">
        <v>501.90577999999982</v>
      </c>
      <c r="C2" s="2">
        <f t="shared" ref="C2:C33" si="0">B2-B$34</f>
        <v>646.16049223482878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>
        <v>2</v>
      </c>
      <c r="B3" s="11">
        <v>572.83452178062726</v>
      </c>
      <c r="C3" s="2">
        <f t="shared" si="0"/>
        <v>717.08923401545621</v>
      </c>
      <c r="D3" s="7">
        <f>C2</f>
        <v>646.16049223482878</v>
      </c>
      <c r="E3" s="7">
        <f t="shared" ref="E3:O18" si="1">D2</f>
        <v>0</v>
      </c>
      <c r="F3" s="7">
        <f t="shared" si="1"/>
        <v>0</v>
      </c>
      <c r="G3" s="7">
        <f t="shared" si="1"/>
        <v>0</v>
      </c>
      <c r="H3" s="7">
        <f t="shared" si="1"/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0</v>
      </c>
      <c r="M3" s="7">
        <f t="shared" si="1"/>
        <v>0</v>
      </c>
      <c r="N3" s="7">
        <f t="shared" si="1"/>
        <v>0</v>
      </c>
      <c r="O3" s="7">
        <f t="shared" si="1"/>
        <v>0</v>
      </c>
    </row>
    <row r="4" spans="1:15" x14ac:dyDescent="0.25">
      <c r="A4">
        <v>3</v>
      </c>
      <c r="B4" s="11">
        <v>-77.394716102830898</v>
      </c>
      <c r="C4" s="2">
        <f t="shared" si="0"/>
        <v>66.859996131998059</v>
      </c>
      <c r="D4" s="7">
        <f t="shared" ref="D4:D33" si="2">C3</f>
        <v>717.08923401545621</v>
      </c>
      <c r="E4" s="7">
        <f t="shared" si="1"/>
        <v>646.16049223482878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</row>
    <row r="5" spans="1:15" x14ac:dyDescent="0.25">
      <c r="A5">
        <v>4</v>
      </c>
      <c r="B5" s="11">
        <v>-286.3250600733877</v>
      </c>
      <c r="C5" s="2">
        <f t="shared" si="0"/>
        <v>-142.07034783855875</v>
      </c>
      <c r="D5" s="7">
        <f t="shared" si="2"/>
        <v>66.859996131998059</v>
      </c>
      <c r="E5" s="7">
        <f t="shared" si="1"/>
        <v>717.08923401545621</v>
      </c>
      <c r="F5" s="7">
        <f t="shared" si="1"/>
        <v>646.16049223482878</v>
      </c>
      <c r="G5" s="7">
        <f t="shared" si="1"/>
        <v>0</v>
      </c>
      <c r="H5" s="7">
        <f t="shared" si="1"/>
        <v>0</v>
      </c>
      <c r="I5" s="7">
        <f t="shared" si="1"/>
        <v>0</v>
      </c>
      <c r="J5" s="7">
        <f t="shared" si="1"/>
        <v>0</v>
      </c>
      <c r="K5" s="7">
        <f t="shared" si="1"/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</row>
    <row r="6" spans="1:15" x14ac:dyDescent="0.25">
      <c r="A6">
        <v>5</v>
      </c>
      <c r="B6" s="11">
        <v>-667.22752566901249</v>
      </c>
      <c r="C6" s="2">
        <f t="shared" si="0"/>
        <v>-522.97281343418354</v>
      </c>
      <c r="D6" s="7">
        <f t="shared" si="2"/>
        <v>-142.07034783855875</v>
      </c>
      <c r="E6" s="7">
        <f t="shared" si="1"/>
        <v>66.859996131998059</v>
      </c>
      <c r="F6" s="7">
        <f t="shared" si="1"/>
        <v>717.08923401545621</v>
      </c>
      <c r="G6" s="7">
        <f t="shared" si="1"/>
        <v>646.16049223482878</v>
      </c>
      <c r="H6" s="7">
        <f t="shared" si="1"/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</row>
    <row r="7" spans="1:15" x14ac:dyDescent="0.25">
      <c r="A7">
        <v>6</v>
      </c>
      <c r="B7" s="11">
        <v>-243.10435420808994</v>
      </c>
      <c r="C7" s="2">
        <f t="shared" si="0"/>
        <v>-98.849641973260987</v>
      </c>
      <c r="D7" s="7">
        <f t="shared" si="2"/>
        <v>-522.97281343418354</v>
      </c>
      <c r="E7" s="7">
        <f t="shared" si="1"/>
        <v>-142.07034783855875</v>
      </c>
      <c r="F7" s="7">
        <f t="shared" si="1"/>
        <v>66.859996131998059</v>
      </c>
      <c r="G7" s="7">
        <f t="shared" si="1"/>
        <v>717.08923401545621</v>
      </c>
      <c r="H7" s="7">
        <f t="shared" si="1"/>
        <v>646.16049223482878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1"/>
        <v>0</v>
      </c>
      <c r="M7" s="7">
        <f t="shared" si="1"/>
        <v>0</v>
      </c>
      <c r="N7" s="7">
        <f t="shared" si="1"/>
        <v>0</v>
      </c>
      <c r="O7" s="7">
        <f t="shared" si="1"/>
        <v>0</v>
      </c>
    </row>
    <row r="8" spans="1:15" x14ac:dyDescent="0.25">
      <c r="A8">
        <v>7</v>
      </c>
      <c r="B8" s="11">
        <v>-356.15407066548255</v>
      </c>
      <c r="C8" s="2">
        <f t="shared" si="0"/>
        <v>-211.89935843065359</v>
      </c>
      <c r="D8" s="7">
        <f t="shared" si="2"/>
        <v>-98.849641973260987</v>
      </c>
      <c r="E8" s="7">
        <f t="shared" si="1"/>
        <v>-522.97281343418354</v>
      </c>
      <c r="F8" s="7">
        <f t="shared" si="1"/>
        <v>-142.07034783855875</v>
      </c>
      <c r="G8" s="7">
        <f t="shared" si="1"/>
        <v>66.859996131998059</v>
      </c>
      <c r="H8" s="7">
        <f t="shared" si="1"/>
        <v>717.08923401545621</v>
      </c>
      <c r="I8" s="7">
        <f t="shared" si="1"/>
        <v>646.16049223482878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</row>
    <row r="9" spans="1:15" x14ac:dyDescent="0.25">
      <c r="A9">
        <v>8</v>
      </c>
      <c r="B9" s="11">
        <v>-1024.7028265264901</v>
      </c>
      <c r="C9" s="2">
        <f t="shared" si="0"/>
        <v>-880.44811429166111</v>
      </c>
      <c r="D9" s="7">
        <f t="shared" si="2"/>
        <v>-211.89935843065359</v>
      </c>
      <c r="E9" s="7">
        <f t="shared" si="1"/>
        <v>-98.849641973260987</v>
      </c>
      <c r="F9" s="7">
        <f t="shared" si="1"/>
        <v>-522.97281343418354</v>
      </c>
      <c r="G9" s="7">
        <f t="shared" si="1"/>
        <v>-142.07034783855875</v>
      </c>
      <c r="H9" s="7">
        <f t="shared" si="1"/>
        <v>66.859996131998059</v>
      </c>
      <c r="I9" s="7">
        <f t="shared" si="1"/>
        <v>717.08923401545621</v>
      </c>
      <c r="J9" s="7">
        <f t="shared" si="1"/>
        <v>646.16049223482878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</row>
    <row r="10" spans="1:15" x14ac:dyDescent="0.25">
      <c r="A10">
        <v>9</v>
      </c>
      <c r="B10" s="11">
        <v>226.88778393238385</v>
      </c>
      <c r="C10" s="2">
        <f t="shared" si="0"/>
        <v>371.14249616721281</v>
      </c>
      <c r="D10" s="7">
        <f t="shared" si="2"/>
        <v>-880.44811429166111</v>
      </c>
      <c r="E10" s="7">
        <f t="shared" si="1"/>
        <v>-211.89935843065359</v>
      </c>
      <c r="F10" s="7">
        <f t="shared" si="1"/>
        <v>-98.849641973260987</v>
      </c>
      <c r="G10" s="7">
        <f t="shared" si="1"/>
        <v>-522.97281343418354</v>
      </c>
      <c r="H10" s="7">
        <f t="shared" si="1"/>
        <v>-142.07034783855875</v>
      </c>
      <c r="I10" s="7">
        <f t="shared" si="1"/>
        <v>66.859996131998059</v>
      </c>
      <c r="J10" s="7">
        <f t="shared" si="1"/>
        <v>717.08923401545621</v>
      </c>
      <c r="K10" s="7">
        <f t="shared" si="1"/>
        <v>646.16049223482878</v>
      </c>
      <c r="L10" s="7">
        <f t="shared" si="1"/>
        <v>0</v>
      </c>
      <c r="M10" s="7">
        <f t="shared" si="1"/>
        <v>0</v>
      </c>
      <c r="N10" s="7">
        <f t="shared" si="1"/>
        <v>0</v>
      </c>
      <c r="O10" s="7">
        <f t="shared" si="1"/>
        <v>0</v>
      </c>
    </row>
    <row r="11" spans="1:15" x14ac:dyDescent="0.25">
      <c r="A11">
        <v>10</v>
      </c>
      <c r="B11" s="11">
        <v>179.12442694245738</v>
      </c>
      <c r="C11" s="2">
        <f t="shared" si="0"/>
        <v>323.37913917728633</v>
      </c>
      <c r="D11" s="7">
        <f t="shared" si="2"/>
        <v>371.14249616721281</v>
      </c>
      <c r="E11" s="7">
        <f t="shared" si="1"/>
        <v>-880.44811429166111</v>
      </c>
      <c r="F11" s="7">
        <f t="shared" si="1"/>
        <v>-211.89935843065359</v>
      </c>
      <c r="G11" s="7">
        <f t="shared" si="1"/>
        <v>-98.849641973260987</v>
      </c>
      <c r="H11" s="7">
        <f t="shared" si="1"/>
        <v>-522.97281343418354</v>
      </c>
      <c r="I11" s="7">
        <f t="shared" si="1"/>
        <v>-142.07034783855875</v>
      </c>
      <c r="J11" s="7">
        <f t="shared" si="1"/>
        <v>66.859996131998059</v>
      </c>
      <c r="K11" s="7">
        <f t="shared" si="1"/>
        <v>717.08923401545621</v>
      </c>
      <c r="L11" s="7">
        <f t="shared" si="1"/>
        <v>646.16049223482878</v>
      </c>
      <c r="M11" s="7">
        <f t="shared" si="1"/>
        <v>0</v>
      </c>
      <c r="N11" s="7">
        <f t="shared" si="1"/>
        <v>0</v>
      </c>
      <c r="O11" s="7">
        <f t="shared" si="1"/>
        <v>0</v>
      </c>
    </row>
    <row r="12" spans="1:15" x14ac:dyDescent="0.25">
      <c r="A12">
        <v>11</v>
      </c>
      <c r="B12" s="11">
        <v>-125.18754856518217</v>
      </c>
      <c r="C12" s="2">
        <f t="shared" si="0"/>
        <v>19.067163669646789</v>
      </c>
      <c r="D12" s="7">
        <f t="shared" si="2"/>
        <v>323.37913917728633</v>
      </c>
      <c r="E12" s="7">
        <f t="shared" si="1"/>
        <v>371.14249616721281</v>
      </c>
      <c r="F12" s="7">
        <f t="shared" si="1"/>
        <v>-880.44811429166111</v>
      </c>
      <c r="G12" s="7">
        <f t="shared" si="1"/>
        <v>-211.89935843065359</v>
      </c>
      <c r="H12" s="7">
        <f t="shared" si="1"/>
        <v>-98.849641973260987</v>
      </c>
      <c r="I12" s="7">
        <f t="shared" si="1"/>
        <v>-522.97281343418354</v>
      </c>
      <c r="J12" s="7">
        <f t="shared" si="1"/>
        <v>-142.07034783855875</v>
      </c>
      <c r="K12" s="7">
        <f t="shared" si="1"/>
        <v>66.859996131998059</v>
      </c>
      <c r="L12" s="7">
        <f t="shared" si="1"/>
        <v>717.08923401545621</v>
      </c>
      <c r="M12" s="7">
        <f t="shared" si="1"/>
        <v>646.16049223482878</v>
      </c>
      <c r="N12" s="7">
        <f t="shared" si="1"/>
        <v>0</v>
      </c>
      <c r="O12" s="7">
        <f t="shared" si="1"/>
        <v>0</v>
      </c>
    </row>
    <row r="13" spans="1:15" x14ac:dyDescent="0.25">
      <c r="A13">
        <v>12</v>
      </c>
      <c r="B13" s="11">
        <v>621.46247859759433</v>
      </c>
      <c r="C13" s="2">
        <f t="shared" si="0"/>
        <v>765.71719083242328</v>
      </c>
      <c r="D13" s="7">
        <f t="shared" si="2"/>
        <v>19.067163669646789</v>
      </c>
      <c r="E13" s="7">
        <f t="shared" si="1"/>
        <v>323.37913917728633</v>
      </c>
      <c r="F13" s="7">
        <f t="shared" si="1"/>
        <v>371.14249616721281</v>
      </c>
      <c r="G13" s="7">
        <f t="shared" si="1"/>
        <v>-880.44811429166111</v>
      </c>
      <c r="H13" s="7">
        <f t="shared" si="1"/>
        <v>-211.89935843065359</v>
      </c>
      <c r="I13" s="7">
        <f t="shared" si="1"/>
        <v>-98.849641973260987</v>
      </c>
      <c r="J13" s="7">
        <f t="shared" si="1"/>
        <v>-522.97281343418354</v>
      </c>
      <c r="K13" s="7">
        <f t="shared" si="1"/>
        <v>-142.07034783855875</v>
      </c>
      <c r="L13" s="7">
        <f t="shared" si="1"/>
        <v>66.859996131998059</v>
      </c>
      <c r="M13" s="7">
        <f t="shared" si="1"/>
        <v>717.08923401545621</v>
      </c>
      <c r="N13" s="7">
        <f t="shared" si="1"/>
        <v>646.16049223482878</v>
      </c>
      <c r="O13" s="7">
        <f t="shared" si="1"/>
        <v>0</v>
      </c>
    </row>
    <row r="14" spans="1:15" x14ac:dyDescent="0.25">
      <c r="A14">
        <v>13</v>
      </c>
      <c r="B14" s="11">
        <v>306.06450589875931</v>
      </c>
      <c r="C14" s="2">
        <f t="shared" si="0"/>
        <v>450.31921813358827</v>
      </c>
      <c r="D14" s="7">
        <f t="shared" si="2"/>
        <v>765.71719083242328</v>
      </c>
      <c r="E14" s="7">
        <f t="shared" si="1"/>
        <v>19.067163669646789</v>
      </c>
      <c r="F14" s="7">
        <f t="shared" si="1"/>
        <v>323.37913917728633</v>
      </c>
      <c r="G14" s="7">
        <f t="shared" si="1"/>
        <v>371.14249616721281</v>
      </c>
      <c r="H14" s="7">
        <f t="shared" si="1"/>
        <v>-880.44811429166111</v>
      </c>
      <c r="I14" s="7">
        <f t="shared" si="1"/>
        <v>-211.89935843065359</v>
      </c>
      <c r="J14" s="7">
        <f t="shared" si="1"/>
        <v>-98.849641973260987</v>
      </c>
      <c r="K14" s="7">
        <f t="shared" si="1"/>
        <v>-522.97281343418354</v>
      </c>
      <c r="L14" s="7">
        <f t="shared" si="1"/>
        <v>-142.07034783855875</v>
      </c>
      <c r="M14" s="7">
        <f t="shared" si="1"/>
        <v>66.859996131998059</v>
      </c>
      <c r="N14" s="7">
        <f t="shared" si="1"/>
        <v>717.08923401545621</v>
      </c>
      <c r="O14" s="7">
        <f t="shared" si="1"/>
        <v>646.16049223482878</v>
      </c>
    </row>
    <row r="15" spans="1:15" x14ac:dyDescent="0.25">
      <c r="A15">
        <v>14</v>
      </c>
      <c r="B15" s="11">
        <v>1719.5298307647772</v>
      </c>
      <c r="C15" s="2">
        <f t="shared" si="0"/>
        <v>1863.7845429996062</v>
      </c>
      <c r="D15" s="7">
        <f t="shared" si="2"/>
        <v>450.31921813358827</v>
      </c>
      <c r="E15" s="7">
        <f t="shared" si="1"/>
        <v>765.71719083242328</v>
      </c>
      <c r="F15" s="7">
        <f t="shared" si="1"/>
        <v>19.067163669646789</v>
      </c>
      <c r="G15" s="7">
        <f t="shared" si="1"/>
        <v>323.37913917728633</v>
      </c>
      <c r="H15" s="7">
        <f t="shared" si="1"/>
        <v>371.14249616721281</v>
      </c>
      <c r="I15" s="7">
        <f t="shared" si="1"/>
        <v>-880.44811429166111</v>
      </c>
      <c r="J15" s="7">
        <f t="shared" si="1"/>
        <v>-211.89935843065359</v>
      </c>
      <c r="K15" s="7">
        <f t="shared" si="1"/>
        <v>-98.849641973260987</v>
      </c>
      <c r="L15" s="7">
        <f t="shared" si="1"/>
        <v>-522.97281343418354</v>
      </c>
      <c r="M15" s="7">
        <f t="shared" si="1"/>
        <v>-142.07034783855875</v>
      </c>
      <c r="N15" s="7">
        <f t="shared" si="1"/>
        <v>66.859996131998059</v>
      </c>
      <c r="O15" s="7">
        <f t="shared" si="1"/>
        <v>717.08923401545621</v>
      </c>
    </row>
    <row r="16" spans="1:15" x14ac:dyDescent="0.25">
      <c r="A16">
        <v>15</v>
      </c>
      <c r="B16" s="11">
        <v>-537.53889691311724</v>
      </c>
      <c r="C16" s="2">
        <f t="shared" si="0"/>
        <v>-393.28418467828828</v>
      </c>
      <c r="D16" s="7">
        <f t="shared" si="2"/>
        <v>1863.7845429996062</v>
      </c>
      <c r="E16" s="7">
        <f t="shared" si="1"/>
        <v>450.31921813358827</v>
      </c>
      <c r="F16" s="7">
        <f t="shared" si="1"/>
        <v>765.71719083242328</v>
      </c>
      <c r="G16" s="7">
        <f t="shared" si="1"/>
        <v>19.067163669646789</v>
      </c>
      <c r="H16" s="7">
        <f t="shared" si="1"/>
        <v>323.37913917728633</v>
      </c>
      <c r="I16" s="7">
        <f t="shared" si="1"/>
        <v>371.14249616721281</v>
      </c>
      <c r="J16" s="7">
        <f t="shared" si="1"/>
        <v>-880.44811429166111</v>
      </c>
      <c r="K16" s="7">
        <f t="shared" si="1"/>
        <v>-211.89935843065359</v>
      </c>
      <c r="L16" s="7">
        <f t="shared" si="1"/>
        <v>-98.849641973260987</v>
      </c>
      <c r="M16" s="7">
        <f t="shared" si="1"/>
        <v>-522.97281343418354</v>
      </c>
      <c r="N16" s="7">
        <f t="shared" si="1"/>
        <v>-142.07034783855875</v>
      </c>
      <c r="O16" s="7">
        <f t="shared" si="1"/>
        <v>66.859996131998059</v>
      </c>
    </row>
    <row r="17" spans="1:15" x14ac:dyDescent="0.25">
      <c r="A17">
        <v>16</v>
      </c>
      <c r="B17" s="11">
        <v>-549.40087946601852</v>
      </c>
      <c r="C17" s="2">
        <f t="shared" si="0"/>
        <v>-405.14616723118957</v>
      </c>
      <c r="D17" s="7">
        <f t="shared" si="2"/>
        <v>-393.28418467828828</v>
      </c>
      <c r="E17" s="7">
        <f t="shared" si="1"/>
        <v>1863.7845429996062</v>
      </c>
      <c r="F17" s="7">
        <f t="shared" si="1"/>
        <v>450.31921813358827</v>
      </c>
      <c r="G17" s="7">
        <f t="shared" si="1"/>
        <v>765.71719083242328</v>
      </c>
      <c r="H17" s="7">
        <f t="shared" si="1"/>
        <v>19.067163669646789</v>
      </c>
      <c r="I17" s="7">
        <f t="shared" si="1"/>
        <v>323.37913917728633</v>
      </c>
      <c r="J17" s="7">
        <f t="shared" si="1"/>
        <v>371.14249616721281</v>
      </c>
      <c r="K17" s="7">
        <f t="shared" si="1"/>
        <v>-880.44811429166111</v>
      </c>
      <c r="L17" s="7">
        <f t="shared" si="1"/>
        <v>-211.89935843065359</v>
      </c>
      <c r="M17" s="7">
        <f t="shared" si="1"/>
        <v>-98.849641973260987</v>
      </c>
      <c r="N17" s="7">
        <f t="shared" si="1"/>
        <v>-522.97281343418354</v>
      </c>
      <c r="O17" s="7">
        <f t="shared" si="1"/>
        <v>-142.07034783855875</v>
      </c>
    </row>
    <row r="18" spans="1:15" x14ac:dyDescent="0.25">
      <c r="A18">
        <v>17</v>
      </c>
      <c r="B18" s="11">
        <v>-1242.750136274534</v>
      </c>
      <c r="C18" s="2">
        <f t="shared" si="0"/>
        <v>-1098.4954240397051</v>
      </c>
      <c r="D18" s="7">
        <f t="shared" si="2"/>
        <v>-405.14616723118957</v>
      </c>
      <c r="E18" s="7">
        <f t="shared" si="1"/>
        <v>-393.28418467828828</v>
      </c>
      <c r="F18" s="7">
        <f t="shared" si="1"/>
        <v>1863.7845429996062</v>
      </c>
      <c r="G18" s="7">
        <f t="shared" si="1"/>
        <v>450.31921813358827</v>
      </c>
      <c r="H18" s="7">
        <f t="shared" si="1"/>
        <v>765.71719083242328</v>
      </c>
      <c r="I18" s="7">
        <f t="shared" si="1"/>
        <v>19.067163669646789</v>
      </c>
      <c r="J18" s="7">
        <f t="shared" si="1"/>
        <v>323.37913917728633</v>
      </c>
      <c r="K18" s="7">
        <f t="shared" si="1"/>
        <v>371.14249616721281</v>
      </c>
      <c r="L18" s="7">
        <f t="shared" si="1"/>
        <v>-880.44811429166111</v>
      </c>
      <c r="M18" s="7">
        <f t="shared" si="1"/>
        <v>-211.89935843065359</v>
      </c>
      <c r="N18" s="7">
        <f t="shared" si="1"/>
        <v>-98.849641973260987</v>
      </c>
      <c r="O18" s="7">
        <f t="shared" si="1"/>
        <v>-522.97281343418354</v>
      </c>
    </row>
    <row r="19" spans="1:15" x14ac:dyDescent="0.25">
      <c r="A19">
        <v>18</v>
      </c>
      <c r="B19" s="11">
        <v>-324.88705322609985</v>
      </c>
      <c r="C19" s="2">
        <f t="shared" si="0"/>
        <v>-180.63234099127089</v>
      </c>
      <c r="D19" s="7">
        <f t="shared" si="2"/>
        <v>-1098.4954240397051</v>
      </c>
      <c r="E19" s="7">
        <f t="shared" ref="E19:O33" si="3">D18</f>
        <v>-405.14616723118957</v>
      </c>
      <c r="F19" s="7">
        <f t="shared" si="3"/>
        <v>-393.28418467828828</v>
      </c>
      <c r="G19" s="7">
        <f t="shared" si="3"/>
        <v>1863.7845429996062</v>
      </c>
      <c r="H19" s="7">
        <f t="shared" si="3"/>
        <v>450.31921813358827</v>
      </c>
      <c r="I19" s="7">
        <f t="shared" si="3"/>
        <v>765.71719083242328</v>
      </c>
      <c r="J19" s="7">
        <f t="shared" si="3"/>
        <v>19.067163669646789</v>
      </c>
      <c r="K19" s="7">
        <f t="shared" si="3"/>
        <v>323.37913917728633</v>
      </c>
      <c r="L19" s="7">
        <f t="shared" si="3"/>
        <v>371.14249616721281</v>
      </c>
      <c r="M19" s="7">
        <f t="shared" si="3"/>
        <v>-880.44811429166111</v>
      </c>
      <c r="N19" s="7">
        <f t="shared" si="3"/>
        <v>-211.89935843065359</v>
      </c>
      <c r="O19" s="7">
        <f t="shared" si="3"/>
        <v>-98.849641973260987</v>
      </c>
    </row>
    <row r="20" spans="1:15" x14ac:dyDescent="0.25">
      <c r="A20">
        <v>19</v>
      </c>
      <c r="B20" s="11">
        <v>-356.05456652114162</v>
      </c>
      <c r="C20" s="2">
        <f t="shared" si="0"/>
        <v>-211.79985428631267</v>
      </c>
      <c r="D20" s="7">
        <f t="shared" si="2"/>
        <v>-180.63234099127089</v>
      </c>
      <c r="E20" s="7">
        <f t="shared" si="3"/>
        <v>-1098.4954240397051</v>
      </c>
      <c r="F20" s="7">
        <f t="shared" si="3"/>
        <v>-405.14616723118957</v>
      </c>
      <c r="G20" s="7">
        <f t="shared" si="3"/>
        <v>-393.28418467828828</v>
      </c>
      <c r="H20" s="7">
        <f t="shared" si="3"/>
        <v>1863.7845429996062</v>
      </c>
      <c r="I20" s="7">
        <f t="shared" si="3"/>
        <v>450.31921813358827</v>
      </c>
      <c r="J20" s="7">
        <f t="shared" si="3"/>
        <v>765.71719083242328</v>
      </c>
      <c r="K20" s="7">
        <f t="shared" si="3"/>
        <v>19.067163669646789</v>
      </c>
      <c r="L20" s="7">
        <f t="shared" si="3"/>
        <v>323.37913917728633</v>
      </c>
      <c r="M20" s="7">
        <f t="shared" si="3"/>
        <v>371.14249616721281</v>
      </c>
      <c r="N20" s="7">
        <f t="shared" si="3"/>
        <v>-880.44811429166111</v>
      </c>
      <c r="O20" s="7">
        <f t="shared" si="3"/>
        <v>-211.89935843065359</v>
      </c>
    </row>
    <row r="21" spans="1:15" x14ac:dyDescent="0.25">
      <c r="A21">
        <v>20</v>
      </c>
      <c r="B21" s="11">
        <v>-867.81636912618296</v>
      </c>
      <c r="C21" s="2">
        <f t="shared" si="0"/>
        <v>-723.561656891354</v>
      </c>
      <c r="D21" s="7">
        <f t="shared" si="2"/>
        <v>-211.79985428631267</v>
      </c>
      <c r="E21" s="7">
        <f t="shared" si="3"/>
        <v>-180.63234099127089</v>
      </c>
      <c r="F21" s="7">
        <f t="shared" si="3"/>
        <v>-1098.4954240397051</v>
      </c>
      <c r="G21" s="7">
        <f t="shared" si="3"/>
        <v>-405.14616723118957</v>
      </c>
      <c r="H21" s="7">
        <f t="shared" si="3"/>
        <v>-393.28418467828828</v>
      </c>
      <c r="I21" s="7">
        <f t="shared" si="3"/>
        <v>1863.7845429996062</v>
      </c>
      <c r="J21" s="7">
        <f t="shared" si="3"/>
        <v>450.31921813358827</v>
      </c>
      <c r="K21" s="7">
        <f t="shared" si="3"/>
        <v>765.71719083242328</v>
      </c>
      <c r="L21" s="7">
        <f t="shared" si="3"/>
        <v>19.067163669646789</v>
      </c>
      <c r="M21" s="7">
        <f t="shared" si="3"/>
        <v>323.37913917728633</v>
      </c>
      <c r="N21" s="7">
        <f t="shared" si="3"/>
        <v>371.14249616721281</v>
      </c>
      <c r="O21" s="7">
        <f t="shared" si="3"/>
        <v>-880.44811429166111</v>
      </c>
    </row>
    <row r="22" spans="1:15" x14ac:dyDescent="0.25">
      <c r="A22">
        <v>21</v>
      </c>
      <c r="B22" s="11">
        <v>94.12302406410754</v>
      </c>
      <c r="C22" s="2">
        <f t="shared" si="0"/>
        <v>238.3777362989365</v>
      </c>
      <c r="D22" s="7">
        <f t="shared" si="2"/>
        <v>-723.561656891354</v>
      </c>
      <c r="E22" s="7">
        <f t="shared" si="3"/>
        <v>-211.79985428631267</v>
      </c>
      <c r="F22" s="7">
        <f t="shared" si="3"/>
        <v>-180.63234099127089</v>
      </c>
      <c r="G22" s="7">
        <f t="shared" si="3"/>
        <v>-1098.4954240397051</v>
      </c>
      <c r="H22" s="7">
        <f t="shared" si="3"/>
        <v>-405.14616723118957</v>
      </c>
      <c r="I22" s="7">
        <f t="shared" si="3"/>
        <v>-393.28418467828828</v>
      </c>
      <c r="J22" s="7">
        <f t="shared" si="3"/>
        <v>1863.7845429996062</v>
      </c>
      <c r="K22" s="7">
        <f t="shared" si="3"/>
        <v>450.31921813358827</v>
      </c>
      <c r="L22" s="7">
        <f t="shared" si="3"/>
        <v>765.71719083242328</v>
      </c>
      <c r="M22" s="7">
        <f t="shared" si="3"/>
        <v>19.067163669646789</v>
      </c>
      <c r="N22" s="7">
        <f t="shared" si="3"/>
        <v>323.37913917728633</v>
      </c>
      <c r="O22" s="7">
        <f t="shared" si="3"/>
        <v>371.14249616721281</v>
      </c>
    </row>
    <row r="23" spans="1:15" x14ac:dyDescent="0.25">
      <c r="A23">
        <v>22</v>
      </c>
      <c r="B23" s="11">
        <v>25.082166426917865</v>
      </c>
      <c r="C23" s="2">
        <f t="shared" si="0"/>
        <v>169.33687866174682</v>
      </c>
      <c r="D23" s="7">
        <f t="shared" si="2"/>
        <v>238.3777362989365</v>
      </c>
      <c r="E23" s="7">
        <f t="shared" si="3"/>
        <v>-723.561656891354</v>
      </c>
      <c r="F23" s="7">
        <f t="shared" si="3"/>
        <v>-211.79985428631267</v>
      </c>
      <c r="G23" s="7">
        <f t="shared" si="3"/>
        <v>-180.63234099127089</v>
      </c>
      <c r="H23" s="7">
        <f t="shared" si="3"/>
        <v>-1098.4954240397051</v>
      </c>
      <c r="I23" s="7">
        <f t="shared" si="3"/>
        <v>-405.14616723118957</v>
      </c>
      <c r="J23" s="7">
        <f t="shared" si="3"/>
        <v>-393.28418467828828</v>
      </c>
      <c r="K23" s="7">
        <f t="shared" si="3"/>
        <v>1863.7845429996062</v>
      </c>
      <c r="L23" s="7">
        <f t="shared" si="3"/>
        <v>450.31921813358827</v>
      </c>
      <c r="M23" s="7">
        <f t="shared" si="3"/>
        <v>765.71719083242328</v>
      </c>
      <c r="N23" s="7">
        <f t="shared" si="3"/>
        <v>19.067163669646789</v>
      </c>
      <c r="O23" s="7">
        <f t="shared" si="3"/>
        <v>323.37913917728633</v>
      </c>
    </row>
    <row r="24" spans="1:15" x14ac:dyDescent="0.25">
      <c r="A24">
        <v>23</v>
      </c>
      <c r="B24" s="11">
        <v>-580.16514891011411</v>
      </c>
      <c r="C24" s="2">
        <f t="shared" si="0"/>
        <v>-435.91043667528515</v>
      </c>
      <c r="D24" s="7">
        <f t="shared" si="2"/>
        <v>169.33687866174682</v>
      </c>
      <c r="E24" s="7">
        <f t="shared" si="3"/>
        <v>238.3777362989365</v>
      </c>
      <c r="F24" s="7">
        <f t="shared" si="3"/>
        <v>-723.561656891354</v>
      </c>
      <c r="G24" s="7">
        <f t="shared" si="3"/>
        <v>-211.79985428631267</v>
      </c>
      <c r="H24" s="7">
        <f t="shared" si="3"/>
        <v>-180.63234099127089</v>
      </c>
      <c r="I24" s="7">
        <f t="shared" si="3"/>
        <v>-1098.4954240397051</v>
      </c>
      <c r="J24" s="7">
        <f t="shared" si="3"/>
        <v>-405.14616723118957</v>
      </c>
      <c r="K24" s="7">
        <f t="shared" si="3"/>
        <v>-393.28418467828828</v>
      </c>
      <c r="L24" s="7">
        <f t="shared" si="3"/>
        <v>1863.7845429996062</v>
      </c>
      <c r="M24" s="7">
        <f t="shared" si="3"/>
        <v>450.31921813358827</v>
      </c>
      <c r="N24" s="7">
        <f t="shared" si="3"/>
        <v>765.71719083242328</v>
      </c>
      <c r="O24" s="7">
        <f t="shared" si="3"/>
        <v>19.067163669646789</v>
      </c>
    </row>
    <row r="25" spans="1:15" x14ac:dyDescent="0.25">
      <c r="A25">
        <v>24</v>
      </c>
      <c r="B25" s="11">
        <v>448.11646941422714</v>
      </c>
      <c r="C25" s="2">
        <f t="shared" si="0"/>
        <v>592.3711816490561</v>
      </c>
      <c r="D25" s="7">
        <f t="shared" si="2"/>
        <v>-435.91043667528515</v>
      </c>
      <c r="E25" s="7">
        <f t="shared" si="3"/>
        <v>169.33687866174682</v>
      </c>
      <c r="F25" s="7">
        <f t="shared" si="3"/>
        <v>238.3777362989365</v>
      </c>
      <c r="G25" s="7">
        <f t="shared" si="3"/>
        <v>-723.561656891354</v>
      </c>
      <c r="H25" s="7">
        <f t="shared" si="3"/>
        <v>-211.79985428631267</v>
      </c>
      <c r="I25" s="7">
        <f t="shared" si="3"/>
        <v>-180.63234099127089</v>
      </c>
      <c r="J25" s="7">
        <f t="shared" si="3"/>
        <v>-1098.4954240397051</v>
      </c>
      <c r="K25" s="7">
        <f t="shared" si="3"/>
        <v>-405.14616723118957</v>
      </c>
      <c r="L25" s="7">
        <f t="shared" si="3"/>
        <v>-393.28418467828828</v>
      </c>
      <c r="M25" s="7">
        <f t="shared" si="3"/>
        <v>1863.7845429996062</v>
      </c>
      <c r="N25" s="7">
        <f t="shared" si="3"/>
        <v>450.31921813358827</v>
      </c>
      <c r="O25" s="7">
        <f t="shared" si="3"/>
        <v>765.71719083242328</v>
      </c>
    </row>
    <row r="26" spans="1:15" x14ac:dyDescent="0.25">
      <c r="A26">
        <v>25</v>
      </c>
      <c r="B26" s="11">
        <v>350.9906730199059</v>
      </c>
      <c r="C26" s="2">
        <f t="shared" si="0"/>
        <v>495.24538525473486</v>
      </c>
      <c r="D26" s="7">
        <f t="shared" si="2"/>
        <v>592.3711816490561</v>
      </c>
      <c r="E26" s="7">
        <f t="shared" si="3"/>
        <v>-435.91043667528515</v>
      </c>
      <c r="F26" s="7">
        <f t="shared" si="3"/>
        <v>169.33687866174682</v>
      </c>
      <c r="G26" s="7">
        <f t="shared" si="3"/>
        <v>238.3777362989365</v>
      </c>
      <c r="H26" s="7">
        <f t="shared" si="3"/>
        <v>-723.561656891354</v>
      </c>
      <c r="I26" s="7">
        <f t="shared" si="3"/>
        <v>-211.79985428631267</v>
      </c>
      <c r="J26" s="7">
        <f t="shared" si="3"/>
        <v>-180.63234099127089</v>
      </c>
      <c r="K26" s="7">
        <f t="shared" si="3"/>
        <v>-1098.4954240397051</v>
      </c>
      <c r="L26" s="7">
        <f t="shared" si="3"/>
        <v>-405.14616723118957</v>
      </c>
      <c r="M26" s="7">
        <f t="shared" si="3"/>
        <v>-393.28418467828828</v>
      </c>
      <c r="N26" s="7">
        <f t="shared" si="3"/>
        <v>1863.7845429996062</v>
      </c>
      <c r="O26" s="7">
        <f t="shared" si="3"/>
        <v>450.31921813358827</v>
      </c>
    </row>
    <row r="27" spans="1:15" x14ac:dyDescent="0.25">
      <c r="A27">
        <v>26</v>
      </c>
      <c r="B27" s="11">
        <v>-127.28801449620369</v>
      </c>
      <c r="C27" s="2">
        <f t="shared" si="0"/>
        <v>16.966697738625271</v>
      </c>
      <c r="D27" s="7">
        <f t="shared" si="2"/>
        <v>495.24538525473486</v>
      </c>
      <c r="E27" s="7">
        <f t="shared" si="3"/>
        <v>592.3711816490561</v>
      </c>
      <c r="F27" s="7">
        <f t="shared" si="3"/>
        <v>-435.91043667528515</v>
      </c>
      <c r="G27" s="7">
        <f t="shared" si="3"/>
        <v>169.33687866174682</v>
      </c>
      <c r="H27" s="7">
        <f t="shared" si="3"/>
        <v>238.3777362989365</v>
      </c>
      <c r="I27" s="7">
        <f t="shared" si="3"/>
        <v>-723.561656891354</v>
      </c>
      <c r="J27" s="7">
        <f t="shared" si="3"/>
        <v>-211.79985428631267</v>
      </c>
      <c r="K27" s="7">
        <f t="shared" si="3"/>
        <v>-180.63234099127089</v>
      </c>
      <c r="L27" s="7">
        <f t="shared" si="3"/>
        <v>-1098.4954240397051</v>
      </c>
      <c r="M27" s="7">
        <f t="shared" si="3"/>
        <v>-405.14616723118957</v>
      </c>
      <c r="N27" s="7">
        <f t="shared" si="3"/>
        <v>-393.28418467828828</v>
      </c>
      <c r="O27" s="7">
        <f t="shared" si="3"/>
        <v>1863.7845429996062</v>
      </c>
    </row>
    <row r="28" spans="1:15" x14ac:dyDescent="0.25">
      <c r="A28">
        <v>27</v>
      </c>
      <c r="B28" s="11">
        <v>651.34979689581814</v>
      </c>
      <c r="C28" s="2">
        <f t="shared" si="0"/>
        <v>795.6045091306471</v>
      </c>
      <c r="D28" s="7">
        <f t="shared" si="2"/>
        <v>16.966697738625271</v>
      </c>
      <c r="E28" s="7">
        <f t="shared" si="3"/>
        <v>495.24538525473486</v>
      </c>
      <c r="F28" s="7">
        <f t="shared" si="3"/>
        <v>592.3711816490561</v>
      </c>
      <c r="G28" s="7">
        <f t="shared" si="3"/>
        <v>-435.91043667528515</v>
      </c>
      <c r="H28" s="7">
        <f t="shared" si="3"/>
        <v>169.33687866174682</v>
      </c>
      <c r="I28" s="7">
        <f t="shared" si="3"/>
        <v>238.3777362989365</v>
      </c>
      <c r="J28" s="7">
        <f t="shared" si="3"/>
        <v>-723.561656891354</v>
      </c>
      <c r="K28" s="7">
        <f t="shared" si="3"/>
        <v>-211.79985428631267</v>
      </c>
      <c r="L28" s="7">
        <f t="shared" si="3"/>
        <v>-180.63234099127089</v>
      </c>
      <c r="M28" s="7">
        <f t="shared" si="3"/>
        <v>-1098.4954240397051</v>
      </c>
      <c r="N28" s="7">
        <f t="shared" si="3"/>
        <v>-405.14616723118957</v>
      </c>
      <c r="O28" s="7">
        <f t="shared" si="3"/>
        <v>-393.28418467828828</v>
      </c>
    </row>
    <row r="29" spans="1:15" x14ac:dyDescent="0.25">
      <c r="A29">
        <v>28</v>
      </c>
      <c r="B29" s="11">
        <v>-627.72631231023888</v>
      </c>
      <c r="C29" s="2">
        <f t="shared" si="0"/>
        <v>-483.47160007540992</v>
      </c>
      <c r="D29" s="7">
        <f t="shared" si="2"/>
        <v>795.6045091306471</v>
      </c>
      <c r="E29" s="7">
        <f t="shared" si="3"/>
        <v>16.966697738625271</v>
      </c>
      <c r="F29" s="7">
        <f t="shared" si="3"/>
        <v>495.24538525473486</v>
      </c>
      <c r="G29" s="7">
        <f t="shared" si="3"/>
        <v>592.3711816490561</v>
      </c>
      <c r="H29" s="7">
        <f t="shared" si="3"/>
        <v>-435.91043667528515</v>
      </c>
      <c r="I29" s="7">
        <f t="shared" si="3"/>
        <v>169.33687866174682</v>
      </c>
      <c r="J29" s="7">
        <f t="shared" si="3"/>
        <v>238.3777362989365</v>
      </c>
      <c r="K29" s="7">
        <f t="shared" si="3"/>
        <v>-723.561656891354</v>
      </c>
      <c r="L29" s="7">
        <f t="shared" si="3"/>
        <v>-211.79985428631267</v>
      </c>
      <c r="M29" s="7">
        <f t="shared" si="3"/>
        <v>-180.63234099127089</v>
      </c>
      <c r="N29" s="7">
        <f t="shared" si="3"/>
        <v>-1098.4954240397051</v>
      </c>
      <c r="O29" s="7">
        <f t="shared" si="3"/>
        <v>-405.14616723118957</v>
      </c>
    </row>
    <row r="30" spans="1:15" x14ac:dyDescent="0.25">
      <c r="A30">
        <v>29</v>
      </c>
      <c r="B30" s="11">
        <v>-1254.2254718920174</v>
      </c>
      <c r="C30" s="2">
        <f t="shared" si="0"/>
        <v>-1109.9707596571884</v>
      </c>
      <c r="D30" s="7">
        <f t="shared" si="2"/>
        <v>-483.47160007540992</v>
      </c>
      <c r="E30" s="7">
        <f t="shared" si="3"/>
        <v>795.6045091306471</v>
      </c>
      <c r="F30" s="7">
        <f t="shared" si="3"/>
        <v>16.966697738625271</v>
      </c>
      <c r="G30" s="7">
        <f t="shared" si="3"/>
        <v>495.24538525473486</v>
      </c>
      <c r="H30" s="7">
        <f t="shared" si="3"/>
        <v>592.3711816490561</v>
      </c>
      <c r="I30" s="7">
        <f t="shared" si="3"/>
        <v>-435.91043667528515</v>
      </c>
      <c r="J30" s="7">
        <f t="shared" si="3"/>
        <v>169.33687866174682</v>
      </c>
      <c r="K30" s="7">
        <f t="shared" si="3"/>
        <v>238.3777362989365</v>
      </c>
      <c r="L30" s="7">
        <f t="shared" si="3"/>
        <v>-723.561656891354</v>
      </c>
      <c r="M30" s="7">
        <f t="shared" si="3"/>
        <v>-211.79985428631267</v>
      </c>
      <c r="N30" s="7">
        <f t="shared" si="3"/>
        <v>-180.63234099127089</v>
      </c>
      <c r="O30" s="7">
        <f t="shared" si="3"/>
        <v>-1098.4954240397051</v>
      </c>
    </row>
    <row r="31" spans="1:15" x14ac:dyDescent="0.25">
      <c r="A31">
        <v>30</v>
      </c>
      <c r="B31" s="11">
        <v>-181.43858109119492</v>
      </c>
      <c r="C31" s="2">
        <f t="shared" si="0"/>
        <v>-37.183868856365962</v>
      </c>
      <c r="D31" s="7">
        <f t="shared" si="2"/>
        <v>-1109.9707596571884</v>
      </c>
      <c r="E31" s="7">
        <f t="shared" si="3"/>
        <v>-483.47160007540992</v>
      </c>
      <c r="F31" s="7">
        <f t="shared" si="3"/>
        <v>795.6045091306471</v>
      </c>
      <c r="G31" s="7">
        <f t="shared" si="3"/>
        <v>16.966697738625271</v>
      </c>
      <c r="H31" s="7">
        <f t="shared" si="3"/>
        <v>495.24538525473486</v>
      </c>
      <c r="I31" s="7">
        <f t="shared" si="3"/>
        <v>592.3711816490561</v>
      </c>
      <c r="J31" s="7">
        <f t="shared" si="3"/>
        <v>-435.91043667528515</v>
      </c>
      <c r="K31" s="7">
        <f t="shared" si="3"/>
        <v>169.33687866174682</v>
      </c>
      <c r="L31" s="7">
        <f t="shared" si="3"/>
        <v>238.3777362989365</v>
      </c>
      <c r="M31" s="7">
        <f t="shared" si="3"/>
        <v>-723.561656891354</v>
      </c>
      <c r="N31" s="7">
        <f t="shared" si="3"/>
        <v>-211.79985428631267</v>
      </c>
      <c r="O31" s="7">
        <f t="shared" si="3"/>
        <v>-180.63234099127089</v>
      </c>
    </row>
    <row r="32" spans="1:15" x14ac:dyDescent="0.25">
      <c r="A32">
        <v>31</v>
      </c>
      <c r="B32" s="11">
        <v>-134.36380693575529</v>
      </c>
      <c r="C32" s="2">
        <f t="shared" si="0"/>
        <v>9.8909052990736654</v>
      </c>
      <c r="D32" s="7">
        <f t="shared" si="2"/>
        <v>-37.183868856365962</v>
      </c>
      <c r="E32" s="7">
        <f t="shared" si="3"/>
        <v>-1109.9707596571884</v>
      </c>
      <c r="F32" s="7">
        <f t="shared" si="3"/>
        <v>-483.47160007540992</v>
      </c>
      <c r="G32" s="7">
        <f t="shared" si="3"/>
        <v>795.6045091306471</v>
      </c>
      <c r="H32" s="7">
        <f t="shared" si="3"/>
        <v>16.966697738625271</v>
      </c>
      <c r="I32" s="7">
        <f t="shared" si="3"/>
        <v>495.24538525473486</v>
      </c>
      <c r="J32" s="7">
        <f t="shared" si="3"/>
        <v>592.3711816490561</v>
      </c>
      <c r="K32" s="7">
        <f t="shared" si="3"/>
        <v>-435.91043667528515</v>
      </c>
      <c r="L32" s="7">
        <f t="shared" si="3"/>
        <v>169.33687866174682</v>
      </c>
      <c r="M32" s="7">
        <f t="shared" si="3"/>
        <v>238.3777362989365</v>
      </c>
      <c r="N32" s="7">
        <f t="shared" si="3"/>
        <v>-723.561656891354</v>
      </c>
      <c r="O32" s="7">
        <f t="shared" si="3"/>
        <v>-211.79985428631267</v>
      </c>
    </row>
    <row r="33" spans="1:15" x14ac:dyDescent="0.25">
      <c r="A33">
        <v>32</v>
      </c>
      <c r="B33" s="11">
        <v>-749.87091027900851</v>
      </c>
      <c r="C33" s="2">
        <f t="shared" si="0"/>
        <v>-605.61619804417955</v>
      </c>
      <c r="D33" s="7">
        <f t="shared" si="2"/>
        <v>9.8909052990736654</v>
      </c>
      <c r="E33" s="7">
        <f t="shared" si="3"/>
        <v>-37.183868856365962</v>
      </c>
      <c r="F33" s="7">
        <f t="shared" si="3"/>
        <v>-1109.9707596571884</v>
      </c>
      <c r="G33" s="7">
        <f t="shared" si="3"/>
        <v>-483.47160007540992</v>
      </c>
      <c r="H33" s="7">
        <f t="shared" si="3"/>
        <v>795.6045091306471</v>
      </c>
      <c r="I33" s="7">
        <f t="shared" si="3"/>
        <v>16.966697738625271</v>
      </c>
      <c r="J33" s="7">
        <f t="shared" si="3"/>
        <v>495.24538525473486</v>
      </c>
      <c r="K33" s="7">
        <f t="shared" si="3"/>
        <v>592.3711816490561</v>
      </c>
      <c r="L33" s="7">
        <f t="shared" si="3"/>
        <v>-435.91043667528515</v>
      </c>
      <c r="M33" s="7">
        <f t="shared" si="3"/>
        <v>169.33687866174682</v>
      </c>
      <c r="N33" s="7">
        <f t="shared" si="3"/>
        <v>238.3777362989365</v>
      </c>
      <c r="O33" s="7">
        <f t="shared" si="3"/>
        <v>-723.561656891354</v>
      </c>
    </row>
    <row r="34" spans="1:15" x14ac:dyDescent="0.25">
      <c r="B34">
        <f>AVERAGE(B2:B33)</f>
        <v>-144.25471223482896</v>
      </c>
      <c r="C34" s="2">
        <f t="shared" ref="C34:O34" si="4">SUMPRODUCT($C2:$C33,C2:C33)</f>
        <v>12030774.96867504</v>
      </c>
      <c r="D34" s="7">
        <f t="shared" si="4"/>
        <v>2132782.0999393659</v>
      </c>
      <c r="E34" s="7">
        <f t="shared" si="4"/>
        <v>531444.89569332008</v>
      </c>
      <c r="F34" s="7">
        <f t="shared" si="4"/>
        <v>86243.904847651022</v>
      </c>
      <c r="G34" s="7">
        <f t="shared" si="4"/>
        <v>-2595626.0581265385</v>
      </c>
      <c r="H34" s="7">
        <f t="shared" si="4"/>
        <v>-3028729.5760923652</v>
      </c>
      <c r="I34" s="7">
        <f t="shared" si="4"/>
        <v>-3835090.9991015592</v>
      </c>
      <c r="J34" s="7">
        <f t="shared" si="4"/>
        <v>-3120752.6792096086</v>
      </c>
      <c r="K34" s="7">
        <f t="shared" si="4"/>
        <v>-1285020.6245011792</v>
      </c>
      <c r="L34" s="7">
        <f t="shared" si="4"/>
        <v>190416.77529888618</v>
      </c>
      <c r="M34" s="7">
        <f t="shared" si="4"/>
        <v>867148.87940796127</v>
      </c>
      <c r="N34" s="7">
        <f t="shared" si="4"/>
        <v>2470108.8117324053</v>
      </c>
      <c r="O34" s="7">
        <f t="shared" si="4"/>
        <v>5321268.3294214318</v>
      </c>
    </row>
    <row r="36" spans="1:15" x14ac:dyDescent="0.25">
      <c r="C36" s="5" t="s">
        <v>13</v>
      </c>
      <c r="D36" s="7">
        <f t="shared" ref="D36:O36" si="5">D34/$C34</f>
        <v>0.17727719997195251</v>
      </c>
      <c r="E36" s="7">
        <f t="shared" si="5"/>
        <v>4.4173787397492031E-2</v>
      </c>
      <c r="F36" s="7">
        <f t="shared" si="5"/>
        <v>7.168607597782135E-3</v>
      </c>
      <c r="G36" s="7">
        <f t="shared" si="5"/>
        <v>-0.21574886612748248</v>
      </c>
      <c r="H36" s="7">
        <f t="shared" si="5"/>
        <v>-0.25174850198581361</v>
      </c>
      <c r="I36" s="7">
        <f t="shared" si="5"/>
        <v>-0.31877339648419351</v>
      </c>
      <c r="J36" s="7">
        <f t="shared" si="5"/>
        <v>-0.25939747749710423</v>
      </c>
      <c r="K36" s="7">
        <f t="shared" si="5"/>
        <v>-0.10681112628629773</v>
      </c>
      <c r="L36" s="7">
        <f t="shared" si="5"/>
        <v>1.5827473774106919E-2</v>
      </c>
      <c r="M36" s="7">
        <f t="shared" si="5"/>
        <v>7.2077557901780054E-2</v>
      </c>
      <c r="N36" s="7">
        <f t="shared" si="5"/>
        <v>0.20531585190180318</v>
      </c>
      <c r="O36" s="7">
        <f t="shared" si="5"/>
        <v>0.44230470134106981</v>
      </c>
    </row>
    <row r="37" spans="1:15" x14ac:dyDescent="0.25">
      <c r="C37" s="5" t="s">
        <v>14</v>
      </c>
      <c r="D37" s="7">
        <f>2/SQRT(36)</f>
        <v>0.33333333333333331</v>
      </c>
      <c r="E37" s="7">
        <f t="shared" ref="E37:O37" si="6">2/SQRT(36)</f>
        <v>0.33333333333333331</v>
      </c>
      <c r="F37" s="7">
        <f t="shared" si="6"/>
        <v>0.33333333333333331</v>
      </c>
      <c r="G37" s="7">
        <f t="shared" si="6"/>
        <v>0.33333333333333331</v>
      </c>
      <c r="H37" s="7">
        <f t="shared" si="6"/>
        <v>0.33333333333333331</v>
      </c>
      <c r="I37" s="7">
        <f t="shared" si="6"/>
        <v>0.33333333333333331</v>
      </c>
      <c r="J37" s="7">
        <f t="shared" si="6"/>
        <v>0.33333333333333331</v>
      </c>
      <c r="K37" s="7">
        <f t="shared" si="6"/>
        <v>0.33333333333333331</v>
      </c>
      <c r="L37" s="7">
        <f t="shared" si="6"/>
        <v>0.33333333333333331</v>
      </c>
      <c r="M37" s="7">
        <f t="shared" si="6"/>
        <v>0.33333333333333331</v>
      </c>
      <c r="N37" s="7">
        <f t="shared" si="6"/>
        <v>0.33333333333333331</v>
      </c>
      <c r="O37" s="7">
        <f t="shared" si="6"/>
        <v>0.33333333333333331</v>
      </c>
    </row>
    <row r="38" spans="1:15" x14ac:dyDescent="0.25">
      <c r="C38" s="5" t="s">
        <v>15</v>
      </c>
      <c r="D38" s="7">
        <f>-2/SQRT(36)</f>
        <v>-0.33333333333333331</v>
      </c>
      <c r="E38" s="7">
        <f t="shared" ref="E38:N38" si="7">-2/SQRT(36)</f>
        <v>-0.33333333333333331</v>
      </c>
      <c r="F38" s="7">
        <f t="shared" si="7"/>
        <v>-0.33333333333333331</v>
      </c>
      <c r="G38" s="7">
        <f t="shared" si="7"/>
        <v>-0.33333333333333331</v>
      </c>
      <c r="H38" s="7">
        <f t="shared" si="7"/>
        <v>-0.33333333333333331</v>
      </c>
      <c r="I38" s="7">
        <f t="shared" si="7"/>
        <v>-0.33333333333333331</v>
      </c>
      <c r="J38" s="7">
        <f t="shared" si="7"/>
        <v>-0.33333333333333331</v>
      </c>
      <c r="K38" s="7">
        <f t="shared" si="7"/>
        <v>-0.33333333333333331</v>
      </c>
      <c r="L38" s="7">
        <f t="shared" si="7"/>
        <v>-0.33333333333333331</v>
      </c>
      <c r="M38" s="7">
        <f t="shared" si="7"/>
        <v>-0.33333333333333331</v>
      </c>
      <c r="N38" s="7">
        <f t="shared" si="7"/>
        <v>-0.33333333333333331</v>
      </c>
      <c r="O38" s="7">
        <f>-2/SQRT(36)</f>
        <v>-0.33333333333333331</v>
      </c>
    </row>
  </sheetData>
  <pageMargins left="0.75" right="0.75" top="1" bottom="1" header="0.5" footer="0.5"/>
  <pageSetup orientation="portrait" horizontalDpi="4294967292" verticalDpi="4294967292"/>
  <ignoredErrors>
    <ignoredError sqref="D3:O33 D34:O3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34" workbookViewId="0">
      <selection activeCell="B2" sqref="B2:B33"/>
    </sheetView>
  </sheetViews>
  <sheetFormatPr defaultColWidth="11" defaultRowHeight="15.75" x14ac:dyDescent="0.25"/>
  <cols>
    <col min="2" max="2" width="13.375" bestFit="1" customWidth="1"/>
    <col min="3" max="3" width="19.125" bestFit="1" customWidth="1"/>
    <col min="4" max="4" width="11" style="5"/>
    <col min="5" max="15" width="11" style="4"/>
  </cols>
  <sheetData>
    <row r="1" spans="1:15" ht="31.5" x14ac:dyDescent="0.25">
      <c r="A1" s="13" t="s">
        <v>12</v>
      </c>
      <c r="B1" s="12" t="s">
        <v>8</v>
      </c>
      <c r="C1" s="13" t="s">
        <v>11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  <c r="I1" s="15">
        <v>6</v>
      </c>
      <c r="J1" s="15">
        <v>7</v>
      </c>
      <c r="K1" s="15">
        <v>8</v>
      </c>
      <c r="L1" s="15">
        <v>9</v>
      </c>
      <c r="M1" s="15">
        <v>10</v>
      </c>
      <c r="N1" s="15">
        <v>11</v>
      </c>
      <c r="O1" s="15">
        <v>12</v>
      </c>
    </row>
    <row r="2" spans="1:15" x14ac:dyDescent="0.25">
      <c r="A2">
        <v>1</v>
      </c>
      <c r="B2" s="11">
        <v>719.69633333333331</v>
      </c>
      <c r="C2" s="2">
        <f t="shared" ref="C2:C33" si="0">B2-B$34</f>
        <v>807.84812123669928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>
        <v>2</v>
      </c>
      <c r="B3" s="11">
        <v>609.95930986402709</v>
      </c>
      <c r="C3" s="2">
        <f t="shared" si="0"/>
        <v>698.11109776739306</v>
      </c>
      <c r="D3" s="7">
        <f>C2</f>
        <v>807.84812123669928</v>
      </c>
      <c r="E3" s="7">
        <f t="shared" ref="E3:O18" si="1">D2</f>
        <v>0</v>
      </c>
      <c r="F3" s="7">
        <f t="shared" si="1"/>
        <v>0</v>
      </c>
      <c r="G3" s="7">
        <f t="shared" si="1"/>
        <v>0</v>
      </c>
      <c r="H3" s="7">
        <f t="shared" si="1"/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0</v>
      </c>
      <c r="M3" s="7">
        <f t="shared" si="1"/>
        <v>0</v>
      </c>
      <c r="N3" s="7">
        <f t="shared" si="1"/>
        <v>0</v>
      </c>
      <c r="O3" s="7">
        <f t="shared" si="1"/>
        <v>0</v>
      </c>
    </row>
    <row r="4" spans="1:15" x14ac:dyDescent="0.25">
      <c r="A4">
        <v>3</v>
      </c>
      <c r="B4" s="11">
        <v>-445.78524695551459</v>
      </c>
      <c r="C4" s="2">
        <f t="shared" si="0"/>
        <v>-357.63345905214862</v>
      </c>
      <c r="D4" s="7">
        <f t="shared" ref="D4:O33" si="2">C3</f>
        <v>698.11109776739306</v>
      </c>
      <c r="E4" s="7">
        <f t="shared" si="1"/>
        <v>807.84812123669928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</row>
    <row r="5" spans="1:15" x14ac:dyDescent="0.25">
      <c r="A5">
        <v>4</v>
      </c>
      <c r="B5" s="11">
        <v>-215.12148342548221</v>
      </c>
      <c r="C5" s="2">
        <f t="shared" si="0"/>
        <v>-126.96969552211627</v>
      </c>
      <c r="D5" s="7">
        <f t="shared" si="2"/>
        <v>-357.63345905214862</v>
      </c>
      <c r="E5" s="7">
        <f t="shared" si="1"/>
        <v>698.11109776739306</v>
      </c>
      <c r="F5" s="7">
        <f t="shared" si="1"/>
        <v>807.84812123669928</v>
      </c>
      <c r="G5" s="7">
        <f t="shared" si="1"/>
        <v>0</v>
      </c>
      <c r="H5" s="7">
        <f t="shared" si="1"/>
        <v>0</v>
      </c>
      <c r="I5" s="7">
        <f t="shared" si="1"/>
        <v>0</v>
      </c>
      <c r="J5" s="7">
        <f t="shared" si="1"/>
        <v>0</v>
      </c>
      <c r="K5" s="7">
        <f t="shared" si="1"/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</row>
    <row r="6" spans="1:15" x14ac:dyDescent="0.25">
      <c r="A6">
        <v>5</v>
      </c>
      <c r="B6" s="11">
        <v>-675.73765893502514</v>
      </c>
      <c r="C6" s="2">
        <f t="shared" si="0"/>
        <v>-587.58587103165917</v>
      </c>
      <c r="D6" s="7">
        <f t="shared" si="2"/>
        <v>-126.96969552211627</v>
      </c>
      <c r="E6" s="7">
        <f t="shared" si="1"/>
        <v>-357.63345905214862</v>
      </c>
      <c r="F6" s="7">
        <f t="shared" si="1"/>
        <v>698.11109776739306</v>
      </c>
      <c r="G6" s="7">
        <f t="shared" si="1"/>
        <v>807.84812123669928</v>
      </c>
      <c r="H6" s="7">
        <f t="shared" si="1"/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</row>
    <row r="7" spans="1:15" x14ac:dyDescent="0.25">
      <c r="A7">
        <v>6</v>
      </c>
      <c r="B7" s="11">
        <v>-442.79004214003135</v>
      </c>
      <c r="C7" s="2">
        <f t="shared" si="0"/>
        <v>-354.63825423666538</v>
      </c>
      <c r="D7" s="7">
        <f t="shared" si="2"/>
        <v>-587.58587103165917</v>
      </c>
      <c r="E7" s="7">
        <f t="shared" si="1"/>
        <v>-126.96969552211627</v>
      </c>
      <c r="F7" s="7">
        <f t="shared" si="1"/>
        <v>-357.63345905214862</v>
      </c>
      <c r="G7" s="7">
        <f t="shared" si="1"/>
        <v>698.11109776739306</v>
      </c>
      <c r="H7" s="7">
        <f t="shared" si="1"/>
        <v>807.84812123669928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1"/>
        <v>0</v>
      </c>
      <c r="M7" s="7">
        <f t="shared" si="1"/>
        <v>0</v>
      </c>
      <c r="N7" s="7">
        <f t="shared" si="1"/>
        <v>0</v>
      </c>
      <c r="O7" s="7">
        <f t="shared" si="1"/>
        <v>0</v>
      </c>
    </row>
    <row r="8" spans="1:15" x14ac:dyDescent="0.25">
      <c r="A8">
        <v>7</v>
      </c>
      <c r="B8" s="11">
        <v>-431.69314403054796</v>
      </c>
      <c r="C8" s="2">
        <f t="shared" si="0"/>
        <v>-343.54135612718198</v>
      </c>
      <c r="D8" s="7">
        <f t="shared" si="2"/>
        <v>-354.63825423666538</v>
      </c>
      <c r="E8" s="7">
        <f t="shared" si="1"/>
        <v>-587.58587103165917</v>
      </c>
      <c r="F8" s="7">
        <f t="shared" si="1"/>
        <v>-126.96969552211627</v>
      </c>
      <c r="G8" s="7">
        <f t="shared" si="1"/>
        <v>-357.63345905214862</v>
      </c>
      <c r="H8" s="7">
        <f t="shared" si="1"/>
        <v>698.11109776739306</v>
      </c>
      <c r="I8" s="7">
        <f t="shared" si="1"/>
        <v>807.84812123669928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</row>
    <row r="9" spans="1:15" x14ac:dyDescent="0.25">
      <c r="A9">
        <v>8</v>
      </c>
      <c r="B9" s="11">
        <v>-568.82481319789645</v>
      </c>
      <c r="C9" s="2">
        <f t="shared" si="0"/>
        <v>-480.67302529453048</v>
      </c>
      <c r="D9" s="7">
        <f t="shared" si="2"/>
        <v>-343.54135612718198</v>
      </c>
      <c r="E9" s="7">
        <f t="shared" si="1"/>
        <v>-354.63825423666538</v>
      </c>
      <c r="F9" s="7">
        <f t="shared" si="1"/>
        <v>-587.58587103165917</v>
      </c>
      <c r="G9" s="7">
        <f t="shared" si="1"/>
        <v>-126.96969552211627</v>
      </c>
      <c r="H9" s="7">
        <f t="shared" si="1"/>
        <v>-357.63345905214862</v>
      </c>
      <c r="I9" s="7">
        <f t="shared" si="1"/>
        <v>698.11109776739306</v>
      </c>
      <c r="J9" s="7">
        <f t="shared" si="1"/>
        <v>807.84812123669928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</row>
    <row r="10" spans="1:15" x14ac:dyDescent="0.25">
      <c r="A10">
        <v>9</v>
      </c>
      <c r="B10" s="11">
        <v>-325.67598517360534</v>
      </c>
      <c r="C10" s="2">
        <f t="shared" si="0"/>
        <v>-237.5241972702394</v>
      </c>
      <c r="D10" s="7">
        <f t="shared" si="2"/>
        <v>-480.67302529453048</v>
      </c>
      <c r="E10" s="7">
        <f t="shared" si="1"/>
        <v>-343.54135612718198</v>
      </c>
      <c r="F10" s="7">
        <f t="shared" si="1"/>
        <v>-354.63825423666538</v>
      </c>
      <c r="G10" s="7">
        <f t="shared" si="1"/>
        <v>-587.58587103165917</v>
      </c>
      <c r="H10" s="7">
        <f t="shared" si="1"/>
        <v>-126.96969552211627</v>
      </c>
      <c r="I10" s="7">
        <f t="shared" si="1"/>
        <v>-357.63345905214862</v>
      </c>
      <c r="J10" s="7">
        <f t="shared" si="1"/>
        <v>698.11109776739306</v>
      </c>
      <c r="K10" s="7">
        <f t="shared" si="1"/>
        <v>807.84812123669928</v>
      </c>
      <c r="L10" s="7">
        <f t="shared" si="1"/>
        <v>0</v>
      </c>
      <c r="M10" s="7">
        <f t="shared" si="1"/>
        <v>0</v>
      </c>
      <c r="N10" s="7">
        <f t="shared" si="1"/>
        <v>0</v>
      </c>
      <c r="O10" s="7">
        <f t="shared" si="1"/>
        <v>0</v>
      </c>
    </row>
    <row r="11" spans="1:15" x14ac:dyDescent="0.25">
      <c r="A11">
        <v>10</v>
      </c>
      <c r="B11" s="11">
        <v>379.55251793137995</v>
      </c>
      <c r="C11" s="2">
        <f t="shared" si="0"/>
        <v>467.70430583474592</v>
      </c>
      <c r="D11" s="7">
        <f t="shared" si="2"/>
        <v>-237.5241972702394</v>
      </c>
      <c r="E11" s="7">
        <f t="shared" si="1"/>
        <v>-480.67302529453048</v>
      </c>
      <c r="F11" s="7">
        <f t="shared" si="1"/>
        <v>-343.54135612718198</v>
      </c>
      <c r="G11" s="7">
        <f t="shared" si="1"/>
        <v>-354.63825423666538</v>
      </c>
      <c r="H11" s="7">
        <f t="shared" si="1"/>
        <v>-587.58587103165917</v>
      </c>
      <c r="I11" s="7">
        <f t="shared" si="1"/>
        <v>-126.96969552211627</v>
      </c>
      <c r="J11" s="7">
        <f t="shared" si="1"/>
        <v>-357.63345905214862</v>
      </c>
      <c r="K11" s="7">
        <f t="shared" si="1"/>
        <v>698.11109776739306</v>
      </c>
      <c r="L11" s="7">
        <f t="shared" si="1"/>
        <v>807.84812123669928</v>
      </c>
      <c r="M11" s="7">
        <f t="shared" si="1"/>
        <v>0</v>
      </c>
      <c r="N11" s="7">
        <f t="shared" si="1"/>
        <v>0</v>
      </c>
      <c r="O11" s="7">
        <f t="shared" si="1"/>
        <v>0</v>
      </c>
    </row>
    <row r="12" spans="1:15" x14ac:dyDescent="0.25">
      <c r="A12">
        <v>11</v>
      </c>
      <c r="B12" s="11">
        <v>218.83603045554742</v>
      </c>
      <c r="C12" s="2">
        <f t="shared" si="0"/>
        <v>306.98781835891339</v>
      </c>
      <c r="D12" s="7">
        <f t="shared" si="2"/>
        <v>467.70430583474592</v>
      </c>
      <c r="E12" s="7">
        <f t="shared" si="1"/>
        <v>-237.5241972702394</v>
      </c>
      <c r="F12" s="7">
        <f t="shared" si="1"/>
        <v>-480.67302529453048</v>
      </c>
      <c r="G12" s="7">
        <f t="shared" si="1"/>
        <v>-343.54135612718198</v>
      </c>
      <c r="H12" s="7">
        <f t="shared" si="1"/>
        <v>-354.63825423666538</v>
      </c>
      <c r="I12" s="7">
        <f t="shared" si="1"/>
        <v>-587.58587103165917</v>
      </c>
      <c r="J12" s="7">
        <f t="shared" si="1"/>
        <v>-126.96969552211627</v>
      </c>
      <c r="K12" s="7">
        <f t="shared" si="1"/>
        <v>-357.63345905214862</v>
      </c>
      <c r="L12" s="7">
        <f t="shared" si="1"/>
        <v>698.11109776739306</v>
      </c>
      <c r="M12" s="7">
        <f t="shared" si="1"/>
        <v>807.84812123669928</v>
      </c>
      <c r="N12" s="7">
        <f t="shared" si="1"/>
        <v>0</v>
      </c>
      <c r="O12" s="7">
        <f t="shared" si="1"/>
        <v>0</v>
      </c>
    </row>
    <row r="13" spans="1:15" x14ac:dyDescent="0.25">
      <c r="A13">
        <v>12</v>
      </c>
      <c r="B13" s="11">
        <v>1033.4705625503998</v>
      </c>
      <c r="C13" s="2">
        <f t="shared" si="0"/>
        <v>1121.6223504537656</v>
      </c>
      <c r="D13" s="7">
        <f t="shared" si="2"/>
        <v>306.98781835891339</v>
      </c>
      <c r="E13" s="7">
        <f t="shared" si="1"/>
        <v>467.70430583474592</v>
      </c>
      <c r="F13" s="7">
        <f t="shared" si="1"/>
        <v>-237.5241972702394</v>
      </c>
      <c r="G13" s="7">
        <f t="shared" si="1"/>
        <v>-480.67302529453048</v>
      </c>
      <c r="H13" s="7">
        <f t="shared" si="1"/>
        <v>-343.54135612718198</v>
      </c>
      <c r="I13" s="7">
        <f t="shared" si="1"/>
        <v>-354.63825423666538</v>
      </c>
      <c r="J13" s="7">
        <f t="shared" si="1"/>
        <v>-587.58587103165917</v>
      </c>
      <c r="K13" s="7">
        <f t="shared" si="1"/>
        <v>-126.96969552211627</v>
      </c>
      <c r="L13" s="7">
        <f t="shared" si="1"/>
        <v>-357.63345905214862</v>
      </c>
      <c r="M13" s="7">
        <f t="shared" si="1"/>
        <v>698.11109776739306</v>
      </c>
      <c r="N13" s="7">
        <f t="shared" si="1"/>
        <v>807.84812123669928</v>
      </c>
      <c r="O13" s="7">
        <f t="shared" si="1"/>
        <v>0</v>
      </c>
    </row>
    <row r="14" spans="1:15" x14ac:dyDescent="0.25">
      <c r="A14">
        <v>13</v>
      </c>
      <c r="B14" s="11">
        <v>-190.32727725335644</v>
      </c>
      <c r="C14" s="2">
        <f t="shared" si="0"/>
        <v>-102.1754893499905</v>
      </c>
      <c r="D14" s="7">
        <f t="shared" si="2"/>
        <v>1121.6223504537656</v>
      </c>
      <c r="E14" s="7">
        <f t="shared" si="1"/>
        <v>306.98781835891339</v>
      </c>
      <c r="F14" s="7">
        <f t="shared" si="1"/>
        <v>467.70430583474592</v>
      </c>
      <c r="G14" s="7">
        <f t="shared" si="1"/>
        <v>-237.5241972702394</v>
      </c>
      <c r="H14" s="7">
        <f t="shared" si="1"/>
        <v>-480.67302529453048</v>
      </c>
      <c r="I14" s="7">
        <f t="shared" si="1"/>
        <v>-343.54135612718198</v>
      </c>
      <c r="J14" s="7">
        <f t="shared" si="1"/>
        <v>-354.63825423666538</v>
      </c>
      <c r="K14" s="7">
        <f t="shared" si="1"/>
        <v>-587.58587103165917</v>
      </c>
      <c r="L14" s="7">
        <f t="shared" si="1"/>
        <v>-126.96969552211627</v>
      </c>
      <c r="M14" s="7">
        <f t="shared" si="1"/>
        <v>-357.63345905214862</v>
      </c>
      <c r="N14" s="7">
        <f t="shared" si="1"/>
        <v>698.11109776739306</v>
      </c>
      <c r="O14" s="7">
        <f t="shared" si="1"/>
        <v>807.84812123669928</v>
      </c>
    </row>
    <row r="15" spans="1:15" x14ac:dyDescent="0.25">
      <c r="A15">
        <v>14</v>
      </c>
      <c r="B15" s="11">
        <v>1536.318921899388</v>
      </c>
      <c r="C15" s="2">
        <f t="shared" si="0"/>
        <v>1624.4707098027538</v>
      </c>
      <c r="D15" s="7">
        <f t="shared" si="2"/>
        <v>-102.1754893499905</v>
      </c>
      <c r="E15" s="7">
        <f t="shared" si="1"/>
        <v>1121.6223504537656</v>
      </c>
      <c r="F15" s="7">
        <f t="shared" si="1"/>
        <v>306.98781835891339</v>
      </c>
      <c r="G15" s="7">
        <f t="shared" si="1"/>
        <v>467.70430583474592</v>
      </c>
      <c r="H15" s="7">
        <f t="shared" si="1"/>
        <v>-237.5241972702394</v>
      </c>
      <c r="I15" s="7">
        <f t="shared" si="1"/>
        <v>-480.67302529453048</v>
      </c>
      <c r="J15" s="7">
        <f t="shared" si="1"/>
        <v>-343.54135612718198</v>
      </c>
      <c r="K15" s="7">
        <f t="shared" si="1"/>
        <v>-354.63825423666538</v>
      </c>
      <c r="L15" s="7">
        <f t="shared" si="1"/>
        <v>-587.58587103165917</v>
      </c>
      <c r="M15" s="7">
        <f t="shared" si="1"/>
        <v>-126.96969552211627</v>
      </c>
      <c r="N15" s="7">
        <f t="shared" si="1"/>
        <v>-357.63345905214862</v>
      </c>
      <c r="O15" s="7">
        <f t="shared" si="1"/>
        <v>698.11109776739306</v>
      </c>
    </row>
    <row r="16" spans="1:15" x14ac:dyDescent="0.25">
      <c r="A16">
        <v>15</v>
      </c>
      <c r="B16" s="11">
        <v>-460.34672943111218</v>
      </c>
      <c r="C16" s="2">
        <f t="shared" si="0"/>
        <v>-372.19494152774621</v>
      </c>
      <c r="D16" s="7">
        <f t="shared" si="2"/>
        <v>1624.4707098027538</v>
      </c>
      <c r="E16" s="7">
        <f t="shared" si="1"/>
        <v>-102.1754893499905</v>
      </c>
      <c r="F16" s="7">
        <f t="shared" si="1"/>
        <v>1121.6223504537656</v>
      </c>
      <c r="G16" s="7">
        <f t="shared" si="1"/>
        <v>306.98781835891339</v>
      </c>
      <c r="H16" s="7">
        <f t="shared" si="1"/>
        <v>467.70430583474592</v>
      </c>
      <c r="I16" s="7">
        <f t="shared" si="1"/>
        <v>-237.5241972702394</v>
      </c>
      <c r="J16" s="7">
        <f t="shared" si="1"/>
        <v>-480.67302529453048</v>
      </c>
      <c r="K16" s="7">
        <f t="shared" si="1"/>
        <v>-343.54135612718198</v>
      </c>
      <c r="L16" s="7">
        <f t="shared" si="1"/>
        <v>-354.63825423666538</v>
      </c>
      <c r="M16" s="7">
        <f t="shared" si="1"/>
        <v>-587.58587103165917</v>
      </c>
      <c r="N16" s="7">
        <f t="shared" si="1"/>
        <v>-126.96969552211627</v>
      </c>
      <c r="O16" s="7">
        <f t="shared" si="1"/>
        <v>-357.63345905214862</v>
      </c>
    </row>
    <row r="17" spans="1:15" x14ac:dyDescent="0.25">
      <c r="A17">
        <v>16</v>
      </c>
      <c r="B17" s="11">
        <v>-113.39680003515605</v>
      </c>
      <c r="C17" s="2">
        <f t="shared" si="0"/>
        <v>-25.245012131790105</v>
      </c>
      <c r="D17" s="7">
        <f t="shared" si="2"/>
        <v>-372.19494152774621</v>
      </c>
      <c r="E17" s="7">
        <f t="shared" si="1"/>
        <v>1624.4707098027538</v>
      </c>
      <c r="F17" s="7">
        <f t="shared" si="1"/>
        <v>-102.1754893499905</v>
      </c>
      <c r="G17" s="7">
        <f t="shared" si="1"/>
        <v>1121.6223504537656</v>
      </c>
      <c r="H17" s="7">
        <f t="shared" si="1"/>
        <v>306.98781835891339</v>
      </c>
      <c r="I17" s="7">
        <f t="shared" si="1"/>
        <v>467.70430583474592</v>
      </c>
      <c r="J17" s="7">
        <f t="shared" si="1"/>
        <v>-237.5241972702394</v>
      </c>
      <c r="K17" s="7">
        <f t="shared" si="1"/>
        <v>-480.67302529453048</v>
      </c>
      <c r="L17" s="7">
        <f t="shared" si="1"/>
        <v>-343.54135612718198</v>
      </c>
      <c r="M17" s="7">
        <f t="shared" si="1"/>
        <v>-354.63825423666538</v>
      </c>
      <c r="N17" s="7">
        <f t="shared" si="1"/>
        <v>-587.58587103165917</v>
      </c>
      <c r="O17" s="7">
        <f t="shared" si="1"/>
        <v>-126.96969552211627</v>
      </c>
    </row>
    <row r="18" spans="1:15" x14ac:dyDescent="0.25">
      <c r="A18">
        <v>17</v>
      </c>
      <c r="B18" s="11">
        <v>-1282.8450305006604</v>
      </c>
      <c r="C18" s="2">
        <f t="shared" si="0"/>
        <v>-1194.6932425972946</v>
      </c>
      <c r="D18" s="7">
        <f t="shared" si="2"/>
        <v>-25.245012131790105</v>
      </c>
      <c r="E18" s="7">
        <f t="shared" si="1"/>
        <v>-372.19494152774621</v>
      </c>
      <c r="F18" s="7">
        <f t="shared" si="1"/>
        <v>1624.4707098027538</v>
      </c>
      <c r="G18" s="7">
        <f t="shared" si="1"/>
        <v>-102.1754893499905</v>
      </c>
      <c r="H18" s="7">
        <f t="shared" si="1"/>
        <v>1121.6223504537656</v>
      </c>
      <c r="I18" s="7">
        <f t="shared" si="1"/>
        <v>306.98781835891339</v>
      </c>
      <c r="J18" s="7">
        <f t="shared" si="1"/>
        <v>467.70430583474592</v>
      </c>
      <c r="K18" s="7">
        <f t="shared" si="1"/>
        <v>-237.5241972702394</v>
      </c>
      <c r="L18" s="7">
        <f t="shared" si="1"/>
        <v>-480.67302529453048</v>
      </c>
      <c r="M18" s="7">
        <f t="shared" si="1"/>
        <v>-343.54135612718198</v>
      </c>
      <c r="N18" s="7">
        <f t="shared" si="1"/>
        <v>-354.63825423666538</v>
      </c>
      <c r="O18" s="7">
        <f t="shared" si="1"/>
        <v>-587.58587103165917</v>
      </c>
    </row>
    <row r="19" spans="1:15" x14ac:dyDescent="0.25">
      <c r="A19">
        <v>18</v>
      </c>
      <c r="B19" s="11">
        <v>-477.2918998056291</v>
      </c>
      <c r="C19" s="2">
        <f t="shared" si="0"/>
        <v>-389.14011190226313</v>
      </c>
      <c r="D19" s="7">
        <f t="shared" si="2"/>
        <v>-1194.6932425972946</v>
      </c>
      <c r="E19" s="7">
        <f t="shared" si="2"/>
        <v>-25.245012131790105</v>
      </c>
      <c r="F19" s="7">
        <f t="shared" si="2"/>
        <v>-372.19494152774621</v>
      </c>
      <c r="G19" s="7">
        <f t="shared" si="2"/>
        <v>1624.4707098027538</v>
      </c>
      <c r="H19" s="7">
        <f t="shared" si="2"/>
        <v>-102.1754893499905</v>
      </c>
      <c r="I19" s="7">
        <f t="shared" si="2"/>
        <v>1121.6223504537656</v>
      </c>
      <c r="J19" s="7">
        <f t="shared" si="2"/>
        <v>306.98781835891339</v>
      </c>
      <c r="K19" s="7">
        <f t="shared" si="2"/>
        <v>467.70430583474592</v>
      </c>
      <c r="L19" s="7">
        <f t="shared" si="2"/>
        <v>-237.5241972702394</v>
      </c>
      <c r="M19" s="7">
        <f t="shared" si="2"/>
        <v>-480.67302529453048</v>
      </c>
      <c r="N19" s="7">
        <f t="shared" si="2"/>
        <v>-343.54135612718198</v>
      </c>
      <c r="O19" s="7">
        <f t="shared" si="2"/>
        <v>-354.63825423666538</v>
      </c>
    </row>
    <row r="20" spans="1:15" x14ac:dyDescent="0.25">
      <c r="A20">
        <v>19</v>
      </c>
      <c r="B20" s="11">
        <v>-401.22437933698802</v>
      </c>
      <c r="C20" s="2">
        <f t="shared" si="0"/>
        <v>-313.07259143362205</v>
      </c>
      <c r="D20" s="7">
        <f t="shared" si="2"/>
        <v>-389.14011190226313</v>
      </c>
      <c r="E20" s="7">
        <f t="shared" si="2"/>
        <v>-1194.6932425972946</v>
      </c>
      <c r="F20" s="7">
        <f t="shared" si="2"/>
        <v>-25.245012131790105</v>
      </c>
      <c r="G20" s="7">
        <f t="shared" si="2"/>
        <v>-372.19494152774621</v>
      </c>
      <c r="H20" s="7">
        <f t="shared" si="2"/>
        <v>1624.4707098027538</v>
      </c>
      <c r="I20" s="7">
        <f t="shared" si="2"/>
        <v>-102.1754893499905</v>
      </c>
      <c r="J20" s="7">
        <f t="shared" si="2"/>
        <v>1121.6223504537656</v>
      </c>
      <c r="K20" s="7">
        <f t="shared" si="2"/>
        <v>306.98781835891339</v>
      </c>
      <c r="L20" s="7">
        <f t="shared" si="2"/>
        <v>467.70430583474592</v>
      </c>
      <c r="M20" s="7">
        <f t="shared" si="2"/>
        <v>-237.5241972702394</v>
      </c>
      <c r="N20" s="7">
        <f t="shared" si="2"/>
        <v>-480.67302529453048</v>
      </c>
      <c r="O20" s="7">
        <f t="shared" si="2"/>
        <v>-343.54135612718198</v>
      </c>
    </row>
    <row r="21" spans="1:15" x14ac:dyDescent="0.25">
      <c r="A21">
        <v>20</v>
      </c>
      <c r="B21" s="11">
        <v>-893.27459007812581</v>
      </c>
      <c r="C21" s="2">
        <f t="shared" si="0"/>
        <v>-805.12280217475984</v>
      </c>
      <c r="D21" s="7">
        <f t="shared" si="2"/>
        <v>-313.07259143362205</v>
      </c>
      <c r="E21" s="7">
        <f t="shared" si="2"/>
        <v>-389.14011190226313</v>
      </c>
      <c r="F21" s="7">
        <f t="shared" si="2"/>
        <v>-1194.6932425972946</v>
      </c>
      <c r="G21" s="7">
        <f t="shared" si="2"/>
        <v>-25.245012131790105</v>
      </c>
      <c r="H21" s="7">
        <f t="shared" si="2"/>
        <v>-372.19494152774621</v>
      </c>
      <c r="I21" s="7">
        <f t="shared" si="2"/>
        <v>1624.4707098027538</v>
      </c>
      <c r="J21" s="7">
        <f t="shared" si="2"/>
        <v>-102.1754893499905</v>
      </c>
      <c r="K21" s="7">
        <f t="shared" si="2"/>
        <v>1121.6223504537656</v>
      </c>
      <c r="L21" s="7">
        <f t="shared" si="2"/>
        <v>306.98781835891339</v>
      </c>
      <c r="M21" s="7">
        <f t="shared" si="2"/>
        <v>467.70430583474592</v>
      </c>
      <c r="N21" s="7">
        <f t="shared" si="2"/>
        <v>-237.5241972702394</v>
      </c>
      <c r="O21" s="7">
        <f t="shared" si="2"/>
        <v>-480.67302529453048</v>
      </c>
    </row>
    <row r="22" spans="1:15" x14ac:dyDescent="0.25">
      <c r="A22">
        <v>21</v>
      </c>
      <c r="B22" s="11">
        <v>-151.98693572551292</v>
      </c>
      <c r="C22" s="2">
        <f t="shared" si="0"/>
        <v>-63.835147822146979</v>
      </c>
      <c r="D22" s="7">
        <f t="shared" si="2"/>
        <v>-805.12280217475984</v>
      </c>
      <c r="E22" s="7">
        <f t="shared" si="2"/>
        <v>-313.07259143362205</v>
      </c>
      <c r="F22" s="7">
        <f t="shared" si="2"/>
        <v>-389.14011190226313</v>
      </c>
      <c r="G22" s="7">
        <f t="shared" si="2"/>
        <v>-1194.6932425972946</v>
      </c>
      <c r="H22" s="7">
        <f t="shared" si="2"/>
        <v>-25.245012131790105</v>
      </c>
      <c r="I22" s="7">
        <f t="shared" si="2"/>
        <v>-372.19494152774621</v>
      </c>
      <c r="J22" s="7">
        <f t="shared" si="2"/>
        <v>1624.4707098027538</v>
      </c>
      <c r="K22" s="7">
        <f t="shared" si="2"/>
        <v>-102.1754893499905</v>
      </c>
      <c r="L22" s="7">
        <f t="shared" si="2"/>
        <v>1121.6223504537656</v>
      </c>
      <c r="M22" s="7">
        <f t="shared" si="2"/>
        <v>306.98781835891339</v>
      </c>
      <c r="N22" s="7">
        <f t="shared" si="2"/>
        <v>467.70430583474592</v>
      </c>
      <c r="O22" s="7">
        <f t="shared" si="2"/>
        <v>-237.5241972702394</v>
      </c>
    </row>
    <row r="23" spans="1:15" x14ac:dyDescent="0.25">
      <c r="A23">
        <v>22</v>
      </c>
      <c r="B23" s="11">
        <v>205.77970528169362</v>
      </c>
      <c r="C23" s="2">
        <f t="shared" si="0"/>
        <v>293.93149318505959</v>
      </c>
      <c r="D23" s="7">
        <f t="shared" si="2"/>
        <v>-63.835147822146979</v>
      </c>
      <c r="E23" s="7">
        <f t="shared" si="2"/>
        <v>-805.12280217475984</v>
      </c>
      <c r="F23" s="7">
        <f t="shared" si="2"/>
        <v>-313.07259143362205</v>
      </c>
      <c r="G23" s="7">
        <f t="shared" si="2"/>
        <v>-389.14011190226313</v>
      </c>
      <c r="H23" s="7">
        <f t="shared" si="2"/>
        <v>-1194.6932425972946</v>
      </c>
      <c r="I23" s="7">
        <f t="shared" si="2"/>
        <v>-25.245012131790105</v>
      </c>
      <c r="J23" s="7">
        <f t="shared" si="2"/>
        <v>-372.19494152774621</v>
      </c>
      <c r="K23" s="7">
        <f t="shared" si="2"/>
        <v>1624.4707098027538</v>
      </c>
      <c r="L23" s="7">
        <f t="shared" si="2"/>
        <v>-102.1754893499905</v>
      </c>
      <c r="M23" s="7">
        <f t="shared" si="2"/>
        <v>1121.6223504537656</v>
      </c>
      <c r="N23" s="7">
        <f t="shared" si="2"/>
        <v>306.98781835891339</v>
      </c>
      <c r="O23" s="7">
        <f t="shared" si="2"/>
        <v>467.70430583474592</v>
      </c>
    </row>
    <row r="24" spans="1:15" x14ac:dyDescent="0.25">
      <c r="A24">
        <v>23</v>
      </c>
      <c r="B24" s="11">
        <v>246.66093999556051</v>
      </c>
      <c r="C24" s="2">
        <f t="shared" si="0"/>
        <v>334.81272789892648</v>
      </c>
      <c r="D24" s="7">
        <f t="shared" si="2"/>
        <v>293.93149318505959</v>
      </c>
      <c r="E24" s="7">
        <f t="shared" si="2"/>
        <v>-63.835147822146979</v>
      </c>
      <c r="F24" s="7">
        <f t="shared" si="2"/>
        <v>-805.12280217475984</v>
      </c>
      <c r="G24" s="7">
        <f t="shared" si="2"/>
        <v>-313.07259143362205</v>
      </c>
      <c r="H24" s="7">
        <f t="shared" si="2"/>
        <v>-389.14011190226313</v>
      </c>
      <c r="I24" s="7">
        <f t="shared" si="2"/>
        <v>-1194.6932425972946</v>
      </c>
      <c r="J24" s="7">
        <f t="shared" si="2"/>
        <v>-25.245012131790105</v>
      </c>
      <c r="K24" s="7">
        <f t="shared" si="2"/>
        <v>-372.19494152774621</v>
      </c>
      <c r="L24" s="7">
        <f t="shared" si="2"/>
        <v>1624.4707098027538</v>
      </c>
      <c r="M24" s="7">
        <f t="shared" si="2"/>
        <v>-102.1754893499905</v>
      </c>
      <c r="N24" s="7">
        <f t="shared" si="2"/>
        <v>1121.6223504537656</v>
      </c>
      <c r="O24" s="7">
        <f t="shared" si="2"/>
        <v>306.98781835891339</v>
      </c>
    </row>
    <row r="25" spans="1:15" x14ac:dyDescent="0.25">
      <c r="A25">
        <v>24</v>
      </c>
      <c r="B25" s="11">
        <v>1193.197853198415</v>
      </c>
      <c r="C25" s="2">
        <f t="shared" si="0"/>
        <v>1281.3496411017809</v>
      </c>
      <c r="D25" s="7">
        <f t="shared" si="2"/>
        <v>334.81272789892648</v>
      </c>
      <c r="E25" s="7">
        <f t="shared" si="2"/>
        <v>293.93149318505959</v>
      </c>
      <c r="F25" s="7">
        <f t="shared" si="2"/>
        <v>-63.835147822146979</v>
      </c>
      <c r="G25" s="7">
        <f t="shared" si="2"/>
        <v>-805.12280217475984</v>
      </c>
      <c r="H25" s="7">
        <f t="shared" si="2"/>
        <v>-313.07259143362205</v>
      </c>
      <c r="I25" s="7">
        <f t="shared" si="2"/>
        <v>-389.14011190226313</v>
      </c>
      <c r="J25" s="7">
        <f t="shared" si="2"/>
        <v>-1194.6932425972946</v>
      </c>
      <c r="K25" s="7">
        <f t="shared" si="2"/>
        <v>-25.245012131790105</v>
      </c>
      <c r="L25" s="7">
        <f t="shared" si="2"/>
        <v>-372.19494152774621</v>
      </c>
      <c r="M25" s="7">
        <f t="shared" si="2"/>
        <v>1624.4707098027538</v>
      </c>
      <c r="N25" s="7">
        <f t="shared" si="2"/>
        <v>-102.1754893499905</v>
      </c>
      <c r="O25" s="7">
        <f t="shared" si="2"/>
        <v>1121.6223504537656</v>
      </c>
    </row>
    <row r="26" spans="1:15" x14ac:dyDescent="0.25">
      <c r="A26">
        <v>25</v>
      </c>
      <c r="B26" s="11">
        <v>-331.44523353236627</v>
      </c>
      <c r="C26" s="2">
        <f t="shared" si="0"/>
        <v>-243.29344562900033</v>
      </c>
      <c r="D26" s="7">
        <f t="shared" si="2"/>
        <v>1281.3496411017809</v>
      </c>
      <c r="E26" s="7">
        <f t="shared" si="2"/>
        <v>334.81272789892648</v>
      </c>
      <c r="F26" s="7">
        <f t="shared" si="2"/>
        <v>293.93149318505959</v>
      </c>
      <c r="G26" s="7">
        <f t="shared" si="2"/>
        <v>-63.835147822146979</v>
      </c>
      <c r="H26" s="7">
        <f t="shared" si="2"/>
        <v>-805.12280217475984</v>
      </c>
      <c r="I26" s="7">
        <f t="shared" si="2"/>
        <v>-313.07259143362205</v>
      </c>
      <c r="J26" s="7">
        <f t="shared" si="2"/>
        <v>-389.14011190226313</v>
      </c>
      <c r="K26" s="7">
        <f t="shared" si="2"/>
        <v>-1194.6932425972946</v>
      </c>
      <c r="L26" s="7">
        <f t="shared" si="2"/>
        <v>-25.245012131790105</v>
      </c>
      <c r="M26" s="7">
        <f t="shared" si="2"/>
        <v>-372.19494152774621</v>
      </c>
      <c r="N26" s="7">
        <f t="shared" si="2"/>
        <v>1624.4707098027538</v>
      </c>
      <c r="O26" s="7">
        <f t="shared" si="2"/>
        <v>-102.1754893499905</v>
      </c>
    </row>
    <row r="27" spans="1:15" x14ac:dyDescent="0.25">
      <c r="A27">
        <v>26</v>
      </c>
      <c r="B27" s="11">
        <v>-222.28085716557689</v>
      </c>
      <c r="C27" s="2">
        <f t="shared" si="0"/>
        <v>-134.12906926221095</v>
      </c>
      <c r="D27" s="7">
        <f t="shared" si="2"/>
        <v>-243.29344562900033</v>
      </c>
      <c r="E27" s="7">
        <f t="shared" si="2"/>
        <v>1281.3496411017809</v>
      </c>
      <c r="F27" s="7">
        <f t="shared" si="2"/>
        <v>334.81272789892648</v>
      </c>
      <c r="G27" s="7">
        <f t="shared" si="2"/>
        <v>293.93149318505959</v>
      </c>
      <c r="H27" s="7">
        <f t="shared" si="2"/>
        <v>-63.835147822146979</v>
      </c>
      <c r="I27" s="7">
        <f t="shared" si="2"/>
        <v>-805.12280217475984</v>
      </c>
      <c r="J27" s="7">
        <f t="shared" si="2"/>
        <v>-313.07259143362205</v>
      </c>
      <c r="K27" s="7">
        <f t="shared" si="2"/>
        <v>-389.14011190226313</v>
      </c>
      <c r="L27" s="7">
        <f t="shared" si="2"/>
        <v>-1194.6932425972946</v>
      </c>
      <c r="M27" s="7">
        <f t="shared" si="2"/>
        <v>-25.245012131790105</v>
      </c>
      <c r="N27" s="7">
        <f t="shared" si="2"/>
        <v>-372.19494152774621</v>
      </c>
      <c r="O27" s="7">
        <f t="shared" si="2"/>
        <v>1624.4707098027538</v>
      </c>
    </row>
    <row r="28" spans="1:15" x14ac:dyDescent="0.25">
      <c r="A28">
        <v>27</v>
      </c>
      <c r="B28" s="11">
        <v>688.70242111761536</v>
      </c>
      <c r="C28" s="2">
        <f t="shared" si="0"/>
        <v>776.85420902098133</v>
      </c>
      <c r="D28" s="7">
        <f t="shared" si="2"/>
        <v>-134.12906926221095</v>
      </c>
      <c r="E28" s="7">
        <f t="shared" si="2"/>
        <v>-243.29344562900033</v>
      </c>
      <c r="F28" s="7">
        <f t="shared" si="2"/>
        <v>1281.3496411017809</v>
      </c>
      <c r="G28" s="7">
        <f t="shared" si="2"/>
        <v>334.81272789892648</v>
      </c>
      <c r="H28" s="7">
        <f t="shared" si="2"/>
        <v>293.93149318505959</v>
      </c>
      <c r="I28" s="7">
        <f t="shared" si="2"/>
        <v>-63.835147822146979</v>
      </c>
      <c r="J28" s="7">
        <f t="shared" si="2"/>
        <v>-805.12280217475984</v>
      </c>
      <c r="K28" s="7">
        <f t="shared" si="2"/>
        <v>-313.07259143362205</v>
      </c>
      <c r="L28" s="7">
        <f t="shared" si="2"/>
        <v>-389.14011190226313</v>
      </c>
      <c r="M28" s="7">
        <f t="shared" si="2"/>
        <v>-1194.6932425972946</v>
      </c>
      <c r="N28" s="7">
        <f t="shared" si="2"/>
        <v>-25.245012131790105</v>
      </c>
      <c r="O28" s="7">
        <f t="shared" si="2"/>
        <v>-372.19494152774621</v>
      </c>
    </row>
    <row r="29" spans="1:15" x14ac:dyDescent="0.25">
      <c r="A29">
        <v>28</v>
      </c>
      <c r="B29" s="11">
        <v>-444.81319935972851</v>
      </c>
      <c r="C29" s="2">
        <f t="shared" si="0"/>
        <v>-356.66141145636254</v>
      </c>
      <c r="D29" s="7">
        <f t="shared" si="2"/>
        <v>776.85420902098133</v>
      </c>
      <c r="E29" s="7">
        <f t="shared" si="2"/>
        <v>-134.12906926221095</v>
      </c>
      <c r="F29" s="7">
        <f t="shared" si="2"/>
        <v>-243.29344562900033</v>
      </c>
      <c r="G29" s="7">
        <f t="shared" si="2"/>
        <v>1281.3496411017809</v>
      </c>
      <c r="H29" s="7">
        <f t="shared" si="2"/>
        <v>334.81272789892648</v>
      </c>
      <c r="I29" s="7">
        <f t="shared" si="2"/>
        <v>293.93149318505959</v>
      </c>
      <c r="J29" s="7">
        <f t="shared" si="2"/>
        <v>-63.835147822146979</v>
      </c>
      <c r="K29" s="7">
        <f t="shared" si="2"/>
        <v>-805.12280217475984</v>
      </c>
      <c r="L29" s="7">
        <f t="shared" si="2"/>
        <v>-313.07259143362205</v>
      </c>
      <c r="M29" s="7">
        <f t="shared" si="2"/>
        <v>-389.14011190226313</v>
      </c>
      <c r="N29" s="7">
        <f t="shared" si="2"/>
        <v>-1194.6932425972946</v>
      </c>
      <c r="O29" s="7">
        <f t="shared" si="2"/>
        <v>-25.245012131790105</v>
      </c>
    </row>
    <row r="30" spans="1:15" x14ac:dyDescent="0.25">
      <c r="A30">
        <v>29</v>
      </c>
      <c r="B30" s="11">
        <v>-715.44620924643209</v>
      </c>
      <c r="C30" s="2">
        <f t="shared" si="0"/>
        <v>-627.29442134306612</v>
      </c>
      <c r="D30" s="7">
        <f t="shared" si="2"/>
        <v>-356.66141145636254</v>
      </c>
      <c r="E30" s="7">
        <f t="shared" si="2"/>
        <v>776.85420902098133</v>
      </c>
      <c r="F30" s="7">
        <f t="shared" si="2"/>
        <v>-134.12906926221095</v>
      </c>
      <c r="G30" s="7">
        <f t="shared" si="2"/>
        <v>-243.29344562900033</v>
      </c>
      <c r="H30" s="7">
        <f t="shared" si="2"/>
        <v>1281.3496411017809</v>
      </c>
      <c r="I30" s="7">
        <f t="shared" si="2"/>
        <v>334.81272789892648</v>
      </c>
      <c r="J30" s="7">
        <f t="shared" si="2"/>
        <v>293.93149318505959</v>
      </c>
      <c r="K30" s="7">
        <f t="shared" si="2"/>
        <v>-63.835147822146979</v>
      </c>
      <c r="L30" s="7">
        <f t="shared" si="2"/>
        <v>-805.12280217475984</v>
      </c>
      <c r="M30" s="7">
        <f t="shared" si="2"/>
        <v>-313.07259143362205</v>
      </c>
      <c r="N30" s="7">
        <f t="shared" si="2"/>
        <v>-389.14011190226313</v>
      </c>
      <c r="O30" s="7">
        <f t="shared" si="2"/>
        <v>-1194.6932425972946</v>
      </c>
    </row>
    <row r="31" spans="1:15" x14ac:dyDescent="0.25">
      <c r="A31">
        <v>30</v>
      </c>
      <c r="B31" s="11">
        <v>-132.38580150111738</v>
      </c>
      <c r="C31" s="2">
        <f t="shared" si="0"/>
        <v>-44.234013597751442</v>
      </c>
      <c r="D31" s="7">
        <f t="shared" si="2"/>
        <v>-627.29442134306612</v>
      </c>
      <c r="E31" s="7">
        <f t="shared" si="2"/>
        <v>-356.66141145636254</v>
      </c>
      <c r="F31" s="7">
        <f t="shared" si="2"/>
        <v>776.85420902098133</v>
      </c>
      <c r="G31" s="7">
        <f t="shared" si="2"/>
        <v>-134.12906926221095</v>
      </c>
      <c r="H31" s="7">
        <f t="shared" si="2"/>
        <v>-243.29344562900033</v>
      </c>
      <c r="I31" s="7">
        <f t="shared" si="2"/>
        <v>1281.3496411017809</v>
      </c>
      <c r="J31" s="7">
        <f t="shared" si="2"/>
        <v>334.81272789892648</v>
      </c>
      <c r="K31" s="7">
        <f t="shared" si="2"/>
        <v>293.93149318505959</v>
      </c>
      <c r="L31" s="7">
        <f t="shared" si="2"/>
        <v>-63.835147822146979</v>
      </c>
      <c r="M31" s="7">
        <f t="shared" si="2"/>
        <v>-805.12280217475984</v>
      </c>
      <c r="N31" s="7">
        <f t="shared" si="2"/>
        <v>-313.07259143362205</v>
      </c>
      <c r="O31" s="7">
        <f t="shared" si="2"/>
        <v>-389.14011190226313</v>
      </c>
    </row>
    <row r="32" spans="1:15" x14ac:dyDescent="0.25">
      <c r="A32">
        <v>31</v>
      </c>
      <c r="B32" s="11">
        <v>-338.32185487132847</v>
      </c>
      <c r="C32" s="2">
        <f t="shared" si="0"/>
        <v>-250.17006696796253</v>
      </c>
      <c r="D32" s="7">
        <f t="shared" si="2"/>
        <v>-44.234013597751442</v>
      </c>
      <c r="E32" s="7">
        <f t="shared" si="2"/>
        <v>-627.29442134306612</v>
      </c>
      <c r="F32" s="7">
        <f t="shared" si="2"/>
        <v>-356.66141145636254</v>
      </c>
      <c r="G32" s="7">
        <f t="shared" si="2"/>
        <v>776.85420902098133</v>
      </c>
      <c r="H32" s="7">
        <f t="shared" si="2"/>
        <v>-134.12906926221095</v>
      </c>
      <c r="I32" s="7">
        <f t="shared" si="2"/>
        <v>-243.29344562900033</v>
      </c>
      <c r="J32" s="7">
        <f t="shared" si="2"/>
        <v>1281.3496411017809</v>
      </c>
      <c r="K32" s="7">
        <f t="shared" si="2"/>
        <v>334.81272789892648</v>
      </c>
      <c r="L32" s="7">
        <f t="shared" si="2"/>
        <v>293.93149318505959</v>
      </c>
      <c r="M32" s="7">
        <f t="shared" si="2"/>
        <v>-63.835147822146979</v>
      </c>
      <c r="N32" s="7">
        <f t="shared" si="2"/>
        <v>-805.12280217475984</v>
      </c>
      <c r="O32" s="7">
        <f t="shared" si="2"/>
        <v>-313.07259143362205</v>
      </c>
    </row>
    <row r="33" spans="1:15" x14ac:dyDescent="0.25">
      <c r="A33">
        <v>32</v>
      </c>
      <c r="B33" s="11">
        <v>-392.0166368338771</v>
      </c>
      <c r="C33" s="2">
        <f t="shared" si="0"/>
        <v>-303.86484893051113</v>
      </c>
      <c r="D33" s="7">
        <f t="shared" si="2"/>
        <v>-250.17006696796253</v>
      </c>
      <c r="E33" s="7">
        <f t="shared" si="2"/>
        <v>-44.234013597751442</v>
      </c>
      <c r="F33" s="7">
        <f t="shared" si="2"/>
        <v>-627.29442134306612</v>
      </c>
      <c r="G33" s="7">
        <f t="shared" si="2"/>
        <v>-356.66141145636254</v>
      </c>
      <c r="H33" s="7">
        <f t="shared" si="2"/>
        <v>776.85420902098133</v>
      </c>
      <c r="I33" s="7">
        <f t="shared" si="2"/>
        <v>-134.12906926221095</v>
      </c>
      <c r="J33" s="7">
        <f t="shared" si="2"/>
        <v>-243.29344562900033</v>
      </c>
      <c r="K33" s="7">
        <f t="shared" si="2"/>
        <v>1281.3496411017809</v>
      </c>
      <c r="L33" s="7">
        <f t="shared" si="2"/>
        <v>334.81272789892648</v>
      </c>
      <c r="M33" s="7">
        <f t="shared" si="2"/>
        <v>293.93149318505959</v>
      </c>
      <c r="N33" s="7">
        <f t="shared" si="2"/>
        <v>-63.835147822146979</v>
      </c>
      <c r="O33" s="7">
        <f t="shared" si="2"/>
        <v>-805.12280217475984</v>
      </c>
    </row>
    <row r="34" spans="1:15" x14ac:dyDescent="0.25">
      <c r="B34">
        <f>AVERAGE(B2:B33)</f>
        <v>-88.151787903365943</v>
      </c>
      <c r="C34" s="2">
        <f t="shared" ref="C34:O34" si="3">SUMPRODUCT($C2:$C33,C2:C33)</f>
        <v>12047700.17587474</v>
      </c>
      <c r="D34" s="7">
        <f t="shared" si="3"/>
        <v>1652025.3725007465</v>
      </c>
      <c r="E34" s="7">
        <f t="shared" si="3"/>
        <v>2930840.8969549276</v>
      </c>
      <c r="F34" s="7">
        <f t="shared" si="3"/>
        <v>-463559.877528421</v>
      </c>
      <c r="G34" s="7">
        <f t="shared" si="3"/>
        <v>-2263825.5222338061</v>
      </c>
      <c r="H34" s="7">
        <f t="shared" si="3"/>
        <v>-4684130.170110208</v>
      </c>
      <c r="I34" s="7">
        <f t="shared" si="3"/>
        <v>-4931589.7278885338</v>
      </c>
      <c r="J34" s="7">
        <f t="shared" si="3"/>
        <v>-5367687.4714614097</v>
      </c>
      <c r="K34" s="7">
        <f t="shared" si="3"/>
        <v>-1123258.7254817749</v>
      </c>
      <c r="L34" s="7">
        <f t="shared" si="3"/>
        <v>-63067.936924006441</v>
      </c>
      <c r="M34" s="7">
        <f t="shared" si="3"/>
        <v>3204900.2980896034</v>
      </c>
      <c r="N34" s="7">
        <f t="shared" si="3"/>
        <v>2059933.4789458723</v>
      </c>
      <c r="O34" s="7">
        <f t="shared" si="3"/>
        <v>4831425.8891921509</v>
      </c>
    </row>
    <row r="36" spans="1:15" x14ac:dyDescent="0.25">
      <c r="C36" s="5" t="s">
        <v>13</v>
      </c>
      <c r="D36" s="7">
        <f t="shared" ref="D36:O36" si="4">D34/$C34</f>
        <v>0.13712371227571646</v>
      </c>
      <c r="E36" s="7">
        <f t="shared" si="4"/>
        <v>0.24326974062849549</v>
      </c>
      <c r="F36" s="7">
        <f t="shared" si="4"/>
        <v>-3.8477042984244383E-2</v>
      </c>
      <c r="G36" s="7">
        <f t="shared" si="4"/>
        <v>-0.18790520092515814</v>
      </c>
      <c r="H36" s="7">
        <f t="shared" si="4"/>
        <v>-0.38879870031046071</v>
      </c>
      <c r="I36" s="7">
        <f t="shared" si="4"/>
        <v>-0.40933868339153529</v>
      </c>
      <c r="J36" s="7">
        <f t="shared" si="4"/>
        <v>-0.44553627606122603</v>
      </c>
      <c r="K36" s="7">
        <f t="shared" si="4"/>
        <v>-9.3234286136293157E-2</v>
      </c>
      <c r="L36" s="7">
        <f t="shared" si="4"/>
        <v>-5.2348527937554944E-3</v>
      </c>
      <c r="M36" s="7">
        <f t="shared" si="4"/>
        <v>0.26601760097809762</v>
      </c>
      <c r="N36" s="7">
        <f t="shared" si="4"/>
        <v>0.17098146939868614</v>
      </c>
      <c r="O36" s="7">
        <f t="shared" si="4"/>
        <v>0.40102474486101314</v>
      </c>
    </row>
    <row r="37" spans="1:15" x14ac:dyDescent="0.25">
      <c r="C37" s="5" t="s">
        <v>14</v>
      </c>
      <c r="D37" s="7">
        <f>2/SQRT(36)</f>
        <v>0.33333333333333331</v>
      </c>
      <c r="E37" s="7">
        <f t="shared" ref="E37:O37" si="5">2/SQRT(36)</f>
        <v>0.33333333333333331</v>
      </c>
      <c r="F37" s="7">
        <f t="shared" si="5"/>
        <v>0.33333333333333331</v>
      </c>
      <c r="G37" s="7">
        <f t="shared" si="5"/>
        <v>0.33333333333333331</v>
      </c>
      <c r="H37" s="7">
        <f t="shared" si="5"/>
        <v>0.33333333333333331</v>
      </c>
      <c r="I37" s="7">
        <f t="shared" si="5"/>
        <v>0.33333333333333331</v>
      </c>
      <c r="J37" s="7">
        <f t="shared" si="5"/>
        <v>0.33333333333333331</v>
      </c>
      <c r="K37" s="7">
        <f t="shared" si="5"/>
        <v>0.33333333333333331</v>
      </c>
      <c r="L37" s="7">
        <f t="shared" si="5"/>
        <v>0.33333333333333331</v>
      </c>
      <c r="M37" s="7">
        <f t="shared" si="5"/>
        <v>0.33333333333333331</v>
      </c>
      <c r="N37" s="7">
        <f t="shared" si="5"/>
        <v>0.33333333333333331</v>
      </c>
      <c r="O37" s="7">
        <f t="shared" si="5"/>
        <v>0.33333333333333331</v>
      </c>
    </row>
    <row r="38" spans="1:15" x14ac:dyDescent="0.25">
      <c r="C38" s="5" t="s">
        <v>15</v>
      </c>
      <c r="D38" s="7">
        <f>-2/SQRT(36)</f>
        <v>-0.33333333333333331</v>
      </c>
      <c r="E38" s="7">
        <f t="shared" ref="E38:N38" si="6">-2/SQRT(36)</f>
        <v>-0.33333333333333331</v>
      </c>
      <c r="F38" s="7">
        <f t="shared" si="6"/>
        <v>-0.33333333333333331</v>
      </c>
      <c r="G38" s="7">
        <f t="shared" si="6"/>
        <v>-0.33333333333333331</v>
      </c>
      <c r="H38" s="7">
        <f t="shared" si="6"/>
        <v>-0.33333333333333331</v>
      </c>
      <c r="I38" s="7">
        <f t="shared" si="6"/>
        <v>-0.33333333333333331</v>
      </c>
      <c r="J38" s="7">
        <f t="shared" si="6"/>
        <v>-0.33333333333333331</v>
      </c>
      <c r="K38" s="7">
        <f t="shared" si="6"/>
        <v>-0.33333333333333331</v>
      </c>
      <c r="L38" s="7">
        <f t="shared" si="6"/>
        <v>-0.33333333333333331</v>
      </c>
      <c r="M38" s="7">
        <f t="shared" si="6"/>
        <v>-0.33333333333333331</v>
      </c>
      <c r="N38" s="7">
        <f t="shared" si="6"/>
        <v>-0.33333333333333331</v>
      </c>
      <c r="O38" s="7">
        <f>-2/SQRT(36)</f>
        <v>-0.33333333333333331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Содержание</vt:lpstr>
      <vt:lpstr>1. Исходные данные</vt:lpstr>
      <vt:lpstr>2. Прогноз для 66 региона</vt:lpstr>
      <vt:lpstr>3. Прогноз для 77 региона</vt:lpstr>
      <vt:lpstr>4. Прогноз для всех</vt:lpstr>
      <vt:lpstr>5. Визуализация</vt:lpstr>
      <vt:lpstr>6. Выводы</vt:lpstr>
      <vt:lpstr>2.2 Автокоррекция 66 регион</vt:lpstr>
      <vt:lpstr>3.2 Автокоррекция 77 регион</vt:lpstr>
      <vt:lpstr>4.2 Автокоррекция для всех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Sergey Zayakin</cp:lastModifiedBy>
  <dcterms:created xsi:type="dcterms:W3CDTF">2013-04-01T16:41:05Z</dcterms:created>
  <dcterms:modified xsi:type="dcterms:W3CDTF">2022-09-12T16:11:06Z</dcterms:modified>
</cp:coreProperties>
</file>