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a\Documents\Concordia\SASUniversityEdition\sas_code\477_time_series\tutorial\"/>
    </mc:Choice>
  </mc:AlternateContent>
  <xr:revisionPtr revIDLastSave="0" documentId="13_ncr:1_{70BE3ABC-C1CF-4632-B4C5-D6F770A340D4}" xr6:coauthVersionLast="45" xr6:coauthVersionMax="45" xr10:uidLastSave="{00000000-0000-0000-0000-000000000000}"/>
  <bookViews>
    <workbookView xWindow="2820" yWindow="2820" windowWidth="17280" windowHeight="8964" activeTab="4" xr2:uid="{936D00C6-E8BF-4B56-ADBE-407BD85519BA}"/>
  </bookViews>
  <sheets>
    <sheet name="ARIMA(1,0,0)" sheetId="2" r:id="rId1"/>
    <sheet name="ARIMA(0,0,1)" sheetId="4" r:id="rId2"/>
    <sheet name="ARIMA(1,1,0)" sheetId="3" r:id="rId3"/>
    <sheet name="ARIMA(0,1,1)" sheetId="5" r:id="rId4"/>
    <sheet name="ARIMA(1,0,1)" sheetId="6" r:id="rId5"/>
    <sheet name="ARIMA(1,1,1)" sheetId="7" r:id="rId6"/>
    <sheet name="ARIMA(1,1,1)NOMEAN" sheetId="10" r:id="rId7"/>
    <sheet name="ARIMA(1,1,1)(0,0,1)12" sheetId="11" r:id="rId8"/>
    <sheet name="ARIMA(0,1,1)(0,1,1)12" sheetId="12" r:id="rId9"/>
    <sheet name="ARIMA(1,1,1)(0,1,1)12" sheetId="8" r:id="rId10"/>
    <sheet name="NoMean(ARIMA(0,1,1)(0,0,1)12" sheetId="14" r:id="rId11"/>
    <sheet name="NOMEAN(ARIMA(1,1,1)(0,1,1)12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9" l="1"/>
  <c r="C28" i="9"/>
  <c r="C140" i="8" l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39" i="8"/>
  <c r="C138" i="8"/>
  <c r="C137" i="8"/>
  <c r="C134" i="8"/>
  <c r="C135" i="8" s="1"/>
  <c r="C136" i="8" s="1"/>
  <c r="C128" i="8"/>
  <c r="C129" i="8" s="1"/>
  <c r="C130" i="8" s="1"/>
  <c r="C131" i="8" s="1"/>
  <c r="C132" i="8" s="1"/>
  <c r="C133" i="8" s="1"/>
  <c r="C127" i="8"/>
  <c r="C126" i="8"/>
  <c r="C140" i="14"/>
  <c r="C141" i="14" s="1"/>
  <c r="C142" i="14" s="1"/>
  <c r="C143" i="14" s="1"/>
  <c r="C144" i="14" s="1"/>
  <c r="C145" i="14" s="1"/>
  <c r="C146" i="14" s="1"/>
  <c r="C147" i="14" s="1"/>
  <c r="C148" i="14" s="1"/>
  <c r="C149" i="14" s="1"/>
  <c r="C150" i="14" s="1"/>
  <c r="C151" i="14" s="1"/>
  <c r="C152" i="14" s="1"/>
  <c r="C153" i="14" s="1"/>
  <c r="C154" i="14" s="1"/>
  <c r="C155" i="14" s="1"/>
  <c r="C156" i="14" s="1"/>
  <c r="C157" i="14" s="1"/>
  <c r="C158" i="14" s="1"/>
  <c r="C159" i="14" s="1"/>
  <c r="C160" i="14" s="1"/>
  <c r="C138" i="14"/>
  <c r="C139" i="14" s="1"/>
  <c r="C137" i="14"/>
  <c r="C130" i="14"/>
  <c r="C131" i="14" s="1"/>
  <c r="C132" i="14" s="1"/>
  <c r="C133" i="14" s="1"/>
  <c r="C134" i="14" s="1"/>
  <c r="C135" i="14" s="1"/>
  <c r="C136" i="14" s="1"/>
  <c r="C128" i="14"/>
  <c r="C129" i="14" s="1"/>
  <c r="C127" i="14"/>
  <c r="C126" i="14"/>
  <c r="C140" i="9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39" i="9"/>
  <c r="C138" i="9"/>
  <c r="C137" i="9"/>
  <c r="C130" i="9"/>
  <c r="C131" i="9"/>
  <c r="C132" i="9" s="1"/>
  <c r="C133" i="9" s="1"/>
  <c r="C134" i="9" s="1"/>
  <c r="C135" i="9" s="1"/>
  <c r="C136" i="9" s="1"/>
  <c r="C128" i="9"/>
  <c r="C129" i="9" s="1"/>
  <c r="C127" i="9"/>
  <c r="C126" i="9"/>
  <c r="C30" i="9"/>
  <c r="C31" i="9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29" i="9"/>
  <c r="C139" i="1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38" i="11"/>
  <c r="C137" i="11"/>
  <c r="C133" i="11"/>
  <c r="C134" i="11"/>
  <c r="C135" i="11" s="1"/>
  <c r="C136" i="11" s="1"/>
  <c r="C131" i="11"/>
  <c r="C132" i="11" s="1"/>
  <c r="C130" i="11"/>
  <c r="C128" i="11"/>
  <c r="C129" i="11" s="1"/>
  <c r="C127" i="11"/>
  <c r="C126" i="11"/>
  <c r="C27" i="9"/>
  <c r="C17" i="9"/>
  <c r="C18" i="9"/>
  <c r="C19" i="9" s="1"/>
  <c r="C20" i="9" s="1"/>
  <c r="C21" i="9" s="1"/>
  <c r="C22" i="9" s="1"/>
  <c r="C23" i="9" s="1"/>
  <c r="C24" i="9" s="1"/>
  <c r="C25" i="9" s="1"/>
  <c r="C26" i="9" s="1"/>
  <c r="C16" i="9"/>
  <c r="C15" i="9"/>
  <c r="C33" i="8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30" i="8"/>
  <c r="C31" i="8" s="1"/>
  <c r="C32" i="8" s="1"/>
  <c r="C29" i="8"/>
  <c r="C17" i="1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6" i="11"/>
  <c r="C28" i="8"/>
  <c r="C27" i="8"/>
  <c r="C17" i="8"/>
  <c r="C18" i="8" s="1"/>
  <c r="C19" i="8" s="1"/>
  <c r="C20" i="8" s="1"/>
  <c r="C21" i="8" s="1"/>
  <c r="C22" i="8" s="1"/>
  <c r="C23" i="8" s="1"/>
  <c r="C24" i="8" s="1"/>
  <c r="C25" i="8" s="1"/>
  <c r="C26" i="8" s="1"/>
  <c r="C16" i="8"/>
  <c r="C17" i="12"/>
  <c r="C18" i="12" s="1"/>
  <c r="C19" i="12" s="1"/>
  <c r="C20" i="12" s="1"/>
  <c r="C21" i="12" s="1"/>
  <c r="C22" i="12" s="1"/>
  <c r="C23" i="12" s="1"/>
  <c r="C24" i="12" s="1"/>
  <c r="C25" i="12" s="1"/>
  <c r="C26" i="12" s="1"/>
  <c r="C16" i="12"/>
  <c r="C15" i="8"/>
  <c r="C15" i="1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4" i="11"/>
  <c r="C3" i="11"/>
  <c r="C128" i="10"/>
  <c r="C129" i="10"/>
  <c r="C130" i="10"/>
  <c r="C131" i="10"/>
  <c r="C132" i="10" s="1"/>
  <c r="C133" i="10" s="1"/>
  <c r="C134" i="10" s="1"/>
  <c r="C135" i="10" s="1"/>
  <c r="C136" i="10" s="1"/>
  <c r="C137" i="10" s="1"/>
  <c r="C138" i="10" s="1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27" i="10"/>
  <c r="C126" i="10"/>
  <c r="C128" i="7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27" i="7"/>
  <c r="C126" i="7"/>
  <c r="C127" i="6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26" i="6"/>
  <c r="C128" i="5"/>
  <c r="C129" i="5"/>
  <c r="C130" i="5"/>
  <c r="C131" i="5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27" i="5"/>
  <c r="C126" i="5"/>
  <c r="C125" i="5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26" i="4"/>
  <c r="C127" i="2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26" i="2"/>
  <c r="C17" i="14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C75" i="14" s="1"/>
  <c r="C76" i="14" s="1"/>
  <c r="C77" i="14" s="1"/>
  <c r="C78" i="14" s="1"/>
  <c r="C79" i="14" s="1"/>
  <c r="C80" i="14" s="1"/>
  <c r="C81" i="14" s="1"/>
  <c r="C82" i="14" s="1"/>
  <c r="C83" i="14" s="1"/>
  <c r="C84" i="14" s="1"/>
  <c r="C85" i="14" s="1"/>
  <c r="C86" i="14" s="1"/>
  <c r="C87" i="14" s="1"/>
  <c r="C88" i="14" s="1"/>
  <c r="C89" i="14" s="1"/>
  <c r="C90" i="14" s="1"/>
  <c r="C91" i="14" s="1"/>
  <c r="C92" i="14" s="1"/>
  <c r="C93" i="14" s="1"/>
  <c r="C94" i="14" s="1"/>
  <c r="C95" i="14" s="1"/>
  <c r="C96" i="14" s="1"/>
  <c r="C97" i="14" s="1"/>
  <c r="C98" i="14" s="1"/>
  <c r="C99" i="14" s="1"/>
  <c r="C100" i="14" s="1"/>
  <c r="C101" i="14" s="1"/>
  <c r="C102" i="14" s="1"/>
  <c r="C103" i="14" s="1"/>
  <c r="C104" i="14" s="1"/>
  <c r="C105" i="14" s="1"/>
  <c r="C106" i="14" s="1"/>
  <c r="C107" i="14" s="1"/>
  <c r="C108" i="14" s="1"/>
  <c r="C109" i="14" s="1"/>
  <c r="C110" i="14" s="1"/>
  <c r="C111" i="14" s="1"/>
  <c r="C112" i="14" s="1"/>
  <c r="C113" i="14" s="1"/>
  <c r="C114" i="14" s="1"/>
  <c r="C115" i="14" s="1"/>
  <c r="C116" i="14" s="1"/>
  <c r="C117" i="14" s="1"/>
  <c r="C118" i="14" s="1"/>
  <c r="C119" i="14" s="1"/>
  <c r="C120" i="14" s="1"/>
  <c r="C121" i="14" s="1"/>
  <c r="C122" i="14" s="1"/>
  <c r="C123" i="14" s="1"/>
  <c r="C124" i="14" s="1"/>
  <c r="C125" i="14" s="1"/>
  <c r="C16" i="14"/>
  <c r="C15" i="14"/>
  <c r="C14" i="14"/>
  <c r="C5" i="14"/>
  <c r="C6" i="14" s="1"/>
  <c r="C7" i="14" s="1"/>
  <c r="C8" i="14" s="1"/>
  <c r="C9" i="14" s="1"/>
  <c r="C10" i="14" s="1"/>
  <c r="C11" i="14" s="1"/>
  <c r="C12" i="14" s="1"/>
  <c r="C13" i="14" s="1"/>
  <c r="C4" i="14"/>
  <c r="C3" i="14"/>
  <c r="C15" i="12"/>
  <c r="C5" i="10"/>
  <c r="C6" i="10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4" i="10"/>
  <c r="C3" i="10"/>
  <c r="C5" i="7"/>
  <c r="C6" i="7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4" i="7"/>
  <c r="C3" i="7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3" i="6"/>
  <c r="C2" i="6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4" i="5"/>
  <c r="C3" i="5"/>
  <c r="C5" i="4"/>
  <c r="C6" i="4"/>
  <c r="C7" i="4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4" i="4"/>
  <c r="C3" i="4"/>
  <c r="C2" i="4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4" i="2"/>
  <c r="C3" i="2"/>
  <c r="C2" i="2"/>
  <c r="C128" i="3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27" i="3"/>
  <c r="C12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6" i="3"/>
  <c r="C5" i="3"/>
  <c r="C6" i="3"/>
  <c r="C7" i="3"/>
  <c r="C8" i="3"/>
  <c r="C9" i="3"/>
  <c r="C10" i="3"/>
  <c r="C11" i="3"/>
  <c r="C12" i="3"/>
  <c r="C13" i="3"/>
  <c r="C14" i="3"/>
  <c r="C15" i="3"/>
  <c r="C4" i="3"/>
  <c r="K15" i="3"/>
  <c r="C3" i="3"/>
  <c r="K7" i="2"/>
  <c r="C27" i="12" l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8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C132" i="12" s="1"/>
  <c r="C133" i="12" s="1"/>
  <c r="C134" i="12" s="1"/>
  <c r="C135" i="12" s="1"/>
  <c r="C136" i="12" s="1"/>
  <c r="C137" i="12" s="1"/>
  <c r="C138" i="12" s="1"/>
  <c r="C139" i="12" s="1"/>
  <c r="C140" i="12" s="1"/>
  <c r="C141" i="12" s="1"/>
  <c r="C142" i="12" s="1"/>
  <c r="C143" i="12" s="1"/>
  <c r="C144" i="12" s="1"/>
  <c r="C145" i="12" s="1"/>
  <c r="C146" i="12" s="1"/>
  <c r="C147" i="12" s="1"/>
  <c r="C148" i="12" s="1"/>
  <c r="C149" i="12" s="1"/>
  <c r="C150" i="12" s="1"/>
  <c r="C151" i="12" s="1"/>
  <c r="C152" i="12" s="1"/>
  <c r="C153" i="12" s="1"/>
  <c r="C154" i="12" s="1"/>
  <c r="C155" i="12" s="1"/>
  <c r="C156" i="12" s="1"/>
  <c r="C157" i="12" s="1"/>
  <c r="C158" i="12" s="1"/>
  <c r="C159" i="12" s="1"/>
  <c r="C160" i="12" s="1"/>
</calcChain>
</file>

<file path=xl/sharedStrings.xml><?xml version="1.0" encoding="utf-8"?>
<sst xmlns="http://schemas.openxmlformats.org/spreadsheetml/2006/main" count="1466" uniqueCount="35">
  <si>
    <t>NewTimeID</t>
  </si>
  <si>
    <t>FORECAST</t>
  </si>
  <si>
    <t>STD</t>
  </si>
  <si>
    <t>L95</t>
  </si>
  <si>
    <t>U95</t>
  </si>
  <si>
    <t>RESIDUAL</t>
  </si>
  <si>
    <t>.</t>
  </si>
  <si>
    <t>_TYPE_</t>
  </si>
  <si>
    <t>_STATUS_</t>
  </si>
  <si>
    <t>ERRORVAR</t>
  </si>
  <si>
    <t>MU</t>
  </si>
  <si>
    <t>MA1_1</t>
  </si>
  <si>
    <t>MA2_1</t>
  </si>
  <si>
    <t>AR1_1</t>
  </si>
  <si>
    <t>EST</t>
  </si>
  <si>
    <t>0 Converged</t>
  </si>
  <si>
    <t>FACTOR</t>
  </si>
  <si>
    <t>LAG</t>
  </si>
  <si>
    <t>SHIFT</t>
  </si>
  <si>
    <t>mean</t>
  </si>
  <si>
    <t>actual</t>
  </si>
  <si>
    <t>difference the data</t>
  </si>
  <si>
    <t>Y=c + AR(Yt-1 - Yt-2)</t>
  </si>
  <si>
    <t>ARIMA(1,1,0)</t>
  </si>
  <si>
    <t>FORECAST_CALC</t>
  </si>
  <si>
    <t>MA1_2</t>
  </si>
  <si>
    <t>ARIMA(1,0,0)</t>
  </si>
  <si>
    <t>ARIMA(0,0,1)</t>
  </si>
  <si>
    <t>ARIMA(0,1,1)</t>
  </si>
  <si>
    <t>ARIMA(1,0,1)</t>
  </si>
  <si>
    <t>ARIMA(1,1,1)</t>
  </si>
  <si>
    <t>https://stats.stackexchange.com/questions/342263/how-would-you-convert-an-arima0-1-10-1-1-12-model-to-equation-form</t>
  </si>
  <si>
    <r>
      <t>ARIMA</t>
    </r>
    <r>
      <rPr>
        <sz val="11"/>
        <color rgb="FF242729"/>
        <rFont val="MathJax_Main"/>
      </rPr>
      <t>(0,1,1)(0,1,1)</t>
    </r>
    <r>
      <rPr>
        <sz val="8"/>
        <color rgb="FF242729"/>
        <rFont val="MathJax_Main"/>
      </rPr>
      <t>12</t>
    </r>
  </si>
  <si>
    <r>
      <t>ARIMA</t>
    </r>
    <r>
      <rPr>
        <sz val="11"/>
        <color rgb="FF242729"/>
        <rFont val="MathJax_Main"/>
      </rPr>
      <t>(1,1,0)(0,1,0)</t>
    </r>
    <r>
      <rPr>
        <sz val="8"/>
        <color rgb="FF242729"/>
        <rFont val="MathJax_Main"/>
      </rPr>
      <t>12</t>
    </r>
  </si>
  <si>
    <t>https://stackoverflow.com/questions/56879940/writing-mathematical-equation-for-an-arima1-1-00-1-0-12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</si>
</sst>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729"/>
      <name val="MathJax_Math-italic"/>
    </font>
    <font>
      <sz val="11"/>
      <color rgb="FF242729"/>
      <name val="MathJax_Main"/>
    </font>
    <font>
      <sz val="8"/>
      <color rgb="FF242729"/>
      <name val="MathJax_Main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17" fontId="0" fillId="3" borderId="0" xfId="0" applyNumberForma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4" fillId="0" borderId="0" xfId="1"/>
    <xf numFmtId="0" fontId="3" fillId="2" borderId="0" xfId="0" applyFont="1" applyFill="1"/>
    <xf numFmtId="0" fontId="5" fillId="0" borderId="0" xfId="0" applyFont="1"/>
    <xf numFmtId="17" fontId="8" fillId="0" borderId="0" xfId="0" applyNumberFormat="1" applyFont="1"/>
    <xf numFmtId="0" fontId="8" fillId="0" borderId="0" xfId="0" applyFont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'ARIMA(1,1,1)(0,0,1)12'!$D$1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5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pt idx="45">
                <c:v>47</c:v>
              </c:pt>
              <c:pt idx="46">
                <c:v>48</c:v>
              </c:pt>
              <c:pt idx="47">
                <c:v>49</c:v>
              </c:pt>
              <c:pt idx="48">
                <c:v>50</c:v>
              </c:pt>
              <c:pt idx="49">
                <c:v>51</c:v>
              </c:pt>
              <c:pt idx="50">
                <c:v>52</c:v>
              </c:pt>
              <c:pt idx="51">
                <c:v>53</c:v>
              </c:pt>
              <c:pt idx="52">
                <c:v>54</c:v>
              </c:pt>
              <c:pt idx="53">
                <c:v>55</c:v>
              </c:pt>
              <c:pt idx="54">
                <c:v>56</c:v>
              </c:pt>
              <c:pt idx="55">
                <c:v>57</c:v>
              </c:pt>
              <c:pt idx="56">
                <c:v>58</c:v>
              </c:pt>
              <c:pt idx="57">
                <c:v>59</c:v>
              </c:pt>
              <c:pt idx="58">
                <c:v>60</c:v>
              </c:pt>
              <c:pt idx="59">
                <c:v>61</c:v>
              </c:pt>
              <c:pt idx="60">
                <c:v>62</c:v>
              </c:pt>
              <c:pt idx="61">
                <c:v>63</c:v>
              </c:pt>
              <c:pt idx="62">
                <c:v>64</c:v>
              </c:pt>
              <c:pt idx="63">
                <c:v>65</c:v>
              </c:pt>
              <c:pt idx="64">
                <c:v>66</c:v>
              </c:pt>
              <c:pt idx="65">
                <c:v>67</c:v>
              </c:pt>
              <c:pt idx="66">
                <c:v>68</c:v>
              </c:pt>
              <c:pt idx="67">
                <c:v>69</c:v>
              </c:pt>
              <c:pt idx="68">
                <c:v>70</c:v>
              </c:pt>
              <c:pt idx="69">
                <c:v>71</c:v>
              </c:pt>
              <c:pt idx="70">
                <c:v>72</c:v>
              </c:pt>
              <c:pt idx="71">
                <c:v>73</c:v>
              </c:pt>
              <c:pt idx="72">
                <c:v>74</c:v>
              </c:pt>
              <c:pt idx="73">
                <c:v>75</c:v>
              </c:pt>
              <c:pt idx="74">
                <c:v>76</c:v>
              </c:pt>
              <c:pt idx="75">
                <c:v>77</c:v>
              </c:pt>
              <c:pt idx="76">
                <c:v>78</c:v>
              </c:pt>
              <c:pt idx="77">
                <c:v>79</c:v>
              </c:pt>
              <c:pt idx="78">
                <c:v>80</c:v>
              </c:pt>
              <c:pt idx="79">
                <c:v>81</c:v>
              </c:pt>
              <c:pt idx="80">
                <c:v>82</c:v>
              </c:pt>
              <c:pt idx="81">
                <c:v>83</c:v>
              </c:pt>
              <c:pt idx="82">
                <c:v>84</c:v>
              </c:pt>
              <c:pt idx="83">
                <c:v>85</c:v>
              </c:pt>
              <c:pt idx="84">
                <c:v>86</c:v>
              </c:pt>
              <c:pt idx="85">
                <c:v>87</c:v>
              </c:pt>
              <c:pt idx="86">
                <c:v>88</c:v>
              </c:pt>
              <c:pt idx="87">
                <c:v>89</c:v>
              </c:pt>
              <c:pt idx="88">
                <c:v>90</c:v>
              </c:pt>
              <c:pt idx="89">
                <c:v>91</c:v>
              </c:pt>
              <c:pt idx="90">
                <c:v>92</c:v>
              </c:pt>
              <c:pt idx="91">
                <c:v>93</c:v>
              </c:pt>
              <c:pt idx="92">
                <c:v>94</c:v>
              </c:pt>
              <c:pt idx="93">
                <c:v>95</c:v>
              </c:pt>
              <c:pt idx="94">
                <c:v>96</c:v>
              </c:pt>
              <c:pt idx="95">
                <c:v>97</c:v>
              </c:pt>
              <c:pt idx="96">
                <c:v>98</c:v>
              </c:pt>
              <c:pt idx="97">
                <c:v>99</c:v>
              </c:pt>
              <c:pt idx="98">
                <c:v>100</c:v>
              </c:pt>
              <c:pt idx="99">
                <c:v>101</c:v>
              </c:pt>
              <c:pt idx="100">
                <c:v>102</c:v>
              </c:pt>
              <c:pt idx="101">
                <c:v>103</c:v>
              </c:pt>
              <c:pt idx="102">
                <c:v>104</c:v>
              </c:pt>
              <c:pt idx="103">
                <c:v>105</c:v>
              </c:pt>
              <c:pt idx="104">
                <c:v>106</c:v>
              </c:pt>
              <c:pt idx="105">
                <c:v>107</c:v>
              </c:pt>
              <c:pt idx="106">
                <c:v>108</c:v>
              </c:pt>
              <c:pt idx="107">
                <c:v>109</c:v>
              </c:pt>
              <c:pt idx="108">
                <c:v>110</c:v>
              </c:pt>
              <c:pt idx="109">
                <c:v>111</c:v>
              </c:pt>
              <c:pt idx="110">
                <c:v>112</c:v>
              </c:pt>
              <c:pt idx="111">
                <c:v>113</c:v>
              </c:pt>
              <c:pt idx="112">
                <c:v>114</c:v>
              </c:pt>
              <c:pt idx="113">
                <c:v>115</c:v>
              </c:pt>
              <c:pt idx="114">
                <c:v>116</c:v>
              </c:pt>
              <c:pt idx="115">
                <c:v>117</c:v>
              </c:pt>
              <c:pt idx="116">
                <c:v>118</c:v>
              </c:pt>
              <c:pt idx="117">
                <c:v>119</c:v>
              </c:pt>
              <c:pt idx="118">
                <c:v>120</c:v>
              </c:pt>
              <c:pt idx="119">
                <c:v>121</c:v>
              </c:pt>
              <c:pt idx="120">
                <c:v>122</c:v>
              </c:pt>
              <c:pt idx="121">
                <c:v>123</c:v>
              </c:pt>
              <c:pt idx="122">
                <c:v>124</c:v>
              </c:pt>
              <c:pt idx="123">
                <c:v>125</c:v>
              </c:pt>
              <c:pt idx="124">
                <c:v>126</c:v>
              </c:pt>
              <c:pt idx="125">
                <c:v>127</c:v>
              </c:pt>
              <c:pt idx="126">
                <c:v>128</c:v>
              </c:pt>
              <c:pt idx="127">
                <c:v>129</c:v>
              </c:pt>
              <c:pt idx="128">
                <c:v>130</c:v>
              </c:pt>
              <c:pt idx="129">
                <c:v>131</c:v>
              </c:pt>
              <c:pt idx="130">
                <c:v>132</c:v>
              </c:pt>
              <c:pt idx="131">
                <c:v>133</c:v>
              </c:pt>
              <c:pt idx="132">
                <c:v>134</c:v>
              </c:pt>
              <c:pt idx="133">
                <c:v>135</c:v>
              </c:pt>
              <c:pt idx="134">
                <c:v>136</c:v>
              </c:pt>
              <c:pt idx="135">
                <c:v>137</c:v>
              </c:pt>
              <c:pt idx="136">
                <c:v>138</c:v>
              </c:pt>
              <c:pt idx="137">
                <c:v>139</c:v>
              </c:pt>
              <c:pt idx="138">
                <c:v>140</c:v>
              </c:pt>
              <c:pt idx="139">
                <c:v>141</c:v>
              </c:pt>
              <c:pt idx="140">
                <c:v>142</c:v>
              </c:pt>
              <c:pt idx="141">
                <c:v>143</c:v>
              </c:pt>
              <c:pt idx="142">
                <c:v>144</c:v>
              </c:pt>
              <c:pt idx="143">
                <c:v>145</c:v>
              </c:pt>
              <c:pt idx="144">
                <c:v>146</c:v>
              </c:pt>
              <c:pt idx="145">
                <c:v>147</c:v>
              </c:pt>
              <c:pt idx="146">
                <c:v>148</c:v>
              </c:pt>
              <c:pt idx="147">
                <c:v>149</c:v>
              </c:pt>
              <c:pt idx="148">
                <c:v>150</c:v>
              </c:pt>
              <c:pt idx="149">
                <c:v>151</c:v>
              </c:pt>
              <c:pt idx="150">
                <c:v>152</c:v>
              </c:pt>
              <c:pt idx="151">
                <c:v>153</c:v>
              </c:pt>
              <c:pt idx="152">
                <c:v>154</c:v>
              </c:pt>
              <c:pt idx="153">
                <c:v>155</c:v>
              </c:pt>
              <c:pt idx="154">
                <c:v>156</c:v>
              </c:pt>
              <c:pt idx="155">
                <c:v>157</c:v>
              </c:pt>
              <c:pt idx="156">
                <c:v>158</c:v>
              </c:pt>
              <c:pt idx="157">
                <c:v>159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'ARIMA(1,1,1)(0,0,1)12'!$C$2:$C$160</c15:sqref>
                  </c15:fullRef>
                </c:ext>
              </c:extLst>
              <c:f>'ARIMA(1,1,1)(0,0,1)12'!$C$3:$C$160</c:f>
              <c:numCache>
                <c:formatCode>General</c:formatCode>
                <c:ptCount val="158"/>
                <c:pt idx="0">
                  <c:v>1708.9169999999999</c:v>
                </c:pt>
                <c:pt idx="1">
                  <c:v>1664.6201099782716</c:v>
                </c:pt>
                <c:pt idx="2">
                  <c:v>1838.6764190263639</c:v>
                </c:pt>
                <c:pt idx="3">
                  <c:v>1765.6191169136482</c:v>
                </c:pt>
                <c:pt idx="4">
                  <c:v>1850.1591708670858</c:v>
                </c:pt>
                <c:pt idx="5">
                  <c:v>1800.8639816598366</c:v>
                </c:pt>
                <c:pt idx="6">
                  <c:v>1843.2670748753812</c:v>
                </c:pt>
                <c:pt idx="7">
                  <c:v>1885.6323813021031</c:v>
                </c:pt>
                <c:pt idx="8">
                  <c:v>1683.5465553469867</c:v>
                </c:pt>
                <c:pt idx="9">
                  <c:v>1743.3186628324195</c:v>
                </c:pt>
                <c:pt idx="10">
                  <c:v>1717.5591961475625</c:v>
                </c:pt>
                <c:pt idx="11">
                  <c:v>1784.453946165313</c:v>
                </c:pt>
                <c:pt idx="12">
                  <c:v>1632.3599535784208</c:v>
                </c:pt>
                <c:pt idx="13">
                  <c:v>1841.5125215873893</c:v>
                </c:pt>
                <c:pt idx="14">
                  <c:v>1798.7942053715449</c:v>
                </c:pt>
                <c:pt idx="15">
                  <c:v>1980.0508424982791</c:v>
                </c:pt>
                <c:pt idx="16">
                  <c:v>1829.8231877412004</c:v>
                </c:pt>
                <c:pt idx="17">
                  <c:v>1779.6580448550162</c:v>
                </c:pt>
                <c:pt idx="18">
                  <c:v>1935.0281414731769</c:v>
                </c:pt>
                <c:pt idx="19">
                  <c:v>1704.9704157263109</c:v>
                </c:pt>
                <c:pt idx="20">
                  <c:v>1767.1741139211588</c:v>
                </c:pt>
                <c:pt idx="21">
                  <c:v>1751.5810343887533</c:v>
                </c:pt>
                <c:pt idx="22">
                  <c:v>1878.618706751927</c:v>
                </c:pt>
                <c:pt idx="23">
                  <c:v>1725.3183962801104</c:v>
                </c:pt>
                <c:pt idx="24">
                  <c:v>1700.4401205031836</c:v>
                </c:pt>
                <c:pt idx="25">
                  <c:v>1730.9469519172064</c:v>
                </c:pt>
                <c:pt idx="26">
                  <c:v>1901.3101514022417</c:v>
                </c:pt>
                <c:pt idx="27">
                  <c:v>1809.1700268783688</c:v>
                </c:pt>
                <c:pt idx="28">
                  <c:v>1726.2415908689047</c:v>
                </c:pt>
                <c:pt idx="29">
                  <c:v>1914.407504097783</c:v>
                </c:pt>
                <c:pt idx="30">
                  <c:v>1904.429576463061</c:v>
                </c:pt>
                <c:pt idx="31">
                  <c:v>1901.5677887669983</c:v>
                </c:pt>
                <c:pt idx="32">
                  <c:v>1771.6484492760321</c:v>
                </c:pt>
                <c:pt idx="33">
                  <c:v>1848.639708357777</c:v>
                </c:pt>
                <c:pt idx="34">
                  <c:v>1761.3629176553109</c:v>
                </c:pt>
                <c:pt idx="35">
                  <c:v>1755.7416257427146</c:v>
                </c:pt>
                <c:pt idx="36">
                  <c:v>1630.2975261220026</c:v>
                </c:pt>
                <c:pt idx="37">
                  <c:v>1743.5502305294094</c:v>
                </c:pt>
                <c:pt idx="38">
                  <c:v>1871.7750947882839</c:v>
                </c:pt>
                <c:pt idx="39">
                  <c:v>1872.9748863925502</c:v>
                </c:pt>
                <c:pt idx="40">
                  <c:v>1902.5133711328142</c:v>
                </c:pt>
                <c:pt idx="41">
                  <c:v>1792.113993741021</c:v>
                </c:pt>
                <c:pt idx="42">
                  <c:v>1882.5265036930177</c:v>
                </c:pt>
                <c:pt idx="43">
                  <c:v>1708.687875081157</c:v>
                </c:pt>
                <c:pt idx="44">
                  <c:v>1729.4696236914756</c:v>
                </c:pt>
                <c:pt idx="45">
                  <c:v>1706.0133979400525</c:v>
                </c:pt>
                <c:pt idx="46">
                  <c:v>1766.2274851470577</c:v>
                </c:pt>
                <c:pt idx="47">
                  <c:v>1668.5233398284859</c:v>
                </c:pt>
                <c:pt idx="48">
                  <c:v>1633.6705375722836</c:v>
                </c:pt>
                <c:pt idx="49">
                  <c:v>1732.5952138563875</c:v>
                </c:pt>
                <c:pt idx="50">
                  <c:v>1755.4233524540771</c:v>
                </c:pt>
                <c:pt idx="51">
                  <c:v>1721.2830524731237</c:v>
                </c:pt>
                <c:pt idx="52">
                  <c:v>1688.4280963469962</c:v>
                </c:pt>
                <c:pt idx="53">
                  <c:v>1806.7311040893244</c:v>
                </c:pt>
                <c:pt idx="54">
                  <c:v>1790.6792125140491</c:v>
                </c:pt>
                <c:pt idx="55">
                  <c:v>1804.4862669189574</c:v>
                </c:pt>
                <c:pt idx="56">
                  <c:v>1699.5868794229091</c:v>
                </c:pt>
                <c:pt idx="57">
                  <c:v>1744.6403471726903</c:v>
                </c:pt>
                <c:pt idx="58">
                  <c:v>1722.064053331994</c:v>
                </c:pt>
                <c:pt idx="59">
                  <c:v>1628.0575554057186</c:v>
                </c:pt>
                <c:pt idx="60">
                  <c:v>1477.3749106512068</c:v>
                </c:pt>
                <c:pt idx="61">
                  <c:v>1580.2970880229589</c:v>
                </c:pt>
                <c:pt idx="62">
                  <c:v>1615.2225773169775</c:v>
                </c:pt>
                <c:pt idx="63">
                  <c:v>1681.1347501148825</c:v>
                </c:pt>
                <c:pt idx="64">
                  <c:v>1736.2861435946656</c:v>
                </c:pt>
                <c:pt idx="65">
                  <c:v>1681.124799717817</c:v>
                </c:pt>
                <c:pt idx="66">
                  <c:v>1813.2890242721683</c:v>
                </c:pt>
                <c:pt idx="67">
                  <c:v>1677.3270397157589</c:v>
                </c:pt>
                <c:pt idx="68">
                  <c:v>1598.5290742960749</c:v>
                </c:pt>
                <c:pt idx="69">
                  <c:v>1649.8887824923747</c:v>
                </c:pt>
                <c:pt idx="70">
                  <c:v>1598.2973339123639</c:v>
                </c:pt>
                <c:pt idx="71">
                  <c:v>1546.3932366300071</c:v>
                </c:pt>
                <c:pt idx="72">
                  <c:v>1473.5174152298905</c:v>
                </c:pt>
                <c:pt idx="73">
                  <c:v>1510.438176888701</c:v>
                </c:pt>
                <c:pt idx="74">
                  <c:v>1679.2284369976715</c:v>
                </c:pt>
                <c:pt idx="75">
                  <c:v>1667.7430952887114</c:v>
                </c:pt>
                <c:pt idx="76">
                  <c:v>1686.0004788015808</c:v>
                </c:pt>
                <c:pt idx="77">
                  <c:v>1816.0463832239161</c:v>
                </c:pt>
                <c:pt idx="78">
                  <c:v>1883.2608776528791</c:v>
                </c:pt>
                <c:pt idx="79">
                  <c:v>1771.8255661952219</c:v>
                </c:pt>
                <c:pt idx="80">
                  <c:v>1715.0335390106802</c:v>
                </c:pt>
                <c:pt idx="81">
                  <c:v>1692.8758461522445</c:v>
                </c:pt>
                <c:pt idx="82">
                  <c:v>1781.5414885201797</c:v>
                </c:pt>
                <c:pt idx="83">
                  <c:v>1660.5889839213773</c:v>
                </c:pt>
                <c:pt idx="84">
                  <c:v>1578.9782524160962</c:v>
                </c:pt>
                <c:pt idx="85">
                  <c:v>1678.4866766549817</c:v>
                </c:pt>
                <c:pt idx="86">
                  <c:v>1706.1456133516135</c:v>
                </c:pt>
                <c:pt idx="87">
                  <c:v>1816.5082423198421</c:v>
                </c:pt>
                <c:pt idx="88">
                  <c:v>1826.2664442892901</c:v>
                </c:pt>
                <c:pt idx="89">
                  <c:v>1839.0481069217913</c:v>
                </c:pt>
                <c:pt idx="90">
                  <c:v>1917.8088664169068</c:v>
                </c:pt>
                <c:pt idx="91">
                  <c:v>1730.2491096621691</c:v>
                </c:pt>
                <c:pt idx="92">
                  <c:v>1740.6093246311589</c:v>
                </c:pt>
                <c:pt idx="93">
                  <c:v>1787.8704303526069</c:v>
                </c:pt>
                <c:pt idx="94">
                  <c:v>1787.2093953938793</c:v>
                </c:pt>
                <c:pt idx="95">
                  <c:v>1740.1348344237019</c:v>
                </c:pt>
                <c:pt idx="96">
                  <c:v>1572.6091009217832</c:v>
                </c:pt>
                <c:pt idx="97">
                  <c:v>1691.0559219902811</c:v>
                </c:pt>
                <c:pt idx="98">
                  <c:v>1853.7867172581866</c:v>
                </c:pt>
                <c:pt idx="99">
                  <c:v>1804.2147602195082</c:v>
                </c:pt>
                <c:pt idx="100">
                  <c:v>1794.0482384443587</c:v>
                </c:pt>
                <c:pt idx="101">
                  <c:v>1885.3383359569723</c:v>
                </c:pt>
                <c:pt idx="102">
                  <c:v>1862.7406244991712</c:v>
                </c:pt>
                <c:pt idx="103">
                  <c:v>1820.9998212617716</c:v>
                </c:pt>
                <c:pt idx="104">
                  <c:v>1723.0440830367113</c:v>
                </c:pt>
                <c:pt idx="105">
                  <c:v>1803.1624020686083</c:v>
                </c:pt>
                <c:pt idx="106">
                  <c:v>1846.3550748375626</c:v>
                </c:pt>
                <c:pt idx="107">
                  <c:v>1719.3609066962097</c:v>
                </c:pt>
                <c:pt idx="108">
                  <c:v>1644.7517442253152</c:v>
                </c:pt>
                <c:pt idx="109">
                  <c:v>1776.6001077658925</c:v>
                </c:pt>
                <c:pt idx="110">
                  <c:v>1829.2212244064672</c:v>
                </c:pt>
                <c:pt idx="111">
                  <c:v>1894.4053205457658</c:v>
                </c:pt>
                <c:pt idx="112">
                  <c:v>1928.1846488014223</c:v>
                </c:pt>
                <c:pt idx="113">
                  <c:v>1948.9821189148236</c:v>
                </c:pt>
                <c:pt idx="114">
                  <c:v>1981.06269833443</c:v>
                </c:pt>
                <c:pt idx="115">
                  <c:v>1826.8550529230995</c:v>
                </c:pt>
                <c:pt idx="116">
                  <c:v>1877.4076000894313</c:v>
                </c:pt>
                <c:pt idx="117">
                  <c:v>1933.5732195479611</c:v>
                </c:pt>
                <c:pt idx="118">
                  <c:v>1905.0703661639145</c:v>
                </c:pt>
                <c:pt idx="119">
                  <c:v>1815.9962055616897</c:v>
                </c:pt>
                <c:pt idx="120">
                  <c:v>1752.944212448398</c:v>
                </c:pt>
                <c:pt idx="121">
                  <c:v>1842.3887577136707</c:v>
                </c:pt>
                <c:pt idx="122">
                  <c:v>2009.4864088628292</c:v>
                </c:pt>
                <c:pt idx="123">
                  <c:v>1988.0626200652557</c:v>
                </c:pt>
                <c:pt idx="124">
                  <c:v>1972.0200940101229</c:v>
                </c:pt>
                <c:pt idx="125">
                  <c:v>1982.0828209303495</c:v>
                </c:pt>
                <c:pt idx="126">
                  <c:v>1997.202093760869</c:v>
                </c:pt>
                <c:pt idx="127">
                  <c:v>1934.9541286186711</c:v>
                </c:pt>
                <c:pt idx="128">
                  <c:v>1969.9802245482717</c:v>
                </c:pt>
                <c:pt idx="129">
                  <c:v>1957.4077566893229</c:v>
                </c:pt>
                <c:pt idx="130">
                  <c:v>1982.3751511434725</c:v>
                </c:pt>
                <c:pt idx="131">
                  <c:v>1857.5333062666245</c:v>
                </c:pt>
                <c:pt idx="132">
                  <c:v>1823.8992878281056</c:v>
                </c:pt>
                <c:pt idx="133">
                  <c:v>1961.6760103923921</c:v>
                </c:pt>
                <c:pt idx="134">
                  <c:v>1927.5171986628138</c:v>
                </c:pt>
                <c:pt idx="135">
                  <c:v>1912.3511235969795</c:v>
                </c:pt>
                <c:pt idx="136">
                  <c:v>1905.6175804420413</c:v>
                </c:pt>
                <c:pt idx="137">
                  <c:v>1902.6279734921486</c:v>
                </c:pt>
                <c:pt idx="138">
                  <c:v>1901.3006262829319</c:v>
                </c:pt>
                <c:pt idx="139">
                  <c:v>1900.7113011163315</c:v>
                </c:pt>
                <c:pt idx="140">
                  <c:v>1900.4496482876089</c:v>
                </c:pt>
                <c:pt idx="141">
                  <c:v>1900.3334777816494</c:v>
                </c:pt>
                <c:pt idx="142">
                  <c:v>1900.2818995643577</c:v>
                </c:pt>
                <c:pt idx="143">
                  <c:v>1900.2589994962464</c:v>
                </c:pt>
                <c:pt idx="144">
                  <c:v>1900.2488321591991</c:v>
                </c:pt>
                <c:pt idx="145">
                  <c:v>1900.2443179917245</c:v>
                </c:pt>
                <c:pt idx="146">
                  <c:v>1900.2423137591616</c:v>
                </c:pt>
                <c:pt idx="147">
                  <c:v>1900.2414239055643</c:v>
                </c:pt>
                <c:pt idx="148">
                  <c:v>1900.2410288219601</c:v>
                </c:pt>
                <c:pt idx="149">
                  <c:v>1900.2408534098981</c:v>
                </c:pt>
                <c:pt idx="150">
                  <c:v>1900.2407755291886</c:v>
                </c:pt>
                <c:pt idx="151">
                  <c:v>1900.2407409511507</c:v>
                </c:pt>
                <c:pt idx="152">
                  <c:v>1900.2407255989444</c:v>
                </c:pt>
                <c:pt idx="153">
                  <c:v>1900.2407187827614</c:v>
                </c:pt>
                <c:pt idx="154">
                  <c:v>1900.2407157564635</c:v>
                </c:pt>
                <c:pt idx="155">
                  <c:v>1900.240714412826</c:v>
                </c:pt>
                <c:pt idx="156">
                  <c:v>1900.2407138162682</c:v>
                </c:pt>
                <c:pt idx="157">
                  <c:v>1900.2407135514043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E-43A1-BCE4-D8654C048BE0}"/>
            </c:ext>
          </c:extLst>
        </c:ser>
        <c:ser>
          <c:idx val="1"/>
          <c:order val="1"/>
          <c:tx>
            <c:strRef>
              <c:f>'ARIMA(1,1,1)(0,0,1)12'!$B$1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58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pt idx="45">
                <c:v>47</c:v>
              </c:pt>
              <c:pt idx="46">
                <c:v>48</c:v>
              </c:pt>
              <c:pt idx="47">
                <c:v>49</c:v>
              </c:pt>
              <c:pt idx="48">
                <c:v>50</c:v>
              </c:pt>
              <c:pt idx="49">
                <c:v>51</c:v>
              </c:pt>
              <c:pt idx="50">
                <c:v>52</c:v>
              </c:pt>
              <c:pt idx="51">
                <c:v>53</c:v>
              </c:pt>
              <c:pt idx="52">
                <c:v>54</c:v>
              </c:pt>
              <c:pt idx="53">
                <c:v>55</c:v>
              </c:pt>
              <c:pt idx="54">
                <c:v>56</c:v>
              </c:pt>
              <c:pt idx="55">
                <c:v>57</c:v>
              </c:pt>
              <c:pt idx="56">
                <c:v>58</c:v>
              </c:pt>
              <c:pt idx="57">
                <c:v>59</c:v>
              </c:pt>
              <c:pt idx="58">
                <c:v>60</c:v>
              </c:pt>
              <c:pt idx="59">
                <c:v>61</c:v>
              </c:pt>
              <c:pt idx="60">
                <c:v>62</c:v>
              </c:pt>
              <c:pt idx="61">
                <c:v>63</c:v>
              </c:pt>
              <c:pt idx="62">
                <c:v>64</c:v>
              </c:pt>
              <c:pt idx="63">
                <c:v>65</c:v>
              </c:pt>
              <c:pt idx="64">
                <c:v>66</c:v>
              </c:pt>
              <c:pt idx="65">
                <c:v>67</c:v>
              </c:pt>
              <c:pt idx="66">
                <c:v>68</c:v>
              </c:pt>
              <c:pt idx="67">
                <c:v>69</c:v>
              </c:pt>
              <c:pt idx="68">
                <c:v>70</c:v>
              </c:pt>
              <c:pt idx="69">
                <c:v>71</c:v>
              </c:pt>
              <c:pt idx="70">
                <c:v>72</c:v>
              </c:pt>
              <c:pt idx="71">
                <c:v>73</c:v>
              </c:pt>
              <c:pt idx="72">
                <c:v>74</c:v>
              </c:pt>
              <c:pt idx="73">
                <c:v>75</c:v>
              </c:pt>
              <c:pt idx="74">
                <c:v>76</c:v>
              </c:pt>
              <c:pt idx="75">
                <c:v>77</c:v>
              </c:pt>
              <c:pt idx="76">
                <c:v>78</c:v>
              </c:pt>
              <c:pt idx="77">
                <c:v>79</c:v>
              </c:pt>
              <c:pt idx="78">
                <c:v>80</c:v>
              </c:pt>
              <c:pt idx="79">
                <c:v>81</c:v>
              </c:pt>
              <c:pt idx="80">
                <c:v>82</c:v>
              </c:pt>
              <c:pt idx="81">
                <c:v>83</c:v>
              </c:pt>
              <c:pt idx="82">
                <c:v>84</c:v>
              </c:pt>
              <c:pt idx="83">
                <c:v>85</c:v>
              </c:pt>
              <c:pt idx="84">
                <c:v>86</c:v>
              </c:pt>
              <c:pt idx="85">
                <c:v>87</c:v>
              </c:pt>
              <c:pt idx="86">
                <c:v>88</c:v>
              </c:pt>
              <c:pt idx="87">
                <c:v>89</c:v>
              </c:pt>
              <c:pt idx="88">
                <c:v>90</c:v>
              </c:pt>
              <c:pt idx="89">
                <c:v>91</c:v>
              </c:pt>
              <c:pt idx="90">
                <c:v>92</c:v>
              </c:pt>
              <c:pt idx="91">
                <c:v>93</c:v>
              </c:pt>
              <c:pt idx="92">
                <c:v>94</c:v>
              </c:pt>
              <c:pt idx="93">
                <c:v>95</c:v>
              </c:pt>
              <c:pt idx="94">
                <c:v>96</c:v>
              </c:pt>
              <c:pt idx="95">
                <c:v>97</c:v>
              </c:pt>
              <c:pt idx="96">
                <c:v>98</c:v>
              </c:pt>
              <c:pt idx="97">
                <c:v>99</c:v>
              </c:pt>
              <c:pt idx="98">
                <c:v>100</c:v>
              </c:pt>
              <c:pt idx="99">
                <c:v>101</c:v>
              </c:pt>
              <c:pt idx="100">
                <c:v>102</c:v>
              </c:pt>
              <c:pt idx="101">
                <c:v>103</c:v>
              </c:pt>
              <c:pt idx="102">
                <c:v>104</c:v>
              </c:pt>
              <c:pt idx="103">
                <c:v>105</c:v>
              </c:pt>
              <c:pt idx="104">
                <c:v>106</c:v>
              </c:pt>
              <c:pt idx="105">
                <c:v>107</c:v>
              </c:pt>
              <c:pt idx="106">
                <c:v>108</c:v>
              </c:pt>
              <c:pt idx="107">
                <c:v>109</c:v>
              </c:pt>
              <c:pt idx="108">
                <c:v>110</c:v>
              </c:pt>
              <c:pt idx="109">
                <c:v>111</c:v>
              </c:pt>
              <c:pt idx="110">
                <c:v>112</c:v>
              </c:pt>
              <c:pt idx="111">
                <c:v>113</c:v>
              </c:pt>
              <c:pt idx="112">
                <c:v>114</c:v>
              </c:pt>
              <c:pt idx="113">
                <c:v>115</c:v>
              </c:pt>
              <c:pt idx="114">
                <c:v>116</c:v>
              </c:pt>
              <c:pt idx="115">
                <c:v>117</c:v>
              </c:pt>
              <c:pt idx="116">
                <c:v>118</c:v>
              </c:pt>
              <c:pt idx="117">
                <c:v>119</c:v>
              </c:pt>
              <c:pt idx="118">
                <c:v>120</c:v>
              </c:pt>
              <c:pt idx="119">
                <c:v>121</c:v>
              </c:pt>
              <c:pt idx="120">
                <c:v>122</c:v>
              </c:pt>
              <c:pt idx="121">
                <c:v>123</c:v>
              </c:pt>
              <c:pt idx="122">
                <c:v>124</c:v>
              </c:pt>
              <c:pt idx="123">
                <c:v>125</c:v>
              </c:pt>
              <c:pt idx="124">
                <c:v>126</c:v>
              </c:pt>
              <c:pt idx="125">
                <c:v>127</c:v>
              </c:pt>
              <c:pt idx="126">
                <c:v>128</c:v>
              </c:pt>
              <c:pt idx="127">
                <c:v>129</c:v>
              </c:pt>
              <c:pt idx="128">
                <c:v>130</c:v>
              </c:pt>
              <c:pt idx="129">
                <c:v>131</c:v>
              </c:pt>
              <c:pt idx="130">
                <c:v>132</c:v>
              </c:pt>
              <c:pt idx="131">
                <c:v>133</c:v>
              </c:pt>
              <c:pt idx="132">
                <c:v>134</c:v>
              </c:pt>
              <c:pt idx="133">
                <c:v>135</c:v>
              </c:pt>
              <c:pt idx="134">
                <c:v>136</c:v>
              </c:pt>
              <c:pt idx="135">
                <c:v>137</c:v>
              </c:pt>
              <c:pt idx="136">
                <c:v>138</c:v>
              </c:pt>
              <c:pt idx="137">
                <c:v>139</c:v>
              </c:pt>
              <c:pt idx="138">
                <c:v>140</c:v>
              </c:pt>
              <c:pt idx="139">
                <c:v>141</c:v>
              </c:pt>
              <c:pt idx="140">
                <c:v>142</c:v>
              </c:pt>
              <c:pt idx="141">
                <c:v>143</c:v>
              </c:pt>
              <c:pt idx="142">
                <c:v>144</c:v>
              </c:pt>
              <c:pt idx="143">
                <c:v>145</c:v>
              </c:pt>
              <c:pt idx="144">
                <c:v>146</c:v>
              </c:pt>
              <c:pt idx="145">
                <c:v>147</c:v>
              </c:pt>
              <c:pt idx="146">
                <c:v>148</c:v>
              </c:pt>
              <c:pt idx="147">
                <c:v>149</c:v>
              </c:pt>
              <c:pt idx="148">
                <c:v>150</c:v>
              </c:pt>
              <c:pt idx="149">
                <c:v>151</c:v>
              </c:pt>
              <c:pt idx="150">
                <c:v>152</c:v>
              </c:pt>
              <c:pt idx="151">
                <c:v>153</c:v>
              </c:pt>
              <c:pt idx="152">
                <c:v>154</c:v>
              </c:pt>
              <c:pt idx="153">
                <c:v>155</c:v>
              </c:pt>
              <c:pt idx="154">
                <c:v>156</c:v>
              </c:pt>
              <c:pt idx="155">
                <c:v>157</c:v>
              </c:pt>
              <c:pt idx="156">
                <c:v>158</c:v>
              </c:pt>
              <c:pt idx="157">
                <c:v>159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'ARIMA(1,1,1)(0,0,1)12'!$B$2:$B$123</c15:sqref>
                  </c15:fullRef>
                </c:ext>
              </c:extLst>
              <c:f>'ARIMA(1,1,1)(0,0,1)12'!$B$3:$B$123</c:f>
              <c:numCache>
                <c:formatCode>General</c:formatCode>
                <c:ptCount val="121"/>
                <c:pt idx="0">
                  <c:v>1620.586</c:v>
                </c:pt>
                <c:pt idx="1">
                  <c:v>1972.7149999999999</c:v>
                </c:pt>
                <c:pt idx="2">
                  <c:v>1811.665</c:v>
                </c:pt>
                <c:pt idx="3">
                  <c:v>1974.9639999999999</c:v>
                </c:pt>
                <c:pt idx="4">
                  <c:v>1862.356</c:v>
                </c:pt>
                <c:pt idx="5">
                  <c:v>1939.86</c:v>
                </c:pt>
                <c:pt idx="6">
                  <c:v>2013.2639999999999</c:v>
                </c:pt>
                <c:pt idx="7">
                  <c:v>1595.6569999999999</c:v>
                </c:pt>
                <c:pt idx="8">
                  <c:v>1724.924</c:v>
                </c:pt>
                <c:pt idx="9">
                  <c:v>1675.6669999999999</c:v>
                </c:pt>
                <c:pt idx="10">
                  <c:v>1813.8630000000001</c:v>
                </c:pt>
                <c:pt idx="11">
                  <c:v>1614.827</c:v>
                </c:pt>
                <c:pt idx="12">
                  <c:v>1557.088</c:v>
                </c:pt>
                <c:pt idx="13">
                  <c:v>1891.223</c:v>
                </c:pt>
                <c:pt idx="14">
                  <c:v>1955.981</c:v>
                </c:pt>
                <c:pt idx="15">
                  <c:v>1884.7139999999999</c:v>
                </c:pt>
                <c:pt idx="16">
                  <c:v>1623.0419999999999</c:v>
                </c:pt>
                <c:pt idx="17">
                  <c:v>1903.309</c:v>
                </c:pt>
                <c:pt idx="18">
                  <c:v>1996.712</c:v>
                </c:pt>
                <c:pt idx="19">
                  <c:v>1703.8969999999999</c:v>
                </c:pt>
                <c:pt idx="20">
                  <c:v>1810</c:v>
                </c:pt>
                <c:pt idx="21">
                  <c:v>1861.6010000000001</c:v>
                </c:pt>
                <c:pt idx="22">
                  <c:v>1875.1220000000001</c:v>
                </c:pt>
                <c:pt idx="23">
                  <c:v>1705.259</c:v>
                </c:pt>
                <c:pt idx="24">
                  <c:v>1618.5350000000001</c:v>
                </c:pt>
                <c:pt idx="25">
                  <c:v>1836.7090000000001</c:v>
                </c:pt>
                <c:pt idx="26">
                  <c:v>1957.0429999999999</c:v>
                </c:pt>
                <c:pt idx="27">
                  <c:v>1917.1849999999999</c:v>
                </c:pt>
                <c:pt idx="28">
                  <c:v>1882.3979999999999</c:v>
                </c:pt>
                <c:pt idx="29">
                  <c:v>1933.009</c:v>
                </c:pt>
                <c:pt idx="30">
                  <c:v>1996.1669999999999</c:v>
                </c:pt>
                <c:pt idx="31">
                  <c:v>1672.8409999999999</c:v>
                </c:pt>
                <c:pt idx="32">
                  <c:v>1752.827</c:v>
                </c:pt>
                <c:pt idx="33">
                  <c:v>1720.377</c:v>
                </c:pt>
                <c:pt idx="34">
                  <c:v>1734.2919999999999</c:v>
                </c:pt>
                <c:pt idx="35">
                  <c:v>1563.365</c:v>
                </c:pt>
                <c:pt idx="36">
                  <c:v>1573.9590000000001</c:v>
                </c:pt>
                <c:pt idx="37">
                  <c:v>1902.6389999999999</c:v>
                </c:pt>
                <c:pt idx="38">
                  <c:v>1833.8879999999999</c:v>
                </c:pt>
                <c:pt idx="39">
                  <c:v>1831.049</c:v>
                </c:pt>
                <c:pt idx="40">
                  <c:v>1775.7550000000001</c:v>
                </c:pt>
                <c:pt idx="41">
                  <c:v>1867.508</c:v>
                </c:pt>
                <c:pt idx="42">
                  <c:v>1906.6079999999999</c:v>
                </c:pt>
                <c:pt idx="43">
                  <c:v>1685.6320000000001</c:v>
                </c:pt>
                <c:pt idx="44">
                  <c:v>1778.546</c:v>
                </c:pt>
                <c:pt idx="45">
                  <c:v>1775.9949999999999</c:v>
                </c:pt>
                <c:pt idx="46">
                  <c:v>1783.35</c:v>
                </c:pt>
                <c:pt idx="47">
                  <c:v>1548.415</c:v>
                </c:pt>
                <c:pt idx="48">
                  <c:v>1496.925</c:v>
                </c:pt>
                <c:pt idx="49">
                  <c:v>1798.316</c:v>
                </c:pt>
                <c:pt idx="50">
                  <c:v>1732.895</c:v>
                </c:pt>
                <c:pt idx="51">
                  <c:v>1772.345</c:v>
                </c:pt>
                <c:pt idx="52">
                  <c:v>1761.2070000000001</c:v>
                </c:pt>
                <c:pt idx="53">
                  <c:v>1791.655</c:v>
                </c:pt>
                <c:pt idx="54">
                  <c:v>1874.82</c:v>
                </c:pt>
                <c:pt idx="55">
                  <c:v>1571.309</c:v>
                </c:pt>
                <c:pt idx="56">
                  <c:v>1646.9480000000001</c:v>
                </c:pt>
                <c:pt idx="57">
                  <c:v>1672.6310000000001</c:v>
                </c:pt>
                <c:pt idx="58">
                  <c:v>1656.845</c:v>
                </c:pt>
                <c:pt idx="59">
                  <c:v>1381.758</c:v>
                </c:pt>
                <c:pt idx="60">
                  <c:v>1360.8520000000001</c:v>
                </c:pt>
                <c:pt idx="61">
                  <c:v>1558.575</c:v>
                </c:pt>
                <c:pt idx="62">
                  <c:v>1608.42</c:v>
                </c:pt>
                <c:pt idx="63">
                  <c:v>1696.6959999999999</c:v>
                </c:pt>
                <c:pt idx="64">
                  <c:v>1693.183</c:v>
                </c:pt>
                <c:pt idx="65">
                  <c:v>1835.5160000000001</c:v>
                </c:pt>
                <c:pt idx="66">
                  <c:v>1942.5730000000001</c:v>
                </c:pt>
                <c:pt idx="67">
                  <c:v>1551.4010000000001</c:v>
                </c:pt>
                <c:pt idx="68">
                  <c:v>1686.508</c:v>
                </c:pt>
                <c:pt idx="69">
                  <c:v>1576.204</c:v>
                </c:pt>
                <c:pt idx="70">
                  <c:v>1700.433</c:v>
                </c:pt>
                <c:pt idx="71">
                  <c:v>1396.588</c:v>
                </c:pt>
                <c:pt idx="72">
                  <c:v>1371.69</c:v>
                </c:pt>
                <c:pt idx="73">
                  <c:v>1707.5219999999999</c:v>
                </c:pt>
                <c:pt idx="74">
                  <c:v>1654.604</c:v>
                </c:pt>
                <c:pt idx="75">
                  <c:v>1762.903</c:v>
                </c:pt>
                <c:pt idx="76">
                  <c:v>1775.8</c:v>
                </c:pt>
                <c:pt idx="77">
                  <c:v>1934.2190000000001</c:v>
                </c:pt>
                <c:pt idx="78">
                  <c:v>2008.0550000000001</c:v>
                </c:pt>
                <c:pt idx="79">
                  <c:v>1615.924</c:v>
                </c:pt>
                <c:pt idx="80">
                  <c:v>1773.91</c:v>
                </c:pt>
                <c:pt idx="81">
                  <c:v>1732.3679999999999</c:v>
                </c:pt>
                <c:pt idx="82">
                  <c:v>1796.626</c:v>
                </c:pt>
                <c:pt idx="83">
                  <c:v>1570.33</c:v>
                </c:pt>
                <c:pt idx="84">
                  <c:v>1412.691</c:v>
                </c:pt>
                <c:pt idx="85">
                  <c:v>1754.6410000000001</c:v>
                </c:pt>
                <c:pt idx="86">
                  <c:v>1824.932</c:v>
                </c:pt>
                <c:pt idx="87">
                  <c:v>1843.289</c:v>
                </c:pt>
                <c:pt idx="88">
                  <c:v>1825.9639999999999</c:v>
                </c:pt>
                <c:pt idx="89">
                  <c:v>1968.172</c:v>
                </c:pt>
                <c:pt idx="90">
                  <c:v>1921.645</c:v>
                </c:pt>
                <c:pt idx="91">
                  <c:v>1669.597</c:v>
                </c:pt>
                <c:pt idx="92">
                  <c:v>1791.4739999999999</c:v>
                </c:pt>
                <c:pt idx="93">
                  <c:v>1816.7139999999999</c:v>
                </c:pt>
                <c:pt idx="94">
                  <c:v>1846.7539999999999</c:v>
                </c:pt>
                <c:pt idx="95">
                  <c:v>1599.4269999999999</c:v>
                </c:pt>
                <c:pt idx="96">
                  <c:v>1548.8040000000001</c:v>
                </c:pt>
                <c:pt idx="97">
                  <c:v>1832.3330000000001</c:v>
                </c:pt>
                <c:pt idx="98">
                  <c:v>1839.72</c:v>
                </c:pt>
                <c:pt idx="99">
                  <c:v>1846.498</c:v>
                </c:pt>
                <c:pt idx="100">
                  <c:v>1864.8520000000001</c:v>
                </c:pt>
                <c:pt idx="101">
                  <c:v>1965.7429999999999</c:v>
                </c:pt>
                <c:pt idx="102">
                  <c:v>1949.002</c:v>
                </c:pt>
                <c:pt idx="103">
                  <c:v>1607.373</c:v>
                </c:pt>
                <c:pt idx="104">
                  <c:v>1803.664</c:v>
                </c:pt>
                <c:pt idx="105">
                  <c:v>1850.309</c:v>
                </c:pt>
                <c:pt idx="106">
                  <c:v>1836.4349999999999</c:v>
                </c:pt>
                <c:pt idx="107">
                  <c:v>1541.66</c:v>
                </c:pt>
                <c:pt idx="108">
                  <c:v>1616.9280000000001</c:v>
                </c:pt>
                <c:pt idx="109">
                  <c:v>1919.538</c:v>
                </c:pt>
                <c:pt idx="110">
                  <c:v>1971.4929999999999</c:v>
                </c:pt>
                <c:pt idx="111">
                  <c:v>1992.3009999999999</c:v>
                </c:pt>
                <c:pt idx="112">
                  <c:v>2009.7629999999999</c:v>
                </c:pt>
                <c:pt idx="113">
                  <c:v>2053.9960000000001</c:v>
                </c:pt>
                <c:pt idx="114">
                  <c:v>2097.471</c:v>
                </c:pt>
                <c:pt idx="115">
                  <c:v>1823.7059999999999</c:v>
                </c:pt>
                <c:pt idx="116">
                  <c:v>1976.9970000000001</c:v>
                </c:pt>
                <c:pt idx="117">
                  <c:v>1981.4079999999999</c:v>
                </c:pt>
                <c:pt idx="118">
                  <c:v>2000.153</c:v>
                </c:pt>
                <c:pt idx="119">
                  <c:v>1683.1479999999999</c:v>
                </c:pt>
                <c:pt idx="120">
                  <c:v>1663.404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E-43A1-BCE4-D8654C048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399096"/>
        <c:axId val="545399424"/>
      </c:lineChart>
      <c:catAx>
        <c:axId val="54539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99424"/>
        <c:crosses val="autoZero"/>
        <c:auto val="1"/>
        <c:lblAlgn val="ctr"/>
        <c:lblOffset val="100"/>
        <c:noMultiLvlLbl val="0"/>
      </c:catAx>
      <c:valAx>
        <c:axId val="5453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99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17</xdr:col>
      <xdr:colOff>140334</xdr:colOff>
      <xdr:row>12</xdr:row>
      <xdr:rowOff>125623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2807AF-0AEF-4956-8110-B3514BC8B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463040"/>
          <a:ext cx="5085714" cy="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6</xdr:row>
      <xdr:rowOff>83820</xdr:rowOff>
    </xdr:from>
    <xdr:to>
      <xdr:col>15</xdr:col>
      <xdr:colOff>83820</xdr:colOff>
      <xdr:row>31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B736D-9EFF-44EC-8B2D-FA9E680BD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586740</xdr:colOff>
      <xdr:row>9</xdr:row>
      <xdr:rowOff>83820</xdr:rowOff>
    </xdr:from>
    <xdr:to>
      <xdr:col>18</xdr:col>
      <xdr:colOff>338359</xdr:colOff>
      <xdr:row>11</xdr:row>
      <xdr:rowOff>148273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0484D3-72DD-4A4B-B4FD-D8AA4749CC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3018"/>
        <a:stretch/>
      </xdr:blipFill>
      <xdr:spPr>
        <a:xfrm>
          <a:off x="6149340" y="1729740"/>
          <a:ext cx="5847619" cy="430213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16</xdr:row>
      <xdr:rowOff>76200</xdr:rowOff>
    </xdr:from>
    <xdr:to>
      <xdr:col>18</xdr:col>
      <xdr:colOff>245029</xdr:colOff>
      <xdr:row>19</xdr:row>
      <xdr:rowOff>3750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AEFC78-2AD0-4B32-8821-8223E6583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9820" y="3002280"/>
          <a:ext cx="5723809" cy="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stackoverflow.com/questions/56879940/writing-mathematical-equation-for-an-arima1-1-00-1-0-12" TargetMode="External"/><Relationship Id="rId1" Type="http://schemas.openxmlformats.org/officeDocument/2006/relationships/hyperlink" Target="https://stats.stackexchange.com/questions/342263/how-would-you-convert-an-arima0-1-10-1-1-12-model-to-equation-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8904-81CD-499F-8EAB-4D5D2DD9C165}">
  <dimension ref="A1:N160"/>
  <sheetViews>
    <sheetView workbookViewId="0">
      <selection activeCell="C3" sqref="C3"/>
    </sheetView>
  </sheetViews>
  <sheetFormatPr defaultRowHeight="14.4"/>
  <cols>
    <col min="3" max="3" width="12.33203125" style="4" bestFit="1" customWidth="1"/>
    <col min="11" max="11" width="11.109375" bestFit="1" customWidth="1"/>
    <col min="12" max="13" width="12" bestFit="1" customWidth="1"/>
    <col min="14" max="14" width="11" bestFit="1" customWidth="1"/>
  </cols>
  <sheetData>
    <row r="1" spans="1:14">
      <c r="A1" s="3" t="s">
        <v>0</v>
      </c>
      <c r="B1" s="3" t="s">
        <v>20</v>
      </c>
      <c r="C1" s="5" t="s">
        <v>26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t="s">
        <v>14</v>
      </c>
      <c r="K1" t="s">
        <v>15</v>
      </c>
      <c r="L1">
        <v>20770.913153000001</v>
      </c>
      <c r="M1">
        <v>1772.9275777</v>
      </c>
      <c r="N1">
        <v>0.44666828959999999</v>
      </c>
    </row>
    <row r="2" spans="1:14">
      <c r="A2" s="1">
        <v>33239</v>
      </c>
      <c r="B2">
        <v>1708.9169999999999</v>
      </c>
      <c r="C2" s="4">
        <f>M1</f>
        <v>1772.9275777</v>
      </c>
      <c r="D2">
        <v>1772.9275777</v>
      </c>
      <c r="E2">
        <v>144.12117524000001</v>
      </c>
      <c r="F2">
        <v>1490.4552647999999</v>
      </c>
      <c r="G2">
        <v>2055.3998906000002</v>
      </c>
      <c r="H2">
        <v>-64.010577699999999</v>
      </c>
      <c r="J2" t="s">
        <v>2</v>
      </c>
      <c r="K2" t="s">
        <v>15</v>
      </c>
      <c r="L2" t="s">
        <v>6</v>
      </c>
      <c r="M2">
        <v>23.276177487999998</v>
      </c>
      <c r="N2">
        <v>8.2256660400000001E-2</v>
      </c>
    </row>
    <row r="3" spans="1:14">
      <c r="A3" s="1">
        <v>33270</v>
      </c>
      <c r="B3">
        <v>1620.586</v>
      </c>
      <c r="C3" s="4">
        <f>M$1*(1-N$1)+N$1*B2</f>
        <v>1744.3360824424331</v>
      </c>
      <c r="D3">
        <v>1744.3360823999999</v>
      </c>
      <c r="E3">
        <v>144.12117524000001</v>
      </c>
      <c r="F3">
        <v>1461.8637696000001</v>
      </c>
      <c r="G3">
        <v>2026.8083953</v>
      </c>
      <c r="H3">
        <v>-123.7500824</v>
      </c>
      <c r="J3" t="s">
        <v>16</v>
      </c>
      <c r="K3" t="s">
        <v>15</v>
      </c>
      <c r="L3" t="s">
        <v>6</v>
      </c>
      <c r="M3">
        <v>0</v>
      </c>
      <c r="N3">
        <v>1</v>
      </c>
    </row>
    <row r="4" spans="1:14">
      <c r="A4" s="1">
        <v>33298</v>
      </c>
      <c r="B4">
        <v>1972.7149999999999</v>
      </c>
      <c r="C4" s="4">
        <f>M$1*(1-N$1)+N$1*B3</f>
        <v>1704.8814257537754</v>
      </c>
      <c r="D4">
        <v>1704.8814256999999</v>
      </c>
      <c r="E4">
        <v>144.12117524000001</v>
      </c>
      <c r="F4">
        <v>1422.4091129000001</v>
      </c>
      <c r="G4">
        <v>1987.3537386</v>
      </c>
      <c r="H4">
        <v>267.83357425000003</v>
      </c>
      <c r="J4" t="s">
        <v>17</v>
      </c>
      <c r="K4" t="s">
        <v>15</v>
      </c>
      <c r="L4" t="s">
        <v>6</v>
      </c>
      <c r="M4">
        <v>0</v>
      </c>
      <c r="N4">
        <v>1</v>
      </c>
    </row>
    <row r="5" spans="1:14">
      <c r="A5" s="1">
        <v>33329</v>
      </c>
      <c r="B5">
        <v>1811.665</v>
      </c>
      <c r="C5" s="4">
        <f t="shared" ref="C5:C68" si="0">M$1*(1-N$1)+N$1*B4</f>
        <v>1862.1662839023338</v>
      </c>
      <c r="D5">
        <v>1862.1662839000001</v>
      </c>
      <c r="E5">
        <v>144.12117524000001</v>
      </c>
      <c r="F5">
        <v>1579.6939709999999</v>
      </c>
      <c r="G5">
        <v>2144.6385968</v>
      </c>
      <c r="H5">
        <v>-50.501283909999998</v>
      </c>
      <c r="J5" t="s">
        <v>18</v>
      </c>
      <c r="K5" t="s">
        <v>15</v>
      </c>
      <c r="L5" t="s">
        <v>6</v>
      </c>
      <c r="M5">
        <v>0</v>
      </c>
      <c r="N5">
        <v>0</v>
      </c>
    </row>
    <row r="6" spans="1:14">
      <c r="A6" s="1">
        <v>33359</v>
      </c>
      <c r="B6">
        <v>1974.9639999999999</v>
      </c>
      <c r="C6" s="4">
        <f t="shared" si="0"/>
        <v>1790.2303558622539</v>
      </c>
      <c r="D6">
        <v>1790.2303558999999</v>
      </c>
      <c r="E6">
        <v>144.12117524000001</v>
      </c>
      <c r="F6">
        <v>1507.758043</v>
      </c>
      <c r="G6">
        <v>2072.7026686999998</v>
      </c>
      <c r="H6">
        <v>184.73364414</v>
      </c>
    </row>
    <row r="7" spans="1:14">
      <c r="A7" s="1">
        <v>33390</v>
      </c>
      <c r="B7">
        <v>1862.356</v>
      </c>
      <c r="C7" s="4">
        <f t="shared" si="0"/>
        <v>1863.1708408856441</v>
      </c>
      <c r="D7">
        <v>1863.1708409</v>
      </c>
      <c r="E7">
        <v>144.12117524000001</v>
      </c>
      <c r="F7">
        <v>1580.6985279999999</v>
      </c>
      <c r="G7">
        <v>2145.6431538000002</v>
      </c>
      <c r="H7">
        <v>-0.81484089000000004</v>
      </c>
      <c r="J7" t="s">
        <v>19</v>
      </c>
      <c r="K7">
        <f>M1*(1-N1)</f>
        <v>981.01704898406979</v>
      </c>
    </row>
    <row r="8" spans="1:14">
      <c r="A8" s="1">
        <v>33420</v>
      </c>
      <c r="B8">
        <v>1939.86</v>
      </c>
      <c r="C8" s="4">
        <f t="shared" si="0"/>
        <v>1812.8724181303674</v>
      </c>
      <c r="D8">
        <v>1812.8724181</v>
      </c>
      <c r="E8">
        <v>144.12117524000001</v>
      </c>
      <c r="F8">
        <v>1530.4001052000001</v>
      </c>
      <c r="G8">
        <v>2095.3447310000001</v>
      </c>
      <c r="H8">
        <v>126.98758187</v>
      </c>
    </row>
    <row r="9" spans="1:14">
      <c r="A9" s="1">
        <v>33451</v>
      </c>
      <c r="B9">
        <v>2013.2639999999999</v>
      </c>
      <c r="C9" s="4">
        <f t="shared" si="0"/>
        <v>1847.4909972475257</v>
      </c>
      <c r="D9">
        <v>1847.4909972999999</v>
      </c>
      <c r="E9">
        <v>144.12117524000001</v>
      </c>
      <c r="F9">
        <v>1565.0186844</v>
      </c>
      <c r="G9">
        <v>2129.9633100999999</v>
      </c>
      <c r="H9">
        <v>165.77300274999999</v>
      </c>
    </row>
    <row r="10" spans="1:14">
      <c r="A10" s="1">
        <v>33482</v>
      </c>
      <c r="B10">
        <v>1595.6569999999999</v>
      </c>
      <c r="C10" s="4">
        <f t="shared" si="0"/>
        <v>1880.278236377324</v>
      </c>
      <c r="D10">
        <v>1880.2782364</v>
      </c>
      <c r="E10">
        <v>144.12117524000001</v>
      </c>
      <c r="F10">
        <v>1597.8059235000001</v>
      </c>
      <c r="G10">
        <v>2162.7505492999999</v>
      </c>
      <c r="H10">
        <v>-284.62123639999999</v>
      </c>
    </row>
    <row r="11" spans="1:14">
      <c r="A11" s="1">
        <v>33512</v>
      </c>
      <c r="B11">
        <v>1724.924</v>
      </c>
      <c r="C11" s="4">
        <f t="shared" si="0"/>
        <v>1693.7464319623368</v>
      </c>
      <c r="D11">
        <v>1693.7464319999999</v>
      </c>
      <c r="E11">
        <v>144.12117524000001</v>
      </c>
      <c r="F11">
        <v>1411.2741191</v>
      </c>
      <c r="G11">
        <v>1976.2187448</v>
      </c>
      <c r="H11">
        <v>31.177568045000001</v>
      </c>
    </row>
    <row r="12" spans="1:14">
      <c r="A12" s="1">
        <v>33543</v>
      </c>
      <c r="B12">
        <v>1675.6669999999999</v>
      </c>
      <c r="C12" s="4">
        <f t="shared" si="0"/>
        <v>1751.4859017540603</v>
      </c>
      <c r="D12">
        <v>1751.4859018</v>
      </c>
      <c r="E12">
        <v>144.12117524000001</v>
      </c>
      <c r="F12">
        <v>1469.0135889000001</v>
      </c>
      <c r="G12">
        <v>2033.9582146</v>
      </c>
      <c r="H12">
        <v>-75.818901749999995</v>
      </c>
    </row>
    <row r="13" spans="1:14">
      <c r="A13" s="1">
        <v>33573</v>
      </c>
      <c r="B13">
        <v>1813.8630000000001</v>
      </c>
      <c r="C13" s="4">
        <f t="shared" si="0"/>
        <v>1729.4843618132329</v>
      </c>
      <c r="D13">
        <v>1729.4843618</v>
      </c>
      <c r="E13">
        <v>144.12117524000001</v>
      </c>
      <c r="F13">
        <v>1447.0120489000001</v>
      </c>
      <c r="G13">
        <v>2011.9566746999999</v>
      </c>
      <c r="H13">
        <v>84.378638190999993</v>
      </c>
    </row>
    <row r="14" spans="1:14">
      <c r="A14" s="1">
        <v>33604</v>
      </c>
      <c r="B14">
        <v>1614.827</v>
      </c>
      <c r="C14" s="4">
        <f t="shared" si="0"/>
        <v>1791.2121327627947</v>
      </c>
      <c r="D14">
        <v>1791.2121328000001</v>
      </c>
      <c r="E14">
        <v>144.12117524000001</v>
      </c>
      <c r="F14">
        <v>1508.7398198999999</v>
      </c>
      <c r="G14">
        <v>2073.6844455999999</v>
      </c>
      <c r="H14">
        <v>-176.38513280000001</v>
      </c>
    </row>
    <row r="15" spans="1:14">
      <c r="A15" s="1">
        <v>33635</v>
      </c>
      <c r="B15">
        <v>1557.088</v>
      </c>
      <c r="C15" s="4">
        <f t="shared" si="0"/>
        <v>1702.3090630739689</v>
      </c>
      <c r="D15">
        <v>1702.3090631</v>
      </c>
      <c r="E15">
        <v>144.12117524000001</v>
      </c>
      <c r="F15">
        <v>1419.8367502000001</v>
      </c>
      <c r="G15">
        <v>1984.7813759000001</v>
      </c>
      <c r="H15">
        <v>-145.22106310000001</v>
      </c>
    </row>
    <row r="16" spans="1:14">
      <c r="A16" s="1">
        <v>33664</v>
      </c>
      <c r="B16">
        <v>1891.223</v>
      </c>
      <c r="C16" s="4">
        <f t="shared" si="0"/>
        <v>1676.5188827007546</v>
      </c>
      <c r="D16">
        <v>1676.5188826999999</v>
      </c>
      <c r="E16">
        <v>144.12117524000001</v>
      </c>
      <c r="F16">
        <v>1394.0465698</v>
      </c>
      <c r="G16">
        <v>1958.9911956000001</v>
      </c>
      <c r="H16">
        <v>214.70411730999999</v>
      </c>
    </row>
    <row r="17" spans="1:8">
      <c r="A17" s="1">
        <v>33695</v>
      </c>
      <c r="B17">
        <v>1955.981</v>
      </c>
      <c r="C17" s="4">
        <f t="shared" si="0"/>
        <v>1825.7663916462507</v>
      </c>
      <c r="D17">
        <v>1825.7663915999999</v>
      </c>
      <c r="E17">
        <v>144.12117524000001</v>
      </c>
      <c r="F17">
        <v>1543.2940788000001</v>
      </c>
      <c r="G17">
        <v>2108.2387045</v>
      </c>
      <c r="H17">
        <v>130.21460834999999</v>
      </c>
    </row>
    <row r="18" spans="1:8">
      <c r="A18" s="1">
        <v>33725</v>
      </c>
      <c r="B18">
        <v>1884.7139999999999</v>
      </c>
      <c r="C18" s="4">
        <f t="shared" si="0"/>
        <v>1854.6917367441674</v>
      </c>
      <c r="D18">
        <v>1854.6917367000001</v>
      </c>
      <c r="E18">
        <v>144.12117524000001</v>
      </c>
      <c r="F18">
        <v>1572.2194239</v>
      </c>
      <c r="G18">
        <v>2137.1640496</v>
      </c>
      <c r="H18">
        <v>30.022263251999998</v>
      </c>
    </row>
    <row r="19" spans="1:8">
      <c r="A19" s="1">
        <v>33756</v>
      </c>
      <c r="B19">
        <v>1623.0419999999999</v>
      </c>
      <c r="C19" s="4">
        <f t="shared" si="0"/>
        <v>1822.859027749244</v>
      </c>
      <c r="D19">
        <v>1822.8590277999999</v>
      </c>
      <c r="E19">
        <v>144.12117524000001</v>
      </c>
      <c r="F19">
        <v>1540.3867149</v>
      </c>
      <c r="G19">
        <v>2105.3313406000002</v>
      </c>
      <c r="H19">
        <v>-199.81702780000001</v>
      </c>
    </row>
    <row r="20" spans="1:8">
      <c r="A20" s="1">
        <v>33786</v>
      </c>
      <c r="B20">
        <v>1903.309</v>
      </c>
      <c r="C20" s="4">
        <f t="shared" si="0"/>
        <v>1705.9784430730328</v>
      </c>
      <c r="D20">
        <v>1705.9784431</v>
      </c>
      <c r="E20">
        <v>144.12117524000001</v>
      </c>
      <c r="F20">
        <v>1423.5061301999999</v>
      </c>
      <c r="G20">
        <v>1988.4507559000001</v>
      </c>
      <c r="H20">
        <v>197.33055693</v>
      </c>
    </row>
    <row r="21" spans="1:8">
      <c r="A21" s="1">
        <v>33817</v>
      </c>
      <c r="B21">
        <v>1996.712</v>
      </c>
      <c r="C21" s="4">
        <f t="shared" si="0"/>
        <v>1831.1648245943561</v>
      </c>
      <c r="D21">
        <v>1831.1648246</v>
      </c>
      <c r="E21">
        <v>144.12117524000001</v>
      </c>
      <c r="F21">
        <v>1548.6925117000001</v>
      </c>
      <c r="G21">
        <v>2113.6371374999999</v>
      </c>
      <c r="H21">
        <v>165.54717539999999</v>
      </c>
    </row>
    <row r="22" spans="1:8">
      <c r="A22" s="1">
        <v>33848</v>
      </c>
      <c r="B22">
        <v>1703.8969999999999</v>
      </c>
      <c r="C22" s="4">
        <f t="shared" si="0"/>
        <v>1872.8849828478651</v>
      </c>
      <c r="D22">
        <v>1872.8849829000001</v>
      </c>
      <c r="E22">
        <v>144.12117524000001</v>
      </c>
      <c r="F22">
        <v>1590.4126699999999</v>
      </c>
      <c r="G22">
        <v>2155.3572957000001</v>
      </c>
      <c r="H22">
        <v>-168.98798289999999</v>
      </c>
    </row>
    <row r="23" spans="1:8">
      <c r="A23" s="1">
        <v>33878</v>
      </c>
      <c r="B23">
        <v>1810</v>
      </c>
      <c r="C23" s="4">
        <f t="shared" si="0"/>
        <v>1742.0938076286409</v>
      </c>
      <c r="D23">
        <v>1742.0938076</v>
      </c>
      <c r="E23">
        <v>144.12117524000001</v>
      </c>
      <c r="F23">
        <v>1459.6214947000001</v>
      </c>
      <c r="G23">
        <v>2024.5661204999999</v>
      </c>
      <c r="H23">
        <v>67.906192375000003</v>
      </c>
    </row>
    <row r="24" spans="1:8">
      <c r="A24" s="1">
        <v>33909</v>
      </c>
      <c r="B24">
        <v>1861.6010000000001</v>
      </c>
      <c r="C24" s="4">
        <f t="shared" si="0"/>
        <v>1789.4866531600696</v>
      </c>
      <c r="D24">
        <v>1789.4866532000001</v>
      </c>
      <c r="E24">
        <v>144.12117524000001</v>
      </c>
      <c r="F24">
        <v>1507.0143403</v>
      </c>
      <c r="G24">
        <v>2071.9589660000001</v>
      </c>
      <c r="H24">
        <v>72.114346839999996</v>
      </c>
    </row>
    <row r="25" spans="1:8">
      <c r="A25" s="1">
        <v>33939</v>
      </c>
      <c r="B25">
        <v>1875.1220000000001</v>
      </c>
      <c r="C25" s="4">
        <f t="shared" si="0"/>
        <v>1812.5351835717195</v>
      </c>
      <c r="D25">
        <v>1812.5351836</v>
      </c>
      <c r="E25">
        <v>144.12117524000001</v>
      </c>
      <c r="F25">
        <v>1530.0628707000001</v>
      </c>
      <c r="G25">
        <v>2095.0074964999999</v>
      </c>
      <c r="H25">
        <v>62.586816427000002</v>
      </c>
    </row>
    <row r="26" spans="1:8">
      <c r="A26" s="1">
        <v>33970</v>
      </c>
      <c r="B26">
        <v>1705.259</v>
      </c>
      <c r="C26" s="4">
        <f t="shared" si="0"/>
        <v>1818.5745855154009</v>
      </c>
      <c r="D26">
        <v>1818.5745855</v>
      </c>
      <c r="E26">
        <v>144.12117524000001</v>
      </c>
      <c r="F26">
        <v>1536.1022726000001</v>
      </c>
      <c r="G26">
        <v>2101.0468983999999</v>
      </c>
      <c r="H26">
        <v>-113.3155855</v>
      </c>
    </row>
    <row r="27" spans="1:8">
      <c r="A27" s="1">
        <v>34001</v>
      </c>
      <c r="B27">
        <v>1618.5350000000001</v>
      </c>
      <c r="C27" s="4">
        <f t="shared" si="0"/>
        <v>1742.7021698390763</v>
      </c>
      <c r="D27">
        <v>1742.7021698000001</v>
      </c>
      <c r="E27">
        <v>144.12117524000001</v>
      </c>
      <c r="F27">
        <v>1460.229857</v>
      </c>
      <c r="G27">
        <v>2025.1744827</v>
      </c>
      <c r="H27">
        <v>-124.1671698</v>
      </c>
    </row>
    <row r="28" spans="1:8">
      <c r="A28" s="1">
        <v>34029</v>
      </c>
      <c r="B28">
        <v>1836.7090000000001</v>
      </c>
      <c r="C28" s="4">
        <f t="shared" si="0"/>
        <v>1703.9653090918059</v>
      </c>
      <c r="D28">
        <v>1703.9653091</v>
      </c>
      <c r="E28">
        <v>144.12117524000001</v>
      </c>
      <c r="F28">
        <v>1421.4929962000001</v>
      </c>
      <c r="G28">
        <v>1986.4376219999999</v>
      </c>
      <c r="H28">
        <v>132.74369091</v>
      </c>
    </row>
    <row r="29" spans="1:8">
      <c r="A29" s="1">
        <v>34060</v>
      </c>
      <c r="B29">
        <v>1957.0429999999999</v>
      </c>
      <c r="C29" s="4">
        <f t="shared" si="0"/>
        <v>1801.4167165069962</v>
      </c>
      <c r="D29">
        <v>1801.4167164999999</v>
      </c>
      <c r="E29">
        <v>144.12117524000001</v>
      </c>
      <c r="F29">
        <v>1518.9444036</v>
      </c>
      <c r="G29">
        <v>2083.8890293999998</v>
      </c>
      <c r="H29">
        <v>155.62628348999999</v>
      </c>
    </row>
    <row r="30" spans="1:8">
      <c r="A30" s="1">
        <v>34090</v>
      </c>
      <c r="B30">
        <v>1917.1849999999999</v>
      </c>
      <c r="C30" s="4">
        <f t="shared" si="0"/>
        <v>1855.1660984677226</v>
      </c>
      <c r="D30">
        <v>1855.1660985000001</v>
      </c>
      <c r="E30">
        <v>144.12117524000001</v>
      </c>
      <c r="F30">
        <v>1572.6937856</v>
      </c>
      <c r="G30">
        <v>2137.6384114000002</v>
      </c>
      <c r="H30">
        <v>62.018901528000001</v>
      </c>
    </row>
    <row r="31" spans="1:8">
      <c r="A31" s="1">
        <v>34121</v>
      </c>
      <c r="B31">
        <v>1882.3979999999999</v>
      </c>
      <c r="C31" s="4">
        <f t="shared" si="0"/>
        <v>1837.3627937808458</v>
      </c>
      <c r="D31">
        <v>1837.3627938</v>
      </c>
      <c r="E31">
        <v>144.12117524000001</v>
      </c>
      <c r="F31">
        <v>1554.8904809000001</v>
      </c>
      <c r="G31">
        <v>2119.8351066999999</v>
      </c>
      <c r="H31">
        <v>45.035206215999999</v>
      </c>
    </row>
    <row r="32" spans="1:8">
      <c r="A32" s="1">
        <v>34151</v>
      </c>
      <c r="B32">
        <v>1933.009</v>
      </c>
      <c r="C32" s="4">
        <f t="shared" si="0"/>
        <v>1821.8245439905304</v>
      </c>
      <c r="D32">
        <v>1821.8245440000001</v>
      </c>
      <c r="E32">
        <v>144.12117524000001</v>
      </c>
      <c r="F32">
        <v>1539.3522310999999</v>
      </c>
      <c r="G32">
        <v>2104.2968569</v>
      </c>
      <c r="H32">
        <v>111.18445601000001</v>
      </c>
    </row>
    <row r="33" spans="1:8">
      <c r="A33" s="1">
        <v>34182</v>
      </c>
      <c r="B33">
        <v>1996.1669999999999</v>
      </c>
      <c r="C33" s="4">
        <f t="shared" si="0"/>
        <v>1844.4308727954763</v>
      </c>
      <c r="D33">
        <v>1844.4308728000001</v>
      </c>
      <c r="E33">
        <v>144.12117524000001</v>
      </c>
      <c r="F33">
        <v>1561.9585599</v>
      </c>
      <c r="G33">
        <v>2126.9031857</v>
      </c>
      <c r="H33">
        <v>151.7361272</v>
      </c>
    </row>
    <row r="34" spans="1:8">
      <c r="A34" s="1">
        <v>34213</v>
      </c>
      <c r="B34">
        <v>1672.8409999999999</v>
      </c>
      <c r="C34" s="4">
        <f t="shared" si="0"/>
        <v>1872.641548630033</v>
      </c>
      <c r="D34">
        <v>1872.6415486000001</v>
      </c>
      <c r="E34">
        <v>144.12117524000001</v>
      </c>
      <c r="F34">
        <v>1590.1692358</v>
      </c>
      <c r="G34">
        <v>2155.1138615</v>
      </c>
      <c r="H34">
        <v>-199.80054860000001</v>
      </c>
    </row>
    <row r="35" spans="1:8">
      <c r="A35" s="1">
        <v>34243</v>
      </c>
      <c r="B35">
        <v>1752.827</v>
      </c>
      <c r="C35" s="4">
        <f t="shared" si="0"/>
        <v>1728.2220772268233</v>
      </c>
      <c r="D35">
        <v>1728.2220772000001</v>
      </c>
      <c r="E35">
        <v>144.12117524000001</v>
      </c>
      <c r="F35">
        <v>1445.7497642999999</v>
      </c>
      <c r="G35">
        <v>2010.6943901</v>
      </c>
      <c r="H35">
        <v>24.604922777999999</v>
      </c>
    </row>
    <row r="36" spans="1:8">
      <c r="A36" s="1">
        <v>34274</v>
      </c>
      <c r="B36">
        <v>1720.377</v>
      </c>
      <c r="C36" s="4">
        <f t="shared" si="0"/>
        <v>1763.9492870387689</v>
      </c>
      <c r="D36">
        <v>1763.9492869999999</v>
      </c>
      <c r="E36">
        <v>144.12117524000001</v>
      </c>
      <c r="F36">
        <v>1481.4769742000001</v>
      </c>
      <c r="G36">
        <v>2046.4215999</v>
      </c>
      <c r="H36">
        <v>-43.572287039999999</v>
      </c>
    </row>
    <row r="37" spans="1:8">
      <c r="A37" s="1">
        <v>34304</v>
      </c>
      <c r="B37">
        <v>1734.2919999999999</v>
      </c>
      <c r="C37" s="4">
        <f t="shared" si="0"/>
        <v>1749.4549010412488</v>
      </c>
      <c r="D37">
        <v>1749.4549010000001</v>
      </c>
      <c r="E37">
        <v>144.12117524000001</v>
      </c>
      <c r="F37">
        <v>1466.9825882</v>
      </c>
      <c r="G37">
        <v>2031.9272139</v>
      </c>
      <c r="H37">
        <v>-15.162901039999999</v>
      </c>
    </row>
    <row r="38" spans="1:8">
      <c r="A38" s="1">
        <v>34335</v>
      </c>
      <c r="B38">
        <v>1563.365</v>
      </c>
      <c r="C38" s="4">
        <f t="shared" si="0"/>
        <v>1755.6702902910329</v>
      </c>
      <c r="D38">
        <v>1755.6702903</v>
      </c>
      <c r="E38">
        <v>144.12117524000001</v>
      </c>
      <c r="F38">
        <v>1473.1979773999999</v>
      </c>
      <c r="G38">
        <v>2038.1426031999999</v>
      </c>
      <c r="H38">
        <v>-192.3052903</v>
      </c>
    </row>
    <row r="39" spans="1:8">
      <c r="A39" s="1">
        <v>34366</v>
      </c>
      <c r="B39">
        <v>1573.9590000000001</v>
      </c>
      <c r="C39" s="4">
        <f t="shared" si="0"/>
        <v>1679.3226195545737</v>
      </c>
      <c r="D39">
        <v>1679.3226195</v>
      </c>
      <c r="E39">
        <v>144.12117524000001</v>
      </c>
      <c r="F39">
        <v>1396.8503066999999</v>
      </c>
      <c r="G39">
        <v>1961.7949324000001</v>
      </c>
      <c r="H39">
        <v>-105.3636195</v>
      </c>
    </row>
    <row r="40" spans="1:8">
      <c r="A40" s="1">
        <v>34394</v>
      </c>
      <c r="B40">
        <v>1902.6389999999999</v>
      </c>
      <c r="C40" s="4">
        <f t="shared" si="0"/>
        <v>1684.0546234145963</v>
      </c>
      <c r="D40">
        <v>1684.0546234000001</v>
      </c>
      <c r="E40">
        <v>144.12117524000001</v>
      </c>
      <c r="F40">
        <v>1401.5823104999999</v>
      </c>
      <c r="G40">
        <v>1966.5269363</v>
      </c>
      <c r="H40">
        <v>218.58437659000001</v>
      </c>
    </row>
    <row r="41" spans="1:8">
      <c r="A41" s="1">
        <v>34425</v>
      </c>
      <c r="B41">
        <v>1833.8879999999999</v>
      </c>
      <c r="C41" s="4">
        <f t="shared" si="0"/>
        <v>1830.8655568403242</v>
      </c>
      <c r="D41">
        <v>1830.8655567999999</v>
      </c>
      <c r="E41">
        <v>144.12117524000001</v>
      </c>
      <c r="F41">
        <v>1548.3932440000001</v>
      </c>
      <c r="G41">
        <v>2113.3378696999998</v>
      </c>
      <c r="H41">
        <v>3.0224431571000001</v>
      </c>
    </row>
    <row r="42" spans="1:8">
      <c r="A42" s="1">
        <v>34455</v>
      </c>
      <c r="B42">
        <v>1831.049</v>
      </c>
      <c r="C42" s="4">
        <f t="shared" si="0"/>
        <v>1800.1566652620345</v>
      </c>
      <c r="D42">
        <v>1800.1566653</v>
      </c>
      <c r="E42">
        <v>144.12117524000001</v>
      </c>
      <c r="F42">
        <v>1517.6843524000001</v>
      </c>
      <c r="G42">
        <v>2082.6289781</v>
      </c>
      <c r="H42">
        <v>30.892334737999999</v>
      </c>
    </row>
    <row r="43" spans="1:8">
      <c r="A43" s="1">
        <v>34486</v>
      </c>
      <c r="B43">
        <v>1775.7550000000001</v>
      </c>
      <c r="C43" s="4">
        <f t="shared" si="0"/>
        <v>1798.8885739878601</v>
      </c>
      <c r="D43">
        <v>1798.8885740000001</v>
      </c>
      <c r="E43">
        <v>144.12117524000001</v>
      </c>
      <c r="F43">
        <v>1516.4162610999999</v>
      </c>
      <c r="G43">
        <v>2081.3608869</v>
      </c>
      <c r="H43">
        <v>-23.133573989999999</v>
      </c>
    </row>
    <row r="44" spans="1:8">
      <c r="A44" s="1">
        <v>34516</v>
      </c>
      <c r="B44">
        <v>1867.508</v>
      </c>
      <c r="C44" s="4">
        <f t="shared" si="0"/>
        <v>1774.1904975827179</v>
      </c>
      <c r="D44">
        <v>1774.1904976000001</v>
      </c>
      <c r="E44">
        <v>144.12117524000001</v>
      </c>
      <c r="F44">
        <v>1491.7181846999999</v>
      </c>
      <c r="G44">
        <v>2056.6628105</v>
      </c>
      <c r="H44">
        <v>93.317502418999993</v>
      </c>
    </row>
    <row r="45" spans="1:8">
      <c r="A45" s="1">
        <v>34547</v>
      </c>
      <c r="B45">
        <v>1906.6079999999999</v>
      </c>
      <c r="C45" s="4">
        <f t="shared" si="0"/>
        <v>1815.1736531583865</v>
      </c>
      <c r="D45">
        <v>1815.1736532</v>
      </c>
      <c r="E45">
        <v>144.12117524000001</v>
      </c>
      <c r="F45">
        <v>1532.7013403000001</v>
      </c>
      <c r="G45">
        <v>2097.645966</v>
      </c>
      <c r="H45">
        <v>91.434346840000003</v>
      </c>
    </row>
    <row r="46" spans="1:8">
      <c r="A46" s="1">
        <v>34578</v>
      </c>
      <c r="B46">
        <v>1685.6320000000001</v>
      </c>
      <c r="C46" s="4">
        <f t="shared" si="0"/>
        <v>1832.6383832817464</v>
      </c>
      <c r="D46">
        <v>1832.6383833</v>
      </c>
      <c r="E46">
        <v>144.12117524000001</v>
      </c>
      <c r="F46">
        <v>1550.1660704000001</v>
      </c>
      <c r="G46">
        <v>2115.1106961999999</v>
      </c>
      <c r="H46">
        <v>-147.00638330000001</v>
      </c>
    </row>
    <row r="47" spans="1:8">
      <c r="A47" s="1">
        <v>34608</v>
      </c>
      <c r="B47">
        <v>1778.546</v>
      </c>
      <c r="C47" s="4">
        <f t="shared" si="0"/>
        <v>1733.9354113190971</v>
      </c>
      <c r="D47">
        <v>1733.9354112999999</v>
      </c>
      <c r="E47">
        <v>144.12117524000001</v>
      </c>
      <c r="F47">
        <v>1451.4630984</v>
      </c>
      <c r="G47">
        <v>2016.4077242000001</v>
      </c>
      <c r="H47">
        <v>44.610588685000003</v>
      </c>
    </row>
    <row r="48" spans="1:8">
      <c r="A48" s="1">
        <v>34639</v>
      </c>
      <c r="B48">
        <v>1775.9949999999999</v>
      </c>
      <c r="C48" s="4">
        <f t="shared" si="0"/>
        <v>1775.4371487789913</v>
      </c>
      <c r="D48">
        <v>1775.4371487999999</v>
      </c>
      <c r="E48">
        <v>144.12117524000001</v>
      </c>
      <c r="F48">
        <v>1492.9648359</v>
      </c>
      <c r="G48">
        <v>2057.9094617000001</v>
      </c>
      <c r="H48">
        <v>0.55785122229999995</v>
      </c>
    </row>
    <row r="49" spans="1:8">
      <c r="A49" s="1">
        <v>34669</v>
      </c>
      <c r="B49">
        <v>1783.35</v>
      </c>
      <c r="C49" s="4">
        <f t="shared" si="0"/>
        <v>1774.2976979722216</v>
      </c>
      <c r="D49">
        <v>1774.2976980000001</v>
      </c>
      <c r="E49">
        <v>144.12117524000001</v>
      </c>
      <c r="F49">
        <v>1491.8253850999999</v>
      </c>
      <c r="G49">
        <v>2056.7700109000002</v>
      </c>
      <c r="H49">
        <v>9.0523020291999998</v>
      </c>
    </row>
    <row r="50" spans="1:8">
      <c r="A50" s="1">
        <v>34700</v>
      </c>
      <c r="B50">
        <v>1548.415</v>
      </c>
      <c r="C50" s="4">
        <f t="shared" si="0"/>
        <v>1777.5829432422297</v>
      </c>
      <c r="D50">
        <v>1777.5829432</v>
      </c>
      <c r="E50">
        <v>144.12117524000001</v>
      </c>
      <c r="F50">
        <v>1495.1106304</v>
      </c>
      <c r="G50">
        <v>2060.0552561</v>
      </c>
      <c r="H50">
        <v>-229.1679432</v>
      </c>
    </row>
    <row r="51" spans="1:8">
      <c r="A51" s="1">
        <v>34731</v>
      </c>
      <c r="B51">
        <v>1496.925</v>
      </c>
      <c r="C51" s="4">
        <f t="shared" si="0"/>
        <v>1672.6449286250538</v>
      </c>
      <c r="D51">
        <v>1672.6449286</v>
      </c>
      <c r="E51">
        <v>144.12117524000001</v>
      </c>
      <c r="F51">
        <v>1390.1726157000001</v>
      </c>
      <c r="G51">
        <v>1955.1172415000001</v>
      </c>
      <c r="H51">
        <v>-175.7199286</v>
      </c>
    </row>
    <row r="52" spans="1:8">
      <c r="A52" s="1">
        <v>34759</v>
      </c>
      <c r="B52">
        <v>1798.316</v>
      </c>
      <c r="C52" s="4">
        <f t="shared" si="0"/>
        <v>1649.6459783935497</v>
      </c>
      <c r="D52">
        <v>1649.6459784000001</v>
      </c>
      <c r="E52">
        <v>144.12117524000001</v>
      </c>
      <c r="F52">
        <v>1367.1736655</v>
      </c>
      <c r="G52">
        <v>1932.1182913</v>
      </c>
      <c r="H52">
        <v>148.67002162</v>
      </c>
    </row>
    <row r="53" spans="1:8">
      <c r="A53" s="1">
        <v>34790</v>
      </c>
      <c r="B53">
        <v>1732.895</v>
      </c>
      <c r="C53" s="4">
        <f t="shared" si="0"/>
        <v>1784.2677808643834</v>
      </c>
      <c r="D53">
        <v>1784.2677808999999</v>
      </c>
      <c r="E53">
        <v>144.12117524000001</v>
      </c>
      <c r="F53">
        <v>1501.795468</v>
      </c>
      <c r="G53">
        <v>2066.7400937000002</v>
      </c>
      <c r="H53">
        <v>-51.372780859999999</v>
      </c>
    </row>
    <row r="54" spans="1:8">
      <c r="A54" s="1">
        <v>34820</v>
      </c>
      <c r="B54">
        <v>1772.345</v>
      </c>
      <c r="C54" s="4">
        <f t="shared" si="0"/>
        <v>1755.0462946904618</v>
      </c>
      <c r="D54">
        <v>1755.0462947000001</v>
      </c>
      <c r="E54">
        <v>144.12117524000001</v>
      </c>
      <c r="F54">
        <v>1472.5739818</v>
      </c>
      <c r="G54">
        <v>2037.5186076</v>
      </c>
      <c r="H54">
        <v>17.298705311999999</v>
      </c>
    </row>
    <row r="55" spans="1:8">
      <c r="A55" s="1">
        <v>34851</v>
      </c>
      <c r="B55">
        <v>1761.2070000000001</v>
      </c>
      <c r="C55" s="4">
        <f t="shared" si="0"/>
        <v>1772.6673587151818</v>
      </c>
      <c r="D55">
        <v>1772.6673587</v>
      </c>
      <c r="E55">
        <v>144.12117524000001</v>
      </c>
      <c r="F55">
        <v>1490.1950457999999</v>
      </c>
      <c r="G55">
        <v>2055.1396715999999</v>
      </c>
      <c r="H55">
        <v>-11.46035871</v>
      </c>
    </row>
    <row r="56" spans="1:8">
      <c r="A56" s="1">
        <v>34881</v>
      </c>
      <c r="B56">
        <v>1791.655</v>
      </c>
      <c r="C56" s="4">
        <f t="shared" si="0"/>
        <v>1767.6923673056172</v>
      </c>
      <c r="D56">
        <v>1767.6923672999999</v>
      </c>
      <c r="E56">
        <v>144.12117524000001</v>
      </c>
      <c r="F56">
        <v>1485.2200544</v>
      </c>
      <c r="G56">
        <v>2050.1646802</v>
      </c>
      <c r="H56">
        <v>23.962632696</v>
      </c>
    </row>
    <row r="57" spans="1:8">
      <c r="A57" s="1">
        <v>34912</v>
      </c>
      <c r="B57">
        <v>1874.82</v>
      </c>
      <c r="C57" s="4">
        <f t="shared" si="0"/>
        <v>1781.2925233873577</v>
      </c>
      <c r="D57">
        <v>1781.2925233999999</v>
      </c>
      <c r="E57">
        <v>144.12117524000001</v>
      </c>
      <c r="F57">
        <v>1498.8202105</v>
      </c>
      <c r="G57">
        <v>2063.7648362999998</v>
      </c>
      <c r="H57">
        <v>93.527476613999994</v>
      </c>
    </row>
    <row r="58" spans="1:8">
      <c r="A58" s="1">
        <v>34943</v>
      </c>
      <c r="B58">
        <v>1571.309</v>
      </c>
      <c r="C58" s="4">
        <f t="shared" si="0"/>
        <v>1818.4396916919418</v>
      </c>
      <c r="D58">
        <v>1818.4396916999999</v>
      </c>
      <c r="E58">
        <v>144.12117524000001</v>
      </c>
      <c r="F58">
        <v>1535.9673788</v>
      </c>
      <c r="G58">
        <v>2100.9120045999998</v>
      </c>
      <c r="H58">
        <v>-247.1306917</v>
      </c>
    </row>
    <row r="59" spans="1:8">
      <c r="A59" s="1">
        <v>34973</v>
      </c>
      <c r="B59">
        <v>1646.9480000000001</v>
      </c>
      <c r="C59" s="4">
        <f t="shared" si="0"/>
        <v>1682.870952447156</v>
      </c>
      <c r="D59">
        <v>1682.8709524000001</v>
      </c>
      <c r="E59">
        <v>144.12117524000001</v>
      </c>
      <c r="F59">
        <v>1400.3986396</v>
      </c>
      <c r="G59">
        <v>1965.3432653</v>
      </c>
      <c r="H59">
        <v>-35.922952440000003</v>
      </c>
    </row>
    <row r="60" spans="1:8">
      <c r="A60" s="1">
        <v>35004</v>
      </c>
      <c r="B60">
        <v>1672.6310000000001</v>
      </c>
      <c r="C60" s="4">
        <f t="shared" si="0"/>
        <v>1716.6564952042106</v>
      </c>
      <c r="D60">
        <v>1716.6564952000001</v>
      </c>
      <c r="E60">
        <v>144.12117524000001</v>
      </c>
      <c r="F60">
        <v>1434.1841823</v>
      </c>
      <c r="G60">
        <v>1999.1288081</v>
      </c>
      <c r="H60">
        <v>-44.025495200000002</v>
      </c>
    </row>
    <row r="61" spans="1:8">
      <c r="A61" s="1">
        <v>35034</v>
      </c>
      <c r="B61">
        <v>1656.845</v>
      </c>
      <c r="C61" s="4">
        <f t="shared" si="0"/>
        <v>1728.1282768860074</v>
      </c>
      <c r="D61">
        <v>1728.1282768999999</v>
      </c>
      <c r="E61">
        <v>144.12117524000001</v>
      </c>
      <c r="F61">
        <v>1445.655964</v>
      </c>
      <c r="G61">
        <v>2010.6005898000001</v>
      </c>
      <c r="H61">
        <v>-71.283276880000003</v>
      </c>
    </row>
    <row r="62" spans="1:8">
      <c r="A62" s="1">
        <v>35065</v>
      </c>
      <c r="B62">
        <v>1381.758</v>
      </c>
      <c r="C62" s="4">
        <f t="shared" si="0"/>
        <v>1721.0771712663818</v>
      </c>
      <c r="D62">
        <v>1721.0771712999999</v>
      </c>
      <c r="E62">
        <v>144.12117524000001</v>
      </c>
      <c r="F62">
        <v>1438.6048584</v>
      </c>
      <c r="G62">
        <v>2003.5494841</v>
      </c>
      <c r="H62">
        <v>-339.31917129999999</v>
      </c>
    </row>
    <row r="63" spans="1:8">
      <c r="A63" s="1">
        <v>35096</v>
      </c>
      <c r="B63">
        <v>1360.8520000000001</v>
      </c>
      <c r="C63" s="4">
        <f t="shared" si="0"/>
        <v>1598.2045314851866</v>
      </c>
      <c r="D63">
        <v>1598.2045315</v>
      </c>
      <c r="E63">
        <v>144.12117524000001</v>
      </c>
      <c r="F63">
        <v>1315.7322185999999</v>
      </c>
      <c r="G63">
        <v>1880.6768443999999</v>
      </c>
      <c r="H63">
        <v>-237.3525315</v>
      </c>
    </row>
    <row r="64" spans="1:8">
      <c r="A64" s="1">
        <v>35125</v>
      </c>
      <c r="B64">
        <v>1558.575</v>
      </c>
      <c r="C64" s="4">
        <f t="shared" si="0"/>
        <v>1588.866484222809</v>
      </c>
      <c r="D64">
        <v>1588.8664842000001</v>
      </c>
      <c r="E64">
        <v>144.12117524000001</v>
      </c>
      <c r="F64">
        <v>1306.3941712999999</v>
      </c>
      <c r="G64">
        <v>1871.3387971</v>
      </c>
      <c r="H64">
        <v>-30.29148421</v>
      </c>
    </row>
    <row r="65" spans="1:8">
      <c r="A65" s="1">
        <v>35156</v>
      </c>
      <c r="B65">
        <v>1608.42</v>
      </c>
      <c r="C65" s="4">
        <f t="shared" si="0"/>
        <v>1677.1830784473898</v>
      </c>
      <c r="D65">
        <v>1677.1830784000001</v>
      </c>
      <c r="E65">
        <v>144.12117524000001</v>
      </c>
      <c r="F65">
        <v>1394.7107656000001</v>
      </c>
      <c r="G65">
        <v>1959.6553913</v>
      </c>
      <c r="H65">
        <v>-68.763078440000001</v>
      </c>
    </row>
    <row r="66" spans="1:8">
      <c r="A66" s="1">
        <v>35186</v>
      </c>
      <c r="B66">
        <v>1696.6959999999999</v>
      </c>
      <c r="C66" s="4">
        <f t="shared" si="0"/>
        <v>1699.4472593425016</v>
      </c>
      <c r="D66">
        <v>1699.4472593</v>
      </c>
      <c r="E66">
        <v>144.12117524000001</v>
      </c>
      <c r="F66">
        <v>1416.9749465</v>
      </c>
      <c r="G66">
        <v>1981.9195721999999</v>
      </c>
      <c r="H66">
        <v>-2.7512593359999999</v>
      </c>
    </row>
    <row r="67" spans="1:8">
      <c r="A67" s="1">
        <v>35217</v>
      </c>
      <c r="B67">
        <v>1693.183</v>
      </c>
      <c r="C67" s="4">
        <f t="shared" si="0"/>
        <v>1738.8773492752314</v>
      </c>
      <c r="D67">
        <v>1738.8773493000001</v>
      </c>
      <c r="E67">
        <v>144.12117524000001</v>
      </c>
      <c r="F67">
        <v>1456.4050364</v>
      </c>
      <c r="G67">
        <v>2021.3496622</v>
      </c>
      <c r="H67">
        <v>-45.694349269999996</v>
      </c>
    </row>
    <row r="68" spans="1:8">
      <c r="A68" s="1">
        <v>35247</v>
      </c>
      <c r="B68">
        <v>1835.5160000000001</v>
      </c>
      <c r="C68" s="4">
        <f t="shared" si="0"/>
        <v>1737.3082035738666</v>
      </c>
      <c r="D68">
        <v>1737.3082036000001</v>
      </c>
      <c r="E68">
        <v>144.12117524000001</v>
      </c>
      <c r="F68">
        <v>1454.8358906999999</v>
      </c>
      <c r="G68">
        <v>2019.7805165</v>
      </c>
      <c r="H68">
        <v>98.207796430000002</v>
      </c>
    </row>
    <row r="69" spans="1:8">
      <c r="A69" s="1">
        <v>35278</v>
      </c>
      <c r="B69">
        <v>1942.5730000000001</v>
      </c>
      <c r="C69" s="4">
        <f t="shared" ref="C69:C125" si="1">M$1*(1-N$1)+N$1*B68</f>
        <v>1800.8838412375035</v>
      </c>
      <c r="D69">
        <v>1800.8838412</v>
      </c>
      <c r="E69">
        <v>144.12117524000001</v>
      </c>
      <c r="F69">
        <v>1518.4115284</v>
      </c>
      <c r="G69">
        <v>2083.3561540999999</v>
      </c>
      <c r="H69">
        <v>141.68915876</v>
      </c>
    </row>
    <row r="70" spans="1:8">
      <c r="A70" s="1">
        <v>35309</v>
      </c>
      <c r="B70">
        <v>1551.4010000000001</v>
      </c>
      <c r="C70" s="4">
        <f t="shared" si="1"/>
        <v>1848.7028083172106</v>
      </c>
      <c r="D70">
        <v>1848.7028083</v>
      </c>
      <c r="E70">
        <v>144.12117524000001</v>
      </c>
      <c r="F70">
        <v>1566.2304954000001</v>
      </c>
      <c r="G70">
        <v>2131.1751211999999</v>
      </c>
      <c r="H70">
        <v>-297.3018083</v>
      </c>
    </row>
    <row r="71" spans="1:8">
      <c r="A71" s="1">
        <v>35339</v>
      </c>
      <c r="B71">
        <v>1686.508</v>
      </c>
      <c r="C71" s="4">
        <f t="shared" si="1"/>
        <v>1673.9786801377995</v>
      </c>
      <c r="D71">
        <v>1673.9786801</v>
      </c>
      <c r="E71">
        <v>144.12117524000001</v>
      </c>
      <c r="F71">
        <v>1391.5063672000001</v>
      </c>
      <c r="G71">
        <v>1956.4509929999999</v>
      </c>
      <c r="H71">
        <v>12.529319871</v>
      </c>
    </row>
    <row r="72" spans="1:8">
      <c r="A72" s="1">
        <v>35370</v>
      </c>
      <c r="B72">
        <v>1576.204</v>
      </c>
      <c r="C72" s="4">
        <f t="shared" si="1"/>
        <v>1734.3266927407867</v>
      </c>
      <c r="D72">
        <v>1734.3266927</v>
      </c>
      <c r="E72">
        <v>144.12117524000001</v>
      </c>
      <c r="F72">
        <v>1451.8543798999999</v>
      </c>
      <c r="G72">
        <v>2016.7990056000001</v>
      </c>
      <c r="H72">
        <v>-158.12269269999999</v>
      </c>
    </row>
    <row r="73" spans="1:8">
      <c r="A73" s="1">
        <v>35400</v>
      </c>
      <c r="B73">
        <v>1700.433</v>
      </c>
      <c r="C73" s="4">
        <f t="shared" si="1"/>
        <v>1685.0573937247482</v>
      </c>
      <c r="D73">
        <v>1685.0573936999999</v>
      </c>
      <c r="E73">
        <v>144.12117524000001</v>
      </c>
      <c r="F73">
        <v>1402.5850808</v>
      </c>
      <c r="G73">
        <v>1967.5297066000001</v>
      </c>
      <c r="H73">
        <v>15.375606283</v>
      </c>
    </row>
    <row r="74" spans="1:8">
      <c r="A74" s="1">
        <v>35431</v>
      </c>
      <c r="B74">
        <v>1396.588</v>
      </c>
      <c r="C74" s="4">
        <f t="shared" si="1"/>
        <v>1740.5465486734665</v>
      </c>
      <c r="D74">
        <v>1740.5465486999999</v>
      </c>
      <c r="E74">
        <v>144.12117524000001</v>
      </c>
      <c r="F74">
        <v>1458.0742358</v>
      </c>
      <c r="G74">
        <v>2023.0188616</v>
      </c>
      <c r="H74">
        <v>-343.95854869999999</v>
      </c>
    </row>
    <row r="75" spans="1:8">
      <c r="A75" s="1">
        <v>35462</v>
      </c>
      <c r="B75">
        <v>1371.69</v>
      </c>
      <c r="C75" s="4">
        <f t="shared" si="1"/>
        <v>1604.8286222199545</v>
      </c>
      <c r="D75">
        <v>1604.8286221999999</v>
      </c>
      <c r="E75">
        <v>144.12117524000001</v>
      </c>
      <c r="F75">
        <v>1322.3563093</v>
      </c>
      <c r="G75">
        <v>1887.3009351000001</v>
      </c>
      <c r="H75">
        <v>-233.13862219999999</v>
      </c>
    </row>
    <row r="76" spans="1:8">
      <c r="A76" s="1">
        <v>35490</v>
      </c>
      <c r="B76">
        <v>1707.5219999999999</v>
      </c>
      <c r="C76" s="4">
        <f t="shared" si="1"/>
        <v>1593.7074751454938</v>
      </c>
      <c r="D76">
        <v>1593.7074751</v>
      </c>
      <c r="E76">
        <v>144.12117524000001</v>
      </c>
      <c r="F76">
        <v>1311.2351622000001</v>
      </c>
      <c r="G76">
        <v>1876.1797879999999</v>
      </c>
      <c r="H76">
        <v>113.81452487</v>
      </c>
    </row>
    <row r="77" spans="1:8">
      <c r="A77" s="1">
        <v>35521</v>
      </c>
      <c r="B77">
        <v>1654.604</v>
      </c>
      <c r="C77" s="4">
        <f t="shared" si="1"/>
        <v>1743.7129801784408</v>
      </c>
      <c r="D77">
        <v>1743.7129801999999</v>
      </c>
      <c r="E77">
        <v>144.12117524000001</v>
      </c>
      <c r="F77">
        <v>1461.2406673</v>
      </c>
      <c r="G77">
        <v>2026.1852931000001</v>
      </c>
      <c r="H77">
        <v>-89.108980169999995</v>
      </c>
    </row>
    <row r="78" spans="1:8">
      <c r="A78" s="1">
        <v>35551</v>
      </c>
      <c r="B78">
        <v>1762.903</v>
      </c>
      <c r="C78" s="4">
        <f t="shared" si="1"/>
        <v>1720.0761876293882</v>
      </c>
      <c r="D78">
        <v>1720.0761875999999</v>
      </c>
      <c r="E78">
        <v>144.12117524000001</v>
      </c>
      <c r="F78">
        <v>1437.6038747</v>
      </c>
      <c r="G78">
        <v>2002.5485005</v>
      </c>
      <c r="H78">
        <v>42.826812375999999</v>
      </c>
    </row>
    <row r="79" spans="1:8">
      <c r="A79" s="1">
        <v>35582</v>
      </c>
      <c r="B79">
        <v>1775.8</v>
      </c>
      <c r="C79" s="4">
        <f t="shared" si="1"/>
        <v>1768.4499167247786</v>
      </c>
      <c r="D79">
        <v>1768.4499166999999</v>
      </c>
      <c r="E79">
        <v>144.12117524000001</v>
      </c>
      <c r="F79">
        <v>1485.9776038</v>
      </c>
      <c r="G79">
        <v>2050.9222295999998</v>
      </c>
      <c r="H79">
        <v>7.3500832770000004</v>
      </c>
    </row>
    <row r="80" spans="1:8">
      <c r="A80" s="1">
        <v>35612</v>
      </c>
      <c r="B80">
        <v>1934.2190000000001</v>
      </c>
      <c r="C80" s="4">
        <f t="shared" si="1"/>
        <v>1774.2105976557498</v>
      </c>
      <c r="D80">
        <v>1774.2105977000001</v>
      </c>
      <c r="E80">
        <v>144.12117524000001</v>
      </c>
      <c r="F80">
        <v>1491.7382848</v>
      </c>
      <c r="G80">
        <v>2056.6829105000002</v>
      </c>
      <c r="H80">
        <v>160.00840235000001</v>
      </c>
    </row>
    <row r="81" spans="1:8">
      <c r="A81" s="1">
        <v>35643</v>
      </c>
      <c r="B81">
        <v>2008.0550000000001</v>
      </c>
      <c r="C81" s="4">
        <f t="shared" si="1"/>
        <v>1844.9713414258922</v>
      </c>
      <c r="D81">
        <v>1844.9713414</v>
      </c>
      <c r="E81">
        <v>144.12117524000001</v>
      </c>
      <c r="F81">
        <v>1562.4990284999999</v>
      </c>
      <c r="G81">
        <v>2127.4436543000002</v>
      </c>
      <c r="H81">
        <v>163.08365857000001</v>
      </c>
    </row>
    <row r="82" spans="1:8">
      <c r="A82" s="1">
        <v>35674</v>
      </c>
      <c r="B82">
        <v>1615.924</v>
      </c>
      <c r="C82" s="4">
        <f t="shared" si="1"/>
        <v>1877.9515412567978</v>
      </c>
      <c r="D82">
        <v>1877.9515412999999</v>
      </c>
      <c r="E82">
        <v>144.12117524000001</v>
      </c>
      <c r="F82">
        <v>1595.4792284</v>
      </c>
      <c r="G82">
        <v>2160.4238541</v>
      </c>
      <c r="H82">
        <v>-262.0275413</v>
      </c>
    </row>
    <row r="83" spans="1:8">
      <c r="A83" s="1">
        <v>35704</v>
      </c>
      <c r="B83">
        <v>1773.91</v>
      </c>
      <c r="C83" s="4">
        <f t="shared" si="1"/>
        <v>1702.7990581876602</v>
      </c>
      <c r="D83">
        <v>1702.7990582</v>
      </c>
      <c r="E83">
        <v>144.12117524000001</v>
      </c>
      <c r="F83">
        <v>1420.3267453000001</v>
      </c>
      <c r="G83">
        <v>1985.2713710999999</v>
      </c>
      <c r="H83">
        <v>71.110941819000004</v>
      </c>
    </row>
    <row r="84" spans="1:8">
      <c r="A84" s="1">
        <v>35735</v>
      </c>
      <c r="B84">
        <v>1732.3679999999999</v>
      </c>
      <c r="C84" s="4">
        <f t="shared" si="1"/>
        <v>1773.3663945884059</v>
      </c>
      <c r="D84">
        <v>1773.3663945999999</v>
      </c>
      <c r="E84">
        <v>144.12117524000001</v>
      </c>
      <c r="F84">
        <v>1490.8940817</v>
      </c>
      <c r="G84">
        <v>2055.8387075000001</v>
      </c>
      <c r="H84">
        <v>-40.998394589999997</v>
      </c>
    </row>
    <row r="85" spans="1:8">
      <c r="A85" s="1">
        <v>35765</v>
      </c>
      <c r="B85">
        <v>1796.626</v>
      </c>
      <c r="C85" s="4">
        <f t="shared" si="1"/>
        <v>1754.8109005018425</v>
      </c>
      <c r="D85">
        <v>1754.8109004999999</v>
      </c>
      <c r="E85">
        <v>144.12117524000001</v>
      </c>
      <c r="F85">
        <v>1472.3385876</v>
      </c>
      <c r="G85">
        <v>2037.2832134</v>
      </c>
      <c r="H85">
        <v>41.815099500999999</v>
      </c>
    </row>
    <row r="86" spans="1:8">
      <c r="A86" s="1">
        <v>35796</v>
      </c>
      <c r="B86">
        <v>1570.33</v>
      </c>
      <c r="C86" s="4">
        <f t="shared" si="1"/>
        <v>1783.5129114549595</v>
      </c>
      <c r="D86">
        <v>1783.5129115</v>
      </c>
      <c r="E86">
        <v>144.12117524000001</v>
      </c>
      <c r="F86">
        <v>1501.0405986000001</v>
      </c>
      <c r="G86">
        <v>2065.9852243</v>
      </c>
      <c r="H86">
        <v>-213.18291149999999</v>
      </c>
    </row>
    <row r="87" spans="1:8">
      <c r="A87" s="1">
        <v>35827</v>
      </c>
      <c r="B87">
        <v>1412.691</v>
      </c>
      <c r="C87" s="4">
        <f t="shared" si="1"/>
        <v>1682.4336641916377</v>
      </c>
      <c r="D87">
        <v>1682.4336642000001</v>
      </c>
      <c r="E87">
        <v>144.12117524000001</v>
      </c>
      <c r="F87">
        <v>1399.9613512999999</v>
      </c>
      <c r="G87">
        <v>1964.9059771</v>
      </c>
      <c r="H87">
        <v>-269.74266419999998</v>
      </c>
    </row>
    <row r="88" spans="1:8">
      <c r="A88" s="1">
        <v>35855</v>
      </c>
      <c r="B88">
        <v>1754.6410000000001</v>
      </c>
      <c r="C88" s="4">
        <f t="shared" si="1"/>
        <v>1612.0213216873835</v>
      </c>
      <c r="D88">
        <v>1612.0213217</v>
      </c>
      <c r="E88">
        <v>144.12117524000001</v>
      </c>
      <c r="F88">
        <v>1329.5490087999999</v>
      </c>
      <c r="G88">
        <v>1894.4936346</v>
      </c>
      <c r="H88">
        <v>142.61967833</v>
      </c>
    </row>
    <row r="89" spans="1:8">
      <c r="A89" s="1">
        <v>35886</v>
      </c>
      <c r="B89">
        <v>1824.932</v>
      </c>
      <c r="C89" s="4">
        <f t="shared" si="1"/>
        <v>1764.7595433161034</v>
      </c>
      <c r="D89">
        <v>1764.7595432999999</v>
      </c>
      <c r="E89">
        <v>144.12117524000001</v>
      </c>
      <c r="F89">
        <v>1482.2872304</v>
      </c>
      <c r="G89">
        <v>2047.2318562</v>
      </c>
      <c r="H89">
        <v>60.172456685999997</v>
      </c>
    </row>
    <row r="90" spans="1:8">
      <c r="A90" s="1">
        <v>35916</v>
      </c>
      <c r="B90">
        <v>1843.289</v>
      </c>
      <c r="C90" s="4">
        <f t="shared" si="1"/>
        <v>1796.1563040603769</v>
      </c>
      <c r="D90">
        <v>1796.1563040999999</v>
      </c>
      <c r="E90">
        <v>144.12117524000001</v>
      </c>
      <c r="F90">
        <v>1513.6839912</v>
      </c>
      <c r="G90">
        <v>2078.6286169</v>
      </c>
      <c r="H90">
        <v>47.132695939999998</v>
      </c>
    </row>
    <row r="91" spans="1:8">
      <c r="A91" s="1">
        <v>35947</v>
      </c>
      <c r="B91">
        <v>1825.9639999999999</v>
      </c>
      <c r="C91" s="4">
        <f t="shared" si="1"/>
        <v>1804.3557938525641</v>
      </c>
      <c r="D91">
        <v>1804.3557939</v>
      </c>
      <c r="E91">
        <v>144.12117524000001</v>
      </c>
      <c r="F91">
        <v>1521.8834810000001</v>
      </c>
      <c r="G91">
        <v>2086.8281066999998</v>
      </c>
      <c r="H91">
        <v>21.608206147000001</v>
      </c>
    </row>
    <row r="92" spans="1:8">
      <c r="A92" s="1">
        <v>35977</v>
      </c>
      <c r="B92">
        <v>1968.172</v>
      </c>
      <c r="C92" s="4">
        <f t="shared" si="1"/>
        <v>1796.617265735244</v>
      </c>
      <c r="D92">
        <v>1796.6172657</v>
      </c>
      <c r="E92">
        <v>144.12117524000001</v>
      </c>
      <c r="F92">
        <v>1514.1449528999999</v>
      </c>
      <c r="G92">
        <v>2079.0895786000001</v>
      </c>
      <c r="H92">
        <v>171.55473426</v>
      </c>
    </row>
    <row r="93" spans="1:8">
      <c r="A93" s="1">
        <v>36008</v>
      </c>
      <c r="B93">
        <v>1921.645</v>
      </c>
      <c r="C93" s="4">
        <f t="shared" si="1"/>
        <v>1860.1370698626811</v>
      </c>
      <c r="D93">
        <v>1860.1370698999999</v>
      </c>
      <c r="E93">
        <v>144.12117524000001</v>
      </c>
      <c r="F93">
        <v>1577.664757</v>
      </c>
      <c r="G93">
        <v>2142.6093827</v>
      </c>
      <c r="H93">
        <v>61.507930133000002</v>
      </c>
    </row>
    <row r="94" spans="1:8">
      <c r="A94" s="1">
        <v>36039</v>
      </c>
      <c r="B94">
        <v>1669.597</v>
      </c>
      <c r="C94" s="4">
        <f t="shared" si="1"/>
        <v>1839.3549343524619</v>
      </c>
      <c r="D94">
        <v>1839.3549344</v>
      </c>
      <c r="E94">
        <v>144.12117524000001</v>
      </c>
      <c r="F94">
        <v>1556.8826214999999</v>
      </c>
      <c r="G94">
        <v>2121.8272471999999</v>
      </c>
      <c r="H94">
        <v>-169.75793440000001</v>
      </c>
    </row>
    <row r="95" spans="1:8">
      <c r="A95" s="1">
        <v>36069</v>
      </c>
      <c r="B95">
        <v>1791.4739999999999</v>
      </c>
      <c r="C95" s="4">
        <f t="shared" si="1"/>
        <v>1726.7730852953609</v>
      </c>
      <c r="D95">
        <v>1726.7730853</v>
      </c>
      <c r="E95">
        <v>144.12117524000001</v>
      </c>
      <c r="F95">
        <v>1444.3007723999999</v>
      </c>
      <c r="G95">
        <v>2009.2453982</v>
      </c>
      <c r="H95">
        <v>64.700914709000003</v>
      </c>
    </row>
    <row r="96" spans="1:8">
      <c r="A96" s="1">
        <v>36100</v>
      </c>
      <c r="B96">
        <v>1816.7139999999999</v>
      </c>
      <c r="C96" s="4">
        <f t="shared" si="1"/>
        <v>1781.2116764269401</v>
      </c>
      <c r="D96">
        <v>1781.2116764</v>
      </c>
      <c r="E96">
        <v>144.12117524000001</v>
      </c>
      <c r="F96">
        <v>1498.7393635000001</v>
      </c>
      <c r="G96">
        <v>2063.6839893000001</v>
      </c>
      <c r="H96">
        <v>35.502323574000002</v>
      </c>
    </row>
    <row r="97" spans="1:8">
      <c r="A97" s="1">
        <v>36130</v>
      </c>
      <c r="B97">
        <v>1846.7539999999999</v>
      </c>
      <c r="C97" s="4">
        <f t="shared" si="1"/>
        <v>1792.4855840564442</v>
      </c>
      <c r="D97">
        <v>1792.4855841000001</v>
      </c>
      <c r="E97">
        <v>144.12117524000001</v>
      </c>
      <c r="F97">
        <v>1510.0132712</v>
      </c>
      <c r="G97">
        <v>2074.9578968999999</v>
      </c>
      <c r="H97">
        <v>54.268415943999997</v>
      </c>
    </row>
    <row r="98" spans="1:8">
      <c r="A98" s="1">
        <v>36161</v>
      </c>
      <c r="B98">
        <v>1599.4269999999999</v>
      </c>
      <c r="C98" s="4">
        <f t="shared" si="1"/>
        <v>1805.9034994760282</v>
      </c>
      <c r="D98">
        <v>1805.9034995</v>
      </c>
      <c r="E98">
        <v>144.12117524000001</v>
      </c>
      <c r="F98">
        <v>1523.4311866</v>
      </c>
      <c r="G98">
        <v>2088.3758124000001</v>
      </c>
      <c r="H98">
        <v>-206.47649949999999</v>
      </c>
    </row>
    <row r="99" spans="1:8">
      <c r="A99" s="1">
        <v>36192</v>
      </c>
      <c r="B99">
        <v>1548.8040000000001</v>
      </c>
      <c r="C99" s="4">
        <f t="shared" si="1"/>
        <v>1695.4303714141288</v>
      </c>
      <c r="D99">
        <v>1695.4303714</v>
      </c>
      <c r="E99">
        <v>144.12117524000001</v>
      </c>
      <c r="F99">
        <v>1412.9580585000001</v>
      </c>
      <c r="G99">
        <v>1977.9026842999999</v>
      </c>
      <c r="H99">
        <v>-146.62637140000001</v>
      </c>
    </row>
    <row r="100" spans="1:8">
      <c r="A100" s="1">
        <v>36220</v>
      </c>
      <c r="B100">
        <v>1832.3330000000001</v>
      </c>
      <c r="C100" s="4">
        <f t="shared" si="1"/>
        <v>1672.8186825897083</v>
      </c>
      <c r="D100">
        <v>1672.8186826000001</v>
      </c>
      <c r="E100">
        <v>144.12117524000001</v>
      </c>
      <c r="F100">
        <v>1390.3463697</v>
      </c>
      <c r="G100">
        <v>1955.2909955</v>
      </c>
      <c r="H100">
        <v>159.51431742</v>
      </c>
    </row>
    <row r="101" spans="1:8">
      <c r="A101" s="1">
        <v>36251</v>
      </c>
      <c r="B101">
        <v>1839.72</v>
      </c>
      <c r="C101" s="4">
        <f t="shared" si="1"/>
        <v>1799.4620960717066</v>
      </c>
      <c r="D101">
        <v>1799.4620961000001</v>
      </c>
      <c r="E101">
        <v>144.12117524000001</v>
      </c>
      <c r="F101">
        <v>1516.9897831999999</v>
      </c>
      <c r="G101">
        <v>2081.934409</v>
      </c>
      <c r="H101">
        <v>40.257903927999998</v>
      </c>
    </row>
    <row r="102" spans="1:8">
      <c r="A102" s="1">
        <v>36281</v>
      </c>
      <c r="B102">
        <v>1846.498</v>
      </c>
      <c r="C102" s="4">
        <f t="shared" si="1"/>
        <v>1802.7616347269818</v>
      </c>
      <c r="D102">
        <v>1802.7616347000001</v>
      </c>
      <c r="E102">
        <v>144.12117524000001</v>
      </c>
      <c r="F102">
        <v>1520.2893217999999</v>
      </c>
      <c r="G102">
        <v>2085.2339476000002</v>
      </c>
      <c r="H102">
        <v>43.736365272</v>
      </c>
    </row>
    <row r="103" spans="1:8">
      <c r="A103" s="1">
        <v>36312</v>
      </c>
      <c r="B103">
        <v>1864.8520000000001</v>
      </c>
      <c r="C103" s="4">
        <f t="shared" si="1"/>
        <v>1805.7891523938906</v>
      </c>
      <c r="D103">
        <v>1805.7891523999999</v>
      </c>
      <c r="E103">
        <v>144.12117524000001</v>
      </c>
      <c r="F103">
        <v>1523.3168395</v>
      </c>
      <c r="G103">
        <v>2088.2614653000001</v>
      </c>
      <c r="H103">
        <v>59.062847605000002</v>
      </c>
    </row>
    <row r="104" spans="1:8">
      <c r="A104" s="1">
        <v>36342</v>
      </c>
      <c r="B104">
        <v>1965.7429999999999</v>
      </c>
      <c r="C104" s="4">
        <f t="shared" si="1"/>
        <v>1813.9873021812091</v>
      </c>
      <c r="D104">
        <v>1813.9873021999999</v>
      </c>
      <c r="E104">
        <v>144.12117524000001</v>
      </c>
      <c r="F104">
        <v>1531.5149893</v>
      </c>
      <c r="G104">
        <v>2096.4596151000001</v>
      </c>
      <c r="H104">
        <v>151.75569781999999</v>
      </c>
    </row>
    <row r="105" spans="1:8">
      <c r="A105" s="1">
        <v>36373</v>
      </c>
      <c r="B105">
        <v>1949.002</v>
      </c>
      <c r="C105" s="4">
        <f t="shared" si="1"/>
        <v>1859.0521125872424</v>
      </c>
      <c r="D105">
        <v>1859.0521126000001</v>
      </c>
      <c r="E105">
        <v>144.12117524000001</v>
      </c>
      <c r="F105">
        <v>1576.5797997</v>
      </c>
      <c r="G105">
        <v>2141.5244254999998</v>
      </c>
      <c r="H105">
        <v>89.949887407999995</v>
      </c>
    </row>
    <row r="106" spans="1:8">
      <c r="A106" s="1">
        <v>36404</v>
      </c>
      <c r="B106">
        <v>1607.373</v>
      </c>
      <c r="C106" s="4">
        <f t="shared" si="1"/>
        <v>1851.574438751049</v>
      </c>
      <c r="D106">
        <v>1851.5744388000001</v>
      </c>
      <c r="E106">
        <v>144.12117524000001</v>
      </c>
      <c r="F106">
        <v>1569.1021258999999</v>
      </c>
      <c r="G106">
        <v>2134.0467515999999</v>
      </c>
      <c r="H106">
        <v>-244.20143880000001</v>
      </c>
    </row>
    <row r="107" spans="1:8">
      <c r="A107" s="1">
        <v>36434</v>
      </c>
      <c r="B107">
        <v>1803.664</v>
      </c>
      <c r="C107" s="4">
        <f t="shared" si="1"/>
        <v>1698.9795976432906</v>
      </c>
      <c r="D107">
        <v>1698.9795976</v>
      </c>
      <c r="E107">
        <v>144.12117524000001</v>
      </c>
      <c r="F107">
        <v>1416.5072848</v>
      </c>
      <c r="G107">
        <v>1981.4519104999999</v>
      </c>
      <c r="H107">
        <v>104.68440236000001</v>
      </c>
    </row>
    <row r="108" spans="1:8">
      <c r="A108" s="1">
        <v>36465</v>
      </c>
      <c r="B108">
        <v>1850.309</v>
      </c>
      <c r="C108" s="4">
        <f t="shared" si="1"/>
        <v>1786.6565628771641</v>
      </c>
      <c r="D108">
        <v>1786.6565628999999</v>
      </c>
      <c r="E108">
        <v>144.12117524000001</v>
      </c>
      <c r="F108">
        <v>1504.18425</v>
      </c>
      <c r="G108">
        <v>2069.1288758000001</v>
      </c>
      <c r="H108">
        <v>63.652437122999999</v>
      </c>
    </row>
    <row r="109" spans="1:8">
      <c r="A109" s="1">
        <v>36495</v>
      </c>
      <c r="B109">
        <v>1836.4349999999999</v>
      </c>
      <c r="C109" s="4">
        <f t="shared" si="1"/>
        <v>1807.4914052455561</v>
      </c>
      <c r="D109">
        <v>1807.4914051999999</v>
      </c>
      <c r="E109">
        <v>144.12117524000001</v>
      </c>
      <c r="F109">
        <v>1525.0190924000001</v>
      </c>
      <c r="G109">
        <v>2089.9637180999998</v>
      </c>
      <c r="H109">
        <v>28.943594753999999</v>
      </c>
    </row>
    <row r="110" spans="1:8">
      <c r="A110" s="1">
        <v>36526</v>
      </c>
      <c r="B110">
        <v>1541.66</v>
      </c>
      <c r="C110" s="4">
        <f t="shared" si="1"/>
        <v>1801.2943293956457</v>
      </c>
      <c r="D110">
        <v>1801.2943293999999</v>
      </c>
      <c r="E110">
        <v>144.12117524000001</v>
      </c>
      <c r="F110">
        <v>1518.8220165</v>
      </c>
      <c r="G110">
        <v>2083.7666423000001</v>
      </c>
      <c r="H110">
        <v>-259.63432940000001</v>
      </c>
    </row>
    <row r="111" spans="1:8">
      <c r="A111" s="1">
        <v>36557</v>
      </c>
      <c r="B111">
        <v>1616.9280000000001</v>
      </c>
      <c r="C111" s="4">
        <f t="shared" si="1"/>
        <v>1669.6276843288058</v>
      </c>
      <c r="D111">
        <v>1669.6276843000001</v>
      </c>
      <c r="E111">
        <v>144.12117524000001</v>
      </c>
      <c r="F111">
        <v>1387.1553713999999</v>
      </c>
      <c r="G111">
        <v>1952.0999972</v>
      </c>
      <c r="H111">
        <v>-52.699684320000003</v>
      </c>
    </row>
    <row r="112" spans="1:8">
      <c r="A112" s="1">
        <v>36586</v>
      </c>
      <c r="B112">
        <v>1919.538</v>
      </c>
      <c r="C112" s="4">
        <f t="shared" si="1"/>
        <v>1703.2475131504186</v>
      </c>
      <c r="D112">
        <v>1703.2475131000001</v>
      </c>
      <c r="E112">
        <v>144.12117524000001</v>
      </c>
      <c r="F112">
        <v>1420.7752003000001</v>
      </c>
      <c r="G112">
        <v>1985.719826</v>
      </c>
      <c r="H112">
        <v>216.29048685999999</v>
      </c>
    </row>
    <row r="113" spans="1:8">
      <c r="A113" s="1">
        <v>36617</v>
      </c>
      <c r="B113">
        <v>1971.4929999999999</v>
      </c>
      <c r="C113" s="4">
        <f t="shared" si="1"/>
        <v>1838.4138042662746</v>
      </c>
      <c r="D113">
        <v>1838.4138043</v>
      </c>
      <c r="E113">
        <v>144.12117524000001</v>
      </c>
      <c r="F113">
        <v>1555.9414913999999</v>
      </c>
      <c r="G113">
        <v>2120.8861172000002</v>
      </c>
      <c r="H113">
        <v>133.07919573000001</v>
      </c>
    </row>
    <row r="114" spans="1:8">
      <c r="A114" s="1">
        <v>36647</v>
      </c>
      <c r="B114">
        <v>1992.3009999999999</v>
      </c>
      <c r="C114" s="4">
        <f t="shared" si="1"/>
        <v>1861.6204552524425</v>
      </c>
      <c r="D114">
        <v>1861.6204553</v>
      </c>
      <c r="E114">
        <v>144.12117524000001</v>
      </c>
      <c r="F114">
        <v>1579.1481424000001</v>
      </c>
      <c r="G114">
        <v>2144.0927680999998</v>
      </c>
      <c r="H114">
        <v>130.68054473999999</v>
      </c>
    </row>
    <row r="115" spans="1:8">
      <c r="A115" s="1">
        <v>36678</v>
      </c>
      <c r="B115">
        <v>2009.7629999999999</v>
      </c>
      <c r="C115" s="4">
        <f t="shared" si="1"/>
        <v>1870.9147290224394</v>
      </c>
      <c r="D115">
        <v>1870.9147290000001</v>
      </c>
      <c r="E115">
        <v>144.12117524000001</v>
      </c>
      <c r="F115">
        <v>1588.4424160999999</v>
      </c>
      <c r="G115">
        <v>2153.3870419</v>
      </c>
      <c r="H115">
        <v>138.84827096999999</v>
      </c>
    </row>
    <row r="116" spans="1:8">
      <c r="A116" s="1">
        <v>36708</v>
      </c>
      <c r="B116">
        <v>2053.9960000000001</v>
      </c>
      <c r="C116" s="4">
        <f t="shared" si="1"/>
        <v>1878.7144506954346</v>
      </c>
      <c r="D116">
        <v>1878.7144507</v>
      </c>
      <c r="E116">
        <v>144.12117524000001</v>
      </c>
      <c r="F116">
        <v>1596.2421377999999</v>
      </c>
      <c r="G116">
        <v>2161.1867636000002</v>
      </c>
      <c r="H116">
        <v>175.28154929999999</v>
      </c>
    </row>
    <row r="117" spans="1:8">
      <c r="A117" s="1">
        <v>36739</v>
      </c>
      <c r="B117">
        <v>2097.471</v>
      </c>
      <c r="C117" s="4">
        <f t="shared" si="1"/>
        <v>1898.4719291493116</v>
      </c>
      <c r="D117">
        <v>1898.4719292</v>
      </c>
      <c r="E117">
        <v>144.12117524000001</v>
      </c>
      <c r="F117">
        <v>1615.9996163000001</v>
      </c>
      <c r="G117">
        <v>2180.944242</v>
      </c>
      <c r="H117">
        <v>198.99907084</v>
      </c>
    </row>
    <row r="118" spans="1:8">
      <c r="A118" s="1">
        <v>36770</v>
      </c>
      <c r="B118">
        <v>1823.7059999999999</v>
      </c>
      <c r="C118" s="4">
        <f t="shared" si="1"/>
        <v>1917.8908330396714</v>
      </c>
      <c r="D118">
        <v>1917.8908329999999</v>
      </c>
      <c r="E118">
        <v>144.12117524000001</v>
      </c>
      <c r="F118">
        <v>1635.4185202000001</v>
      </c>
      <c r="G118">
        <v>2200.3631458999998</v>
      </c>
      <c r="H118">
        <v>-94.184833049999995</v>
      </c>
    </row>
    <row r="119" spans="1:8">
      <c r="A119" s="1">
        <v>36800</v>
      </c>
      <c r="B119">
        <v>1976.9970000000001</v>
      </c>
      <c r="C119" s="4">
        <f t="shared" si="1"/>
        <v>1795.6086887373274</v>
      </c>
      <c r="D119">
        <v>1795.6086886999999</v>
      </c>
      <c r="E119">
        <v>144.12117524000001</v>
      </c>
      <c r="F119">
        <v>1513.1363759000001</v>
      </c>
      <c r="G119">
        <v>2078.0810016</v>
      </c>
      <c r="H119">
        <v>181.38831125999999</v>
      </c>
    </row>
    <row r="120" spans="1:8">
      <c r="A120" s="1">
        <v>36831</v>
      </c>
      <c r="B120">
        <v>1981.4079999999999</v>
      </c>
      <c r="C120" s="4">
        <f t="shared" si="1"/>
        <v>1864.0789175184009</v>
      </c>
      <c r="D120">
        <v>1864.0789175</v>
      </c>
      <c r="E120">
        <v>144.12117524000001</v>
      </c>
      <c r="F120">
        <v>1581.6066046000001</v>
      </c>
      <c r="G120">
        <v>2146.5512303999999</v>
      </c>
      <c r="H120">
        <v>117.32908248</v>
      </c>
    </row>
    <row r="121" spans="1:8">
      <c r="A121" s="1">
        <v>36861</v>
      </c>
      <c r="B121">
        <v>2000.153</v>
      </c>
      <c r="C121" s="4">
        <f t="shared" si="1"/>
        <v>1866.0491713438264</v>
      </c>
      <c r="D121">
        <v>1866.0491712999999</v>
      </c>
      <c r="E121">
        <v>144.12117524000001</v>
      </c>
      <c r="F121">
        <v>1583.5768585000001</v>
      </c>
      <c r="G121">
        <v>2148.5214842</v>
      </c>
      <c r="H121">
        <v>134.10382865</v>
      </c>
    </row>
    <row r="122" spans="1:8">
      <c r="A122" s="2">
        <v>43831</v>
      </c>
      <c r="B122">
        <v>1683.1479999999999</v>
      </c>
      <c r="C122" s="4">
        <f t="shared" si="1"/>
        <v>1874.4219684323784</v>
      </c>
      <c r="D122">
        <v>1874.4219684</v>
      </c>
      <c r="E122">
        <v>144.12117524000001</v>
      </c>
      <c r="F122">
        <v>1591.9496555999999</v>
      </c>
      <c r="G122">
        <v>2156.8942812999999</v>
      </c>
      <c r="H122">
        <v>-191.2739684</v>
      </c>
    </row>
    <row r="123" spans="1:8">
      <c r="A123" s="2">
        <v>43862</v>
      </c>
      <c r="B123">
        <v>1663.404</v>
      </c>
      <c r="C123" s="4">
        <f t="shared" si="1"/>
        <v>1732.8258872877304</v>
      </c>
      <c r="D123">
        <v>1732.8258873</v>
      </c>
      <c r="E123">
        <v>144.12117524000001</v>
      </c>
      <c r="F123">
        <v>1450.3535744000001</v>
      </c>
      <c r="G123">
        <v>2015.2982002000001</v>
      </c>
      <c r="H123">
        <v>-69.421887280000007</v>
      </c>
    </row>
    <row r="124" spans="1:8">
      <c r="A124" s="2">
        <v>43891</v>
      </c>
      <c r="B124">
        <v>2007.9280000000001</v>
      </c>
      <c r="C124" s="4">
        <f t="shared" si="1"/>
        <v>1724.0068685778683</v>
      </c>
      <c r="D124">
        <v>1724.0068686</v>
      </c>
      <c r="E124">
        <v>144.12117524000001</v>
      </c>
      <c r="F124">
        <v>1441.5345557000001</v>
      </c>
      <c r="G124">
        <v>2006.4791815000001</v>
      </c>
      <c r="H124">
        <v>283.92113143</v>
      </c>
    </row>
    <row r="125" spans="1:8">
      <c r="A125" s="2">
        <v>43922</v>
      </c>
      <c r="B125" t="s">
        <v>6</v>
      </c>
      <c r="C125" s="10">
        <f t="shared" si="1"/>
        <v>1877.8948143840187</v>
      </c>
      <c r="D125">
        <v>1877.8948144000001</v>
      </c>
      <c r="E125">
        <v>144.12117524000001</v>
      </c>
      <c r="F125">
        <v>1595.4225015</v>
      </c>
      <c r="G125">
        <v>2160.3671273</v>
      </c>
      <c r="H125" t="s">
        <v>6</v>
      </c>
    </row>
    <row r="126" spans="1:8">
      <c r="A126" s="2">
        <v>43952</v>
      </c>
      <c r="B126" t="s">
        <v>6</v>
      </c>
      <c r="C126" s="10">
        <f>M$1*(1-N$1)+N$1*C125</f>
        <v>1819.8131137736889</v>
      </c>
      <c r="D126">
        <v>1819.8131138000001</v>
      </c>
      <c r="E126">
        <v>157.84476941</v>
      </c>
      <c r="F126">
        <v>1510.4430506000001</v>
      </c>
      <c r="G126">
        <v>2129.1831769999999</v>
      </c>
      <c r="H126" t="s">
        <v>6</v>
      </c>
    </row>
    <row r="127" spans="1:8">
      <c r="A127" s="2">
        <v>43983</v>
      </c>
      <c r="B127" t="s">
        <v>6</v>
      </c>
      <c r="C127" s="10">
        <f t="shared" ref="C127:C160" si="2">M$1*(1-N$1)+N$1*C126</f>
        <v>1793.8698599050135</v>
      </c>
      <c r="D127">
        <v>1793.8698598999999</v>
      </c>
      <c r="E127">
        <v>160.44239736</v>
      </c>
      <c r="F127">
        <v>1479.4085395</v>
      </c>
      <c r="G127">
        <v>2108.3311803000001</v>
      </c>
      <c r="H127" t="s">
        <v>6</v>
      </c>
    </row>
    <row r="128" spans="1:8">
      <c r="A128" s="2">
        <v>44013</v>
      </c>
      <c r="B128" t="s">
        <v>6</v>
      </c>
      <c r="C128" s="10">
        <f t="shared" si="2"/>
        <v>1782.2818310728339</v>
      </c>
      <c r="D128">
        <v>1782.2818311000001</v>
      </c>
      <c r="E128">
        <v>160.95564042999999</v>
      </c>
      <c r="F128">
        <v>1466.8145727000001</v>
      </c>
      <c r="G128">
        <v>2097.7490893999998</v>
      </c>
      <c r="H128" t="s">
        <v>6</v>
      </c>
    </row>
    <row r="129" spans="1:8">
      <c r="A129" s="2">
        <v>44044</v>
      </c>
      <c r="B129" t="s">
        <v>6</v>
      </c>
      <c r="C129" s="10">
        <f t="shared" si="2"/>
        <v>1777.1058260545287</v>
      </c>
      <c r="D129">
        <v>1777.1058261000001</v>
      </c>
      <c r="E129">
        <v>161.05784316</v>
      </c>
      <c r="F129">
        <v>1461.4382539999999</v>
      </c>
      <c r="G129">
        <v>2092.7733981000001</v>
      </c>
      <c r="H129" t="s">
        <v>6</v>
      </c>
    </row>
    <row r="130" spans="1:8">
      <c r="A130" s="2">
        <v>44075</v>
      </c>
      <c r="B130" t="s">
        <v>6</v>
      </c>
      <c r="C130" s="10">
        <f t="shared" si="2"/>
        <v>1774.7938687460412</v>
      </c>
      <c r="D130">
        <v>1774.7938687000001</v>
      </c>
      <c r="E130">
        <v>161.07822612999999</v>
      </c>
      <c r="F130">
        <v>1459.0863468</v>
      </c>
      <c r="G130">
        <v>2090.5013906999998</v>
      </c>
      <c r="H130" t="s">
        <v>6</v>
      </c>
    </row>
    <row r="131" spans="1:8">
      <c r="A131" s="2">
        <v>44105</v>
      </c>
      <c r="B131" t="s">
        <v>6</v>
      </c>
      <c r="C131" s="10">
        <f t="shared" si="2"/>
        <v>1773.7611907294308</v>
      </c>
      <c r="D131">
        <v>1773.7611907</v>
      </c>
      <c r="E131">
        <v>161.08229248000001</v>
      </c>
      <c r="F131">
        <v>1458.0456988999999</v>
      </c>
      <c r="G131">
        <v>2089.4766825000002</v>
      </c>
      <c r="H131" t="s">
        <v>6</v>
      </c>
    </row>
    <row r="132" spans="1:8">
      <c r="A132" s="2">
        <v>44136</v>
      </c>
      <c r="B132" t="s">
        <v>6</v>
      </c>
      <c r="C132" s="10">
        <f t="shared" si="2"/>
        <v>1773.2999262060439</v>
      </c>
      <c r="D132">
        <v>1773.2999262000001</v>
      </c>
      <c r="E132">
        <v>161.08310376</v>
      </c>
      <c r="F132">
        <v>1457.5828443</v>
      </c>
      <c r="G132">
        <v>2089.0170081000001</v>
      </c>
      <c r="H132" t="s">
        <v>6</v>
      </c>
    </row>
    <row r="133" spans="1:8">
      <c r="A133" s="2">
        <v>44166</v>
      </c>
      <c r="B133" t="s">
        <v>6</v>
      </c>
      <c r="C133" s="10">
        <f t="shared" si="2"/>
        <v>1773.0938939703296</v>
      </c>
      <c r="D133">
        <v>1773.0938940000001</v>
      </c>
      <c r="E133">
        <v>161.08326561999999</v>
      </c>
      <c r="F133">
        <v>1457.3764948</v>
      </c>
      <c r="G133">
        <v>2088.8112931000001</v>
      </c>
      <c r="H133" t="s">
        <v>6</v>
      </c>
    </row>
    <row r="134" spans="1:8">
      <c r="A134" s="2">
        <v>43832</v>
      </c>
      <c r="B134" t="s">
        <v>6</v>
      </c>
      <c r="C134" s="10">
        <f t="shared" si="2"/>
        <v>1773.0018659040006</v>
      </c>
      <c r="D134">
        <v>1773.0018659</v>
      </c>
      <c r="E134">
        <v>161.08329791</v>
      </c>
      <c r="F134">
        <v>1457.2844035000001</v>
      </c>
      <c r="G134">
        <v>2088.7193283000001</v>
      </c>
      <c r="H134" t="s">
        <v>6</v>
      </c>
    </row>
    <row r="135" spans="1:8">
      <c r="A135" s="2">
        <v>43863</v>
      </c>
      <c r="B135" t="s">
        <v>6</v>
      </c>
      <c r="C135" s="10">
        <f t="shared" si="2"/>
        <v>1772.9607598850184</v>
      </c>
      <c r="D135">
        <v>1772.9607599000001</v>
      </c>
      <c r="E135">
        <v>161.08330434999999</v>
      </c>
      <c r="F135">
        <v>1457.2432848000001</v>
      </c>
      <c r="G135">
        <v>2088.6782349</v>
      </c>
      <c r="H135" t="s">
        <v>6</v>
      </c>
    </row>
    <row r="136" spans="1:8">
      <c r="A136" s="2">
        <v>43892</v>
      </c>
      <c r="B136" t="s">
        <v>6</v>
      </c>
      <c r="C136" s="10">
        <f t="shared" si="2"/>
        <v>1772.9423991298272</v>
      </c>
      <c r="D136">
        <v>1772.9423991000001</v>
      </c>
      <c r="E136">
        <v>161.08330563999999</v>
      </c>
      <c r="F136">
        <v>1457.2249216</v>
      </c>
      <c r="G136">
        <v>2088.6598767</v>
      </c>
      <c r="H136" t="s">
        <v>6</v>
      </c>
    </row>
    <row r="137" spans="1:8">
      <c r="A137" s="2">
        <v>43923</v>
      </c>
      <c r="B137" t="s">
        <v>6</v>
      </c>
      <c r="C137" s="10">
        <f t="shared" si="2"/>
        <v>1772.9341979627102</v>
      </c>
      <c r="D137">
        <v>1772.9341979999999</v>
      </c>
      <c r="E137">
        <v>161.08330588999999</v>
      </c>
      <c r="F137">
        <v>1457.2167199</v>
      </c>
      <c r="G137">
        <v>2088.651676</v>
      </c>
      <c r="H137" t="s">
        <v>6</v>
      </c>
    </row>
    <row r="138" spans="1:8">
      <c r="A138" s="2">
        <v>43953</v>
      </c>
      <c r="B138" t="s">
        <v>6</v>
      </c>
      <c r="C138" s="10">
        <f t="shared" si="2"/>
        <v>1772.9305347614213</v>
      </c>
      <c r="D138">
        <v>1772.9305348</v>
      </c>
      <c r="E138">
        <v>161.08330595000001</v>
      </c>
      <c r="F138">
        <v>1457.2130566000001</v>
      </c>
      <c r="G138">
        <v>2088.6480129000001</v>
      </c>
      <c r="H138" t="s">
        <v>6</v>
      </c>
    </row>
    <row r="139" spans="1:8">
      <c r="A139" s="2">
        <v>43984</v>
      </c>
      <c r="B139" t="s">
        <v>6</v>
      </c>
      <c r="C139" s="10">
        <f t="shared" si="2"/>
        <v>1772.9288985255671</v>
      </c>
      <c r="D139">
        <v>1772.9288985000001</v>
      </c>
      <c r="E139">
        <v>161.08330595999999</v>
      </c>
      <c r="F139">
        <v>1457.2114203000001</v>
      </c>
      <c r="G139">
        <v>2088.6463767</v>
      </c>
      <c r="H139" t="s">
        <v>6</v>
      </c>
    </row>
    <row r="140" spans="1:8">
      <c r="A140" s="2">
        <v>44014</v>
      </c>
      <c r="B140" t="s">
        <v>6</v>
      </c>
      <c r="C140" s="10">
        <f t="shared" si="2"/>
        <v>1772.9281676708968</v>
      </c>
      <c r="D140">
        <v>1772.9281676999999</v>
      </c>
      <c r="E140">
        <v>161.08330595999999</v>
      </c>
      <c r="F140">
        <v>1457.2106894999999</v>
      </c>
      <c r="G140">
        <v>2088.6456459000001</v>
      </c>
      <c r="H140" t="s">
        <v>6</v>
      </c>
    </row>
    <row r="141" spans="1:8">
      <c r="A141" s="2">
        <v>44045</v>
      </c>
      <c r="B141" t="s">
        <v>6</v>
      </c>
      <c r="C141" s="10">
        <f t="shared" si="2"/>
        <v>1772.9278412212911</v>
      </c>
      <c r="D141">
        <v>1772.9278412000001</v>
      </c>
      <c r="E141">
        <v>161.08330595999999</v>
      </c>
      <c r="F141">
        <v>1457.2103629999999</v>
      </c>
      <c r="G141">
        <v>2088.6453194000001</v>
      </c>
      <c r="H141" t="s">
        <v>6</v>
      </c>
    </row>
    <row r="142" spans="1:8">
      <c r="A142" s="2">
        <v>44076</v>
      </c>
      <c r="B142" t="s">
        <v>6</v>
      </c>
      <c r="C142" s="10">
        <f t="shared" si="2"/>
        <v>1772.9276954066042</v>
      </c>
      <c r="D142">
        <v>1772.9276953999999</v>
      </c>
      <c r="E142">
        <v>161.08330595999999</v>
      </c>
      <c r="F142">
        <v>1457.2102172</v>
      </c>
      <c r="G142">
        <v>2088.6451735999999</v>
      </c>
      <c r="H142" t="s">
        <v>6</v>
      </c>
    </row>
    <row r="143" spans="1:8">
      <c r="A143" s="2">
        <v>44106</v>
      </c>
      <c r="B143" t="s">
        <v>6</v>
      </c>
      <c r="C143" s="10">
        <f t="shared" si="2"/>
        <v>1772.9276302758076</v>
      </c>
      <c r="D143">
        <v>1772.9276302999999</v>
      </c>
      <c r="E143">
        <v>161.08330595999999</v>
      </c>
      <c r="F143">
        <v>1457.2101521</v>
      </c>
      <c r="G143">
        <v>2088.6451084999999</v>
      </c>
      <c r="H143" t="s">
        <v>6</v>
      </c>
    </row>
    <row r="144" spans="1:8">
      <c r="A144" s="2">
        <v>44137</v>
      </c>
      <c r="B144" t="s">
        <v>6</v>
      </c>
      <c r="C144" s="10">
        <f t="shared" si="2"/>
        <v>1772.9276011839461</v>
      </c>
      <c r="D144">
        <v>1772.9276012</v>
      </c>
      <c r="E144">
        <v>161.08330595999999</v>
      </c>
      <c r="F144">
        <v>1457.2101230000001</v>
      </c>
      <c r="G144">
        <v>2088.6450794000002</v>
      </c>
      <c r="H144" t="s">
        <v>6</v>
      </c>
    </row>
    <row r="145" spans="1:8">
      <c r="A145" s="2">
        <v>44167</v>
      </c>
      <c r="B145" t="s">
        <v>6</v>
      </c>
      <c r="C145" s="10">
        <f t="shared" si="2"/>
        <v>1772.9275881895339</v>
      </c>
      <c r="D145">
        <v>1772.9275881999999</v>
      </c>
      <c r="E145">
        <v>161.08330595999999</v>
      </c>
      <c r="F145">
        <v>1457.21011</v>
      </c>
      <c r="G145">
        <v>2088.6450663999999</v>
      </c>
      <c r="H145" t="s">
        <v>6</v>
      </c>
    </row>
    <row r="146" spans="1:8">
      <c r="A146" s="2">
        <v>43833</v>
      </c>
      <c r="B146" t="s">
        <v>6</v>
      </c>
      <c r="C146" s="10">
        <f t="shared" si="2"/>
        <v>1772.927582385342</v>
      </c>
      <c r="D146">
        <v>1772.9275823999999</v>
      </c>
      <c r="E146">
        <v>161.08330595999999</v>
      </c>
      <c r="F146">
        <v>1457.2101041999999</v>
      </c>
      <c r="G146">
        <v>2088.6450605999999</v>
      </c>
      <c r="H146" t="s">
        <v>6</v>
      </c>
    </row>
    <row r="147" spans="1:8">
      <c r="A147" s="2">
        <v>43864</v>
      </c>
      <c r="B147" t="s">
        <v>6</v>
      </c>
      <c r="C147" s="10">
        <f t="shared" si="2"/>
        <v>1772.9275797927935</v>
      </c>
      <c r="D147">
        <v>1772.9275798000001</v>
      </c>
      <c r="E147">
        <v>161.08330595999999</v>
      </c>
      <c r="F147">
        <v>1457.2101015999999</v>
      </c>
      <c r="G147">
        <v>2088.6450580000001</v>
      </c>
      <c r="H147" t="s">
        <v>6</v>
      </c>
    </row>
    <row r="148" spans="1:8">
      <c r="A148" s="2">
        <v>43893</v>
      </c>
      <c r="B148" t="s">
        <v>6</v>
      </c>
      <c r="C148" s="10">
        <f t="shared" si="2"/>
        <v>1772.9275786347844</v>
      </c>
      <c r="D148">
        <v>1772.9275786000001</v>
      </c>
      <c r="E148">
        <v>161.08330595999999</v>
      </c>
      <c r="F148">
        <v>1457.2101004000001</v>
      </c>
      <c r="G148">
        <v>2088.6450568</v>
      </c>
      <c r="H148" t="s">
        <v>6</v>
      </c>
    </row>
    <row r="149" spans="1:8">
      <c r="A149" s="2">
        <v>43924</v>
      </c>
      <c r="B149" t="s">
        <v>6</v>
      </c>
      <c r="C149" s="10">
        <f t="shared" si="2"/>
        <v>1772.9275781175384</v>
      </c>
      <c r="D149">
        <v>1772.9275780999999</v>
      </c>
      <c r="E149">
        <v>161.08330595999999</v>
      </c>
      <c r="F149">
        <v>1457.2100998999999</v>
      </c>
      <c r="G149">
        <v>2088.6450562999999</v>
      </c>
      <c r="H149" t="s">
        <v>6</v>
      </c>
    </row>
    <row r="150" spans="1:8">
      <c r="A150" s="2">
        <v>43954</v>
      </c>
      <c r="B150" t="s">
        <v>6</v>
      </c>
      <c r="C150" s="10">
        <f t="shared" si="2"/>
        <v>1772.927577886501</v>
      </c>
      <c r="D150">
        <v>1772.9275779</v>
      </c>
      <c r="E150">
        <v>161.08330595999999</v>
      </c>
      <c r="F150">
        <v>1457.2100997</v>
      </c>
      <c r="G150">
        <v>2088.6450561000001</v>
      </c>
      <c r="H150" t="s">
        <v>6</v>
      </c>
    </row>
    <row r="151" spans="1:8">
      <c r="A151" s="2">
        <v>43985</v>
      </c>
      <c r="B151" t="s">
        <v>6</v>
      </c>
      <c r="C151" s="10">
        <f t="shared" si="2"/>
        <v>1772.9275777833041</v>
      </c>
      <c r="D151">
        <v>1772.9275778000001</v>
      </c>
      <c r="E151">
        <v>161.08330595999999</v>
      </c>
      <c r="F151">
        <v>1457.2100995999999</v>
      </c>
      <c r="G151">
        <v>2088.6450559999998</v>
      </c>
      <c r="H151" t="s">
        <v>6</v>
      </c>
    </row>
    <row r="152" spans="1:8">
      <c r="A152" s="2">
        <v>44015</v>
      </c>
      <c r="B152" t="s">
        <v>6</v>
      </c>
      <c r="C152" s="10">
        <f t="shared" si="2"/>
        <v>1772.927577737209</v>
      </c>
      <c r="D152">
        <v>1772.9275777</v>
      </c>
      <c r="E152">
        <v>161.08330595999999</v>
      </c>
      <c r="F152">
        <v>1457.2100995000001</v>
      </c>
      <c r="G152">
        <v>2088.6450559</v>
      </c>
      <c r="H152" t="s">
        <v>6</v>
      </c>
    </row>
    <row r="153" spans="1:8">
      <c r="A153" s="2">
        <v>44046</v>
      </c>
      <c r="B153" t="s">
        <v>6</v>
      </c>
      <c r="C153" s="10">
        <f t="shared" si="2"/>
        <v>1772.9275777166199</v>
      </c>
      <c r="D153">
        <v>1772.9275777</v>
      </c>
      <c r="E153">
        <v>161.08330595999999</v>
      </c>
      <c r="F153">
        <v>1457.2100995000001</v>
      </c>
      <c r="G153">
        <v>2088.6450559</v>
      </c>
      <c r="H153" t="s">
        <v>6</v>
      </c>
    </row>
    <row r="154" spans="1:8">
      <c r="A154" s="2">
        <v>44077</v>
      </c>
      <c r="B154" t="s">
        <v>6</v>
      </c>
      <c r="C154" s="10">
        <f t="shared" si="2"/>
        <v>1772.9275777074236</v>
      </c>
      <c r="D154">
        <v>1772.9275777</v>
      </c>
      <c r="E154">
        <v>161.08330595999999</v>
      </c>
      <c r="F154">
        <v>1457.2100995000001</v>
      </c>
      <c r="G154">
        <v>2088.6450559</v>
      </c>
      <c r="H154" t="s">
        <v>6</v>
      </c>
    </row>
    <row r="155" spans="1:8">
      <c r="A155" s="2">
        <v>44107</v>
      </c>
      <c r="B155" t="s">
        <v>6</v>
      </c>
      <c r="C155" s="10">
        <f t="shared" si="2"/>
        <v>1772.9275777033158</v>
      </c>
      <c r="D155">
        <v>1772.9275777</v>
      </c>
      <c r="E155">
        <v>161.08330595999999</v>
      </c>
      <c r="F155">
        <v>1457.2100995000001</v>
      </c>
      <c r="G155">
        <v>2088.6450559</v>
      </c>
      <c r="H155" t="s">
        <v>6</v>
      </c>
    </row>
    <row r="156" spans="1:8">
      <c r="A156" s="2">
        <v>44138</v>
      </c>
      <c r="B156" t="s">
        <v>6</v>
      </c>
      <c r="C156" s="10">
        <f t="shared" si="2"/>
        <v>1772.9275777014809</v>
      </c>
      <c r="D156">
        <v>1772.9275777</v>
      </c>
      <c r="E156">
        <v>161.08330595999999</v>
      </c>
      <c r="F156">
        <v>1457.2100995000001</v>
      </c>
      <c r="G156">
        <v>2088.6450559</v>
      </c>
      <c r="H156" t="s">
        <v>6</v>
      </c>
    </row>
    <row r="157" spans="1:8">
      <c r="A157" s="2">
        <v>44168</v>
      </c>
      <c r="B157" t="s">
        <v>6</v>
      </c>
      <c r="C157" s="10">
        <f t="shared" si="2"/>
        <v>1772.9275777006615</v>
      </c>
      <c r="D157">
        <v>1772.9275777</v>
      </c>
      <c r="E157">
        <v>161.08330595999999</v>
      </c>
      <c r="F157">
        <v>1457.2100995000001</v>
      </c>
      <c r="G157">
        <v>2088.6450559</v>
      </c>
      <c r="H157" t="s">
        <v>6</v>
      </c>
    </row>
    <row r="158" spans="1:8">
      <c r="A158" s="2">
        <v>43834</v>
      </c>
      <c r="B158" t="s">
        <v>6</v>
      </c>
      <c r="C158" s="10">
        <f t="shared" si="2"/>
        <v>1772.9275777002954</v>
      </c>
      <c r="D158">
        <v>1772.9275777</v>
      </c>
      <c r="E158">
        <v>161.08330595999999</v>
      </c>
      <c r="F158">
        <v>1457.2100995000001</v>
      </c>
      <c r="G158">
        <v>2088.6450559</v>
      </c>
      <c r="H158" t="s">
        <v>6</v>
      </c>
    </row>
    <row r="159" spans="1:8">
      <c r="A159" s="2">
        <v>43865</v>
      </c>
      <c r="B159" t="s">
        <v>6</v>
      </c>
      <c r="C159" s="10">
        <f t="shared" si="2"/>
        <v>1772.9275777001317</v>
      </c>
      <c r="D159">
        <v>1772.9275777</v>
      </c>
      <c r="E159">
        <v>161.08330595999999</v>
      </c>
      <c r="F159">
        <v>1457.2100995000001</v>
      </c>
      <c r="G159">
        <v>2088.6450559</v>
      </c>
      <c r="H159" t="s">
        <v>6</v>
      </c>
    </row>
    <row r="160" spans="1:8">
      <c r="A160" s="2">
        <v>43894</v>
      </c>
      <c r="B160" t="s">
        <v>6</v>
      </c>
      <c r="C160" s="10">
        <f t="shared" si="2"/>
        <v>1772.9275777000587</v>
      </c>
      <c r="D160">
        <v>1772.9275777</v>
      </c>
      <c r="E160">
        <v>161.08330595999999</v>
      </c>
      <c r="F160">
        <v>1457.2100995000001</v>
      </c>
      <c r="G160">
        <v>2088.6450559</v>
      </c>
      <c r="H16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1AB0-E538-4FA9-BDAF-D344EC6D3CB3}">
  <dimension ref="A1:N160"/>
  <sheetViews>
    <sheetView topLeftCell="A110" workbookViewId="0">
      <selection activeCell="M132" sqref="M132"/>
    </sheetView>
  </sheetViews>
  <sheetFormatPr defaultRowHeight="14.4"/>
  <cols>
    <col min="1" max="1" width="10.6640625" bestFit="1" customWidth="1"/>
    <col min="2" max="2" width="9" bestFit="1" customWidth="1"/>
    <col min="3" max="3" width="12.33203125" style="4" bestFit="1" customWidth="1"/>
    <col min="4" max="7" width="12" bestFit="1" customWidth="1"/>
    <col min="8" max="8" width="12.6640625" bestFit="1" customWidth="1"/>
  </cols>
  <sheetData>
    <row r="1" spans="1:14" s="3" customFormat="1">
      <c r="A1" s="3" t="s">
        <v>0</v>
      </c>
      <c r="B1" s="3" t="s">
        <v>20</v>
      </c>
      <c r="C1" s="5" t="s">
        <v>27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>
      <c r="A2" s="1">
        <v>33239</v>
      </c>
      <c r="B2">
        <v>1708.9169999999999</v>
      </c>
      <c r="C2" s="4">
        <f>M2</f>
        <v>1773.3370491000001</v>
      </c>
      <c r="D2">
        <v>1773.3370491000001</v>
      </c>
      <c r="E2">
        <v>145.11312253</v>
      </c>
      <c r="F2">
        <v>1488.9205552000001</v>
      </c>
      <c r="G2">
        <v>2057.7535429</v>
      </c>
      <c r="H2">
        <v>-64.420049059999997</v>
      </c>
      <c r="J2" t="s">
        <v>14</v>
      </c>
      <c r="K2" t="s">
        <v>15</v>
      </c>
      <c r="L2">
        <v>21057.818329999998</v>
      </c>
      <c r="M2">
        <v>1773.3370491000001</v>
      </c>
      <c r="N2">
        <v>-0.44266174699999999</v>
      </c>
    </row>
    <row r="3" spans="1:14">
      <c r="A3" s="1">
        <v>33270</v>
      </c>
      <c r="B3">
        <v>1620.586</v>
      </c>
      <c r="C3" s="4">
        <f>M$2-(B2-C2)*N$2</f>
        <v>1744.8207576235682</v>
      </c>
      <c r="D3">
        <v>1744.8207576</v>
      </c>
      <c r="E3">
        <v>145.11312253</v>
      </c>
      <c r="F3">
        <v>1460.4042637</v>
      </c>
      <c r="G3">
        <v>2029.2372514000001</v>
      </c>
      <c r="H3">
        <v>-124.23475759999999</v>
      </c>
      <c r="J3" t="s">
        <v>2</v>
      </c>
      <c r="K3" t="s">
        <v>15</v>
      </c>
      <c r="L3" t="s">
        <v>6</v>
      </c>
      <c r="M3">
        <v>18.810500618999999</v>
      </c>
      <c r="N3">
        <v>8.2333873200000005E-2</v>
      </c>
    </row>
    <row r="4" spans="1:14">
      <c r="A4" s="1">
        <v>33298</v>
      </c>
      <c r="B4">
        <v>1972.7149999999999</v>
      </c>
      <c r="C4" s="4">
        <f>M$2-(B3-C3)*N$2</f>
        <v>1718.3430742522298</v>
      </c>
      <c r="D4">
        <v>1718.3430742</v>
      </c>
      <c r="E4">
        <v>145.11312253</v>
      </c>
      <c r="F4">
        <v>1433.9265803000001</v>
      </c>
      <c r="G4">
        <v>2002.7595679999999</v>
      </c>
      <c r="H4">
        <v>254.37192582</v>
      </c>
      <c r="J4" t="s">
        <v>16</v>
      </c>
      <c r="K4" t="s">
        <v>15</v>
      </c>
      <c r="L4" t="s">
        <v>6</v>
      </c>
      <c r="M4">
        <v>0</v>
      </c>
      <c r="N4">
        <v>1</v>
      </c>
    </row>
    <row r="5" spans="1:14">
      <c r="A5" s="1">
        <v>33329</v>
      </c>
      <c r="B5">
        <v>1811.665</v>
      </c>
      <c r="C5" s="4">
        <f t="shared" ref="C5:C68" si="0">M$2-(B4-C4)*N$2</f>
        <v>1885.9377701392623</v>
      </c>
      <c r="D5">
        <v>1885.9377703</v>
      </c>
      <c r="E5">
        <v>145.11312253</v>
      </c>
      <c r="F5">
        <v>1601.5212764</v>
      </c>
      <c r="G5">
        <v>2170.3542640999999</v>
      </c>
      <c r="H5">
        <v>-74.272770249999994</v>
      </c>
      <c r="J5" t="s">
        <v>17</v>
      </c>
      <c r="K5" t="s">
        <v>15</v>
      </c>
      <c r="L5" t="s">
        <v>6</v>
      </c>
      <c r="M5">
        <v>0</v>
      </c>
      <c r="N5">
        <v>1</v>
      </c>
    </row>
    <row r="6" spans="1:14">
      <c r="A6" s="1">
        <v>33359</v>
      </c>
      <c r="B6">
        <v>1974.9639999999999</v>
      </c>
      <c r="C6" s="4">
        <f t="shared" si="0"/>
        <v>1740.4593349156248</v>
      </c>
      <c r="D6">
        <v>1740.4593348000001</v>
      </c>
      <c r="E6">
        <v>145.11312253</v>
      </c>
      <c r="F6">
        <v>1456.042841</v>
      </c>
      <c r="G6">
        <v>2024.8758286</v>
      </c>
      <c r="H6">
        <v>234.50466520000001</v>
      </c>
      <c r="J6" t="s">
        <v>18</v>
      </c>
      <c r="K6" t="s">
        <v>15</v>
      </c>
      <c r="L6" t="s">
        <v>6</v>
      </c>
      <c r="M6">
        <v>0</v>
      </c>
      <c r="N6">
        <v>0</v>
      </c>
    </row>
    <row r="7" spans="1:14">
      <c r="A7" s="1">
        <v>33390</v>
      </c>
      <c r="B7">
        <v>1862.356</v>
      </c>
      <c r="C7" s="4">
        <f t="shared" si="0"/>
        <v>1877.1432938258995</v>
      </c>
      <c r="D7">
        <v>1877.1432938999999</v>
      </c>
      <c r="E7">
        <v>145.11312253</v>
      </c>
      <c r="F7">
        <v>1592.7268001</v>
      </c>
      <c r="G7">
        <v>2161.5597877999999</v>
      </c>
      <c r="H7">
        <v>-14.78729395</v>
      </c>
    </row>
    <row r="8" spans="1:14">
      <c r="A8" s="1">
        <v>33420</v>
      </c>
      <c r="B8">
        <v>1939.86</v>
      </c>
      <c r="C8" s="4">
        <f t="shared" si="0"/>
        <v>1766.791279781625</v>
      </c>
      <c r="D8">
        <v>1766.7912796999999</v>
      </c>
      <c r="E8">
        <v>145.11312253</v>
      </c>
      <c r="F8">
        <v>1482.3747857999999</v>
      </c>
      <c r="G8">
        <v>2051.2077734999998</v>
      </c>
      <c r="H8">
        <v>173.06872032000001</v>
      </c>
    </row>
    <row r="9" spans="1:14">
      <c r="A9" s="1">
        <v>33451</v>
      </c>
      <c r="B9">
        <v>2013.2639999999999</v>
      </c>
      <c r="C9" s="4">
        <f t="shared" si="0"/>
        <v>1849.9479511429201</v>
      </c>
      <c r="D9">
        <v>1849.9479512</v>
      </c>
      <c r="E9">
        <v>145.11312253</v>
      </c>
      <c r="F9">
        <v>1565.5314573999999</v>
      </c>
      <c r="G9">
        <v>2134.3644451</v>
      </c>
      <c r="H9">
        <v>163.31604877000001</v>
      </c>
    </row>
    <row r="10" spans="1:14">
      <c r="A10" s="1">
        <v>33482</v>
      </c>
      <c r="B10">
        <v>1595.6569999999999</v>
      </c>
      <c r="C10" s="4">
        <f t="shared" si="0"/>
        <v>1845.6308166002123</v>
      </c>
      <c r="D10">
        <v>1845.6308165999999</v>
      </c>
      <c r="E10">
        <v>145.11312253</v>
      </c>
      <c r="F10">
        <v>1561.2143228</v>
      </c>
      <c r="G10">
        <v>2130.0473103999998</v>
      </c>
      <c r="H10">
        <v>-249.97381659999999</v>
      </c>
    </row>
    <row r="11" spans="1:14">
      <c r="A11" s="1">
        <v>33512</v>
      </c>
      <c r="B11">
        <v>1724.924</v>
      </c>
      <c r="C11" s="4">
        <f t="shared" si="0"/>
        <v>1662.6832027394926</v>
      </c>
      <c r="D11">
        <v>1662.6832026</v>
      </c>
      <c r="E11">
        <v>145.11312253</v>
      </c>
      <c r="F11">
        <v>1378.2667087</v>
      </c>
      <c r="G11">
        <v>1947.0996964000001</v>
      </c>
      <c r="H11">
        <v>62.240797411000003</v>
      </c>
    </row>
    <row r="12" spans="1:14">
      <c r="A12" s="1">
        <v>33543</v>
      </c>
      <c r="B12">
        <v>1675.6669999999999</v>
      </c>
      <c r="C12" s="4">
        <f t="shared" si="0"/>
        <v>1800.888669150009</v>
      </c>
      <c r="D12">
        <v>1800.8886692000001</v>
      </c>
      <c r="E12">
        <v>145.11312253</v>
      </c>
      <c r="F12">
        <v>1516.4721754</v>
      </c>
      <c r="G12">
        <v>2085.3051630999998</v>
      </c>
      <c r="H12">
        <v>-125.22166919999999</v>
      </c>
    </row>
    <row r="13" spans="1:14">
      <c r="A13" s="1">
        <v>33573</v>
      </c>
      <c r="B13">
        <v>1813.8630000000001</v>
      </c>
      <c r="C13" s="4">
        <f t="shared" si="0"/>
        <v>1717.906206271801</v>
      </c>
      <c r="D13">
        <v>1717.9062062</v>
      </c>
      <c r="E13">
        <v>145.11312253</v>
      </c>
      <c r="F13">
        <v>1433.4897123000001</v>
      </c>
      <c r="G13">
        <v>2002.3226999999999</v>
      </c>
      <c r="H13">
        <v>95.956793847</v>
      </c>
    </row>
    <row r="14" spans="1:14">
      <c r="A14" s="1">
        <v>33604</v>
      </c>
      <c r="B14">
        <v>1614.827</v>
      </c>
      <c r="C14" s="4">
        <f t="shared" si="0"/>
        <v>1815.8134510482432</v>
      </c>
      <c r="D14">
        <v>1815.8134511000001</v>
      </c>
      <c r="E14">
        <v>145.11312253</v>
      </c>
      <c r="F14">
        <v>1531.3969572999999</v>
      </c>
      <c r="G14">
        <v>2100.229945</v>
      </c>
      <c r="H14">
        <v>-200.98645110000001</v>
      </c>
    </row>
    <row r="15" spans="1:14">
      <c r="A15" s="1">
        <v>33635</v>
      </c>
      <c r="B15">
        <v>1557.088</v>
      </c>
      <c r="C15" s="4">
        <f t="shared" si="0"/>
        <v>1684.3680355556548</v>
      </c>
      <c r="D15">
        <v>1684.3680354000001</v>
      </c>
      <c r="E15">
        <v>145.11312253</v>
      </c>
      <c r="F15">
        <v>1399.9515415999999</v>
      </c>
      <c r="G15">
        <v>1968.7845292</v>
      </c>
      <c r="H15">
        <v>-127.2800354</v>
      </c>
    </row>
    <row r="16" spans="1:14">
      <c r="A16" s="1">
        <v>33664</v>
      </c>
      <c r="B16">
        <v>1891.223</v>
      </c>
      <c r="C16" s="4">
        <f t="shared" si="0"/>
        <v>1716.9950462027118</v>
      </c>
      <c r="D16">
        <v>1716.9950461999999</v>
      </c>
      <c r="E16">
        <v>145.11312253</v>
      </c>
      <c r="F16">
        <v>1432.5785523</v>
      </c>
      <c r="G16">
        <v>2001.4115400000001</v>
      </c>
      <c r="H16">
        <v>174.22795382000001</v>
      </c>
    </row>
    <row r="17" spans="1:8">
      <c r="A17" s="1">
        <v>33695</v>
      </c>
      <c r="B17">
        <v>1955.981</v>
      </c>
      <c r="C17" s="4">
        <f t="shared" si="0"/>
        <v>1850.461099504143</v>
      </c>
      <c r="D17">
        <v>1850.4610995999999</v>
      </c>
      <c r="E17">
        <v>145.11312253</v>
      </c>
      <c r="F17">
        <v>1566.0446056999999</v>
      </c>
      <c r="G17">
        <v>2134.8775934</v>
      </c>
      <c r="H17">
        <v>105.51990044</v>
      </c>
    </row>
    <row r="18" spans="1:8">
      <c r="A18" s="1">
        <v>33725</v>
      </c>
      <c r="B18">
        <v>1884.7139999999999</v>
      </c>
      <c r="C18" s="4">
        <f t="shared" si="0"/>
        <v>1820.0466725967622</v>
      </c>
      <c r="D18">
        <v>1820.0466726</v>
      </c>
      <c r="E18">
        <v>145.11312253</v>
      </c>
      <c r="F18">
        <v>1535.6301787</v>
      </c>
      <c r="G18">
        <v>2104.4631663999999</v>
      </c>
      <c r="H18">
        <v>64.667327415000003</v>
      </c>
    </row>
    <row r="19" spans="1:8">
      <c r="A19" s="1">
        <v>33756</v>
      </c>
      <c r="B19">
        <v>1623.0419999999999</v>
      </c>
      <c r="C19" s="4">
        <f t="shared" si="0"/>
        <v>1801.9628012221383</v>
      </c>
      <c r="D19">
        <v>1801.9628012000001</v>
      </c>
      <c r="E19">
        <v>145.11312253</v>
      </c>
      <c r="F19">
        <v>1517.5463073999999</v>
      </c>
      <c r="G19">
        <v>2086.3792951</v>
      </c>
      <c r="H19">
        <v>-178.9208012</v>
      </c>
    </row>
    <row r="20" spans="1:8">
      <c r="A20" s="1">
        <v>33786</v>
      </c>
      <c r="B20">
        <v>1903.309</v>
      </c>
      <c r="C20" s="4">
        <f t="shared" si="0"/>
        <v>1694.1356546563686</v>
      </c>
      <c r="D20">
        <v>1694.1356545000001</v>
      </c>
      <c r="E20">
        <v>145.11312253</v>
      </c>
      <c r="F20">
        <v>1409.7191607</v>
      </c>
      <c r="G20">
        <v>1978.5521484000001</v>
      </c>
      <c r="H20">
        <v>209.17334546000001</v>
      </c>
    </row>
    <row r="21" spans="1:8">
      <c r="A21" s="1">
        <v>33817</v>
      </c>
      <c r="B21">
        <v>1996.712</v>
      </c>
      <c r="C21" s="4">
        <f t="shared" si="0"/>
        <v>1865.9300875756462</v>
      </c>
      <c r="D21">
        <v>1865.9300877000001</v>
      </c>
      <c r="E21">
        <v>145.11312253</v>
      </c>
      <c r="F21">
        <v>1581.5135938000001</v>
      </c>
      <c r="G21">
        <v>2150.3465815</v>
      </c>
      <c r="H21">
        <v>130.78191231</v>
      </c>
    </row>
    <row r="22" spans="1:8">
      <c r="A22" s="1">
        <v>33848</v>
      </c>
      <c r="B22">
        <v>1703.8969999999999</v>
      </c>
      <c r="C22" s="4">
        <f t="shared" si="0"/>
        <v>1831.2291989297655</v>
      </c>
      <c r="D22">
        <v>1831.2291989</v>
      </c>
      <c r="E22">
        <v>145.11312253</v>
      </c>
      <c r="F22">
        <v>1546.8127050999999</v>
      </c>
      <c r="G22">
        <v>2115.6456926999999</v>
      </c>
      <c r="H22">
        <v>-127.33219889999999</v>
      </c>
    </row>
    <row r="23" spans="1:8">
      <c r="A23" s="1">
        <v>33878</v>
      </c>
      <c r="B23">
        <v>1810</v>
      </c>
      <c r="C23" s="4">
        <f t="shared" si="0"/>
        <v>1716.9719554723986</v>
      </c>
      <c r="D23">
        <v>1716.9719554000001</v>
      </c>
      <c r="E23">
        <v>145.11312253</v>
      </c>
      <c r="F23">
        <v>1432.5554615000001</v>
      </c>
      <c r="G23">
        <v>2001.3884492</v>
      </c>
      <c r="H23">
        <v>93.028044609999995</v>
      </c>
    </row>
    <row r="24" spans="1:8">
      <c r="A24" s="1">
        <v>33909</v>
      </c>
      <c r="B24">
        <v>1861.6010000000001</v>
      </c>
      <c r="C24" s="4">
        <f t="shared" si="0"/>
        <v>1814.5170058105818</v>
      </c>
      <c r="D24">
        <v>1814.5170059</v>
      </c>
      <c r="E24">
        <v>145.11312253</v>
      </c>
      <c r="F24">
        <v>1530.100512</v>
      </c>
      <c r="G24">
        <v>2098.9334997000001</v>
      </c>
      <c r="H24">
        <v>47.083994146000002</v>
      </c>
    </row>
    <row r="25" spans="1:8">
      <c r="A25" s="1">
        <v>33939</v>
      </c>
      <c r="B25">
        <v>1875.1220000000001</v>
      </c>
      <c r="C25" s="4">
        <f t="shared" si="0"/>
        <v>1794.1793322236258</v>
      </c>
      <c r="D25">
        <v>1794.1793322000001</v>
      </c>
      <c r="E25">
        <v>145.11312253</v>
      </c>
      <c r="F25">
        <v>1509.7628383000001</v>
      </c>
      <c r="G25">
        <v>2078.5958260000002</v>
      </c>
      <c r="H25">
        <v>80.942667810000003</v>
      </c>
    </row>
    <row r="26" spans="1:8">
      <c r="A26" s="1">
        <v>33970</v>
      </c>
      <c r="B26">
        <v>1705.259</v>
      </c>
      <c r="C26" s="4">
        <f t="shared" si="0"/>
        <v>1809.1672718247305</v>
      </c>
      <c r="D26">
        <v>1809.1672718</v>
      </c>
      <c r="E26">
        <v>145.11312253</v>
      </c>
      <c r="F26">
        <v>1524.7507780000001</v>
      </c>
      <c r="G26">
        <v>2093.5837657000002</v>
      </c>
      <c r="H26">
        <v>-103.90827179999999</v>
      </c>
    </row>
    <row r="27" spans="1:8">
      <c r="A27" s="1">
        <v>34001</v>
      </c>
      <c r="B27">
        <v>1618.5350000000001</v>
      </c>
      <c r="C27" s="4">
        <f t="shared" si="0"/>
        <v>1727.340831966314</v>
      </c>
      <c r="D27">
        <v>1727.3408319</v>
      </c>
      <c r="E27">
        <v>145.11312253</v>
      </c>
      <c r="F27">
        <v>1442.924338</v>
      </c>
      <c r="G27">
        <v>2011.7573256999999</v>
      </c>
      <c r="H27">
        <v>-108.8058319</v>
      </c>
    </row>
    <row r="28" spans="1:8">
      <c r="A28" s="1">
        <v>34029</v>
      </c>
      <c r="B28">
        <v>1836.7090000000001</v>
      </c>
      <c r="C28" s="4">
        <f t="shared" si="0"/>
        <v>1725.1728694380031</v>
      </c>
      <c r="D28">
        <v>1725.1728694000001</v>
      </c>
      <c r="E28">
        <v>145.11312253</v>
      </c>
      <c r="F28">
        <v>1440.7563756</v>
      </c>
      <c r="G28">
        <v>2009.5893632</v>
      </c>
      <c r="H28">
        <v>111.53613061</v>
      </c>
    </row>
    <row r="29" spans="1:8">
      <c r="A29" s="1">
        <v>34060</v>
      </c>
      <c r="B29">
        <v>1957.0429999999999</v>
      </c>
      <c r="C29" s="4">
        <f t="shared" si="0"/>
        <v>1822.7098275081937</v>
      </c>
      <c r="D29">
        <v>1822.7098275000001</v>
      </c>
      <c r="E29">
        <v>145.11312253</v>
      </c>
      <c r="F29">
        <v>1538.2933336999999</v>
      </c>
      <c r="G29">
        <v>2107.1263214000001</v>
      </c>
      <c r="H29">
        <v>134.33317245999999</v>
      </c>
    </row>
    <row r="30" spans="1:8">
      <c r="A30" s="1">
        <v>34090</v>
      </c>
      <c r="B30">
        <v>1917.1849999999999</v>
      </c>
      <c r="C30" s="4">
        <f t="shared" si="0"/>
        <v>1832.8012059152754</v>
      </c>
      <c r="D30">
        <v>1832.8012059</v>
      </c>
      <c r="E30">
        <v>145.11312253</v>
      </c>
      <c r="F30">
        <v>1548.3847120999999</v>
      </c>
      <c r="G30">
        <v>2117.2176998</v>
      </c>
      <c r="H30">
        <v>84.383794074999997</v>
      </c>
    </row>
    <row r="31" spans="1:8">
      <c r="A31" s="1">
        <v>34121</v>
      </c>
      <c r="B31">
        <v>1882.3979999999999</v>
      </c>
      <c r="C31" s="4">
        <f t="shared" si="0"/>
        <v>1810.6905268080325</v>
      </c>
      <c r="D31">
        <v>1810.6905268</v>
      </c>
      <c r="E31">
        <v>145.11312253</v>
      </c>
      <c r="F31">
        <v>1526.2740329999999</v>
      </c>
      <c r="G31">
        <v>2095.1070205999999</v>
      </c>
      <c r="H31">
        <v>71.707473194000002</v>
      </c>
    </row>
    <row r="32" spans="1:8">
      <c r="A32" s="1">
        <v>34151</v>
      </c>
      <c r="B32">
        <v>1933.009</v>
      </c>
      <c r="C32" s="4">
        <f t="shared" si="0"/>
        <v>1805.0792044561119</v>
      </c>
      <c r="D32">
        <v>1805.0792045000001</v>
      </c>
      <c r="E32">
        <v>145.11312253</v>
      </c>
      <c r="F32">
        <v>1520.6627106000001</v>
      </c>
      <c r="G32">
        <v>2089.4956983000002</v>
      </c>
      <c r="H32">
        <v>127.92979554999999</v>
      </c>
    </row>
    <row r="33" spans="1:8">
      <c r="A33" s="1">
        <v>34182</v>
      </c>
      <c r="B33">
        <v>1996.1669999999999</v>
      </c>
      <c r="C33" s="4">
        <f t="shared" si="0"/>
        <v>1829.9666758888104</v>
      </c>
      <c r="D33">
        <v>1829.9666758999999</v>
      </c>
      <c r="E33">
        <v>145.11312253</v>
      </c>
      <c r="F33">
        <v>1545.5501821</v>
      </c>
      <c r="G33">
        <v>2114.3831697999999</v>
      </c>
      <c r="H33">
        <v>166.20032409000001</v>
      </c>
    </row>
    <row r="34" spans="1:8">
      <c r="A34" s="1">
        <v>34213</v>
      </c>
      <c r="B34">
        <v>1672.8409999999999</v>
      </c>
      <c r="C34" s="4">
        <f t="shared" si="0"/>
        <v>1846.9075749230253</v>
      </c>
      <c r="D34">
        <v>1846.907575</v>
      </c>
      <c r="E34">
        <v>145.11312253</v>
      </c>
      <c r="F34">
        <v>1562.4910811</v>
      </c>
      <c r="G34">
        <v>2131.3240688000001</v>
      </c>
      <c r="H34">
        <v>-174.066575</v>
      </c>
    </row>
    <row r="35" spans="1:8">
      <c r="A35" s="1">
        <v>34243</v>
      </c>
      <c r="B35">
        <v>1752.827</v>
      </c>
      <c r="C35" s="4">
        <f t="shared" si="0"/>
        <v>1696.2844349502673</v>
      </c>
      <c r="D35">
        <v>1696.2844348000001</v>
      </c>
      <c r="E35">
        <v>145.11312253</v>
      </c>
      <c r="F35">
        <v>1411.867941</v>
      </c>
      <c r="G35">
        <v>1980.7009287000001</v>
      </c>
      <c r="H35">
        <v>56.542565177999997</v>
      </c>
    </row>
    <row r="36" spans="1:8">
      <c r="A36" s="1">
        <v>34274</v>
      </c>
      <c r="B36">
        <v>1720.377</v>
      </c>
      <c r="C36" s="4">
        <f t="shared" si="0"/>
        <v>1798.3662797247759</v>
      </c>
      <c r="D36">
        <v>1798.3662798</v>
      </c>
      <c r="E36">
        <v>145.11312253</v>
      </c>
      <c r="F36">
        <v>1513.9497859000001</v>
      </c>
      <c r="G36">
        <v>2082.7827735999999</v>
      </c>
      <c r="H36">
        <v>-77.989279769999996</v>
      </c>
    </row>
    <row r="37" spans="1:8">
      <c r="A37" s="1">
        <v>34304</v>
      </c>
      <c r="B37">
        <v>1734.2919999999999</v>
      </c>
      <c r="C37" s="4">
        <f t="shared" si="0"/>
        <v>1738.814178289759</v>
      </c>
      <c r="D37">
        <v>1738.8141782</v>
      </c>
      <c r="E37">
        <v>145.11312253</v>
      </c>
      <c r="F37">
        <v>1454.3976843999999</v>
      </c>
      <c r="G37">
        <v>2023.2306719999999</v>
      </c>
      <c r="H37">
        <v>-4.5221781979999998</v>
      </c>
    </row>
    <row r="38" spans="1:8">
      <c r="A38" s="1">
        <v>34335</v>
      </c>
      <c r="B38">
        <v>1563.365</v>
      </c>
      <c r="C38" s="4">
        <f t="shared" si="0"/>
        <v>1771.3352537580099</v>
      </c>
      <c r="D38">
        <v>1771.3352537999999</v>
      </c>
      <c r="E38">
        <v>145.11312253</v>
      </c>
      <c r="F38">
        <v>1486.9187598999999</v>
      </c>
      <c r="G38">
        <v>2055.7517475999998</v>
      </c>
      <c r="H38">
        <v>-207.97025379999999</v>
      </c>
    </row>
    <row r="39" spans="1:8">
      <c r="A39" s="1">
        <v>34366</v>
      </c>
      <c r="B39">
        <v>1573.9590000000001</v>
      </c>
      <c r="C39" s="4">
        <f t="shared" si="0"/>
        <v>1681.2765732474461</v>
      </c>
      <c r="D39">
        <v>1681.2765731</v>
      </c>
      <c r="E39">
        <v>145.11312253</v>
      </c>
      <c r="F39">
        <v>1396.8600793000001</v>
      </c>
      <c r="G39">
        <v>1965.6930669999999</v>
      </c>
      <c r="H39">
        <v>-107.3175731</v>
      </c>
    </row>
    <row r="40" spans="1:8">
      <c r="A40" s="1">
        <v>34394</v>
      </c>
      <c r="B40">
        <v>1902.6389999999999</v>
      </c>
      <c r="C40" s="4">
        <f t="shared" si="0"/>
        <v>1725.8316646424851</v>
      </c>
      <c r="D40">
        <v>1725.8316646000001</v>
      </c>
      <c r="E40">
        <v>145.11312253</v>
      </c>
      <c r="F40">
        <v>1441.4151707999999</v>
      </c>
      <c r="G40">
        <v>2010.2481585</v>
      </c>
      <c r="H40">
        <v>176.80733538000001</v>
      </c>
    </row>
    <row r="41" spans="1:8">
      <c r="A41" s="1">
        <v>34425</v>
      </c>
      <c r="B41">
        <v>1833.8879999999999</v>
      </c>
      <c r="C41" s="4">
        <f t="shared" si="0"/>
        <v>1851.6028930517725</v>
      </c>
      <c r="D41">
        <v>1851.6028931000001</v>
      </c>
      <c r="E41">
        <v>145.11312253</v>
      </c>
      <c r="F41">
        <v>1567.1863992999999</v>
      </c>
      <c r="G41">
        <v>2136.0193869999998</v>
      </c>
      <c r="H41">
        <v>-17.714893109999998</v>
      </c>
    </row>
    <row r="42" spans="1:8">
      <c r="A42" s="1">
        <v>34455</v>
      </c>
      <c r="B42">
        <v>1831.049</v>
      </c>
      <c r="C42" s="4">
        <f t="shared" si="0"/>
        <v>1765.4953435937841</v>
      </c>
      <c r="D42">
        <v>1765.4953435</v>
      </c>
      <c r="E42">
        <v>145.11312253</v>
      </c>
      <c r="F42">
        <v>1481.0788497000001</v>
      </c>
      <c r="G42">
        <v>2049.9118374</v>
      </c>
      <c r="H42">
        <v>65.553656474999997</v>
      </c>
    </row>
    <row r="43" spans="1:8">
      <c r="A43" s="1">
        <v>34486</v>
      </c>
      <c r="B43">
        <v>1775.7550000000001</v>
      </c>
      <c r="C43" s="4">
        <f t="shared" si="0"/>
        <v>1802.3551451670132</v>
      </c>
      <c r="D43">
        <v>1802.3551451999999</v>
      </c>
      <c r="E43">
        <v>145.11312253</v>
      </c>
      <c r="F43">
        <v>1517.9386512999999</v>
      </c>
      <c r="G43">
        <v>2086.7716390000001</v>
      </c>
      <c r="H43">
        <v>-26.600145189999999</v>
      </c>
    </row>
    <row r="44" spans="1:8">
      <c r="A44" s="1">
        <v>34516</v>
      </c>
      <c r="B44">
        <v>1867.508</v>
      </c>
      <c r="C44" s="4">
        <f t="shared" si="0"/>
        <v>1761.5621823699164</v>
      </c>
      <c r="D44">
        <v>1761.5621822999999</v>
      </c>
      <c r="E44">
        <v>145.11312253</v>
      </c>
      <c r="F44">
        <v>1477.1456885</v>
      </c>
      <c r="G44">
        <v>2045.9786762000001</v>
      </c>
      <c r="H44">
        <v>105.94581769</v>
      </c>
    </row>
    <row r="45" spans="1:8">
      <c r="A45" s="1">
        <v>34547</v>
      </c>
      <c r="B45">
        <v>1906.6079999999999</v>
      </c>
      <c r="C45" s="4">
        <f t="shared" si="0"/>
        <v>1820.2352098194763</v>
      </c>
      <c r="D45">
        <v>1820.2352099</v>
      </c>
      <c r="E45">
        <v>145.11312253</v>
      </c>
      <c r="F45">
        <v>1535.818716</v>
      </c>
      <c r="G45">
        <v>2104.6517036999999</v>
      </c>
      <c r="H45">
        <v>86.372790141999999</v>
      </c>
    </row>
    <row r="46" spans="1:8">
      <c r="A46" s="1">
        <v>34578</v>
      </c>
      <c r="B46">
        <v>1685.6320000000001</v>
      </c>
      <c r="C46" s="4">
        <f t="shared" si="0"/>
        <v>1811.5709792945752</v>
      </c>
      <c r="D46">
        <v>1811.5709793000001</v>
      </c>
      <c r="E46">
        <v>145.11312253</v>
      </c>
      <c r="F46">
        <v>1527.1544854000001</v>
      </c>
      <c r="G46">
        <v>2095.9874731</v>
      </c>
      <c r="H46">
        <v>-125.9389793</v>
      </c>
    </row>
    <row r="47" spans="1:8">
      <c r="A47" s="1">
        <v>34608</v>
      </c>
      <c r="B47">
        <v>1778.546</v>
      </c>
      <c r="C47" s="4">
        <f t="shared" si="0"/>
        <v>1717.5886805100665</v>
      </c>
      <c r="D47">
        <v>1717.5886803999999</v>
      </c>
      <c r="E47">
        <v>145.11312253</v>
      </c>
      <c r="F47">
        <v>1433.1721866</v>
      </c>
      <c r="G47">
        <v>2002.0051742999999</v>
      </c>
      <c r="H47">
        <v>60.957319577</v>
      </c>
    </row>
    <row r="48" spans="1:8">
      <c r="A48" s="1">
        <v>34639</v>
      </c>
      <c r="B48">
        <v>1775.9949999999999</v>
      </c>
      <c r="C48" s="4">
        <f t="shared" si="0"/>
        <v>1800.3205226378511</v>
      </c>
      <c r="D48">
        <v>1800.3205227000001</v>
      </c>
      <c r="E48">
        <v>145.11312253</v>
      </c>
      <c r="F48">
        <v>1515.9040288000001</v>
      </c>
      <c r="G48">
        <v>2084.7370165000002</v>
      </c>
      <c r="H48">
        <v>-24.325522670000002</v>
      </c>
    </row>
    <row r="49" spans="1:8">
      <c r="A49" s="1">
        <v>34669</v>
      </c>
      <c r="B49">
        <v>1783.35</v>
      </c>
      <c r="C49" s="4">
        <f t="shared" si="0"/>
        <v>1762.5690707524409</v>
      </c>
      <c r="D49">
        <v>1762.5690707000001</v>
      </c>
      <c r="E49">
        <v>145.11312253</v>
      </c>
      <c r="F49">
        <v>1478.1525767999999</v>
      </c>
      <c r="G49">
        <v>2046.9855645</v>
      </c>
      <c r="H49">
        <v>20.780929308000001</v>
      </c>
    </row>
    <row r="50" spans="1:8">
      <c r="A50" s="1">
        <v>34700</v>
      </c>
      <c r="B50">
        <v>1548.415</v>
      </c>
      <c r="C50" s="4">
        <f t="shared" si="0"/>
        <v>1782.5359715450079</v>
      </c>
      <c r="D50">
        <v>1782.5359715</v>
      </c>
      <c r="E50">
        <v>145.11312253</v>
      </c>
      <c r="F50">
        <v>1498.1194777000001</v>
      </c>
      <c r="G50">
        <v>2066.9524654000002</v>
      </c>
      <c r="H50">
        <v>-234.1209715</v>
      </c>
    </row>
    <row r="51" spans="1:8">
      <c r="A51" s="1">
        <v>34731</v>
      </c>
      <c r="B51">
        <v>1496.925</v>
      </c>
      <c r="C51" s="4">
        <f t="shared" si="0"/>
        <v>1669.7006508265495</v>
      </c>
      <c r="D51">
        <v>1669.7006507000001</v>
      </c>
      <c r="E51">
        <v>145.11312253</v>
      </c>
      <c r="F51">
        <v>1385.2841567999999</v>
      </c>
      <c r="G51">
        <v>1954.1171445</v>
      </c>
      <c r="H51">
        <v>-172.7756507</v>
      </c>
    </row>
    <row r="52" spans="1:8">
      <c r="A52" s="1">
        <v>34759</v>
      </c>
      <c r="B52">
        <v>1798.316</v>
      </c>
      <c r="C52" s="4">
        <f t="shared" si="0"/>
        <v>1696.8558776660577</v>
      </c>
      <c r="D52">
        <v>1696.8558776</v>
      </c>
      <c r="E52">
        <v>145.11312253</v>
      </c>
      <c r="F52">
        <v>1412.4393838000001</v>
      </c>
      <c r="G52">
        <v>1981.2723715</v>
      </c>
      <c r="H52">
        <v>101.46012239</v>
      </c>
    </row>
    <row r="53" spans="1:8">
      <c r="A53" s="1">
        <v>34790</v>
      </c>
      <c r="B53">
        <v>1732.895</v>
      </c>
      <c r="C53" s="4">
        <f t="shared" si="0"/>
        <v>1818.2495641031767</v>
      </c>
      <c r="D53">
        <v>1818.2495641</v>
      </c>
      <c r="E53">
        <v>145.11312253</v>
      </c>
      <c r="F53">
        <v>1533.8330702999999</v>
      </c>
      <c r="G53">
        <v>2102.6660579999998</v>
      </c>
      <c r="H53">
        <v>-85.354564139999994</v>
      </c>
    </row>
    <row r="54" spans="1:8">
      <c r="A54" s="1">
        <v>34820</v>
      </c>
      <c r="B54">
        <v>1772.345</v>
      </c>
      <c r="C54" s="4">
        <f t="shared" si="0"/>
        <v>1735.5538486396645</v>
      </c>
      <c r="D54">
        <v>1735.5538486</v>
      </c>
      <c r="E54">
        <v>145.11312253</v>
      </c>
      <c r="F54">
        <v>1451.1373547000001</v>
      </c>
      <c r="G54">
        <v>2019.9703423999999</v>
      </c>
      <c r="H54">
        <v>36.791151450000001</v>
      </c>
    </row>
    <row r="55" spans="1:8">
      <c r="A55" s="1">
        <v>34851</v>
      </c>
      <c r="B55">
        <v>1761.2070000000001</v>
      </c>
      <c r="C55" s="4">
        <f t="shared" si="0"/>
        <v>1789.6230844353076</v>
      </c>
      <c r="D55">
        <v>1789.6230845</v>
      </c>
      <c r="E55">
        <v>145.11312253</v>
      </c>
      <c r="F55">
        <v>1505.2065906</v>
      </c>
      <c r="G55">
        <v>2074.0395782999999</v>
      </c>
      <c r="H55">
        <v>-28.41608446</v>
      </c>
    </row>
    <row r="56" spans="1:8">
      <c r="A56" s="1">
        <v>34881</v>
      </c>
      <c r="B56">
        <v>1791.655</v>
      </c>
      <c r="C56" s="4">
        <f t="shared" si="0"/>
        <v>1760.7583355209674</v>
      </c>
      <c r="D56">
        <v>1760.7583354999999</v>
      </c>
      <c r="E56">
        <v>145.11312253</v>
      </c>
      <c r="F56">
        <v>1476.3418416</v>
      </c>
      <c r="G56">
        <v>2045.1748293000001</v>
      </c>
      <c r="H56">
        <v>30.896664536999999</v>
      </c>
    </row>
    <row r="57" spans="1:8">
      <c r="A57" s="1">
        <v>34912</v>
      </c>
      <c r="B57">
        <v>1874.82</v>
      </c>
      <c r="C57" s="4">
        <f t="shared" si="0"/>
        <v>1787.0138205747614</v>
      </c>
      <c r="D57">
        <v>1787.0138205999999</v>
      </c>
      <c r="E57">
        <v>145.11312253</v>
      </c>
      <c r="F57">
        <v>1502.5973266999999</v>
      </c>
      <c r="G57">
        <v>2071.4303144</v>
      </c>
      <c r="H57">
        <v>87.806179420999996</v>
      </c>
    </row>
    <row r="58" spans="1:8">
      <c r="A58" s="1">
        <v>34943</v>
      </c>
      <c r="B58">
        <v>1571.309</v>
      </c>
      <c r="C58" s="4">
        <f t="shared" si="0"/>
        <v>1812.2054858817717</v>
      </c>
      <c r="D58">
        <v>1812.2054859</v>
      </c>
      <c r="E58">
        <v>145.11312253</v>
      </c>
      <c r="F58">
        <v>1527.788992</v>
      </c>
      <c r="G58">
        <v>2096.6219796999999</v>
      </c>
      <c r="H58">
        <v>-240.89648589999999</v>
      </c>
    </row>
    <row r="59" spans="1:8">
      <c r="A59" s="1">
        <v>34973</v>
      </c>
      <c r="B59">
        <v>1646.9480000000001</v>
      </c>
      <c r="C59" s="4">
        <f t="shared" si="0"/>
        <v>1666.7013898134142</v>
      </c>
      <c r="D59">
        <v>1666.7013896999999</v>
      </c>
      <c r="E59">
        <v>145.11312253</v>
      </c>
      <c r="F59">
        <v>1382.2848958</v>
      </c>
      <c r="G59">
        <v>1951.1178835000001</v>
      </c>
      <c r="H59">
        <v>-19.753389670000001</v>
      </c>
    </row>
    <row r="60" spans="1:8">
      <c r="A60" s="1">
        <v>35004</v>
      </c>
      <c r="B60">
        <v>1672.6310000000001</v>
      </c>
      <c r="C60" s="4">
        <f t="shared" si="0"/>
        <v>1764.5929790560222</v>
      </c>
      <c r="D60">
        <v>1764.5929791000001</v>
      </c>
      <c r="E60">
        <v>145.11312253</v>
      </c>
      <c r="F60">
        <v>1480.1764851999999</v>
      </c>
      <c r="G60">
        <v>2049.0094729000002</v>
      </c>
      <c r="H60">
        <v>-91.961979080000006</v>
      </c>
    </row>
    <row r="61" spans="1:8">
      <c r="A61" s="1">
        <v>35034</v>
      </c>
      <c r="B61">
        <v>1656.845</v>
      </c>
      <c r="C61" s="4">
        <f t="shared" si="0"/>
        <v>1732.628998793484</v>
      </c>
      <c r="D61">
        <v>1732.6289987</v>
      </c>
      <c r="E61">
        <v>145.11312253</v>
      </c>
      <c r="F61">
        <v>1448.2125049000001</v>
      </c>
      <c r="G61">
        <v>2017.0454924999999</v>
      </c>
      <c r="H61">
        <v>-75.783998710000006</v>
      </c>
    </row>
    <row r="62" spans="1:8">
      <c r="A62" s="1">
        <v>35065</v>
      </c>
      <c r="B62">
        <v>1381.758</v>
      </c>
      <c r="C62" s="4">
        <f t="shared" si="0"/>
        <v>1739.7903717994304</v>
      </c>
      <c r="D62">
        <v>1739.7903718</v>
      </c>
      <c r="E62">
        <v>145.11312253</v>
      </c>
      <c r="F62">
        <v>1455.3738779</v>
      </c>
      <c r="G62">
        <v>2024.2068655999999</v>
      </c>
      <c r="H62">
        <v>-358.03237180000002</v>
      </c>
    </row>
    <row r="63" spans="1:8">
      <c r="A63" s="1">
        <v>35096</v>
      </c>
      <c r="B63">
        <v>1360.8520000000001</v>
      </c>
      <c r="C63" s="4">
        <f t="shared" si="0"/>
        <v>1614.8498139167107</v>
      </c>
      <c r="D63">
        <v>1614.8498136999999</v>
      </c>
      <c r="E63">
        <v>145.11312253</v>
      </c>
      <c r="F63">
        <v>1330.4333199</v>
      </c>
      <c r="G63">
        <v>1899.2663075999999</v>
      </c>
      <c r="H63">
        <v>-253.99781369999999</v>
      </c>
    </row>
    <row r="64" spans="1:8">
      <c r="A64" s="1">
        <v>35125</v>
      </c>
      <c r="B64">
        <v>1558.575</v>
      </c>
      <c r="C64" s="4">
        <f t="shared" si="0"/>
        <v>1660.9019330574481</v>
      </c>
      <c r="D64">
        <v>1660.9019330000001</v>
      </c>
      <c r="E64">
        <v>145.11312253</v>
      </c>
      <c r="F64">
        <v>1376.4854390999999</v>
      </c>
      <c r="G64">
        <v>1945.3184268</v>
      </c>
      <c r="H64">
        <v>-102.326933</v>
      </c>
    </row>
    <row r="65" spans="1:8">
      <c r="A65" s="1">
        <v>35156</v>
      </c>
      <c r="B65">
        <v>1608.42</v>
      </c>
      <c r="C65" s="4">
        <f t="shared" si="0"/>
        <v>1728.040830147638</v>
      </c>
      <c r="D65">
        <v>1728.0408301</v>
      </c>
      <c r="E65">
        <v>145.11312253</v>
      </c>
      <c r="F65">
        <v>1443.6243363000001</v>
      </c>
      <c r="G65">
        <v>2012.4573238999999</v>
      </c>
      <c r="H65">
        <v>-119.62083010000001</v>
      </c>
    </row>
    <row r="66" spans="1:8">
      <c r="A66" s="1">
        <v>35186</v>
      </c>
      <c r="B66">
        <v>1696.6959999999999</v>
      </c>
      <c r="C66" s="4">
        <f t="shared" si="0"/>
        <v>1720.3854834492563</v>
      </c>
      <c r="D66">
        <v>1720.3854834000001</v>
      </c>
      <c r="E66">
        <v>145.11312253</v>
      </c>
      <c r="F66">
        <v>1435.9689894999999</v>
      </c>
      <c r="G66">
        <v>2004.8019772</v>
      </c>
      <c r="H66">
        <v>-23.689483379999999</v>
      </c>
    </row>
    <row r="67" spans="1:8">
      <c r="A67" s="1">
        <v>35217</v>
      </c>
      <c r="B67">
        <v>1693.183</v>
      </c>
      <c r="C67" s="4">
        <f t="shared" si="0"/>
        <v>1762.8506209708246</v>
      </c>
      <c r="D67">
        <v>1762.850621</v>
      </c>
      <c r="E67">
        <v>145.11312253</v>
      </c>
      <c r="F67">
        <v>1478.4341271000001</v>
      </c>
      <c r="G67">
        <v>2047.2671147999999</v>
      </c>
      <c r="H67">
        <v>-69.66762095</v>
      </c>
    </row>
    <row r="68" spans="1:8">
      <c r="A68" s="1">
        <v>35247</v>
      </c>
      <c r="B68">
        <v>1835.5160000000001</v>
      </c>
      <c r="C68" s="4">
        <f t="shared" si="0"/>
        <v>1742.4978582917211</v>
      </c>
      <c r="D68">
        <v>1742.4978582000001</v>
      </c>
      <c r="E68">
        <v>145.11312253</v>
      </c>
      <c r="F68">
        <v>1458.0813644</v>
      </c>
      <c r="G68">
        <v>2026.9143521000001</v>
      </c>
      <c r="H68">
        <v>93.018141768999996</v>
      </c>
    </row>
    <row r="69" spans="1:8">
      <c r="A69" s="1">
        <v>35278</v>
      </c>
      <c r="B69">
        <v>1942.5730000000001</v>
      </c>
      <c r="C69" s="4">
        <f t="shared" ref="C69:C125" si="1">M$2-(B68-C68)*N$2</f>
        <v>1814.5126222112804</v>
      </c>
      <c r="D69">
        <v>1814.5126221999999</v>
      </c>
      <c r="E69">
        <v>145.11312253</v>
      </c>
      <c r="F69">
        <v>1530.0961284</v>
      </c>
      <c r="G69">
        <v>2098.9291161000001</v>
      </c>
      <c r="H69">
        <v>128.06037775999999</v>
      </c>
    </row>
    <row r="70" spans="1:8">
      <c r="A70" s="1">
        <v>35309</v>
      </c>
      <c r="B70">
        <v>1551.4010000000001</v>
      </c>
      <c r="C70" s="4">
        <f t="shared" si="1"/>
        <v>1830.0244796534348</v>
      </c>
      <c r="D70">
        <v>1830.0244797</v>
      </c>
      <c r="E70">
        <v>145.11312253</v>
      </c>
      <c r="F70">
        <v>1545.6079858000001</v>
      </c>
      <c r="G70">
        <v>2114.4409734999999</v>
      </c>
      <c r="H70">
        <v>-278.62347970000002</v>
      </c>
    </row>
    <row r="71" spans="1:8">
      <c r="A71" s="1">
        <v>35339</v>
      </c>
      <c r="B71">
        <v>1686.508</v>
      </c>
      <c r="C71" s="4">
        <f t="shared" si="1"/>
        <v>1650.0010928413917</v>
      </c>
      <c r="D71">
        <v>1650.0010927000001</v>
      </c>
      <c r="E71">
        <v>145.11312253</v>
      </c>
      <c r="F71">
        <v>1365.5845988000001</v>
      </c>
      <c r="G71">
        <v>1934.4175865</v>
      </c>
      <c r="H71">
        <v>36.506907325</v>
      </c>
    </row>
    <row r="72" spans="1:8">
      <c r="A72" s="1">
        <v>35370</v>
      </c>
      <c r="B72">
        <v>1576.204</v>
      </c>
      <c r="C72" s="4">
        <f t="shared" si="1"/>
        <v>1789.4972604003965</v>
      </c>
      <c r="D72">
        <v>1789.4972605</v>
      </c>
      <c r="E72">
        <v>145.11312253</v>
      </c>
      <c r="F72">
        <v>1505.0807666000001</v>
      </c>
      <c r="G72">
        <v>2073.9137543000002</v>
      </c>
      <c r="H72">
        <v>-213.2932605</v>
      </c>
    </row>
    <row r="73" spans="1:8">
      <c r="A73" s="1">
        <v>35400</v>
      </c>
      <c r="B73">
        <v>1700.433</v>
      </c>
      <c r="C73" s="4">
        <f t="shared" si="1"/>
        <v>1678.9202818278345</v>
      </c>
      <c r="D73">
        <v>1678.9202817</v>
      </c>
      <c r="E73">
        <v>145.11312253</v>
      </c>
      <c r="F73">
        <v>1394.5037878000001</v>
      </c>
      <c r="G73">
        <v>1963.3367754999999</v>
      </c>
      <c r="H73">
        <v>21.512718328999998</v>
      </c>
    </row>
    <row r="74" spans="1:8">
      <c r="A74" s="1">
        <v>35431</v>
      </c>
      <c r="B74">
        <v>1396.588</v>
      </c>
      <c r="C74" s="4">
        <f t="shared" si="1"/>
        <v>1782.8599065088094</v>
      </c>
      <c r="D74">
        <v>1782.8599065999999</v>
      </c>
      <c r="E74">
        <v>145.11312253</v>
      </c>
      <c r="F74">
        <v>1498.4434127</v>
      </c>
      <c r="G74">
        <v>2067.2764004000001</v>
      </c>
      <c r="H74">
        <v>-386.27190660000002</v>
      </c>
    </row>
    <row r="75" spans="1:8">
      <c r="A75" s="1">
        <v>35462</v>
      </c>
      <c r="B75">
        <v>1371.69</v>
      </c>
      <c r="C75" s="4">
        <f t="shared" si="1"/>
        <v>1602.3492521477897</v>
      </c>
      <c r="D75">
        <v>1602.3492518999999</v>
      </c>
      <c r="E75">
        <v>145.11312253</v>
      </c>
      <c r="F75">
        <v>1317.9327581</v>
      </c>
      <c r="G75">
        <v>1886.7657458000001</v>
      </c>
      <c r="H75">
        <v>-230.65925189999999</v>
      </c>
    </row>
    <row r="76" spans="1:8">
      <c r="A76" s="1">
        <v>35490</v>
      </c>
      <c r="B76">
        <v>1707.5219999999999</v>
      </c>
      <c r="C76" s="4">
        <f t="shared" si="1"/>
        <v>1671.2330215825459</v>
      </c>
      <c r="D76">
        <v>1671.2330214999999</v>
      </c>
      <c r="E76">
        <v>145.11312253</v>
      </c>
      <c r="F76">
        <v>1386.8165277000001</v>
      </c>
      <c r="G76">
        <v>1955.6495153999999</v>
      </c>
      <c r="H76">
        <v>36.288978456000002</v>
      </c>
    </row>
    <row r="77" spans="1:8">
      <c r="A77" s="1">
        <v>35521</v>
      </c>
      <c r="B77">
        <v>1654.604</v>
      </c>
      <c r="C77" s="4">
        <f t="shared" si="1"/>
        <v>1789.4007916831156</v>
      </c>
      <c r="D77">
        <v>1789.4007916999999</v>
      </c>
      <c r="E77">
        <v>145.11312253</v>
      </c>
      <c r="F77">
        <v>1504.9842977999999</v>
      </c>
      <c r="G77">
        <v>2073.8172854999998</v>
      </c>
      <c r="H77">
        <v>-134.7967917</v>
      </c>
    </row>
    <row r="78" spans="1:8">
      <c r="A78" s="1">
        <v>35551</v>
      </c>
      <c r="B78">
        <v>1762.903</v>
      </c>
      <c r="C78" s="4">
        <f t="shared" si="1"/>
        <v>1713.6676658035572</v>
      </c>
      <c r="D78">
        <v>1713.6676657</v>
      </c>
      <c r="E78">
        <v>145.11312253</v>
      </c>
      <c r="F78">
        <v>1429.2511718999999</v>
      </c>
      <c r="G78">
        <v>1998.0841594999999</v>
      </c>
      <c r="H78">
        <v>49.235334293000001</v>
      </c>
    </row>
    <row r="79" spans="1:8">
      <c r="A79" s="1">
        <v>35582</v>
      </c>
      <c r="B79">
        <v>1775.8</v>
      </c>
      <c r="C79" s="4">
        <f t="shared" si="1"/>
        <v>1795.1316481495262</v>
      </c>
      <c r="D79">
        <v>1795.1316482</v>
      </c>
      <c r="E79">
        <v>145.11312253</v>
      </c>
      <c r="F79">
        <v>1510.7151543</v>
      </c>
      <c r="G79">
        <v>2079.5481420000001</v>
      </c>
      <c r="H79">
        <v>-19.331648179999998</v>
      </c>
    </row>
    <row r="80" spans="1:8">
      <c r="A80" s="1">
        <v>35612</v>
      </c>
      <c r="B80">
        <v>1934.2190000000001</v>
      </c>
      <c r="C80" s="4">
        <f t="shared" si="1"/>
        <v>1764.7796679577414</v>
      </c>
      <c r="D80">
        <v>1764.7796679</v>
      </c>
      <c r="E80">
        <v>145.11312253</v>
      </c>
      <c r="F80">
        <v>1480.3631740999999</v>
      </c>
      <c r="G80">
        <v>2049.1961617000002</v>
      </c>
      <c r="H80">
        <v>169.4393321</v>
      </c>
    </row>
    <row r="81" spans="1:8">
      <c r="A81" s="1">
        <v>35643</v>
      </c>
      <c r="B81">
        <v>2008.0550000000001</v>
      </c>
      <c r="C81" s="4">
        <f t="shared" si="1"/>
        <v>1848.3413598323393</v>
      </c>
      <c r="D81">
        <v>1848.3413599</v>
      </c>
      <c r="E81">
        <v>145.11312253</v>
      </c>
      <c r="F81">
        <v>1563.9248660999999</v>
      </c>
      <c r="G81">
        <v>2132.7578536999999</v>
      </c>
      <c r="H81">
        <v>159.71364009999999</v>
      </c>
    </row>
    <row r="82" spans="1:8">
      <c r="A82" s="1">
        <v>35674</v>
      </c>
      <c r="B82">
        <v>1615.924</v>
      </c>
      <c r="C82" s="4">
        <f t="shared" si="1"/>
        <v>1844.036168076346</v>
      </c>
      <c r="D82">
        <v>1844.0361680999999</v>
      </c>
      <c r="E82">
        <v>145.11312253</v>
      </c>
      <c r="F82">
        <v>1559.6196742</v>
      </c>
      <c r="G82">
        <v>2128.4526618999998</v>
      </c>
      <c r="H82">
        <v>-228.11216809999999</v>
      </c>
    </row>
    <row r="83" spans="1:8">
      <c r="A83" s="1">
        <v>35704</v>
      </c>
      <c r="B83">
        <v>1773.91</v>
      </c>
      <c r="C83" s="4">
        <f t="shared" si="1"/>
        <v>1672.3605182673671</v>
      </c>
      <c r="D83">
        <v>1672.3605181</v>
      </c>
      <c r="E83">
        <v>145.11312253</v>
      </c>
      <c r="F83">
        <v>1387.9440242999999</v>
      </c>
      <c r="G83">
        <v>1956.777012</v>
      </c>
      <c r="H83">
        <v>101.54948188</v>
      </c>
    </row>
    <row r="84" spans="1:8">
      <c r="A84" s="1">
        <v>35735</v>
      </c>
      <c r="B84">
        <v>1732.3679999999999</v>
      </c>
      <c r="C84" s="4">
        <f t="shared" si="1"/>
        <v>1818.289120090712</v>
      </c>
      <c r="D84">
        <v>1818.2891202000001</v>
      </c>
      <c r="E84">
        <v>145.11312253</v>
      </c>
      <c r="F84">
        <v>1533.8726263000001</v>
      </c>
      <c r="G84">
        <v>2102.705614</v>
      </c>
      <c r="H84">
        <v>-85.921120160000001</v>
      </c>
    </row>
    <row r="85" spans="1:8">
      <c r="A85" s="1">
        <v>35765</v>
      </c>
      <c r="B85">
        <v>1796.626</v>
      </c>
      <c r="C85" s="4">
        <f t="shared" si="1"/>
        <v>1735.3030559764486</v>
      </c>
      <c r="D85">
        <v>1735.3030558999999</v>
      </c>
      <c r="E85">
        <v>145.11312253</v>
      </c>
      <c r="F85">
        <v>1450.8865619999999</v>
      </c>
      <c r="G85">
        <v>2019.7195497</v>
      </c>
      <c r="H85">
        <v>61.322944131</v>
      </c>
    </row>
    <row r="86" spans="1:8">
      <c r="A86" s="1">
        <v>35796</v>
      </c>
      <c r="B86">
        <v>1570.33</v>
      </c>
      <c r="C86" s="4">
        <f t="shared" si="1"/>
        <v>1800.4823706326486</v>
      </c>
      <c r="D86">
        <v>1800.4823707</v>
      </c>
      <c r="E86">
        <v>145.11312253</v>
      </c>
      <c r="F86">
        <v>1516.0658768000001</v>
      </c>
      <c r="G86">
        <v>2084.8988644999999</v>
      </c>
      <c r="H86">
        <v>-230.15237070000001</v>
      </c>
    </row>
    <row r="87" spans="1:8">
      <c r="A87" s="1">
        <v>35827</v>
      </c>
      <c r="B87">
        <v>1412.691</v>
      </c>
      <c r="C87" s="4">
        <f t="shared" si="1"/>
        <v>1671.4573986395603</v>
      </c>
      <c r="D87">
        <v>1671.4573985</v>
      </c>
      <c r="E87">
        <v>145.11312253</v>
      </c>
      <c r="F87">
        <v>1387.0409046</v>
      </c>
      <c r="G87">
        <v>1955.8738923000001</v>
      </c>
      <c r="H87">
        <v>-258.76639849999998</v>
      </c>
    </row>
    <row r="88" spans="1:8">
      <c r="A88" s="1">
        <v>35855</v>
      </c>
      <c r="B88">
        <v>1754.6410000000001</v>
      </c>
      <c r="C88" s="4">
        <f t="shared" si="1"/>
        <v>1658.7910630133138</v>
      </c>
      <c r="D88">
        <v>1658.7910629</v>
      </c>
      <c r="E88">
        <v>145.11312253</v>
      </c>
      <c r="F88">
        <v>1374.3745690999999</v>
      </c>
      <c r="G88">
        <v>1943.2075568</v>
      </c>
      <c r="H88">
        <v>95.849937069999996</v>
      </c>
    </row>
    <row r="89" spans="1:8">
      <c r="A89" s="1">
        <v>35886</v>
      </c>
      <c r="B89">
        <v>1824.932</v>
      </c>
      <c r="C89" s="4">
        <f t="shared" si="1"/>
        <v>1815.7661496563665</v>
      </c>
      <c r="D89">
        <v>1815.7661496999999</v>
      </c>
      <c r="E89">
        <v>145.11312253</v>
      </c>
      <c r="F89">
        <v>1531.3496559</v>
      </c>
      <c r="G89">
        <v>2100.1826434999998</v>
      </c>
      <c r="H89">
        <v>9.1658502988000006</v>
      </c>
    </row>
    <row r="90" spans="1:8">
      <c r="A90" s="1">
        <v>35916</v>
      </c>
      <c r="B90">
        <v>1843.289</v>
      </c>
      <c r="C90" s="4">
        <f t="shared" si="1"/>
        <v>1777.3944204258535</v>
      </c>
      <c r="D90">
        <v>1777.3944203999999</v>
      </c>
      <c r="E90">
        <v>145.11312253</v>
      </c>
      <c r="F90">
        <v>1492.9779265</v>
      </c>
      <c r="G90">
        <v>2061.8109141999998</v>
      </c>
      <c r="H90">
        <v>65.894579625999995</v>
      </c>
    </row>
    <row r="91" spans="1:8">
      <c r="A91" s="1">
        <v>35947</v>
      </c>
      <c r="B91">
        <v>1825.9639999999999</v>
      </c>
      <c r="C91" s="4">
        <f t="shared" si="1"/>
        <v>1802.5060588121223</v>
      </c>
      <c r="D91">
        <v>1802.5060587999999</v>
      </c>
      <c r="E91">
        <v>145.11312253</v>
      </c>
      <c r="F91">
        <v>1518.089565</v>
      </c>
      <c r="G91">
        <v>2086.9225526999999</v>
      </c>
      <c r="H91">
        <v>23.457941171000002</v>
      </c>
    </row>
    <row r="92" spans="1:8">
      <c r="A92" s="1">
        <v>35977</v>
      </c>
      <c r="B92">
        <v>1968.172</v>
      </c>
      <c r="C92" s="4">
        <f t="shared" si="1"/>
        <v>1783.7209823272492</v>
      </c>
      <c r="D92">
        <v>1783.7209823000001</v>
      </c>
      <c r="E92">
        <v>145.11312253</v>
      </c>
      <c r="F92">
        <v>1499.3044884999999</v>
      </c>
      <c r="G92">
        <v>2068.1374761000002</v>
      </c>
      <c r="H92">
        <v>184.45101771</v>
      </c>
    </row>
    <row r="93" spans="1:8">
      <c r="A93" s="1">
        <v>36008</v>
      </c>
      <c r="B93">
        <v>1921.645</v>
      </c>
      <c r="C93" s="4">
        <f t="shared" si="1"/>
        <v>1854.9864588189478</v>
      </c>
      <c r="D93">
        <v>1854.9864588999999</v>
      </c>
      <c r="E93">
        <v>145.11312253</v>
      </c>
      <c r="F93">
        <v>1570.5699649999999</v>
      </c>
      <c r="G93">
        <v>2139.4029526999998</v>
      </c>
      <c r="H93">
        <v>66.658541118000002</v>
      </c>
    </row>
    <row r="94" spans="1:8">
      <c r="A94" s="1">
        <v>36039</v>
      </c>
      <c r="B94">
        <v>1669.597</v>
      </c>
      <c r="C94" s="4">
        <f t="shared" si="1"/>
        <v>1802.844235391676</v>
      </c>
      <c r="D94">
        <v>1802.8442353999999</v>
      </c>
      <c r="E94">
        <v>145.11312253</v>
      </c>
      <c r="F94">
        <v>1518.4277414999999</v>
      </c>
      <c r="G94">
        <v>2087.2607291999998</v>
      </c>
      <c r="H94">
        <v>-133.24723539999999</v>
      </c>
    </row>
    <row r="95" spans="1:8">
      <c r="A95" s="1">
        <v>36069</v>
      </c>
      <c r="B95">
        <v>1791.4739999999999</v>
      </c>
      <c r="C95" s="4">
        <f t="shared" si="1"/>
        <v>1714.3535950986006</v>
      </c>
      <c r="D95">
        <v>1714.353595</v>
      </c>
      <c r="E95">
        <v>145.11312253</v>
      </c>
      <c r="F95">
        <v>1429.9371011999999</v>
      </c>
      <c r="G95">
        <v>1998.7700889</v>
      </c>
      <c r="H95">
        <v>77.120404983</v>
      </c>
    </row>
    <row r="96" spans="1:8">
      <c r="A96" s="1">
        <v>36100</v>
      </c>
      <c r="B96">
        <v>1816.7139999999999</v>
      </c>
      <c r="C96" s="4">
        <f t="shared" si="1"/>
        <v>1807.4753022630009</v>
      </c>
      <c r="D96">
        <v>1807.4753023000001</v>
      </c>
      <c r="E96">
        <v>145.11312253</v>
      </c>
      <c r="F96">
        <v>1523.0588084999999</v>
      </c>
      <c r="G96">
        <v>2091.8917961000002</v>
      </c>
      <c r="H96">
        <v>9.2386977014999996</v>
      </c>
    </row>
    <row r="97" spans="1:8">
      <c r="A97" s="1">
        <v>36130</v>
      </c>
      <c r="B97">
        <v>1846.7539999999999</v>
      </c>
      <c r="C97" s="4">
        <f t="shared" si="1"/>
        <v>1777.426667180265</v>
      </c>
      <c r="D97">
        <v>1777.4266671</v>
      </c>
      <c r="E97">
        <v>145.11312253</v>
      </c>
      <c r="F97">
        <v>1493.0101732999999</v>
      </c>
      <c r="G97">
        <v>2061.8431609999998</v>
      </c>
      <c r="H97">
        <v>69.327332866999996</v>
      </c>
    </row>
    <row r="98" spans="1:8">
      <c r="A98" s="1">
        <v>36161</v>
      </c>
      <c r="B98">
        <v>1599.4269999999999</v>
      </c>
      <c r="C98" s="4">
        <f t="shared" si="1"/>
        <v>1804.0256073608343</v>
      </c>
      <c r="D98">
        <v>1804.0256073999999</v>
      </c>
      <c r="E98">
        <v>145.11312253</v>
      </c>
      <c r="F98">
        <v>1519.6091134999999</v>
      </c>
      <c r="G98">
        <v>2088.4421011999998</v>
      </c>
      <c r="H98">
        <v>-204.59860739999999</v>
      </c>
    </row>
    <row r="99" spans="1:8">
      <c r="A99" s="1">
        <v>36192</v>
      </c>
      <c r="B99">
        <v>1548.8040000000001</v>
      </c>
      <c r="C99" s="4">
        <f t="shared" si="1"/>
        <v>1682.7690721318861</v>
      </c>
      <c r="D99">
        <v>1682.7690720000001</v>
      </c>
      <c r="E99">
        <v>145.11312253</v>
      </c>
      <c r="F99">
        <v>1398.3525781999999</v>
      </c>
      <c r="G99">
        <v>1967.1855657999999</v>
      </c>
      <c r="H99">
        <v>-133.96507199999999</v>
      </c>
    </row>
    <row r="100" spans="1:8">
      <c r="A100" s="1">
        <v>36220</v>
      </c>
      <c r="B100">
        <v>1832.3330000000001</v>
      </c>
      <c r="C100" s="4">
        <f t="shared" si="1"/>
        <v>1714.0358362331183</v>
      </c>
      <c r="D100">
        <v>1714.0358361999999</v>
      </c>
      <c r="E100">
        <v>145.11312253</v>
      </c>
      <c r="F100">
        <v>1429.6193424000001</v>
      </c>
      <c r="G100">
        <v>1998.4523300000001</v>
      </c>
      <c r="H100">
        <v>118.29716380000001</v>
      </c>
    </row>
    <row r="101" spans="1:8">
      <c r="A101" s="1">
        <v>36251</v>
      </c>
      <c r="B101">
        <v>1839.72</v>
      </c>
      <c r="C101" s="4">
        <f t="shared" si="1"/>
        <v>1825.7026782781932</v>
      </c>
      <c r="D101">
        <v>1825.7026782999999</v>
      </c>
      <c r="E101">
        <v>145.11312253</v>
      </c>
      <c r="F101">
        <v>1541.2861845</v>
      </c>
      <c r="G101">
        <v>2110.1191721999999</v>
      </c>
      <c r="H101">
        <v>14.017321687999999</v>
      </c>
    </row>
    <row r="102" spans="1:8">
      <c r="A102" s="1">
        <v>36281</v>
      </c>
      <c r="B102">
        <v>1846.498</v>
      </c>
      <c r="C102" s="4">
        <f t="shared" si="1"/>
        <v>1779.5419812216362</v>
      </c>
      <c r="D102">
        <v>1779.5419812</v>
      </c>
      <c r="E102">
        <v>145.11312253</v>
      </c>
      <c r="F102">
        <v>1495.1254873</v>
      </c>
      <c r="G102">
        <v>2063.9584749999999</v>
      </c>
      <c r="H102">
        <v>66.956018822999994</v>
      </c>
    </row>
    <row r="103" spans="1:8">
      <c r="A103" s="1">
        <v>36312</v>
      </c>
      <c r="B103">
        <v>1864.8520000000001</v>
      </c>
      <c r="C103" s="4">
        <f t="shared" si="1"/>
        <v>1802.9759173445955</v>
      </c>
      <c r="D103">
        <v>1802.9759174000001</v>
      </c>
      <c r="E103">
        <v>145.11312253</v>
      </c>
      <c r="F103">
        <v>1518.5594235000001</v>
      </c>
      <c r="G103">
        <v>2087.3924112</v>
      </c>
      <c r="H103">
        <v>61.876082641000004</v>
      </c>
    </row>
    <row r="104" spans="1:8">
      <c r="A104" s="1">
        <v>36342</v>
      </c>
      <c r="B104">
        <v>1965.7429999999999</v>
      </c>
      <c r="C104" s="4">
        <f t="shared" si="1"/>
        <v>1800.7272239457579</v>
      </c>
      <c r="D104">
        <v>1800.7272238999999</v>
      </c>
      <c r="E104">
        <v>145.11312253</v>
      </c>
      <c r="F104">
        <v>1516.3107301</v>
      </c>
      <c r="G104">
        <v>2085.1437178000001</v>
      </c>
      <c r="H104">
        <v>165.01577606999999</v>
      </c>
    </row>
    <row r="105" spans="1:8">
      <c r="A105" s="1">
        <v>36373</v>
      </c>
      <c r="B105">
        <v>1949.002</v>
      </c>
      <c r="C105" s="4">
        <f t="shared" si="1"/>
        <v>1846.3832208107315</v>
      </c>
      <c r="D105">
        <v>1846.3832209</v>
      </c>
      <c r="E105">
        <v>145.11312253</v>
      </c>
      <c r="F105">
        <v>1561.966727</v>
      </c>
      <c r="G105">
        <v>2130.7997147000001</v>
      </c>
      <c r="H105">
        <v>102.61877914</v>
      </c>
    </row>
    <row r="106" spans="1:8">
      <c r="A106" s="1">
        <v>36404</v>
      </c>
      <c r="B106">
        <v>1607.373</v>
      </c>
      <c r="C106" s="4">
        <f t="shared" si="1"/>
        <v>1818.7624571709289</v>
      </c>
      <c r="D106">
        <v>1818.7624572</v>
      </c>
      <c r="E106">
        <v>145.11312253</v>
      </c>
      <c r="F106">
        <v>1534.3459633</v>
      </c>
      <c r="G106">
        <v>2103.1789509999999</v>
      </c>
      <c r="H106">
        <v>-211.38945720000001</v>
      </c>
    </row>
    <row r="107" spans="1:8">
      <c r="A107" s="1">
        <v>36434</v>
      </c>
      <c r="B107">
        <v>1803.664</v>
      </c>
      <c r="C107" s="4">
        <f t="shared" si="1"/>
        <v>1679.763022691335</v>
      </c>
      <c r="D107">
        <v>1679.7630226000001</v>
      </c>
      <c r="E107">
        <v>145.11312253</v>
      </c>
      <c r="F107">
        <v>1395.3465286999999</v>
      </c>
      <c r="G107">
        <v>1964.1795164</v>
      </c>
      <c r="H107">
        <v>123.90097744000001</v>
      </c>
    </row>
    <row r="108" spans="1:8">
      <c r="A108" s="1">
        <v>36465</v>
      </c>
      <c r="B108">
        <v>1850.309</v>
      </c>
      <c r="C108" s="4">
        <f t="shared" si="1"/>
        <v>1828.1832721704611</v>
      </c>
      <c r="D108">
        <v>1828.1832721999999</v>
      </c>
      <c r="E108">
        <v>145.11312253</v>
      </c>
      <c r="F108">
        <v>1543.7667784</v>
      </c>
      <c r="G108">
        <v>2112.5997661000001</v>
      </c>
      <c r="H108">
        <v>22.125727752</v>
      </c>
    </row>
    <row r="109" spans="1:8">
      <c r="A109" s="1">
        <v>36495</v>
      </c>
      <c r="B109">
        <v>1836.4349999999999</v>
      </c>
      <c r="C109" s="4">
        <f t="shared" si="1"/>
        <v>1783.1312624346701</v>
      </c>
      <c r="D109">
        <v>1783.1312624</v>
      </c>
      <c r="E109">
        <v>145.11312253</v>
      </c>
      <c r="F109">
        <v>1498.7147685</v>
      </c>
      <c r="G109">
        <v>2067.5477562000001</v>
      </c>
      <c r="H109">
        <v>53.303737624999997</v>
      </c>
    </row>
    <row r="110" spans="1:8">
      <c r="A110" s="1">
        <v>36526</v>
      </c>
      <c r="B110">
        <v>1541.66</v>
      </c>
      <c r="C110" s="4">
        <f t="shared" si="1"/>
        <v>1796.9325746922984</v>
      </c>
      <c r="D110">
        <v>1796.9325747</v>
      </c>
      <c r="E110">
        <v>145.11312253</v>
      </c>
      <c r="F110">
        <v>1512.5160808999999</v>
      </c>
      <c r="G110">
        <v>2081.3490685000002</v>
      </c>
      <c r="H110">
        <v>-255.27257470000001</v>
      </c>
    </row>
    <row r="111" spans="1:8">
      <c r="A111" s="1">
        <v>36557</v>
      </c>
      <c r="B111">
        <v>1616.9280000000001</v>
      </c>
      <c r="C111" s="4">
        <f t="shared" si="1"/>
        <v>1660.3376452255193</v>
      </c>
      <c r="D111">
        <v>1660.3376450999999</v>
      </c>
      <c r="E111">
        <v>145.11312253</v>
      </c>
      <c r="F111">
        <v>1375.9211511999999</v>
      </c>
      <c r="G111">
        <v>1944.7541389</v>
      </c>
      <c r="H111">
        <v>-43.409645070000003</v>
      </c>
    </row>
    <row r="112" spans="1:8">
      <c r="A112" s="1">
        <v>36586</v>
      </c>
      <c r="B112">
        <v>1919.538</v>
      </c>
      <c r="C112" s="4">
        <f t="shared" si="1"/>
        <v>1754.1212597078215</v>
      </c>
      <c r="D112">
        <v>1754.1212597000001</v>
      </c>
      <c r="E112">
        <v>145.11312253</v>
      </c>
      <c r="F112">
        <v>1469.7047659</v>
      </c>
      <c r="G112">
        <v>2038.5377536000001</v>
      </c>
      <c r="H112">
        <v>165.41674028</v>
      </c>
    </row>
    <row r="113" spans="1:8">
      <c r="A113" s="1">
        <v>36617</v>
      </c>
      <c r="B113">
        <v>1971.4929999999999</v>
      </c>
      <c r="C113" s="4">
        <f t="shared" si="1"/>
        <v>1846.560712340781</v>
      </c>
      <c r="D113">
        <v>1846.5607124000001</v>
      </c>
      <c r="E113">
        <v>145.11312253</v>
      </c>
      <c r="F113">
        <v>1562.1442185000001</v>
      </c>
      <c r="G113">
        <v>2130.9772062000002</v>
      </c>
      <c r="H113">
        <v>124.93228763</v>
      </c>
    </row>
    <row r="114" spans="1:8">
      <c r="A114" s="1">
        <v>36647</v>
      </c>
      <c r="B114">
        <v>1992.3009999999999</v>
      </c>
      <c r="C114" s="4">
        <f t="shared" si="1"/>
        <v>1828.6397938119364</v>
      </c>
      <c r="D114">
        <v>1828.6397938</v>
      </c>
      <c r="E114">
        <v>145.11312253</v>
      </c>
      <c r="F114">
        <v>1544.2233000000001</v>
      </c>
      <c r="G114">
        <v>2113.0562877000002</v>
      </c>
      <c r="H114">
        <v>163.66120617999999</v>
      </c>
    </row>
    <row r="115" spans="1:8">
      <c r="A115" s="1">
        <v>36678</v>
      </c>
      <c r="B115">
        <v>2009.7629999999999</v>
      </c>
      <c r="C115" s="4">
        <f t="shared" si="1"/>
        <v>1845.7836045473355</v>
      </c>
      <c r="D115">
        <v>1845.7836046</v>
      </c>
      <c r="E115">
        <v>145.11312253</v>
      </c>
      <c r="F115">
        <v>1561.3671107</v>
      </c>
      <c r="G115">
        <v>2130.2000984000001</v>
      </c>
      <c r="H115">
        <v>163.97939542</v>
      </c>
    </row>
    <row r="116" spans="1:8">
      <c r="A116" s="1">
        <v>36708</v>
      </c>
      <c r="B116">
        <v>2053.9960000000001</v>
      </c>
      <c r="C116" s="4">
        <f t="shared" si="1"/>
        <v>1845.9244547630803</v>
      </c>
      <c r="D116">
        <v>1845.9244547999999</v>
      </c>
      <c r="E116">
        <v>145.11312253</v>
      </c>
      <c r="F116">
        <v>1561.5079608999999</v>
      </c>
      <c r="G116">
        <v>2130.3409486</v>
      </c>
      <c r="H116">
        <v>208.07154521000001</v>
      </c>
    </row>
    <row r="117" spans="1:8">
      <c r="A117" s="1">
        <v>36739</v>
      </c>
      <c r="B117">
        <v>2097.471</v>
      </c>
      <c r="C117" s="4">
        <f t="shared" si="1"/>
        <v>1865.4423628155646</v>
      </c>
      <c r="D117">
        <v>1865.4423629</v>
      </c>
      <c r="E117">
        <v>145.11312253</v>
      </c>
      <c r="F117">
        <v>1581.0258690000001</v>
      </c>
      <c r="G117">
        <v>2149.8588567000002</v>
      </c>
      <c r="H117">
        <v>232.02863714</v>
      </c>
    </row>
    <row r="118" spans="1:8">
      <c r="A118" s="1">
        <v>36770</v>
      </c>
      <c r="B118">
        <v>1823.7059999999999</v>
      </c>
      <c r="C118" s="4">
        <f t="shared" si="1"/>
        <v>1876.0472509900915</v>
      </c>
      <c r="D118">
        <v>1876.047251</v>
      </c>
      <c r="E118">
        <v>145.11312253</v>
      </c>
      <c r="F118">
        <v>1591.6307572000001</v>
      </c>
      <c r="G118">
        <v>2160.4637449000002</v>
      </c>
      <c r="H118">
        <v>-52.341251040000003</v>
      </c>
    </row>
    <row r="119" spans="1:8">
      <c r="A119" s="1">
        <v>36800</v>
      </c>
      <c r="B119">
        <v>1976.9970000000001</v>
      </c>
      <c r="C119" s="4">
        <f t="shared" si="1"/>
        <v>1750.1675794965606</v>
      </c>
      <c r="D119">
        <v>1750.1675794</v>
      </c>
      <c r="E119">
        <v>145.11312253</v>
      </c>
      <c r="F119">
        <v>1465.7510855999999</v>
      </c>
      <c r="G119">
        <v>2034.5840733</v>
      </c>
      <c r="H119">
        <v>226.82942058</v>
      </c>
    </row>
    <row r="120" spans="1:8">
      <c r="A120" s="1">
        <v>36831</v>
      </c>
      <c r="B120">
        <v>1981.4079999999999</v>
      </c>
      <c r="C120" s="4">
        <f t="shared" si="1"/>
        <v>1873.7457566510502</v>
      </c>
      <c r="D120">
        <v>1873.7457568</v>
      </c>
      <c r="E120">
        <v>145.11312253</v>
      </c>
      <c r="F120">
        <v>1589.3292629</v>
      </c>
      <c r="G120">
        <v>2158.1622505999999</v>
      </c>
      <c r="H120">
        <v>107.66224325</v>
      </c>
    </row>
    <row r="121" spans="1:8">
      <c r="A121" s="1">
        <v>36861</v>
      </c>
      <c r="B121">
        <v>2000.153</v>
      </c>
      <c r="C121" s="4">
        <f t="shared" si="1"/>
        <v>1820.9950058267852</v>
      </c>
      <c r="D121">
        <v>1820.9950057999999</v>
      </c>
      <c r="E121">
        <v>145.11312253</v>
      </c>
      <c r="F121">
        <v>1536.578512</v>
      </c>
      <c r="G121">
        <v>2105.4114995999998</v>
      </c>
      <c r="H121">
        <v>179.15799421</v>
      </c>
    </row>
    <row r="122" spans="1:8">
      <c r="A122" s="2">
        <v>43831</v>
      </c>
      <c r="B122">
        <v>1683.1479999999999</v>
      </c>
      <c r="C122" s="4">
        <f t="shared" si="1"/>
        <v>1852.643439789731</v>
      </c>
      <c r="D122">
        <v>1852.6434397999999</v>
      </c>
      <c r="E122">
        <v>145.11312253</v>
      </c>
      <c r="F122">
        <v>1568.226946</v>
      </c>
      <c r="G122">
        <v>2137.0599336999999</v>
      </c>
      <c r="H122">
        <v>-169.49543980000001</v>
      </c>
    </row>
    <row r="123" spans="1:8">
      <c r="A123" s="2">
        <v>43862</v>
      </c>
      <c r="B123">
        <v>1663.404</v>
      </c>
      <c r="C123" s="4">
        <f t="shared" si="1"/>
        <v>1698.3079016141444</v>
      </c>
      <c r="D123">
        <v>1698.3079015000001</v>
      </c>
      <c r="E123">
        <v>145.11312253</v>
      </c>
      <c r="F123">
        <v>1413.8914076000001</v>
      </c>
      <c r="G123">
        <v>1982.7243953</v>
      </c>
      <c r="H123">
        <v>-34.903901470000001</v>
      </c>
    </row>
    <row r="124" spans="1:8">
      <c r="A124" s="2">
        <v>43891</v>
      </c>
      <c r="B124">
        <v>2007.9280000000001</v>
      </c>
      <c r="C124" s="4">
        <f t="shared" si="1"/>
        <v>1757.8864270343668</v>
      </c>
      <c r="D124">
        <v>1757.8864269999999</v>
      </c>
      <c r="E124">
        <v>145.11312253</v>
      </c>
      <c r="F124">
        <v>1473.4699332</v>
      </c>
      <c r="G124">
        <v>2042.3029208999999</v>
      </c>
      <c r="H124">
        <v>250.04157296</v>
      </c>
    </row>
    <row r="125" spans="1:8">
      <c r="A125" s="2">
        <v>43922</v>
      </c>
      <c r="B125" t="s">
        <v>6</v>
      </c>
      <c r="C125" s="4">
        <f t="shared" si="1"/>
        <v>1884.0208886115952</v>
      </c>
      <c r="D125">
        <v>1884.0208886999999</v>
      </c>
      <c r="E125">
        <v>145.11312253</v>
      </c>
      <c r="F125">
        <v>1599.6043947999999</v>
      </c>
      <c r="G125">
        <v>2168.4373824999998</v>
      </c>
      <c r="H125" t="s">
        <v>6</v>
      </c>
    </row>
    <row r="126" spans="1:8">
      <c r="A126" s="2">
        <v>43952</v>
      </c>
      <c r="B126" t="s">
        <v>6</v>
      </c>
      <c r="C126" s="4">
        <f>M$2</f>
        <v>1773.3370491000001</v>
      </c>
      <c r="D126">
        <v>1773.3370491000001</v>
      </c>
      <c r="E126">
        <v>158.69494533</v>
      </c>
      <c r="F126">
        <v>1462.3006717000001</v>
      </c>
      <c r="G126">
        <v>2084.3734264</v>
      </c>
      <c r="H126" t="s">
        <v>6</v>
      </c>
    </row>
    <row r="127" spans="1:8">
      <c r="A127" s="2">
        <v>43983</v>
      </c>
      <c r="B127" t="s">
        <v>6</v>
      </c>
      <c r="C127" s="4">
        <f t="shared" ref="C127:C160" si="2">M$2</f>
        <v>1773.3370491000001</v>
      </c>
      <c r="D127">
        <v>1773.3370491000001</v>
      </c>
      <c r="E127">
        <v>158.69494533</v>
      </c>
      <c r="F127">
        <v>1462.3006717000001</v>
      </c>
      <c r="G127">
        <v>2084.3734264</v>
      </c>
      <c r="H127" t="s">
        <v>6</v>
      </c>
    </row>
    <row r="128" spans="1:8">
      <c r="A128" s="2">
        <v>44013</v>
      </c>
      <c r="B128" t="s">
        <v>6</v>
      </c>
      <c r="C128" s="4">
        <f t="shared" si="2"/>
        <v>1773.3370491000001</v>
      </c>
      <c r="D128">
        <v>1773.3370491000001</v>
      </c>
      <c r="E128">
        <v>158.69494533</v>
      </c>
      <c r="F128">
        <v>1462.3006717000001</v>
      </c>
      <c r="G128">
        <v>2084.3734264</v>
      </c>
      <c r="H128" t="s">
        <v>6</v>
      </c>
    </row>
    <row r="129" spans="1:8">
      <c r="A129" s="2">
        <v>44044</v>
      </c>
      <c r="B129" t="s">
        <v>6</v>
      </c>
      <c r="C129" s="4">
        <f t="shared" si="2"/>
        <v>1773.3370491000001</v>
      </c>
      <c r="D129">
        <v>1773.3370491000001</v>
      </c>
      <c r="E129">
        <v>158.69494533</v>
      </c>
      <c r="F129">
        <v>1462.3006717000001</v>
      </c>
      <c r="G129">
        <v>2084.3734264</v>
      </c>
      <c r="H129" t="s">
        <v>6</v>
      </c>
    </row>
    <row r="130" spans="1:8">
      <c r="A130" s="2">
        <v>44075</v>
      </c>
      <c r="B130" t="s">
        <v>6</v>
      </c>
      <c r="C130" s="4">
        <f t="shared" si="2"/>
        <v>1773.3370491000001</v>
      </c>
      <c r="D130">
        <v>1773.3370491000001</v>
      </c>
      <c r="E130">
        <v>158.69494533</v>
      </c>
      <c r="F130">
        <v>1462.3006717000001</v>
      </c>
      <c r="G130">
        <v>2084.3734264</v>
      </c>
      <c r="H130" t="s">
        <v>6</v>
      </c>
    </row>
    <row r="131" spans="1:8">
      <c r="A131" s="2">
        <v>44105</v>
      </c>
      <c r="B131" t="s">
        <v>6</v>
      </c>
      <c r="C131" s="4">
        <f t="shared" si="2"/>
        <v>1773.3370491000001</v>
      </c>
      <c r="D131">
        <v>1773.3370491000001</v>
      </c>
      <c r="E131">
        <v>158.69494533</v>
      </c>
      <c r="F131">
        <v>1462.3006717000001</v>
      </c>
      <c r="G131">
        <v>2084.3734264</v>
      </c>
      <c r="H131" t="s">
        <v>6</v>
      </c>
    </row>
    <row r="132" spans="1:8">
      <c r="A132" s="2">
        <v>44136</v>
      </c>
      <c r="B132" t="s">
        <v>6</v>
      </c>
      <c r="C132" s="4">
        <f t="shared" si="2"/>
        <v>1773.3370491000001</v>
      </c>
      <c r="D132">
        <v>1773.3370491000001</v>
      </c>
      <c r="E132">
        <v>158.69494533</v>
      </c>
      <c r="F132">
        <v>1462.3006717000001</v>
      </c>
      <c r="G132">
        <v>2084.3734264</v>
      </c>
      <c r="H132" t="s">
        <v>6</v>
      </c>
    </row>
    <row r="133" spans="1:8">
      <c r="A133" s="2">
        <v>44166</v>
      </c>
      <c r="B133" t="s">
        <v>6</v>
      </c>
      <c r="C133" s="4">
        <f t="shared" si="2"/>
        <v>1773.3370491000001</v>
      </c>
      <c r="D133">
        <v>1773.3370491000001</v>
      </c>
      <c r="E133">
        <v>158.69494533</v>
      </c>
      <c r="F133">
        <v>1462.3006717000001</v>
      </c>
      <c r="G133">
        <v>2084.3734264</v>
      </c>
      <c r="H133" t="s">
        <v>6</v>
      </c>
    </row>
    <row r="134" spans="1:8">
      <c r="A134" s="2">
        <v>43832</v>
      </c>
      <c r="B134" t="s">
        <v>6</v>
      </c>
      <c r="C134" s="4">
        <f t="shared" si="2"/>
        <v>1773.3370491000001</v>
      </c>
      <c r="D134">
        <v>1773.3370491000001</v>
      </c>
      <c r="E134">
        <v>158.69494533</v>
      </c>
      <c r="F134">
        <v>1462.3006717000001</v>
      </c>
      <c r="G134">
        <v>2084.3734264</v>
      </c>
      <c r="H134" t="s">
        <v>6</v>
      </c>
    </row>
    <row r="135" spans="1:8">
      <c r="A135" s="2">
        <v>43863</v>
      </c>
      <c r="B135" t="s">
        <v>6</v>
      </c>
      <c r="C135" s="4">
        <f t="shared" si="2"/>
        <v>1773.3370491000001</v>
      </c>
      <c r="D135">
        <v>1773.3370491000001</v>
      </c>
      <c r="E135">
        <v>158.69494533</v>
      </c>
      <c r="F135">
        <v>1462.3006717000001</v>
      </c>
      <c r="G135">
        <v>2084.3734264</v>
      </c>
      <c r="H135" t="s">
        <v>6</v>
      </c>
    </row>
    <row r="136" spans="1:8">
      <c r="A136" s="2">
        <v>43892</v>
      </c>
      <c r="B136" t="s">
        <v>6</v>
      </c>
      <c r="C136" s="4">
        <f t="shared" si="2"/>
        <v>1773.3370491000001</v>
      </c>
      <c r="D136">
        <v>1773.3370491000001</v>
      </c>
      <c r="E136">
        <v>158.69494533</v>
      </c>
      <c r="F136">
        <v>1462.3006717000001</v>
      </c>
      <c r="G136">
        <v>2084.3734264</v>
      </c>
      <c r="H136" t="s">
        <v>6</v>
      </c>
    </row>
    <row r="137" spans="1:8">
      <c r="A137" s="2">
        <v>43923</v>
      </c>
      <c r="B137" t="s">
        <v>6</v>
      </c>
      <c r="C137" s="4">
        <f t="shared" si="2"/>
        <v>1773.3370491000001</v>
      </c>
      <c r="D137">
        <v>1773.3370491000001</v>
      </c>
      <c r="E137">
        <v>158.69494533</v>
      </c>
      <c r="F137">
        <v>1462.3006717000001</v>
      </c>
      <c r="G137">
        <v>2084.3734264</v>
      </c>
      <c r="H137" t="s">
        <v>6</v>
      </c>
    </row>
    <row r="138" spans="1:8">
      <c r="A138" s="2">
        <v>43953</v>
      </c>
      <c r="B138" t="s">
        <v>6</v>
      </c>
      <c r="C138" s="4">
        <f t="shared" si="2"/>
        <v>1773.3370491000001</v>
      </c>
      <c r="D138">
        <v>1773.3370491000001</v>
      </c>
      <c r="E138">
        <v>158.69494533</v>
      </c>
      <c r="F138">
        <v>1462.3006717000001</v>
      </c>
      <c r="G138">
        <v>2084.3734264</v>
      </c>
      <c r="H138" t="s">
        <v>6</v>
      </c>
    </row>
    <row r="139" spans="1:8">
      <c r="A139" s="2">
        <v>43984</v>
      </c>
      <c r="B139" t="s">
        <v>6</v>
      </c>
      <c r="C139" s="4">
        <f t="shared" si="2"/>
        <v>1773.3370491000001</v>
      </c>
      <c r="D139">
        <v>1773.3370491000001</v>
      </c>
      <c r="E139">
        <v>158.69494533</v>
      </c>
      <c r="F139">
        <v>1462.3006717000001</v>
      </c>
      <c r="G139">
        <v>2084.3734264</v>
      </c>
      <c r="H139" t="s">
        <v>6</v>
      </c>
    </row>
    <row r="140" spans="1:8">
      <c r="A140" s="2">
        <v>44014</v>
      </c>
      <c r="B140" t="s">
        <v>6</v>
      </c>
      <c r="C140" s="4">
        <f t="shared" si="2"/>
        <v>1773.3370491000001</v>
      </c>
      <c r="D140">
        <v>1773.3370491000001</v>
      </c>
      <c r="E140">
        <v>158.69494533</v>
      </c>
      <c r="F140">
        <v>1462.3006717000001</v>
      </c>
      <c r="G140">
        <v>2084.3734264</v>
      </c>
      <c r="H140" t="s">
        <v>6</v>
      </c>
    </row>
    <row r="141" spans="1:8">
      <c r="A141" s="2">
        <v>44045</v>
      </c>
      <c r="B141" t="s">
        <v>6</v>
      </c>
      <c r="C141" s="4">
        <f t="shared" si="2"/>
        <v>1773.3370491000001</v>
      </c>
      <c r="D141">
        <v>1773.3370491000001</v>
      </c>
      <c r="E141">
        <v>158.69494533</v>
      </c>
      <c r="F141">
        <v>1462.3006717000001</v>
      </c>
      <c r="G141">
        <v>2084.3734264</v>
      </c>
      <c r="H141" t="s">
        <v>6</v>
      </c>
    </row>
    <row r="142" spans="1:8">
      <c r="A142" s="2">
        <v>44076</v>
      </c>
      <c r="B142" t="s">
        <v>6</v>
      </c>
      <c r="C142" s="4">
        <f t="shared" si="2"/>
        <v>1773.3370491000001</v>
      </c>
      <c r="D142">
        <v>1773.3370491000001</v>
      </c>
      <c r="E142">
        <v>158.69494533</v>
      </c>
      <c r="F142">
        <v>1462.3006717000001</v>
      </c>
      <c r="G142">
        <v>2084.3734264</v>
      </c>
      <c r="H142" t="s">
        <v>6</v>
      </c>
    </row>
    <row r="143" spans="1:8">
      <c r="A143" s="2">
        <v>44106</v>
      </c>
      <c r="B143" t="s">
        <v>6</v>
      </c>
      <c r="C143" s="4">
        <f t="shared" si="2"/>
        <v>1773.3370491000001</v>
      </c>
      <c r="D143">
        <v>1773.3370491000001</v>
      </c>
      <c r="E143">
        <v>158.69494533</v>
      </c>
      <c r="F143">
        <v>1462.3006717000001</v>
      </c>
      <c r="G143">
        <v>2084.3734264</v>
      </c>
      <c r="H143" t="s">
        <v>6</v>
      </c>
    </row>
    <row r="144" spans="1:8">
      <c r="A144" s="2">
        <v>44137</v>
      </c>
      <c r="B144" t="s">
        <v>6</v>
      </c>
      <c r="C144" s="4">
        <f t="shared" si="2"/>
        <v>1773.3370491000001</v>
      </c>
      <c r="D144">
        <v>1773.3370491000001</v>
      </c>
      <c r="E144">
        <v>158.69494533</v>
      </c>
      <c r="F144">
        <v>1462.3006717000001</v>
      </c>
      <c r="G144">
        <v>2084.3734264</v>
      </c>
      <c r="H144" t="s">
        <v>6</v>
      </c>
    </row>
    <row r="145" spans="1:8">
      <c r="A145" s="2">
        <v>44167</v>
      </c>
      <c r="B145" t="s">
        <v>6</v>
      </c>
      <c r="C145" s="4">
        <f t="shared" si="2"/>
        <v>1773.3370491000001</v>
      </c>
      <c r="D145">
        <v>1773.3370491000001</v>
      </c>
      <c r="E145">
        <v>158.69494533</v>
      </c>
      <c r="F145">
        <v>1462.3006717000001</v>
      </c>
      <c r="G145">
        <v>2084.3734264</v>
      </c>
      <c r="H145" t="s">
        <v>6</v>
      </c>
    </row>
    <row r="146" spans="1:8">
      <c r="A146" s="2">
        <v>43833</v>
      </c>
      <c r="B146" t="s">
        <v>6</v>
      </c>
      <c r="C146" s="4">
        <f t="shared" si="2"/>
        <v>1773.3370491000001</v>
      </c>
      <c r="D146">
        <v>1773.3370491000001</v>
      </c>
      <c r="E146">
        <v>158.69494533</v>
      </c>
      <c r="F146">
        <v>1462.3006717000001</v>
      </c>
      <c r="G146">
        <v>2084.3734264</v>
      </c>
      <c r="H146" t="s">
        <v>6</v>
      </c>
    </row>
    <row r="147" spans="1:8">
      <c r="A147" s="2">
        <v>43864</v>
      </c>
      <c r="B147" t="s">
        <v>6</v>
      </c>
      <c r="C147" s="4">
        <f t="shared" si="2"/>
        <v>1773.3370491000001</v>
      </c>
      <c r="D147">
        <v>1773.3370491000001</v>
      </c>
      <c r="E147">
        <v>158.69494533</v>
      </c>
      <c r="F147">
        <v>1462.3006717000001</v>
      </c>
      <c r="G147">
        <v>2084.3734264</v>
      </c>
      <c r="H147" t="s">
        <v>6</v>
      </c>
    </row>
    <row r="148" spans="1:8">
      <c r="A148" s="2">
        <v>43893</v>
      </c>
      <c r="B148" t="s">
        <v>6</v>
      </c>
      <c r="C148" s="4">
        <f t="shared" si="2"/>
        <v>1773.3370491000001</v>
      </c>
      <c r="D148">
        <v>1773.3370491000001</v>
      </c>
      <c r="E148">
        <v>158.69494533</v>
      </c>
      <c r="F148">
        <v>1462.3006717000001</v>
      </c>
      <c r="G148">
        <v>2084.3734264</v>
      </c>
      <c r="H148" t="s">
        <v>6</v>
      </c>
    </row>
    <row r="149" spans="1:8">
      <c r="A149" s="2">
        <v>43924</v>
      </c>
      <c r="B149" t="s">
        <v>6</v>
      </c>
      <c r="C149" s="4">
        <f t="shared" si="2"/>
        <v>1773.3370491000001</v>
      </c>
      <c r="D149">
        <v>1773.3370491000001</v>
      </c>
      <c r="E149">
        <v>158.69494533</v>
      </c>
      <c r="F149">
        <v>1462.3006717000001</v>
      </c>
      <c r="G149">
        <v>2084.3734264</v>
      </c>
      <c r="H149" t="s">
        <v>6</v>
      </c>
    </row>
    <row r="150" spans="1:8">
      <c r="A150" s="2">
        <v>43954</v>
      </c>
      <c r="B150" t="s">
        <v>6</v>
      </c>
      <c r="C150" s="4">
        <f t="shared" si="2"/>
        <v>1773.3370491000001</v>
      </c>
      <c r="D150">
        <v>1773.3370491000001</v>
      </c>
      <c r="E150">
        <v>158.69494533</v>
      </c>
      <c r="F150">
        <v>1462.3006717000001</v>
      </c>
      <c r="G150">
        <v>2084.3734264</v>
      </c>
      <c r="H150" t="s">
        <v>6</v>
      </c>
    </row>
    <row r="151" spans="1:8">
      <c r="A151" s="2">
        <v>43985</v>
      </c>
      <c r="B151" t="s">
        <v>6</v>
      </c>
      <c r="C151" s="4">
        <f t="shared" si="2"/>
        <v>1773.3370491000001</v>
      </c>
      <c r="D151">
        <v>1773.3370491000001</v>
      </c>
      <c r="E151">
        <v>158.69494533</v>
      </c>
      <c r="F151">
        <v>1462.3006717000001</v>
      </c>
      <c r="G151">
        <v>2084.3734264</v>
      </c>
      <c r="H151" t="s">
        <v>6</v>
      </c>
    </row>
    <row r="152" spans="1:8">
      <c r="A152" s="2">
        <v>44015</v>
      </c>
      <c r="B152" t="s">
        <v>6</v>
      </c>
      <c r="C152" s="4">
        <f t="shared" si="2"/>
        <v>1773.3370491000001</v>
      </c>
      <c r="D152">
        <v>1773.3370491000001</v>
      </c>
      <c r="E152">
        <v>158.69494533</v>
      </c>
      <c r="F152">
        <v>1462.3006717000001</v>
      </c>
      <c r="G152">
        <v>2084.3734264</v>
      </c>
      <c r="H152" t="s">
        <v>6</v>
      </c>
    </row>
    <row r="153" spans="1:8">
      <c r="A153" s="2">
        <v>44046</v>
      </c>
      <c r="B153" t="s">
        <v>6</v>
      </c>
      <c r="C153" s="4">
        <f t="shared" si="2"/>
        <v>1773.3370491000001</v>
      </c>
      <c r="D153">
        <v>1773.3370491000001</v>
      </c>
      <c r="E153">
        <v>158.69494533</v>
      </c>
      <c r="F153">
        <v>1462.3006717000001</v>
      </c>
      <c r="G153">
        <v>2084.3734264</v>
      </c>
      <c r="H153" t="s">
        <v>6</v>
      </c>
    </row>
    <row r="154" spans="1:8">
      <c r="A154" s="2">
        <v>44077</v>
      </c>
      <c r="B154" t="s">
        <v>6</v>
      </c>
      <c r="C154" s="4">
        <f t="shared" si="2"/>
        <v>1773.3370491000001</v>
      </c>
      <c r="D154">
        <v>1773.3370491000001</v>
      </c>
      <c r="E154">
        <v>158.69494533</v>
      </c>
      <c r="F154">
        <v>1462.3006717000001</v>
      </c>
      <c r="G154">
        <v>2084.3734264</v>
      </c>
      <c r="H154" t="s">
        <v>6</v>
      </c>
    </row>
    <row r="155" spans="1:8">
      <c r="A155" s="2">
        <v>44107</v>
      </c>
      <c r="B155" t="s">
        <v>6</v>
      </c>
      <c r="C155" s="4">
        <f t="shared" si="2"/>
        <v>1773.3370491000001</v>
      </c>
      <c r="D155">
        <v>1773.3370491000001</v>
      </c>
      <c r="E155">
        <v>158.69494533</v>
      </c>
      <c r="F155">
        <v>1462.3006717000001</v>
      </c>
      <c r="G155">
        <v>2084.3734264</v>
      </c>
      <c r="H155" t="s">
        <v>6</v>
      </c>
    </row>
    <row r="156" spans="1:8">
      <c r="A156" s="2">
        <v>44138</v>
      </c>
      <c r="B156" t="s">
        <v>6</v>
      </c>
      <c r="C156" s="4">
        <f t="shared" si="2"/>
        <v>1773.3370491000001</v>
      </c>
      <c r="D156">
        <v>1773.3370491000001</v>
      </c>
      <c r="E156">
        <v>158.69494533</v>
      </c>
      <c r="F156">
        <v>1462.3006717000001</v>
      </c>
      <c r="G156">
        <v>2084.3734264</v>
      </c>
      <c r="H156" t="s">
        <v>6</v>
      </c>
    </row>
    <row r="157" spans="1:8">
      <c r="A157" s="2">
        <v>44168</v>
      </c>
      <c r="B157" t="s">
        <v>6</v>
      </c>
      <c r="C157" s="4">
        <f t="shared" si="2"/>
        <v>1773.3370491000001</v>
      </c>
      <c r="D157">
        <v>1773.3370491000001</v>
      </c>
      <c r="E157">
        <v>158.69494533</v>
      </c>
      <c r="F157">
        <v>1462.3006717000001</v>
      </c>
      <c r="G157">
        <v>2084.3734264</v>
      </c>
      <c r="H157" t="s">
        <v>6</v>
      </c>
    </row>
    <row r="158" spans="1:8">
      <c r="A158" s="2">
        <v>43834</v>
      </c>
      <c r="B158" t="s">
        <v>6</v>
      </c>
      <c r="C158" s="4">
        <f t="shared" si="2"/>
        <v>1773.3370491000001</v>
      </c>
      <c r="D158">
        <v>1773.3370491000001</v>
      </c>
      <c r="E158">
        <v>158.69494533</v>
      </c>
      <c r="F158">
        <v>1462.3006717000001</v>
      </c>
      <c r="G158">
        <v>2084.3734264</v>
      </c>
      <c r="H158" t="s">
        <v>6</v>
      </c>
    </row>
    <row r="159" spans="1:8">
      <c r="A159" s="2">
        <v>43865</v>
      </c>
      <c r="B159" t="s">
        <v>6</v>
      </c>
      <c r="C159" s="4">
        <f t="shared" si="2"/>
        <v>1773.3370491000001</v>
      </c>
      <c r="D159">
        <v>1773.3370491000001</v>
      </c>
      <c r="E159">
        <v>158.69494533</v>
      </c>
      <c r="F159">
        <v>1462.3006717000001</v>
      </c>
      <c r="G159">
        <v>2084.3734264</v>
      </c>
      <c r="H159" t="s">
        <v>6</v>
      </c>
    </row>
    <row r="160" spans="1:8">
      <c r="A160" s="2">
        <v>43894</v>
      </c>
      <c r="B160" t="s">
        <v>6</v>
      </c>
      <c r="C160" s="4">
        <f t="shared" si="2"/>
        <v>1773.3370491000001</v>
      </c>
      <c r="D160">
        <v>1773.3370491000001</v>
      </c>
      <c r="E160">
        <v>158.69494533</v>
      </c>
      <c r="F160">
        <v>1462.3006717000001</v>
      </c>
      <c r="G160">
        <v>2084.3734264</v>
      </c>
      <c r="H160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3060-EF9B-450D-9A49-02E4B4ED5286}">
  <dimension ref="A1:O160"/>
  <sheetViews>
    <sheetView workbookViewId="0">
      <selection activeCell="C4" sqref="C4"/>
    </sheetView>
  </sheetViews>
  <sheetFormatPr defaultRowHeight="14.4"/>
  <cols>
    <col min="1" max="1" width="10.5546875" bestFit="1" customWidth="1"/>
    <col min="2" max="2" width="9" bestFit="1" customWidth="1"/>
    <col min="3" max="3" width="13.88671875" style="4" customWidth="1"/>
    <col min="11" max="11" width="7.5546875" bestFit="1" customWidth="1"/>
    <col min="12" max="12" width="11.109375" bestFit="1" customWidth="1"/>
    <col min="13" max="13" width="11" bestFit="1" customWidth="1"/>
    <col min="14" max="14" width="12" bestFit="1" customWidth="1"/>
    <col min="15" max="15" width="12.6640625" bestFit="1" customWidth="1"/>
  </cols>
  <sheetData>
    <row r="1" spans="1:15" s="3" customFormat="1">
      <c r="A1" s="3" t="s">
        <v>0</v>
      </c>
      <c r="B1" s="3" t="s">
        <v>20</v>
      </c>
      <c r="C1" s="5" t="s">
        <v>23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13</v>
      </c>
    </row>
    <row r="2" spans="1:15">
      <c r="A2" s="1">
        <v>33239</v>
      </c>
      <c r="B2">
        <v>1708.9169999999999</v>
      </c>
      <c r="C2" s="4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K2" t="s">
        <v>14</v>
      </c>
      <c r="L2" t="s">
        <v>15</v>
      </c>
      <c r="M2">
        <v>26919.456803000001</v>
      </c>
      <c r="N2">
        <v>1.9988231474</v>
      </c>
      <c r="O2">
        <v>-0.25599508199999998</v>
      </c>
    </row>
    <row r="3" spans="1:15">
      <c r="A3" s="1">
        <v>33270</v>
      </c>
      <c r="B3">
        <v>1620.586</v>
      </c>
      <c r="C3" s="4">
        <f>B2+N2</f>
        <v>1710.9158231473998</v>
      </c>
      <c r="D3">
        <v>1710.9158230999999</v>
      </c>
      <c r="E3">
        <v>164.07149906000001</v>
      </c>
      <c r="F3">
        <v>1389.3415941000001</v>
      </c>
      <c r="G3">
        <v>2032.4900522</v>
      </c>
      <c r="H3">
        <v>-90.329823149999996</v>
      </c>
      <c r="K3" t="s">
        <v>2</v>
      </c>
      <c r="L3" t="s">
        <v>15</v>
      </c>
      <c r="M3" t="s">
        <v>6</v>
      </c>
      <c r="N3">
        <v>11.84573986</v>
      </c>
      <c r="O3">
        <v>8.9901912099999995E-2</v>
      </c>
    </row>
    <row r="4" spans="1:15">
      <c r="A4" s="1">
        <v>33298</v>
      </c>
      <c r="B4">
        <v>1972.7149999999999</v>
      </c>
      <c r="C4" s="4">
        <f>(B3-B2)*O$2+N$2*(1-O$2)+B3</f>
        <v>1645.7088136310642</v>
      </c>
      <c r="D4">
        <v>1645.7088136</v>
      </c>
      <c r="E4">
        <v>164.07149906000001</v>
      </c>
      <c r="F4">
        <v>1324.1345845999999</v>
      </c>
      <c r="G4">
        <v>1967.2830426999999</v>
      </c>
      <c r="H4">
        <v>327.00618637999997</v>
      </c>
      <c r="K4" t="s">
        <v>16</v>
      </c>
      <c r="L4" t="s">
        <v>15</v>
      </c>
      <c r="M4" t="s">
        <v>6</v>
      </c>
      <c r="N4">
        <v>0</v>
      </c>
      <c r="O4">
        <v>1</v>
      </c>
    </row>
    <row r="5" spans="1:15">
      <c r="A5" s="1">
        <v>33329</v>
      </c>
      <c r="B5">
        <v>1811.665</v>
      </c>
      <c r="C5" s="4">
        <f t="shared" ref="C5:C68" si="0">(B4-B3)*O$2+N$2*(1-O$2)+B4</f>
        <v>1885.0822198133442</v>
      </c>
      <c r="D5">
        <v>1885.0822198000001</v>
      </c>
      <c r="E5">
        <v>164.07149906000001</v>
      </c>
      <c r="F5">
        <v>1563.5079908</v>
      </c>
      <c r="G5">
        <v>2206.6564489000002</v>
      </c>
      <c r="H5">
        <v>-73.417219840000001</v>
      </c>
      <c r="K5" t="s">
        <v>17</v>
      </c>
      <c r="L5" t="s">
        <v>15</v>
      </c>
      <c r="M5" t="s">
        <v>6</v>
      </c>
      <c r="N5">
        <v>0</v>
      </c>
      <c r="O5">
        <v>1</v>
      </c>
    </row>
    <row r="6" spans="1:15">
      <c r="A6" s="1">
        <v>33359</v>
      </c>
      <c r="B6">
        <v>1974.9639999999999</v>
      </c>
      <c r="C6" s="4">
        <f t="shared" si="0"/>
        <v>1855.4035199990221</v>
      </c>
      <c r="D6">
        <v>1855.4035200000001</v>
      </c>
      <c r="E6">
        <v>164.07149906000001</v>
      </c>
      <c r="F6">
        <v>1533.8292908999999</v>
      </c>
      <c r="G6">
        <v>2176.9777490000001</v>
      </c>
      <c r="H6">
        <v>119.56048001000001</v>
      </c>
      <c r="K6" t="s">
        <v>18</v>
      </c>
      <c r="L6" t="s">
        <v>15</v>
      </c>
      <c r="M6" t="s">
        <v>6</v>
      </c>
      <c r="N6">
        <v>0</v>
      </c>
      <c r="O6">
        <v>0</v>
      </c>
    </row>
    <row r="7" spans="1:15">
      <c r="A7" s="1">
        <v>33390</v>
      </c>
      <c r="B7">
        <v>1862.356</v>
      </c>
      <c r="C7" s="4">
        <f t="shared" si="0"/>
        <v>1935.6707711474041</v>
      </c>
      <c r="D7">
        <v>1935.6707712</v>
      </c>
      <c r="E7">
        <v>164.07149906000001</v>
      </c>
      <c r="F7">
        <v>1614.0965421000001</v>
      </c>
      <c r="G7">
        <v>2257.2450002</v>
      </c>
      <c r="H7">
        <v>-73.314771160000006</v>
      </c>
    </row>
    <row r="8" spans="1:15">
      <c r="A8" s="1">
        <v>33420</v>
      </c>
      <c r="B8">
        <v>1939.86</v>
      </c>
      <c r="C8" s="4">
        <f t="shared" si="0"/>
        <v>1893.6936062367781</v>
      </c>
      <c r="D8">
        <v>1893.6936062</v>
      </c>
      <c r="E8">
        <v>164.07149906000001</v>
      </c>
      <c r="F8">
        <v>1572.1193771999999</v>
      </c>
      <c r="G8">
        <v>2215.2678353000001</v>
      </c>
      <c r="H8">
        <v>46.166393773000003</v>
      </c>
    </row>
    <row r="9" spans="1:15">
      <c r="A9" s="1">
        <v>33451</v>
      </c>
      <c r="B9">
        <v>2013.2639999999999</v>
      </c>
      <c r="C9" s="4">
        <f t="shared" si="0"/>
        <v>1922.5298692075942</v>
      </c>
      <c r="D9">
        <v>1922.5298691999999</v>
      </c>
      <c r="E9">
        <v>164.07149906000001</v>
      </c>
      <c r="F9">
        <v>1600.9556402000001</v>
      </c>
      <c r="G9">
        <v>2244.1040982999998</v>
      </c>
      <c r="H9">
        <v>90.734130785999994</v>
      </c>
    </row>
    <row r="10" spans="1:15">
      <c r="A10" s="1">
        <v>33482</v>
      </c>
      <c r="B10">
        <v>1595.6569999999999</v>
      </c>
      <c r="C10" s="4">
        <f t="shared" si="0"/>
        <v>1996.9834490437941</v>
      </c>
      <c r="D10">
        <v>1996.9834490000001</v>
      </c>
      <c r="E10">
        <v>164.07149906000001</v>
      </c>
      <c r="F10">
        <v>1675.40922</v>
      </c>
      <c r="G10">
        <v>2318.5576781</v>
      </c>
      <c r="H10">
        <v>-401.32644900000003</v>
      </c>
    </row>
    <row r="11" spans="1:15">
      <c r="A11" s="1">
        <v>33512</v>
      </c>
      <c r="B11">
        <v>1724.924</v>
      </c>
      <c r="C11" s="4">
        <f t="shared" si="0"/>
        <v>1705.0728502516961</v>
      </c>
      <c r="D11">
        <v>1705.0728501999999</v>
      </c>
      <c r="E11">
        <v>164.07149906000001</v>
      </c>
      <c r="F11">
        <v>1383.4986211999999</v>
      </c>
      <c r="G11">
        <v>2026.6470793000001</v>
      </c>
      <c r="H11">
        <v>19.851149783</v>
      </c>
    </row>
    <row r="12" spans="1:15">
      <c r="A12" s="1">
        <v>33543</v>
      </c>
      <c r="B12">
        <v>1675.6669999999999</v>
      </c>
      <c r="C12" s="4">
        <f t="shared" si="0"/>
        <v>1694.3427957780282</v>
      </c>
      <c r="D12">
        <v>1694.3427958</v>
      </c>
      <c r="E12">
        <v>164.07149906000001</v>
      </c>
      <c r="F12">
        <v>1372.7685667000001</v>
      </c>
      <c r="G12">
        <v>2015.9170248</v>
      </c>
      <c r="H12">
        <v>-18.675795789999999</v>
      </c>
    </row>
    <row r="13" spans="1:15">
      <c r="A13" s="1">
        <v>33573</v>
      </c>
      <c r="B13">
        <v>1813.8630000000001</v>
      </c>
      <c r="C13" s="4">
        <f t="shared" si="0"/>
        <v>1690.7870617969961</v>
      </c>
      <c r="D13">
        <v>1690.7870617999999</v>
      </c>
      <c r="E13">
        <v>164.07149906000001</v>
      </c>
      <c r="F13">
        <v>1369.2128327999999</v>
      </c>
      <c r="G13">
        <v>2012.3612908</v>
      </c>
      <c r="H13">
        <v>123.07593821</v>
      </c>
    </row>
    <row r="14" spans="1:15">
      <c r="A14" s="1">
        <v>33604</v>
      </c>
      <c r="B14">
        <v>1614.827</v>
      </c>
      <c r="C14" s="4">
        <f t="shared" si="0"/>
        <v>1780.9960156908501</v>
      </c>
      <c r="D14">
        <v>1780.9960157</v>
      </c>
      <c r="E14">
        <v>164.07149906000001</v>
      </c>
      <c r="F14">
        <v>1459.4217867</v>
      </c>
      <c r="G14">
        <v>2102.5702446999999</v>
      </c>
      <c r="H14">
        <v>-166.16901569999999</v>
      </c>
    </row>
    <row r="15" spans="1:15">
      <c r="A15" s="1">
        <v>33635</v>
      </c>
      <c r="B15">
        <v>1557.088</v>
      </c>
      <c r="C15" s="4">
        <f t="shared" si="0"/>
        <v>1668.2897491838742</v>
      </c>
      <c r="D15">
        <v>1668.2897492</v>
      </c>
      <c r="E15">
        <v>164.07149906000001</v>
      </c>
      <c r="F15">
        <v>1346.7155201</v>
      </c>
      <c r="G15">
        <v>1989.8639782</v>
      </c>
      <c r="H15">
        <v>-111.20174919999999</v>
      </c>
      <c r="K15">
        <f>C5</f>
        <v>1885.0822198133442</v>
      </c>
    </row>
    <row r="16" spans="1:15">
      <c r="A16" s="1">
        <v>33664</v>
      </c>
      <c r="B16">
        <v>1891.223</v>
      </c>
      <c r="C16" s="4">
        <f t="shared" si="0"/>
        <v>1574.37941208252</v>
      </c>
      <c r="D16">
        <v>1574.3794121000001</v>
      </c>
      <c r="E16">
        <v>164.07149906000001</v>
      </c>
      <c r="F16">
        <v>1252.8051829999999</v>
      </c>
      <c r="G16">
        <v>1895.9536410999999</v>
      </c>
      <c r="H16">
        <v>316.84358792</v>
      </c>
    </row>
    <row r="17" spans="1:12">
      <c r="A17" s="1">
        <v>33695</v>
      </c>
      <c r="B17">
        <v>1955.981</v>
      </c>
      <c r="C17" s="4">
        <f t="shared" si="0"/>
        <v>1808.1965953188521</v>
      </c>
      <c r="D17">
        <v>1808.1965952999999</v>
      </c>
      <c r="E17">
        <v>164.07149906000001</v>
      </c>
      <c r="F17">
        <v>1486.6223663000001</v>
      </c>
      <c r="G17">
        <v>2129.7708244</v>
      </c>
      <c r="H17">
        <v>147.78440465</v>
      </c>
      <c r="L17" t="s">
        <v>21</v>
      </c>
    </row>
    <row r="18" spans="1:12">
      <c r="A18" s="1">
        <v>33725</v>
      </c>
      <c r="B18">
        <v>1884.7139999999999</v>
      </c>
      <c r="C18" s="4">
        <f t="shared" si="0"/>
        <v>1941.913782522766</v>
      </c>
      <c r="D18">
        <v>1941.9137825</v>
      </c>
      <c r="E18">
        <v>164.07149906000001</v>
      </c>
      <c r="F18">
        <v>1620.3395535</v>
      </c>
      <c r="G18">
        <v>2263.4880115999999</v>
      </c>
      <c r="H18">
        <v>-57.19978253</v>
      </c>
      <c r="L18" t="s">
        <v>22</v>
      </c>
    </row>
    <row r="19" spans="1:12">
      <c r="A19" s="1">
        <v>33756</v>
      </c>
      <c r="B19">
        <v>1623.0419999999999</v>
      </c>
      <c r="C19" s="4">
        <f t="shared" si="0"/>
        <v>1905.4685135518162</v>
      </c>
      <c r="D19">
        <v>1905.4685135</v>
      </c>
      <c r="E19">
        <v>164.07149906000001</v>
      </c>
      <c r="F19">
        <v>1583.8942844999999</v>
      </c>
      <c r="G19">
        <v>2227.0427426000001</v>
      </c>
      <c r="H19">
        <v>-282.4265135</v>
      </c>
    </row>
    <row r="20" spans="1:12">
      <c r="A20" s="1">
        <v>33786</v>
      </c>
      <c r="B20">
        <v>1903.309</v>
      </c>
      <c r="C20" s="4">
        <f t="shared" si="0"/>
        <v>1692.5392571400262</v>
      </c>
      <c r="D20">
        <v>1692.5392571</v>
      </c>
      <c r="E20">
        <v>164.07149906000001</v>
      </c>
      <c r="F20">
        <v>1370.9650280999999</v>
      </c>
      <c r="G20">
        <v>2014.1134861999999</v>
      </c>
      <c r="H20">
        <v>210.76974288</v>
      </c>
    </row>
    <row r="21" spans="1:12">
      <c r="A21" s="1">
        <v>33817</v>
      </c>
      <c r="B21">
        <v>1996.712</v>
      </c>
      <c r="C21" s="4">
        <f t="shared" si="0"/>
        <v>1834.0725383960282</v>
      </c>
      <c r="D21">
        <v>1834.0725384</v>
      </c>
      <c r="E21">
        <v>164.07149906000001</v>
      </c>
      <c r="F21">
        <v>1512.4983093999999</v>
      </c>
      <c r="G21">
        <v>2155.6467674999999</v>
      </c>
      <c r="H21">
        <v>162.63946157999999</v>
      </c>
    </row>
    <row r="22" spans="1:12">
      <c r="A22" s="1">
        <v>33848</v>
      </c>
      <c r="B22">
        <v>1703.8969999999999</v>
      </c>
      <c r="C22" s="4">
        <f t="shared" si="0"/>
        <v>1975.3118033988762</v>
      </c>
      <c r="D22">
        <v>1975.3118033999999</v>
      </c>
      <c r="E22">
        <v>164.07149906000001</v>
      </c>
      <c r="F22">
        <v>1653.7375744000001</v>
      </c>
      <c r="G22">
        <v>2296.8860324000002</v>
      </c>
      <c r="H22">
        <v>-271.41480339999998</v>
      </c>
    </row>
    <row r="23" spans="1:12">
      <c r="A23" s="1">
        <v>33878</v>
      </c>
      <c r="B23">
        <v>1810</v>
      </c>
      <c r="C23" s="4">
        <f t="shared" si="0"/>
        <v>1781.3667119787522</v>
      </c>
      <c r="D23">
        <v>1781.366712</v>
      </c>
      <c r="E23">
        <v>164.07149906000001</v>
      </c>
      <c r="F23">
        <v>1459.7924829000001</v>
      </c>
      <c r="G23">
        <v>2102.9409409999998</v>
      </c>
      <c r="H23">
        <v>28.633288046000001</v>
      </c>
    </row>
    <row r="24" spans="1:12">
      <c r="A24" s="1">
        <v>33909</v>
      </c>
      <c r="B24">
        <v>1861.6010000000001</v>
      </c>
      <c r="C24" s="4">
        <f t="shared" si="0"/>
        <v>1785.3486658574761</v>
      </c>
      <c r="D24">
        <v>1785.3486659</v>
      </c>
      <c r="E24">
        <v>164.07149906000001</v>
      </c>
      <c r="F24">
        <v>1463.7744368000001</v>
      </c>
      <c r="G24">
        <v>2106.9228948999998</v>
      </c>
      <c r="H24">
        <v>76.252334133999994</v>
      </c>
    </row>
    <row r="25" spans="1:12">
      <c r="A25" s="1">
        <v>33939</v>
      </c>
      <c r="B25">
        <v>1875.1220000000001</v>
      </c>
      <c r="C25" s="4">
        <f t="shared" si="0"/>
        <v>1850.9019098166402</v>
      </c>
      <c r="D25">
        <v>1850.9019098000001</v>
      </c>
      <c r="E25">
        <v>164.07149906000001</v>
      </c>
      <c r="F25">
        <v>1529.3276808000001</v>
      </c>
      <c r="G25">
        <v>2172.4761389</v>
      </c>
      <c r="H25">
        <v>24.220090179</v>
      </c>
    </row>
    <row r="26" spans="1:12">
      <c r="A26" s="1">
        <v>33970</v>
      </c>
      <c r="B26">
        <v>1705.259</v>
      </c>
      <c r="C26" s="4">
        <f t="shared" si="0"/>
        <v>1874.1712025392003</v>
      </c>
      <c r="D26">
        <v>1874.1712024999999</v>
      </c>
      <c r="E26">
        <v>164.07149906000001</v>
      </c>
      <c r="F26">
        <v>1552.5969735000001</v>
      </c>
      <c r="G26">
        <v>2195.7454315999998</v>
      </c>
      <c r="H26">
        <v>-168.91220250000001</v>
      </c>
    </row>
    <row r="27" spans="1:12">
      <c r="A27" s="1">
        <v>34001</v>
      </c>
      <c r="B27">
        <v>1618.5350000000001</v>
      </c>
      <c r="C27" s="4">
        <f t="shared" si="0"/>
        <v>1751.2536046566881</v>
      </c>
      <c r="D27">
        <v>1751.2536046</v>
      </c>
      <c r="E27">
        <v>164.07149906000001</v>
      </c>
      <c r="F27">
        <v>1429.6793756</v>
      </c>
      <c r="G27">
        <v>2072.8278337000002</v>
      </c>
      <c r="H27">
        <v>-132.71860459999999</v>
      </c>
    </row>
    <row r="28" spans="1:12">
      <c r="A28" s="1">
        <v>34029</v>
      </c>
      <c r="B28">
        <v>1836.7090000000001</v>
      </c>
      <c r="C28" s="4">
        <f t="shared" si="0"/>
        <v>1643.2464295342902</v>
      </c>
      <c r="D28">
        <v>1643.2464295</v>
      </c>
      <c r="E28">
        <v>164.07149906000001</v>
      </c>
      <c r="F28">
        <v>1321.6722004999999</v>
      </c>
      <c r="G28">
        <v>1964.8206585999999</v>
      </c>
      <c r="H28">
        <v>193.46257047</v>
      </c>
    </row>
    <row r="29" spans="1:12">
      <c r="A29" s="1">
        <v>34060</v>
      </c>
      <c r="B29">
        <v>1957.0429999999999</v>
      </c>
      <c r="C29" s="4">
        <f t="shared" si="0"/>
        <v>1783.3680410226543</v>
      </c>
      <c r="D29">
        <v>1783.3680409999999</v>
      </c>
      <c r="E29">
        <v>164.07149906000001</v>
      </c>
      <c r="F29">
        <v>1461.7938119999999</v>
      </c>
      <c r="G29">
        <v>2104.9422700999999</v>
      </c>
      <c r="H29">
        <v>173.67495896</v>
      </c>
    </row>
    <row r="30" spans="1:12">
      <c r="A30" s="1">
        <v>34090</v>
      </c>
      <c r="B30">
        <v>1917.1849999999999</v>
      </c>
      <c r="C30" s="4">
        <f t="shared" si="0"/>
        <v>1928.748599845534</v>
      </c>
      <c r="D30">
        <v>1928.7485999</v>
      </c>
      <c r="E30">
        <v>164.07149906000001</v>
      </c>
      <c r="F30">
        <v>1607.1743707999999</v>
      </c>
      <c r="G30">
        <v>2250.3228288999999</v>
      </c>
      <c r="H30">
        <v>-11.56359986</v>
      </c>
    </row>
    <row r="31" spans="1:12">
      <c r="A31" s="1">
        <v>34121</v>
      </c>
      <c r="B31">
        <v>1882.3979999999999</v>
      </c>
      <c r="C31" s="4">
        <f t="shared" si="0"/>
        <v>1929.8989640212781</v>
      </c>
      <c r="D31">
        <v>1929.898964</v>
      </c>
      <c r="E31">
        <v>164.07149906000001</v>
      </c>
      <c r="F31">
        <v>1608.3247349999999</v>
      </c>
      <c r="G31">
        <v>2251.4731931000001</v>
      </c>
      <c r="H31">
        <v>-47.500964019999998</v>
      </c>
    </row>
    <row r="32" spans="1:12">
      <c r="A32" s="1">
        <v>34151</v>
      </c>
      <c r="B32">
        <v>1933.009</v>
      </c>
      <c r="C32" s="4">
        <f t="shared" si="0"/>
        <v>1893.8138129604561</v>
      </c>
      <c r="D32">
        <v>1893.813813</v>
      </c>
      <c r="E32">
        <v>164.07149906000001</v>
      </c>
      <c r="F32">
        <v>1572.2395839000001</v>
      </c>
      <c r="G32">
        <v>2215.388042</v>
      </c>
      <c r="H32">
        <v>39.195187042999997</v>
      </c>
    </row>
    <row r="33" spans="1:8">
      <c r="A33" s="1">
        <v>34182</v>
      </c>
      <c r="B33">
        <v>1996.1669999999999</v>
      </c>
      <c r="C33" s="4">
        <f t="shared" si="0"/>
        <v>1922.56334494782</v>
      </c>
      <c r="D33">
        <v>1922.563345</v>
      </c>
      <c r="E33">
        <v>164.07149906000001</v>
      </c>
      <c r="F33">
        <v>1600.9891158999999</v>
      </c>
      <c r="G33">
        <v>2244.1375739999999</v>
      </c>
      <c r="H33">
        <v>73.603655047999993</v>
      </c>
    </row>
    <row r="34" spans="1:8">
      <c r="A34" s="1">
        <v>34213</v>
      </c>
      <c r="B34">
        <v>1672.8409999999999</v>
      </c>
      <c r="C34" s="4">
        <f t="shared" si="0"/>
        <v>1982.509374653966</v>
      </c>
      <c r="D34">
        <v>1982.5093747000001</v>
      </c>
      <c r="E34">
        <v>164.07149906000001</v>
      </c>
      <c r="F34">
        <v>1660.9351455999999</v>
      </c>
      <c r="G34">
        <v>2304.0836036999999</v>
      </c>
      <c r="H34">
        <v>-309.66837470000002</v>
      </c>
    </row>
    <row r="35" spans="1:8">
      <c r="A35" s="1">
        <v>34243</v>
      </c>
      <c r="B35">
        <v>1752.827</v>
      </c>
      <c r="C35" s="4">
        <f t="shared" si="0"/>
        <v>1758.1213779256541</v>
      </c>
      <c r="D35">
        <v>1758.1213779</v>
      </c>
      <c r="E35">
        <v>164.07149906000001</v>
      </c>
      <c r="F35">
        <v>1436.5471488999999</v>
      </c>
      <c r="G35">
        <v>2079.6956068999998</v>
      </c>
      <c r="H35">
        <v>-5.2943778979999996</v>
      </c>
    </row>
    <row r="36" spans="1:8">
      <c r="A36" s="1">
        <v>34274</v>
      </c>
      <c r="B36">
        <v>1720.377</v>
      </c>
      <c r="C36" s="4">
        <f t="shared" si="0"/>
        <v>1734.8614894140701</v>
      </c>
      <c r="D36">
        <v>1734.8614894</v>
      </c>
      <c r="E36">
        <v>164.07149906000001</v>
      </c>
      <c r="F36">
        <v>1413.2872603999999</v>
      </c>
      <c r="G36">
        <v>2056.4357184999999</v>
      </c>
      <c r="H36">
        <v>-14.484489419999999</v>
      </c>
    </row>
    <row r="37" spans="1:8">
      <c r="A37" s="1">
        <v>34304</v>
      </c>
      <c r="B37">
        <v>1734.2919999999999</v>
      </c>
      <c r="C37" s="4">
        <f t="shared" si="0"/>
        <v>1731.1945524538221</v>
      </c>
      <c r="D37">
        <v>1731.1945525000001</v>
      </c>
      <c r="E37">
        <v>164.07149906000001</v>
      </c>
      <c r="F37">
        <v>1409.6203234</v>
      </c>
      <c r="G37">
        <v>2052.7687814999999</v>
      </c>
      <c r="H37">
        <v>3.097447549</v>
      </c>
    </row>
    <row r="38" spans="1:8">
      <c r="A38" s="1">
        <v>34335</v>
      </c>
      <c r="B38">
        <v>1563.365</v>
      </c>
      <c r="C38" s="4">
        <f t="shared" si="0"/>
        <v>1733.240340476892</v>
      </c>
      <c r="D38">
        <v>1733.2403405</v>
      </c>
      <c r="E38">
        <v>164.07149906000001</v>
      </c>
      <c r="F38">
        <v>1411.6661114000001</v>
      </c>
      <c r="G38">
        <v>2054.8145694999998</v>
      </c>
      <c r="H38">
        <v>-169.87534049999999</v>
      </c>
    </row>
    <row r="39" spans="1:8">
      <c r="A39" s="1">
        <v>34366</v>
      </c>
      <c r="B39">
        <v>1573.9590000000001</v>
      </c>
      <c r="C39" s="4">
        <f t="shared" si="0"/>
        <v>1609.6319834239362</v>
      </c>
      <c r="D39">
        <v>1609.6319834000001</v>
      </c>
      <c r="E39">
        <v>164.07149906000001</v>
      </c>
      <c r="F39">
        <v>1288.0577544</v>
      </c>
      <c r="G39">
        <v>1931.2062125</v>
      </c>
      <c r="H39">
        <v>-35.672983410000001</v>
      </c>
    </row>
    <row r="40" spans="1:8">
      <c r="A40" s="1">
        <v>34394</v>
      </c>
      <c r="B40">
        <v>1902.6389999999999</v>
      </c>
      <c r="C40" s="4">
        <f t="shared" si="0"/>
        <v>1573.7575001442142</v>
      </c>
      <c r="D40">
        <v>1573.7575001</v>
      </c>
      <c r="E40">
        <v>164.07149906000001</v>
      </c>
      <c r="F40">
        <v>1252.1832711</v>
      </c>
      <c r="G40">
        <v>1895.3317291999999</v>
      </c>
      <c r="H40">
        <v>328.88149986000002</v>
      </c>
    </row>
    <row r="41" spans="1:8">
      <c r="A41" s="1">
        <v>34425</v>
      </c>
      <c r="B41">
        <v>1833.8879999999999</v>
      </c>
      <c r="C41" s="4">
        <f t="shared" si="0"/>
        <v>1821.009048491162</v>
      </c>
      <c r="D41">
        <v>1821.0090485000001</v>
      </c>
      <c r="E41">
        <v>164.07149906000001</v>
      </c>
      <c r="F41">
        <v>1499.4348195</v>
      </c>
      <c r="G41">
        <v>2142.5832776000002</v>
      </c>
      <c r="H41">
        <v>12.878951481</v>
      </c>
    </row>
    <row r="42" spans="1:8">
      <c r="A42" s="1">
        <v>34455</v>
      </c>
      <c r="B42">
        <v>1831.049</v>
      </c>
      <c r="C42" s="4">
        <f t="shared" si="0"/>
        <v>1853.9984299255041</v>
      </c>
      <c r="D42">
        <v>1853.9984299</v>
      </c>
      <c r="E42">
        <v>164.07149906000001</v>
      </c>
      <c r="F42">
        <v>1532.4242009</v>
      </c>
      <c r="G42">
        <v>2175.5726589999999</v>
      </c>
      <c r="H42">
        <v>-22.94942992</v>
      </c>
    </row>
    <row r="43" spans="1:8">
      <c r="A43" s="1">
        <v>34486</v>
      </c>
      <c r="B43">
        <v>1775.7550000000001</v>
      </c>
      <c r="C43" s="4">
        <f t="shared" si="0"/>
        <v>1834.2862820807202</v>
      </c>
      <c r="D43">
        <v>1834.2862821000001</v>
      </c>
      <c r="E43">
        <v>164.07149906000001</v>
      </c>
      <c r="F43">
        <v>1512.712053</v>
      </c>
      <c r="G43">
        <v>2155.8605111000002</v>
      </c>
      <c r="H43">
        <v>-58.531282079999997</v>
      </c>
    </row>
    <row r="44" spans="1:8">
      <c r="A44" s="1">
        <v>34516</v>
      </c>
      <c r="B44">
        <v>1867.508</v>
      </c>
      <c r="C44" s="4">
        <f t="shared" si="0"/>
        <v>1792.4205041070302</v>
      </c>
      <c r="D44">
        <v>1792.4205041</v>
      </c>
      <c r="E44">
        <v>164.07149906000001</v>
      </c>
      <c r="F44">
        <v>1470.8462751</v>
      </c>
      <c r="G44">
        <v>2113.9947330999998</v>
      </c>
      <c r="H44">
        <v>75.087495898</v>
      </c>
    </row>
    <row r="45" spans="1:8">
      <c r="A45" s="1">
        <v>34547</v>
      </c>
      <c r="B45">
        <v>1906.6079999999999</v>
      </c>
      <c r="C45" s="4">
        <f t="shared" si="0"/>
        <v>1846.5301952841762</v>
      </c>
      <c r="D45">
        <v>1846.5301953000001</v>
      </c>
      <c r="E45">
        <v>164.07149906000001</v>
      </c>
      <c r="F45">
        <v>1524.9559663</v>
      </c>
      <c r="G45">
        <v>2168.1044243000001</v>
      </c>
      <c r="H45">
        <v>60.077804708000002</v>
      </c>
    </row>
    <row r="46" spans="1:8">
      <c r="A46" s="1">
        <v>34578</v>
      </c>
      <c r="B46">
        <v>1685.6320000000001</v>
      </c>
      <c r="C46" s="4">
        <f t="shared" si="0"/>
        <v>1899.1091043367221</v>
      </c>
      <c r="D46">
        <v>1899.1091042999999</v>
      </c>
      <c r="E46">
        <v>164.07149906000001</v>
      </c>
      <c r="F46">
        <v>1577.5348753000001</v>
      </c>
      <c r="G46">
        <v>2220.6833333999998</v>
      </c>
      <c r="H46">
        <v>-213.47710430000001</v>
      </c>
    </row>
    <row r="47" spans="1:8">
      <c r="A47" s="1">
        <v>34608</v>
      </c>
      <c r="B47">
        <v>1778.546</v>
      </c>
      <c r="C47" s="4">
        <f t="shared" si="0"/>
        <v>1744.7112812829541</v>
      </c>
      <c r="D47">
        <v>1744.7112813000001</v>
      </c>
      <c r="E47">
        <v>164.07149906000001</v>
      </c>
      <c r="F47">
        <v>1423.1370522</v>
      </c>
      <c r="G47">
        <v>2066.2855103000002</v>
      </c>
      <c r="H47">
        <v>33.834718735999999</v>
      </c>
    </row>
    <row r="48" spans="1:8">
      <c r="A48" s="1">
        <v>34639</v>
      </c>
      <c r="B48">
        <v>1775.9949999999999</v>
      </c>
      <c r="C48" s="4">
        <f t="shared" si="0"/>
        <v>1757.2709849939743</v>
      </c>
      <c r="D48">
        <v>1757.2709850000001</v>
      </c>
      <c r="E48">
        <v>164.07149906000001</v>
      </c>
      <c r="F48">
        <v>1435.6967560000001</v>
      </c>
      <c r="G48">
        <v>2078.8452139999999</v>
      </c>
      <c r="H48">
        <v>18.724014998000001</v>
      </c>
    </row>
    <row r="49" spans="1:8">
      <c r="A49" s="1">
        <v>34669</v>
      </c>
      <c r="B49">
        <v>1783.35</v>
      </c>
      <c r="C49" s="4">
        <f t="shared" si="0"/>
        <v>1779.1585554971041</v>
      </c>
      <c r="D49">
        <v>1779.1585554999999</v>
      </c>
      <c r="E49">
        <v>164.07149906000001</v>
      </c>
      <c r="F49">
        <v>1457.5843265000001</v>
      </c>
      <c r="G49">
        <v>2100.7327845</v>
      </c>
      <c r="H49">
        <v>4.1914445032999996</v>
      </c>
    </row>
    <row r="50" spans="1:8">
      <c r="A50" s="1">
        <v>34700</v>
      </c>
      <c r="B50">
        <v>1548.415</v>
      </c>
      <c r="C50" s="4">
        <f t="shared" si="0"/>
        <v>1783.977668214812</v>
      </c>
      <c r="D50">
        <v>1783.9776681999999</v>
      </c>
      <c r="E50">
        <v>164.07149906000001</v>
      </c>
      <c r="F50">
        <v>1462.4034392000001</v>
      </c>
      <c r="G50">
        <v>2105.5518972999998</v>
      </c>
      <c r="H50">
        <v>-235.56266819999999</v>
      </c>
    </row>
    <row r="51" spans="1:8">
      <c r="A51" s="1">
        <v>34731</v>
      </c>
      <c r="B51">
        <v>1496.925</v>
      </c>
      <c r="C51" s="4">
        <f t="shared" si="0"/>
        <v>1611.067716632592</v>
      </c>
      <c r="D51">
        <v>1611.0677166</v>
      </c>
      <c r="E51">
        <v>164.07149906000001</v>
      </c>
      <c r="F51">
        <v>1289.4934876</v>
      </c>
      <c r="G51">
        <v>1932.6419457</v>
      </c>
      <c r="H51">
        <v>-114.1427166</v>
      </c>
    </row>
    <row r="52" spans="1:8">
      <c r="A52" s="1">
        <v>34759</v>
      </c>
      <c r="B52">
        <v>1798.316</v>
      </c>
      <c r="C52" s="4">
        <f t="shared" si="0"/>
        <v>1512.6166988151022</v>
      </c>
      <c r="D52">
        <v>1512.6166988</v>
      </c>
      <c r="E52">
        <v>164.07149906000001</v>
      </c>
      <c r="F52">
        <v>1191.0424697999999</v>
      </c>
      <c r="G52">
        <v>1834.1909278999999</v>
      </c>
      <c r="H52">
        <v>285.69930119000003</v>
      </c>
    </row>
    <row r="53" spans="1:8">
      <c r="A53" s="1">
        <v>34790</v>
      </c>
      <c r="B53">
        <v>1732.895</v>
      </c>
      <c r="C53" s="4">
        <f t="shared" si="0"/>
        <v>1723.6718982838602</v>
      </c>
      <c r="D53">
        <v>1723.6718983000001</v>
      </c>
      <c r="E53">
        <v>164.07149906000001</v>
      </c>
      <c r="F53">
        <v>1402.0976693</v>
      </c>
      <c r="G53">
        <v>2045.2461274</v>
      </c>
      <c r="H53">
        <v>9.2231016910000001</v>
      </c>
    </row>
    <row r="54" spans="1:8">
      <c r="A54" s="1">
        <v>34820</v>
      </c>
      <c r="B54">
        <v>1772.345</v>
      </c>
      <c r="C54" s="4">
        <f t="shared" si="0"/>
        <v>1752.1529663024442</v>
      </c>
      <c r="D54">
        <v>1752.1529662999999</v>
      </c>
      <c r="E54">
        <v>164.07149906000001</v>
      </c>
      <c r="F54">
        <v>1430.5787373000001</v>
      </c>
      <c r="G54">
        <v>2073.7271952999999</v>
      </c>
      <c r="H54">
        <v>20.192033703</v>
      </c>
    </row>
    <row r="55" spans="1:8">
      <c r="A55" s="1">
        <v>34851</v>
      </c>
      <c r="B55">
        <v>1761.2070000000001</v>
      </c>
      <c r="C55" s="4">
        <f t="shared" si="0"/>
        <v>1764.7565060580221</v>
      </c>
      <c r="D55">
        <v>1764.7565061</v>
      </c>
      <c r="E55">
        <v>164.07149906000001</v>
      </c>
      <c r="F55">
        <v>1443.1822770000001</v>
      </c>
      <c r="G55">
        <v>2086.3307350999999</v>
      </c>
      <c r="H55">
        <v>-3.5495060610000002</v>
      </c>
    </row>
    <row r="56" spans="1:8">
      <c r="A56" s="1">
        <v>34881</v>
      </c>
      <c r="B56">
        <v>1791.655</v>
      </c>
      <c r="C56" s="4">
        <f t="shared" si="0"/>
        <v>1766.5687852662381</v>
      </c>
      <c r="D56">
        <v>1766.5687852999999</v>
      </c>
      <c r="E56">
        <v>164.07149906000001</v>
      </c>
      <c r="F56">
        <v>1444.9945562</v>
      </c>
      <c r="G56">
        <v>2088.1430142999998</v>
      </c>
      <c r="H56">
        <v>25.086214734999999</v>
      </c>
    </row>
    <row r="57" spans="1:8">
      <c r="A57" s="1">
        <v>34912</v>
      </c>
      <c r="B57">
        <v>1874.82</v>
      </c>
      <c r="C57" s="4">
        <f t="shared" si="0"/>
        <v>1786.3709737861861</v>
      </c>
      <c r="D57">
        <v>1786.3709738</v>
      </c>
      <c r="E57">
        <v>164.07149906000001</v>
      </c>
      <c r="F57">
        <v>1464.7967447000001</v>
      </c>
      <c r="G57">
        <v>2107.9452028000001</v>
      </c>
      <c r="H57">
        <v>88.449026211000003</v>
      </c>
    </row>
    <row r="58" spans="1:8">
      <c r="A58" s="1">
        <v>34943</v>
      </c>
      <c r="B58">
        <v>1571.309</v>
      </c>
      <c r="C58" s="4">
        <f t="shared" si="0"/>
        <v>1856.0406810483921</v>
      </c>
      <c r="D58">
        <v>1856.0406811</v>
      </c>
      <c r="E58">
        <v>164.07149906000001</v>
      </c>
      <c r="F58">
        <v>1534.4664519999999</v>
      </c>
      <c r="G58">
        <v>2177.6149101000001</v>
      </c>
      <c r="H58">
        <v>-284.7316811</v>
      </c>
    </row>
    <row r="59" spans="1:8">
      <c r="A59" s="1">
        <v>34973</v>
      </c>
      <c r="B59">
        <v>1646.9480000000001</v>
      </c>
      <c r="C59" s="4">
        <f t="shared" si="0"/>
        <v>1651.516835375824</v>
      </c>
      <c r="D59">
        <v>1651.5168354</v>
      </c>
      <c r="E59">
        <v>164.07149906000001</v>
      </c>
      <c r="F59">
        <v>1329.9426063000001</v>
      </c>
      <c r="G59">
        <v>1973.0910644000001</v>
      </c>
      <c r="H59">
        <v>-4.5688353499999996</v>
      </c>
    </row>
    <row r="60" spans="1:8">
      <c r="A60" s="1">
        <v>35004</v>
      </c>
      <c r="B60">
        <v>1672.6310000000001</v>
      </c>
      <c r="C60" s="4">
        <f t="shared" si="0"/>
        <v>1630.0953000355241</v>
      </c>
      <c r="D60">
        <v>1630.0953</v>
      </c>
      <c r="E60">
        <v>164.07149906000001</v>
      </c>
      <c r="F60">
        <v>1308.5210709999999</v>
      </c>
      <c r="G60">
        <v>1951.6695291000001</v>
      </c>
      <c r="H60">
        <v>42.535699958000002</v>
      </c>
    </row>
    <row r="61" spans="1:8">
      <c r="A61" s="1">
        <v>35034</v>
      </c>
      <c r="B61">
        <v>1656.845</v>
      </c>
      <c r="C61" s="4">
        <f t="shared" si="0"/>
        <v>1668.5667903519163</v>
      </c>
      <c r="D61">
        <v>1668.5667903999999</v>
      </c>
      <c r="E61">
        <v>164.07149906000001</v>
      </c>
      <c r="F61">
        <v>1346.9925613</v>
      </c>
      <c r="G61">
        <v>1990.1410194</v>
      </c>
      <c r="H61">
        <v>-11.721790349999999</v>
      </c>
    </row>
    <row r="62" spans="1:8">
      <c r="A62" s="1">
        <v>35065</v>
      </c>
      <c r="B62">
        <v>1381.758</v>
      </c>
      <c r="C62" s="4">
        <f t="shared" si="0"/>
        <v>1663.3966504073742</v>
      </c>
      <c r="D62">
        <v>1663.3966504</v>
      </c>
      <c r="E62">
        <v>164.07149906000001</v>
      </c>
      <c r="F62">
        <v>1341.8224213999999</v>
      </c>
      <c r="G62">
        <v>1984.9708794000001</v>
      </c>
      <c r="H62">
        <v>-281.63865040000002</v>
      </c>
    </row>
    <row r="63" spans="1:8">
      <c r="A63" s="1">
        <v>35096</v>
      </c>
      <c r="B63">
        <v>1360.8520000000001</v>
      </c>
      <c r="C63" s="4">
        <f t="shared" si="0"/>
        <v>1454.6894311650562</v>
      </c>
      <c r="D63">
        <v>1454.6894311000001</v>
      </c>
      <c r="E63">
        <v>164.07149906000001</v>
      </c>
      <c r="F63">
        <v>1133.1152021</v>
      </c>
      <c r="G63">
        <v>1776.2636602</v>
      </c>
      <c r="H63">
        <v>-93.837431140000007</v>
      </c>
    </row>
    <row r="64" spans="1:8">
      <c r="A64" s="1">
        <v>35125</v>
      </c>
      <c r="B64">
        <v>1558.575</v>
      </c>
      <c r="C64" s="4">
        <f t="shared" si="0"/>
        <v>1368.7143452272142</v>
      </c>
      <c r="D64">
        <v>1368.7143452</v>
      </c>
      <c r="E64">
        <v>164.07149906000001</v>
      </c>
      <c r="F64">
        <v>1047.1401162</v>
      </c>
      <c r="G64">
        <v>1690.2885742999999</v>
      </c>
      <c r="H64">
        <v>189.86065477</v>
      </c>
    </row>
    <row r="65" spans="1:8">
      <c r="A65" s="1">
        <v>35156</v>
      </c>
      <c r="B65">
        <v>1608.42</v>
      </c>
      <c r="C65" s="4">
        <f t="shared" si="0"/>
        <v>1510.4693964446362</v>
      </c>
      <c r="D65">
        <v>1510.4693964999999</v>
      </c>
      <c r="E65">
        <v>164.07149906000001</v>
      </c>
      <c r="F65">
        <v>1188.8951674</v>
      </c>
      <c r="G65">
        <v>1832.0436255</v>
      </c>
      <c r="H65">
        <v>97.950603538999999</v>
      </c>
    </row>
    <row r="66" spans="1:8">
      <c r="A66" s="1">
        <v>35186</v>
      </c>
      <c r="B66">
        <v>1696.6959999999999</v>
      </c>
      <c r="C66" s="4">
        <f t="shared" si="0"/>
        <v>1598.1704371806322</v>
      </c>
      <c r="D66">
        <v>1598.1704371999999</v>
      </c>
      <c r="E66">
        <v>164.07149906000001</v>
      </c>
      <c r="F66">
        <v>1276.5962081</v>
      </c>
      <c r="G66">
        <v>1919.7446662</v>
      </c>
      <c r="H66">
        <v>98.525562815000001</v>
      </c>
    </row>
    <row r="67" spans="1:8">
      <c r="A67" s="1">
        <v>35217</v>
      </c>
      <c r="B67">
        <v>1693.183</v>
      </c>
      <c r="C67" s="4">
        <f t="shared" si="0"/>
        <v>1676.6082901842901</v>
      </c>
      <c r="D67">
        <v>1676.6082902000001</v>
      </c>
      <c r="E67">
        <v>164.07149906000001</v>
      </c>
      <c r="F67">
        <v>1355.0340612</v>
      </c>
      <c r="G67">
        <v>1998.1825191999999</v>
      </c>
      <c r="H67">
        <v>16.574709808000001</v>
      </c>
    </row>
    <row r="68" spans="1:8">
      <c r="A68" s="1">
        <v>35247</v>
      </c>
      <c r="B68">
        <v>1835.5160000000001</v>
      </c>
      <c r="C68" s="4">
        <f t="shared" si="0"/>
        <v>1696.5928227659881</v>
      </c>
      <c r="D68">
        <v>1696.5928228</v>
      </c>
      <c r="E68">
        <v>164.07149906000001</v>
      </c>
      <c r="F68">
        <v>1375.0185937000001</v>
      </c>
      <c r="G68">
        <v>2018.1670518000001</v>
      </c>
      <c r="H68">
        <v>138.92317722999999</v>
      </c>
    </row>
    <row r="69" spans="1:8">
      <c r="A69" s="1">
        <v>35278</v>
      </c>
      <c r="B69">
        <v>1942.5730000000001</v>
      </c>
      <c r="C69" s="4">
        <f t="shared" ref="C69:C125" si="1">(B68-B67)*O$2+N$2*(1-O$2)+B68</f>
        <v>1801.5899640366163</v>
      </c>
      <c r="D69">
        <v>1801.589964</v>
      </c>
      <c r="E69">
        <v>164.07149906000001</v>
      </c>
      <c r="F69">
        <v>1480.0157349999999</v>
      </c>
      <c r="G69">
        <v>2123.1641930999999</v>
      </c>
      <c r="H69">
        <v>140.98303594999999</v>
      </c>
    </row>
    <row r="70" spans="1:8">
      <c r="A70" s="1">
        <v>35309</v>
      </c>
      <c r="B70">
        <v>1551.4010000000001</v>
      </c>
      <c r="C70" s="4">
        <f t="shared" si="1"/>
        <v>1917.6774465492483</v>
      </c>
      <c r="D70">
        <v>1917.6774465999999</v>
      </c>
      <c r="E70">
        <v>164.07149906000001</v>
      </c>
      <c r="F70">
        <v>1596.1032175</v>
      </c>
      <c r="G70">
        <v>2239.2516756</v>
      </c>
      <c r="H70">
        <v>-366.27644659999999</v>
      </c>
    </row>
    <row r="71" spans="1:8">
      <c r="A71" s="1">
        <v>35339</v>
      </c>
      <c r="B71">
        <v>1686.508</v>
      </c>
      <c r="C71" s="4">
        <f t="shared" si="1"/>
        <v>1654.0496202590261</v>
      </c>
      <c r="D71">
        <v>1654.0496201999999</v>
      </c>
      <c r="E71">
        <v>164.07149906000001</v>
      </c>
      <c r="F71">
        <v>1332.4753912000001</v>
      </c>
      <c r="G71">
        <v>1975.6238493000001</v>
      </c>
      <c r="H71">
        <v>32.458379774000001</v>
      </c>
    </row>
    <row r="72" spans="1:8">
      <c r="A72" s="1">
        <v>35370</v>
      </c>
      <c r="B72">
        <v>1576.204</v>
      </c>
      <c r="C72" s="4">
        <f t="shared" si="1"/>
        <v>1654.4317844991483</v>
      </c>
      <c r="D72">
        <v>1654.4317845</v>
      </c>
      <c r="E72">
        <v>164.07149906000001</v>
      </c>
      <c r="F72">
        <v>1332.8575555</v>
      </c>
      <c r="G72">
        <v>1976.0060136</v>
      </c>
      <c r="H72">
        <v>-78.227784510000006</v>
      </c>
    </row>
    <row r="73" spans="1:8">
      <c r="A73" s="1">
        <v>35400</v>
      </c>
      <c r="B73">
        <v>1700.433</v>
      </c>
      <c r="C73" s="4">
        <f t="shared" si="1"/>
        <v>1606.9517935678502</v>
      </c>
      <c r="D73">
        <v>1606.9517936</v>
      </c>
      <c r="E73">
        <v>164.07149906000001</v>
      </c>
      <c r="F73">
        <v>1285.3775645000001</v>
      </c>
      <c r="G73">
        <v>1928.5260226</v>
      </c>
      <c r="H73">
        <v>93.481206442000001</v>
      </c>
    </row>
    <row r="74" spans="1:8">
      <c r="A74" s="1">
        <v>35431</v>
      </c>
      <c r="B74">
        <v>1396.588</v>
      </c>
      <c r="C74" s="4">
        <f t="shared" si="1"/>
        <v>1671.1414990011442</v>
      </c>
      <c r="D74">
        <v>1671.1414990000001</v>
      </c>
      <c r="E74">
        <v>164.07149906000001</v>
      </c>
      <c r="F74">
        <v>1349.56727</v>
      </c>
      <c r="G74">
        <v>1992.7157281</v>
      </c>
      <c r="H74">
        <v>-274.55349899999999</v>
      </c>
    </row>
    <row r="75" spans="1:8">
      <c r="A75" s="1">
        <v>35462</v>
      </c>
      <c r="B75">
        <v>1371.69</v>
      </c>
      <c r="C75" s="4">
        <f t="shared" si="1"/>
        <v>1476.8813377332121</v>
      </c>
      <c r="D75">
        <v>1476.8813376999999</v>
      </c>
      <c r="E75">
        <v>164.07149906000001</v>
      </c>
      <c r="F75">
        <v>1155.3071087000001</v>
      </c>
      <c r="G75">
        <v>1798.4555667</v>
      </c>
      <c r="H75">
        <v>-105.19133770000001</v>
      </c>
    </row>
    <row r="76" spans="1:8">
      <c r="A76" s="1">
        <v>35490</v>
      </c>
      <c r="B76">
        <v>1707.5219999999999</v>
      </c>
      <c r="C76" s="4">
        <f t="shared" si="1"/>
        <v>1380.5742775945582</v>
      </c>
      <c r="D76">
        <v>1380.5742776</v>
      </c>
      <c r="E76">
        <v>164.07149906000001</v>
      </c>
      <c r="F76">
        <v>1059.0000485999999</v>
      </c>
      <c r="G76">
        <v>1702.1485066</v>
      </c>
      <c r="H76">
        <v>326.94772240999998</v>
      </c>
    </row>
    <row r="77" spans="1:8">
      <c r="A77" s="1">
        <v>35521</v>
      </c>
      <c r="B77">
        <v>1654.604</v>
      </c>
      <c r="C77" s="4">
        <f t="shared" si="1"/>
        <v>1624.0611716646981</v>
      </c>
      <c r="D77">
        <v>1624.0611716999999</v>
      </c>
      <c r="E77">
        <v>164.07149906000001</v>
      </c>
      <c r="F77">
        <v>1302.4869427000001</v>
      </c>
      <c r="G77">
        <v>1945.6354007</v>
      </c>
      <c r="H77">
        <v>30.542828307000001</v>
      </c>
    </row>
    <row r="78" spans="1:8">
      <c r="A78" s="1">
        <v>35551</v>
      </c>
      <c r="B78">
        <v>1762.903</v>
      </c>
      <c r="C78" s="4">
        <f t="shared" si="1"/>
        <v>1670.6612597921983</v>
      </c>
      <c r="D78">
        <v>1670.6612597999999</v>
      </c>
      <c r="E78">
        <v>164.07149906000001</v>
      </c>
      <c r="F78">
        <v>1349.0870307</v>
      </c>
      <c r="G78">
        <v>1992.2354888</v>
      </c>
      <c r="H78">
        <v>92.241740211999996</v>
      </c>
    </row>
    <row r="79" spans="1:8">
      <c r="A79" s="1">
        <v>35582</v>
      </c>
      <c r="B79">
        <v>1775.8</v>
      </c>
      <c r="C79" s="4">
        <f t="shared" si="1"/>
        <v>1737.6895006574041</v>
      </c>
      <c r="D79">
        <v>1737.6895007000001</v>
      </c>
      <c r="E79">
        <v>164.07149906000001</v>
      </c>
      <c r="F79">
        <v>1416.1152715999999</v>
      </c>
      <c r="G79">
        <v>2059.2637297000001</v>
      </c>
      <c r="H79">
        <v>38.110499333999996</v>
      </c>
    </row>
    <row r="80" spans="1:8">
      <c r="A80" s="1">
        <v>35612</v>
      </c>
      <c r="B80">
        <v>1934.2190000000001</v>
      </c>
      <c r="C80" s="4">
        <f t="shared" si="1"/>
        <v>1775.0089434703682</v>
      </c>
      <c r="D80">
        <v>1775.0089435</v>
      </c>
      <c r="E80">
        <v>164.07149906000001</v>
      </c>
      <c r="F80">
        <v>1453.4347144000001</v>
      </c>
      <c r="G80">
        <v>2096.5831724999998</v>
      </c>
      <c r="H80">
        <v>159.21005653</v>
      </c>
    </row>
    <row r="81" spans="1:8">
      <c r="A81" s="1">
        <v>35643</v>
      </c>
      <c r="B81">
        <v>2008.0550000000001</v>
      </c>
      <c r="C81" s="4">
        <f t="shared" si="1"/>
        <v>1896.1750271475642</v>
      </c>
      <c r="D81">
        <v>1896.1750271999999</v>
      </c>
      <c r="E81">
        <v>164.07149906000001</v>
      </c>
      <c r="F81">
        <v>1574.6007981</v>
      </c>
      <c r="G81">
        <v>2217.7492562000002</v>
      </c>
      <c r="H81">
        <v>111.87997283999999</v>
      </c>
    </row>
    <row r="82" spans="1:8">
      <c r="A82" s="1">
        <v>35674</v>
      </c>
      <c r="B82">
        <v>1615.924</v>
      </c>
      <c r="C82" s="4">
        <f t="shared" si="1"/>
        <v>1991.6638591683702</v>
      </c>
      <c r="D82">
        <v>1991.6638591999999</v>
      </c>
      <c r="E82">
        <v>164.07149906000001</v>
      </c>
      <c r="F82">
        <v>1670.0896301</v>
      </c>
      <c r="G82">
        <v>2313.2380882000002</v>
      </c>
      <c r="H82">
        <v>-375.73985920000001</v>
      </c>
    </row>
    <row r="83" spans="1:8">
      <c r="A83" s="1">
        <v>35704</v>
      </c>
      <c r="B83">
        <v>1773.91</v>
      </c>
      <c r="C83" s="4">
        <f t="shared" si="1"/>
        <v>1718.8181195426641</v>
      </c>
      <c r="D83">
        <v>1718.8181195</v>
      </c>
      <c r="E83">
        <v>164.07149906000001</v>
      </c>
      <c r="F83">
        <v>1397.2438904999999</v>
      </c>
      <c r="G83">
        <v>2040.3923486000001</v>
      </c>
      <c r="H83">
        <v>55.091880490000001</v>
      </c>
    </row>
    <row r="84" spans="1:8">
      <c r="A84" s="1">
        <v>35735</v>
      </c>
      <c r="B84">
        <v>1732.3679999999999</v>
      </c>
      <c r="C84" s="4">
        <f t="shared" si="1"/>
        <v>1735.9768730180701</v>
      </c>
      <c r="D84">
        <v>1735.9768730000001</v>
      </c>
      <c r="E84">
        <v>164.07149906000001</v>
      </c>
      <c r="F84">
        <v>1414.402644</v>
      </c>
      <c r="G84">
        <v>2057.5511021000002</v>
      </c>
      <c r="H84">
        <v>-3.6088730309999999</v>
      </c>
    </row>
    <row r="85" spans="1:8">
      <c r="A85" s="1">
        <v>35765</v>
      </c>
      <c r="B85">
        <v>1796.626</v>
      </c>
      <c r="C85" s="4">
        <f t="shared" si="1"/>
        <v>1745.5130597393661</v>
      </c>
      <c r="D85">
        <v>1745.5130597</v>
      </c>
      <c r="E85">
        <v>164.07149906000001</v>
      </c>
      <c r="F85">
        <v>1423.9388306999999</v>
      </c>
      <c r="G85">
        <v>2067.0872887999999</v>
      </c>
      <c r="H85">
        <v>51.112940264000002</v>
      </c>
    </row>
    <row r="86" spans="1:8">
      <c r="A86" s="1">
        <v>35796</v>
      </c>
      <c r="B86">
        <v>1570.33</v>
      </c>
      <c r="C86" s="4">
        <f t="shared" si="1"/>
        <v>1782.686780063766</v>
      </c>
      <c r="D86">
        <v>1782.6867801000001</v>
      </c>
      <c r="E86">
        <v>164.07149906000001</v>
      </c>
      <c r="F86">
        <v>1461.1125509999999</v>
      </c>
      <c r="G86">
        <v>2104.2610091000001</v>
      </c>
      <c r="H86">
        <v>-212.35678010000001</v>
      </c>
    </row>
    <row r="87" spans="1:8">
      <c r="A87" s="1">
        <v>35827</v>
      </c>
      <c r="B87">
        <v>1412.691</v>
      </c>
      <c r="C87" s="4">
        <f t="shared" si="1"/>
        <v>1630.7711751191941</v>
      </c>
      <c r="D87">
        <v>1630.7711750999999</v>
      </c>
      <c r="E87">
        <v>164.07149906000001</v>
      </c>
      <c r="F87">
        <v>1309.1969461000001</v>
      </c>
      <c r="G87">
        <v>1952.3454041</v>
      </c>
      <c r="H87">
        <v>-218.08017509999999</v>
      </c>
    </row>
    <row r="88" spans="1:8">
      <c r="A88" s="1">
        <v>35855</v>
      </c>
      <c r="B88">
        <v>1754.6410000000001</v>
      </c>
      <c r="C88" s="4">
        <f t="shared" si="1"/>
        <v>1455.5563207743201</v>
      </c>
      <c r="D88">
        <v>1455.5563208000001</v>
      </c>
      <c r="E88">
        <v>164.07149906000001</v>
      </c>
      <c r="F88">
        <v>1133.9820917</v>
      </c>
      <c r="G88">
        <v>1777.1305497999999</v>
      </c>
      <c r="H88">
        <v>299.08467924000001</v>
      </c>
    </row>
    <row r="89" spans="1:8">
      <c r="A89" s="1">
        <v>35886</v>
      </c>
      <c r="B89">
        <v>1824.932</v>
      </c>
      <c r="C89" s="4">
        <f t="shared" si="1"/>
        <v>1669.6139937530222</v>
      </c>
      <c r="D89">
        <v>1669.6139937999999</v>
      </c>
      <c r="E89">
        <v>164.07149906000001</v>
      </c>
      <c r="F89">
        <v>1348.0397647</v>
      </c>
      <c r="G89">
        <v>1991.1882227999999</v>
      </c>
      <c r="H89">
        <v>155.31800622</v>
      </c>
    </row>
    <row r="90" spans="1:8">
      <c r="A90" s="1">
        <v>35916</v>
      </c>
      <c r="B90">
        <v>1843.289</v>
      </c>
      <c r="C90" s="4">
        <f t="shared" si="1"/>
        <v>1809.4483617340602</v>
      </c>
      <c r="D90">
        <v>1809.4483617000001</v>
      </c>
      <c r="E90">
        <v>164.07149906000001</v>
      </c>
      <c r="F90">
        <v>1487.8741327</v>
      </c>
      <c r="G90">
        <v>2131.0225908000002</v>
      </c>
      <c r="H90">
        <v>33.840638259999999</v>
      </c>
    </row>
    <row r="91" spans="1:8">
      <c r="A91" s="1">
        <v>35947</v>
      </c>
      <c r="B91">
        <v>1825.9639999999999</v>
      </c>
      <c r="C91" s="4">
        <f t="shared" si="1"/>
        <v>1841.1002103226481</v>
      </c>
      <c r="D91">
        <v>1841.1002103000001</v>
      </c>
      <c r="E91">
        <v>164.07149906000001</v>
      </c>
      <c r="F91">
        <v>1519.5259813</v>
      </c>
      <c r="G91">
        <v>2162.6744394000002</v>
      </c>
      <c r="H91">
        <v>-15.13621032</v>
      </c>
    </row>
    <row r="92" spans="1:8">
      <c r="A92" s="1">
        <v>35977</v>
      </c>
      <c r="B92">
        <v>1968.172</v>
      </c>
      <c r="C92" s="4">
        <f t="shared" si="1"/>
        <v>1832.9096268385722</v>
      </c>
      <c r="D92">
        <v>1832.9096268000001</v>
      </c>
      <c r="E92">
        <v>164.07149906000001</v>
      </c>
      <c r="F92">
        <v>1511.3353978</v>
      </c>
      <c r="G92">
        <v>2154.4838559</v>
      </c>
      <c r="H92">
        <v>135.26237316000001</v>
      </c>
    </row>
    <row r="93" spans="1:8">
      <c r="A93" s="1">
        <v>36008</v>
      </c>
      <c r="B93">
        <v>1921.645</v>
      </c>
      <c r="C93" s="4">
        <f t="shared" si="1"/>
        <v>1934.2779634218662</v>
      </c>
      <c r="D93">
        <v>1934.2779634000001</v>
      </c>
      <c r="E93">
        <v>164.07149906000001</v>
      </c>
      <c r="F93">
        <v>1612.7037344</v>
      </c>
      <c r="G93">
        <v>2255.8521925</v>
      </c>
      <c r="H93">
        <v>-12.63296343</v>
      </c>
    </row>
    <row r="94" spans="1:8">
      <c r="A94" s="1">
        <v>36039</v>
      </c>
      <c r="B94">
        <v>1669.597</v>
      </c>
      <c r="C94" s="4">
        <f t="shared" si="1"/>
        <v>1936.0661952231362</v>
      </c>
      <c r="D94">
        <v>1936.0661952</v>
      </c>
      <c r="E94">
        <v>164.07149906000001</v>
      </c>
      <c r="F94">
        <v>1614.4919662</v>
      </c>
      <c r="G94">
        <v>2257.6404243000002</v>
      </c>
      <c r="H94">
        <v>-266.4691952</v>
      </c>
    </row>
    <row r="95" spans="1:8">
      <c r="A95" s="1">
        <v>36069</v>
      </c>
      <c r="B95">
        <v>1791.4739999999999</v>
      </c>
      <c r="C95" s="4">
        <f t="shared" si="1"/>
        <v>1736.6305604708582</v>
      </c>
      <c r="D95">
        <v>1736.6305603999999</v>
      </c>
      <c r="E95">
        <v>164.07149906000001</v>
      </c>
      <c r="F95">
        <v>1415.0563314000001</v>
      </c>
      <c r="G95">
        <v>2058.2047895000001</v>
      </c>
      <c r="H95">
        <v>54.843439549999999</v>
      </c>
    </row>
    <row r="96" spans="1:8">
      <c r="A96" s="1">
        <v>36100</v>
      </c>
      <c r="B96">
        <v>1816.7139999999999</v>
      </c>
      <c r="C96" s="4">
        <f t="shared" si="1"/>
        <v>1762.7845994340082</v>
      </c>
      <c r="D96">
        <v>1762.7845993999999</v>
      </c>
      <c r="E96">
        <v>164.07149906000001</v>
      </c>
      <c r="F96">
        <v>1441.2103704000001</v>
      </c>
      <c r="G96">
        <v>2084.3588285000001</v>
      </c>
      <c r="H96">
        <v>53.929400555999997</v>
      </c>
    </row>
    <row r="97" spans="1:8">
      <c r="A97" s="1">
        <v>36130</v>
      </c>
      <c r="B97">
        <v>1846.7539999999999</v>
      </c>
      <c r="C97" s="4">
        <f t="shared" si="1"/>
        <v>1812.763196173242</v>
      </c>
      <c r="D97">
        <v>1812.7631962</v>
      </c>
      <c r="E97">
        <v>164.07149906000001</v>
      </c>
      <c r="F97">
        <v>1491.1889670999999</v>
      </c>
      <c r="G97">
        <v>2134.3374251999999</v>
      </c>
      <c r="H97">
        <v>33.990803825</v>
      </c>
    </row>
    <row r="98" spans="1:8">
      <c r="A98" s="1">
        <v>36161</v>
      </c>
      <c r="B98">
        <v>1599.4269999999999</v>
      </c>
      <c r="C98" s="4">
        <f t="shared" si="1"/>
        <v>1841.5744197796421</v>
      </c>
      <c r="D98">
        <v>1841.5744198</v>
      </c>
      <c r="E98">
        <v>164.07149906000001</v>
      </c>
      <c r="F98">
        <v>1520.0001907000001</v>
      </c>
      <c r="G98">
        <v>2163.1486488</v>
      </c>
      <c r="H98">
        <v>-242.14741979999999</v>
      </c>
    </row>
    <row r="99" spans="1:8">
      <c r="A99" s="1">
        <v>36192</v>
      </c>
      <c r="B99">
        <v>1548.8040000000001</v>
      </c>
      <c r="C99" s="4">
        <f t="shared" si="1"/>
        <v>1665.2520076887361</v>
      </c>
      <c r="D99">
        <v>1665.2520076999999</v>
      </c>
      <c r="E99">
        <v>164.07149906000001</v>
      </c>
      <c r="F99">
        <v>1343.6777786</v>
      </c>
      <c r="G99">
        <v>1986.8262367</v>
      </c>
      <c r="H99">
        <v>-116.44800770000001</v>
      </c>
    </row>
    <row r="100" spans="1:8">
      <c r="A100" s="1">
        <v>36220</v>
      </c>
      <c r="B100">
        <v>1832.3330000000001</v>
      </c>
      <c r="C100" s="4">
        <f t="shared" si="1"/>
        <v>1564.2737510790082</v>
      </c>
      <c r="D100">
        <v>1564.2737511</v>
      </c>
      <c r="E100">
        <v>164.07149906000001</v>
      </c>
      <c r="F100">
        <v>1242.6995219999999</v>
      </c>
      <c r="G100">
        <v>1885.8479801000001</v>
      </c>
      <c r="H100">
        <v>268.05924893000002</v>
      </c>
    </row>
    <row r="101" spans="1:8">
      <c r="A101" s="1">
        <v>36251</v>
      </c>
      <c r="B101">
        <v>1839.72</v>
      </c>
      <c r="C101" s="4">
        <f t="shared" si="1"/>
        <v>1762.2614824385441</v>
      </c>
      <c r="D101">
        <v>1762.2614825000001</v>
      </c>
      <c r="E101">
        <v>164.07149906000001</v>
      </c>
      <c r="F101">
        <v>1440.6872533999999</v>
      </c>
      <c r="G101">
        <v>2083.8357114999999</v>
      </c>
      <c r="H101">
        <v>77.458517537999995</v>
      </c>
    </row>
    <row r="102" spans="1:8">
      <c r="A102" s="1">
        <v>36281</v>
      </c>
      <c r="B102">
        <v>1846.498</v>
      </c>
      <c r="C102" s="4">
        <f t="shared" si="1"/>
        <v>1840.3394763721883</v>
      </c>
      <c r="D102">
        <v>1840.3394764</v>
      </c>
      <c r="E102">
        <v>164.07149906000001</v>
      </c>
      <c r="F102">
        <v>1518.7652473000001</v>
      </c>
      <c r="G102">
        <v>2161.9137053999998</v>
      </c>
      <c r="H102">
        <v>6.1585236273000001</v>
      </c>
    </row>
    <row r="103" spans="1:8">
      <c r="A103" s="1">
        <v>36312</v>
      </c>
      <c r="B103">
        <v>1864.8520000000001</v>
      </c>
      <c r="C103" s="4">
        <f t="shared" si="1"/>
        <v>1847.2733773771263</v>
      </c>
      <c r="D103">
        <v>1847.2733774000001</v>
      </c>
      <c r="E103">
        <v>164.07149906000001</v>
      </c>
      <c r="F103">
        <v>1525.6991482999999</v>
      </c>
      <c r="G103">
        <v>2168.8476064000001</v>
      </c>
      <c r="H103">
        <v>17.578622622000001</v>
      </c>
    </row>
    <row r="104" spans="1:8">
      <c r="A104" s="1">
        <v>36342</v>
      </c>
      <c r="B104">
        <v>1965.7429999999999</v>
      </c>
      <c r="C104" s="4">
        <f t="shared" si="1"/>
        <v>1862.6639783078942</v>
      </c>
      <c r="D104">
        <v>1862.6639783000001</v>
      </c>
      <c r="E104">
        <v>164.07149906000001</v>
      </c>
      <c r="F104">
        <v>1541.0897493</v>
      </c>
      <c r="G104">
        <v>2184.2382074000002</v>
      </c>
      <c r="H104">
        <v>103.07902169</v>
      </c>
    </row>
    <row r="105" spans="1:8">
      <c r="A105" s="1">
        <v>36373</v>
      </c>
      <c r="B105">
        <v>1949.002</v>
      </c>
      <c r="C105" s="4">
        <f t="shared" si="1"/>
        <v>1942.4259122248602</v>
      </c>
      <c r="D105">
        <v>1942.4259122000001</v>
      </c>
      <c r="E105">
        <v>164.07149906000001</v>
      </c>
      <c r="F105">
        <v>1620.8516832</v>
      </c>
      <c r="G105">
        <v>2264.0001413</v>
      </c>
      <c r="H105">
        <v>6.5760877667999997</v>
      </c>
    </row>
    <row r="106" spans="1:8">
      <c r="A106" s="1">
        <v>36404</v>
      </c>
      <c r="B106">
        <v>1607.373</v>
      </c>
      <c r="C106" s="4">
        <f t="shared" si="1"/>
        <v>1955.7981257106842</v>
      </c>
      <c r="D106">
        <v>1955.7981256999999</v>
      </c>
      <c r="E106">
        <v>164.07149906000001</v>
      </c>
      <c r="F106">
        <v>1634.2238967000001</v>
      </c>
      <c r="G106">
        <v>2277.3723547999998</v>
      </c>
      <c r="H106">
        <v>-348.42512570000002</v>
      </c>
    </row>
    <row r="107" spans="1:8">
      <c r="A107" s="1">
        <v>36434</v>
      </c>
      <c r="B107">
        <v>1803.664</v>
      </c>
      <c r="C107" s="4">
        <f t="shared" si="1"/>
        <v>1697.3388559115001</v>
      </c>
      <c r="D107">
        <v>1697.3388559</v>
      </c>
      <c r="E107">
        <v>164.07149906000001</v>
      </c>
      <c r="F107">
        <v>1375.7646268000001</v>
      </c>
      <c r="G107">
        <v>2018.9130849000001</v>
      </c>
      <c r="H107">
        <v>106.32514412</v>
      </c>
    </row>
    <row r="108" spans="1:8">
      <c r="A108" s="1">
        <v>36465</v>
      </c>
      <c r="B108">
        <v>1850.309</v>
      </c>
      <c r="C108" s="4">
        <f t="shared" si="1"/>
        <v>1755.9249814020602</v>
      </c>
      <c r="D108">
        <v>1755.9249814</v>
      </c>
      <c r="E108">
        <v>164.07149906000001</v>
      </c>
      <c r="F108">
        <v>1434.3507523999999</v>
      </c>
      <c r="G108">
        <v>2077.4992105000001</v>
      </c>
      <c r="H108">
        <v>94.384018581999996</v>
      </c>
    </row>
    <row r="109" spans="1:8">
      <c r="A109" s="1">
        <v>36495</v>
      </c>
      <c r="B109">
        <v>1836.4349999999999</v>
      </c>
      <c r="C109" s="4">
        <f t="shared" si="1"/>
        <v>1840.8786214430322</v>
      </c>
      <c r="D109">
        <v>1840.8786213999999</v>
      </c>
      <c r="E109">
        <v>164.07149906000001</v>
      </c>
      <c r="F109">
        <v>1519.3043924000001</v>
      </c>
      <c r="G109">
        <v>2162.4528504999998</v>
      </c>
      <c r="H109">
        <v>-4.4436214469999999</v>
      </c>
    </row>
    <row r="110" spans="1:8">
      <c r="A110" s="1">
        <v>36526</v>
      </c>
      <c r="B110">
        <v>1541.66</v>
      </c>
      <c r="C110" s="4">
        <f t="shared" si="1"/>
        <v>1842.49718781059</v>
      </c>
      <c r="D110">
        <v>1842.4971877999999</v>
      </c>
      <c r="E110">
        <v>164.07149906000001</v>
      </c>
      <c r="F110">
        <v>1520.9229588000001</v>
      </c>
      <c r="G110">
        <v>2164.0714168999998</v>
      </c>
      <c r="H110">
        <v>-300.83718779999998</v>
      </c>
    </row>
    <row r="111" spans="1:8">
      <c r="A111" s="1">
        <v>36557</v>
      </c>
      <c r="B111">
        <v>1616.9280000000001</v>
      </c>
      <c r="C111" s="4">
        <f t="shared" si="1"/>
        <v>1619.6314623394721</v>
      </c>
      <c r="D111">
        <v>1619.6314623000001</v>
      </c>
      <c r="E111">
        <v>164.07149906000001</v>
      </c>
      <c r="F111">
        <v>1298.0572333</v>
      </c>
      <c r="G111">
        <v>1941.2056914</v>
      </c>
      <c r="H111">
        <v>-2.7034623149999999</v>
      </c>
    </row>
    <row r="112" spans="1:8">
      <c r="A112" s="1">
        <v>36586</v>
      </c>
      <c r="B112">
        <v>1919.538</v>
      </c>
      <c r="C112" s="4">
        <f t="shared" si="1"/>
        <v>1600.1702742109462</v>
      </c>
      <c r="D112">
        <v>1600.1702742</v>
      </c>
      <c r="E112">
        <v>164.07149906000001</v>
      </c>
      <c r="F112">
        <v>1278.5960451999999</v>
      </c>
      <c r="G112">
        <v>1921.7445032999999</v>
      </c>
      <c r="H112">
        <v>319.36772578</v>
      </c>
    </row>
    <row r="113" spans="1:8">
      <c r="A113" s="1">
        <v>36617</v>
      </c>
      <c r="B113">
        <v>1971.4929999999999</v>
      </c>
      <c r="C113" s="4">
        <f t="shared" si="1"/>
        <v>1844.5818402789023</v>
      </c>
      <c r="D113">
        <v>1844.5818403000001</v>
      </c>
      <c r="E113">
        <v>164.07149906000001</v>
      </c>
      <c r="F113">
        <v>1523.0076113</v>
      </c>
      <c r="G113">
        <v>2166.1560693000001</v>
      </c>
      <c r="H113">
        <v>126.9111597</v>
      </c>
    </row>
    <row r="114" spans="1:8">
      <c r="A114" s="1">
        <v>36647</v>
      </c>
      <c r="B114">
        <v>1992.3009999999999</v>
      </c>
      <c r="C114" s="4">
        <f t="shared" si="1"/>
        <v>1960.7032875576122</v>
      </c>
      <c r="D114">
        <v>1960.7032876000001</v>
      </c>
      <c r="E114">
        <v>164.07149906000001</v>
      </c>
      <c r="F114">
        <v>1639.1290584999999</v>
      </c>
      <c r="G114">
        <v>2282.2775166000001</v>
      </c>
      <c r="H114">
        <v>31.597712437999999</v>
      </c>
    </row>
    <row r="115" spans="1:8">
      <c r="A115" s="1">
        <v>36678</v>
      </c>
      <c r="B115">
        <v>2009.7629999999999</v>
      </c>
      <c r="C115" s="4">
        <f t="shared" si="1"/>
        <v>1989.4847663766661</v>
      </c>
      <c r="D115">
        <v>1989.4847663999999</v>
      </c>
      <c r="E115">
        <v>164.07149906000001</v>
      </c>
      <c r="F115">
        <v>1667.9105373</v>
      </c>
      <c r="G115">
        <v>2311.0589954000002</v>
      </c>
      <c r="H115">
        <v>20.278233621999998</v>
      </c>
    </row>
    <row r="116" spans="1:8">
      <c r="A116" s="1">
        <v>36708</v>
      </c>
      <c r="B116">
        <v>2053.9960000000001</v>
      </c>
      <c r="C116" s="4">
        <f t="shared" si="1"/>
        <v>2007.8033259210381</v>
      </c>
      <c r="D116">
        <v>2007.8033258999999</v>
      </c>
      <c r="E116">
        <v>164.07149906000001</v>
      </c>
      <c r="F116">
        <v>1686.2290969000001</v>
      </c>
      <c r="G116">
        <v>2329.377555</v>
      </c>
      <c r="H116">
        <v>46.192674078000003</v>
      </c>
    </row>
    <row r="117" spans="1:8">
      <c r="A117" s="1">
        <v>36739</v>
      </c>
      <c r="B117">
        <v>2097.471</v>
      </c>
      <c r="C117" s="4">
        <f t="shared" si="1"/>
        <v>2045.1830815808162</v>
      </c>
      <c r="D117">
        <v>2045.1830815999999</v>
      </c>
      <c r="E117">
        <v>164.07149906000001</v>
      </c>
      <c r="F117">
        <v>1723.6088525</v>
      </c>
      <c r="G117">
        <v>2366.7573106</v>
      </c>
      <c r="H117">
        <v>52.287918415999997</v>
      </c>
    </row>
    <row r="118" spans="1:8">
      <c r="A118" s="1">
        <v>36770</v>
      </c>
      <c r="B118">
        <v>1823.7059999999999</v>
      </c>
      <c r="C118" s="4">
        <f t="shared" si="1"/>
        <v>2088.8521258529722</v>
      </c>
      <c r="D118">
        <v>2088.8521258999999</v>
      </c>
      <c r="E118">
        <v>164.07149906000001</v>
      </c>
      <c r="F118">
        <v>1767.2778968</v>
      </c>
      <c r="G118">
        <v>2410.4263549000002</v>
      </c>
      <c r="H118">
        <v>-265.14612590000002</v>
      </c>
    </row>
    <row r="119" spans="1:8">
      <c r="A119" s="1">
        <v>36800</v>
      </c>
      <c r="B119">
        <v>1976.9970000000001</v>
      </c>
      <c r="C119" s="4">
        <f t="shared" si="1"/>
        <v>1896.2990056666522</v>
      </c>
      <c r="D119">
        <v>1896.2990056000001</v>
      </c>
      <c r="E119">
        <v>164.07149906000001</v>
      </c>
      <c r="F119">
        <v>1574.7247766</v>
      </c>
      <c r="G119">
        <v>2217.8732347</v>
      </c>
      <c r="H119">
        <v>80.697994355999995</v>
      </c>
    </row>
    <row r="120" spans="1:8">
      <c r="A120" s="1">
        <v>36831</v>
      </c>
      <c r="B120">
        <v>1981.4079999999999</v>
      </c>
      <c r="C120" s="4">
        <f t="shared" si="1"/>
        <v>1940.2657699280601</v>
      </c>
      <c r="D120">
        <v>1940.2657698999999</v>
      </c>
      <c r="E120">
        <v>164.07149906000001</v>
      </c>
      <c r="F120">
        <v>1618.6915409000001</v>
      </c>
      <c r="G120">
        <v>2261.8399989999998</v>
      </c>
      <c r="H120">
        <v>41.142230058999999</v>
      </c>
    </row>
    <row r="121" spans="1:8">
      <c r="A121" s="1">
        <v>36861</v>
      </c>
      <c r="B121">
        <v>2000.153</v>
      </c>
      <c r="C121" s="4">
        <f t="shared" si="1"/>
        <v>1982.78931773622</v>
      </c>
      <c r="D121">
        <v>1982.7893177000001</v>
      </c>
      <c r="E121">
        <v>164.07149906000001</v>
      </c>
      <c r="F121">
        <v>1661.2150887</v>
      </c>
      <c r="G121">
        <v>2304.3635468000002</v>
      </c>
      <c r="H121">
        <v>17.363682264000001</v>
      </c>
    </row>
    <row r="122" spans="1:8">
      <c r="A122" s="2">
        <v>43831</v>
      </c>
      <c r="B122">
        <v>1683.1479999999999</v>
      </c>
      <c r="C122" s="4">
        <f t="shared" si="1"/>
        <v>1997.8648842308321</v>
      </c>
      <c r="D122">
        <v>1997.8648842</v>
      </c>
      <c r="E122">
        <v>164.07149906000001</v>
      </c>
      <c r="F122">
        <v>1676.2906551999999</v>
      </c>
      <c r="G122">
        <v>2319.4391132999999</v>
      </c>
      <c r="H122">
        <v>-314.71688419999998</v>
      </c>
    </row>
    <row r="123" spans="1:8">
      <c r="A123" s="2">
        <v>43862</v>
      </c>
      <c r="B123">
        <v>1663.404</v>
      </c>
      <c r="C123" s="4">
        <f t="shared" si="1"/>
        <v>1766.810233012332</v>
      </c>
      <c r="D123">
        <v>1766.8102329999999</v>
      </c>
      <c r="E123">
        <v>164.07149906000001</v>
      </c>
      <c r="F123">
        <v>1445.2360039</v>
      </c>
      <c r="G123">
        <v>2088.384462</v>
      </c>
      <c r="H123">
        <v>-103.406233</v>
      </c>
    </row>
    <row r="124" spans="1:8">
      <c r="A124" s="2">
        <v>43891</v>
      </c>
      <c r="B124">
        <v>2007.9280000000001</v>
      </c>
      <c r="C124" s="4">
        <f t="shared" si="1"/>
        <v>1670.9688789419301</v>
      </c>
      <c r="D124">
        <v>1670.9688788999999</v>
      </c>
      <c r="E124">
        <v>164.07149906000001</v>
      </c>
      <c r="F124">
        <v>1349.3946499000001</v>
      </c>
      <c r="G124">
        <v>1992.5431080000001</v>
      </c>
      <c r="H124">
        <v>336.95912105999997</v>
      </c>
    </row>
    <row r="125" spans="1:8">
      <c r="A125" s="2">
        <v>43922</v>
      </c>
      <c r="B125" t="s">
        <v>6</v>
      </c>
      <c r="C125" s="4">
        <f t="shared" si="1"/>
        <v>1922.2420624119543</v>
      </c>
      <c r="D125">
        <v>1922.2420623999999</v>
      </c>
      <c r="E125">
        <v>164.07149906000001</v>
      </c>
      <c r="F125">
        <v>1600.6678334000001</v>
      </c>
      <c r="G125">
        <v>2243.8162914999998</v>
      </c>
      <c r="H125" t="s">
        <v>6</v>
      </c>
    </row>
    <row r="126" spans="1:8">
      <c r="A126" s="2">
        <v>43952</v>
      </c>
      <c r="B126" t="s">
        <v>6</v>
      </c>
      <c r="C126" s="4">
        <f>(C125-B124)*O2+N2*(1-O2)+C125</f>
        <v>1946.687753073975</v>
      </c>
      <c r="D126">
        <v>1946.6877531</v>
      </c>
      <c r="E126">
        <v>204.50071453000001</v>
      </c>
      <c r="F126">
        <v>1545.8737177999999</v>
      </c>
      <c r="G126">
        <v>2347.5017883999999</v>
      </c>
      <c r="H126" t="s">
        <v>6</v>
      </c>
    </row>
    <row r="127" spans="1:8">
      <c r="A127" s="2">
        <v>43983</v>
      </c>
      <c r="B127" t="s">
        <v>6</v>
      </c>
      <c r="C127" s="4">
        <f>(C126-C125)*O$2+N$2*(1-O$2)+C126</f>
        <v>1942.9402885313266</v>
      </c>
      <c r="D127">
        <v>1942.9402886</v>
      </c>
      <c r="E127">
        <v>243.84887416999999</v>
      </c>
      <c r="F127">
        <v>1465.0052774999999</v>
      </c>
      <c r="G127">
        <v>2420.8752995999998</v>
      </c>
      <c r="H127" t="s">
        <v>6</v>
      </c>
    </row>
    <row r="128" spans="1:8">
      <c r="A128" s="2">
        <v>44013</v>
      </c>
      <c r="B128" t="s">
        <v>6</v>
      </c>
      <c r="C128" s="4">
        <f t="shared" ref="C128:C160" si="2">(C127-C126)*O$2+N$2*(1-O$2)+C127</f>
        <v>1946.410133067136</v>
      </c>
      <c r="D128">
        <v>1946.4101330999999</v>
      </c>
      <c r="E128">
        <v>276.37003032000001</v>
      </c>
      <c r="F128">
        <v>1404.7348271999999</v>
      </c>
      <c r="G128">
        <v>2488.0854389000001</v>
      </c>
      <c r="H128" t="s">
        <v>6</v>
      </c>
    </row>
    <row r="129" spans="1:8">
      <c r="A129" s="2">
        <v>44044</v>
      </c>
      <c r="B129" t="s">
        <v>6</v>
      </c>
      <c r="C129" s="4">
        <f t="shared" si="2"/>
        <v>1948.0323819735863</v>
      </c>
      <c r="D129">
        <v>1948.0323820000001</v>
      </c>
      <c r="E129">
        <v>305.74877227000002</v>
      </c>
      <c r="F129">
        <v>1348.7757999999999</v>
      </c>
      <c r="G129">
        <v>2547.2889639999999</v>
      </c>
      <c r="H129" t="s">
        <v>6</v>
      </c>
    </row>
    <row r="130" spans="1:8">
      <c r="A130" s="2">
        <v>44075</v>
      </c>
      <c r="B130" t="s">
        <v>6</v>
      </c>
      <c r="C130" s="4">
        <f t="shared" si="2"/>
        <v>1950.1276062746774</v>
      </c>
      <c r="D130">
        <v>1950.1276063</v>
      </c>
      <c r="E130">
        <v>332.47117757000001</v>
      </c>
      <c r="F130">
        <v>1298.4960724</v>
      </c>
      <c r="G130">
        <v>2601.7591401999998</v>
      </c>
      <c r="H130" t="s">
        <v>6</v>
      </c>
    </row>
    <row r="131" spans="1:8">
      <c r="A131" s="2">
        <v>44105</v>
      </c>
      <c r="B131" t="s">
        <v>6</v>
      </c>
      <c r="C131" s="4">
        <f t="shared" si="2"/>
        <v>1952.1017512008334</v>
      </c>
      <c r="D131">
        <v>1952.1017512000001</v>
      </c>
      <c r="E131">
        <v>357.21690751</v>
      </c>
      <c r="F131">
        <v>1251.9694778</v>
      </c>
      <c r="G131">
        <v>2652.2340245999999</v>
      </c>
      <c r="H131" t="s">
        <v>6</v>
      </c>
    </row>
    <row r="132" spans="1:8">
      <c r="A132" s="2">
        <v>44136</v>
      </c>
      <c r="B132" t="s">
        <v>6</v>
      </c>
      <c r="C132" s="4">
        <f t="shared" si="2"/>
        <v>1954.1068918515043</v>
      </c>
      <c r="D132">
        <v>1954.1068918999999</v>
      </c>
      <c r="E132">
        <v>380.35202858999997</v>
      </c>
      <c r="F132">
        <v>1208.6306144</v>
      </c>
      <c r="G132">
        <v>2699.5831693999999</v>
      </c>
      <c r="H132" t="s">
        <v>6</v>
      </c>
    </row>
    <row r="133" spans="1:8">
      <c r="A133" s="2">
        <v>44166</v>
      </c>
      <c r="B133" t="s">
        <v>6</v>
      </c>
      <c r="C133" s="4">
        <f t="shared" si="2"/>
        <v>1956.1040977491364</v>
      </c>
      <c r="D133">
        <v>1956.1040978000001</v>
      </c>
      <c r="E133">
        <v>402.15942473000001</v>
      </c>
      <c r="F133">
        <v>1167.8861093</v>
      </c>
      <c r="G133">
        <v>2744.3220863000001</v>
      </c>
      <c r="H133" t="s">
        <v>6</v>
      </c>
    </row>
    <row r="134" spans="1:8">
      <c r="A134" s="2">
        <v>43832</v>
      </c>
      <c r="B134" t="s">
        <v>6</v>
      </c>
      <c r="C134" s="4">
        <f t="shared" si="2"/>
        <v>1958.1033349045233</v>
      </c>
      <c r="D134">
        <v>1958.1033348999999</v>
      </c>
      <c r="E134">
        <v>422.84339625000001</v>
      </c>
      <c r="F134">
        <v>1129.3455071999999</v>
      </c>
      <c r="G134">
        <v>2786.8611627</v>
      </c>
      <c r="H134" t="s">
        <v>6</v>
      </c>
    </row>
    <row r="135" spans="1:8">
      <c r="A135" s="2">
        <v>43863</v>
      </c>
      <c r="B135" t="s">
        <v>6</v>
      </c>
      <c r="C135" s="4">
        <f t="shared" si="2"/>
        <v>1960.1020520679147</v>
      </c>
      <c r="D135">
        <v>1960.1020521</v>
      </c>
      <c r="E135">
        <v>442.56177468999999</v>
      </c>
      <c r="F135">
        <v>1092.6969128000001</v>
      </c>
      <c r="G135">
        <v>2827.5071914</v>
      </c>
      <c r="H135" t="s">
        <v>6</v>
      </c>
    </row>
    <row r="136" spans="1:8">
      <c r="A136" s="2">
        <v>43892</v>
      </c>
      <c r="B136" t="s">
        <v>6</v>
      </c>
      <c r="C136" s="4">
        <f t="shared" si="2"/>
        <v>1962.1009023466997</v>
      </c>
      <c r="D136">
        <v>1962.1009024</v>
      </c>
      <c r="E136">
        <v>461.43829253000001</v>
      </c>
      <c r="F136">
        <v>1057.6984679</v>
      </c>
      <c r="G136">
        <v>2866.5033367999999</v>
      </c>
      <c r="H136" t="s">
        <v>6</v>
      </c>
    </row>
    <row r="137" spans="1:8">
      <c r="A137" s="2">
        <v>43923</v>
      </c>
      <c r="B137" t="s">
        <v>6</v>
      </c>
      <c r="C137" s="4">
        <f t="shared" si="2"/>
        <v>1964.0997185485985</v>
      </c>
      <c r="D137">
        <v>1964.0997186</v>
      </c>
      <c r="E137">
        <v>479.57238724000001</v>
      </c>
      <c r="F137">
        <v>1024.1551116000001</v>
      </c>
      <c r="G137">
        <v>2904.0443255</v>
      </c>
      <c r="H137" t="s">
        <v>6</v>
      </c>
    </row>
    <row r="138" spans="1:8">
      <c r="A138" s="2">
        <v>43953</v>
      </c>
      <c r="B138" t="s">
        <v>6</v>
      </c>
      <c r="C138" s="4">
        <f t="shared" si="2"/>
        <v>1966.0985434740126</v>
      </c>
      <c r="D138">
        <v>1966.0985435</v>
      </c>
      <c r="E138">
        <v>497.04532039999998</v>
      </c>
      <c r="F138">
        <v>991.90761682000004</v>
      </c>
      <c r="G138">
        <v>2940.2894701999999</v>
      </c>
      <c r="H138" t="s">
        <v>6</v>
      </c>
    </row>
    <row r="139" spans="1:8">
      <c r="A139" s="2">
        <v>43984</v>
      </c>
      <c r="B139" t="s">
        <v>6</v>
      </c>
      <c r="C139" s="4">
        <f t="shared" si="2"/>
        <v>1968.0973661662497</v>
      </c>
      <c r="D139">
        <v>1968.0973661999999</v>
      </c>
      <c r="E139">
        <v>513.92453403000002</v>
      </c>
      <c r="F139">
        <v>960.82378871000003</v>
      </c>
      <c r="G139">
        <v>2975.3709437000002</v>
      </c>
      <c r="H139" t="s">
        <v>6</v>
      </c>
    </row>
    <row r="140" spans="1:8">
      <c r="A140" s="2">
        <v>44014</v>
      </c>
      <c r="B140" t="s">
        <v>6</v>
      </c>
      <c r="C140" s="4">
        <f t="shared" si="2"/>
        <v>1970.096189430169</v>
      </c>
      <c r="D140">
        <v>1970.0961894</v>
      </c>
      <c r="E140">
        <v>530.26672795000002</v>
      </c>
      <c r="F140">
        <v>930.79250047000005</v>
      </c>
      <c r="G140">
        <v>3009.3998784</v>
      </c>
      <c r="H140" t="s">
        <v>6</v>
      </c>
    </row>
    <row r="141" spans="1:8">
      <c r="A141" s="2">
        <v>44045</v>
      </c>
      <c r="B141" t="s">
        <v>6</v>
      </c>
      <c r="C141" s="4">
        <f t="shared" si="2"/>
        <v>1972.0950125477407</v>
      </c>
      <c r="D141">
        <v>1972.0950126</v>
      </c>
      <c r="E141">
        <v>546.12011397000003</v>
      </c>
      <c r="F141">
        <v>901.71925796000005</v>
      </c>
      <c r="G141">
        <v>3042.4707672</v>
      </c>
      <c r="H141" t="s">
        <v>6</v>
      </c>
    </row>
    <row r="142" spans="1:8">
      <c r="A142" s="2">
        <v>44076</v>
      </c>
      <c r="B142" t="s">
        <v>6</v>
      </c>
      <c r="C142" s="4">
        <f t="shared" si="2"/>
        <v>1974.0938357027767</v>
      </c>
      <c r="D142">
        <v>1974.0938357</v>
      </c>
      <c r="E142">
        <v>561.52609466000001</v>
      </c>
      <c r="F142">
        <v>873.52291381999999</v>
      </c>
      <c r="G142">
        <v>3074.6647576</v>
      </c>
      <c r="H142" t="s">
        <v>6</v>
      </c>
    </row>
    <row r="143" spans="1:8">
      <c r="A143" s="2">
        <v>44106</v>
      </c>
      <c r="B143" t="s">
        <v>6</v>
      </c>
      <c r="C143" s="4">
        <f t="shared" si="2"/>
        <v>1976.0926588482218</v>
      </c>
      <c r="D143">
        <v>1976.0926589000001</v>
      </c>
      <c r="E143">
        <v>576.5205383</v>
      </c>
      <c r="F143">
        <v>846.13316744999997</v>
      </c>
      <c r="G143">
        <v>3106.0521503</v>
      </c>
      <c r="H143" t="s">
        <v>6</v>
      </c>
    </row>
    <row r="144" spans="1:8">
      <c r="A144" s="2">
        <v>44137</v>
      </c>
      <c r="B144" t="s">
        <v>6</v>
      </c>
      <c r="C144" s="4">
        <f t="shared" si="2"/>
        <v>1978.0914819961222</v>
      </c>
      <c r="D144">
        <v>1978.091482</v>
      </c>
      <c r="E144">
        <v>591.13476229000003</v>
      </c>
      <c r="F144">
        <v>819.48863791999997</v>
      </c>
      <c r="G144">
        <v>3136.6943261000001</v>
      </c>
      <c r="H144" t="s">
        <v>6</v>
      </c>
    </row>
    <row r="145" spans="1:8">
      <c r="A145" s="2">
        <v>44167</v>
      </c>
      <c r="B145" t="s">
        <v>6</v>
      </c>
      <c r="C145" s="4">
        <f t="shared" si="2"/>
        <v>1980.0903051433941</v>
      </c>
      <c r="D145">
        <v>1980.0903052000001</v>
      </c>
      <c r="E145">
        <v>605.39630266999995</v>
      </c>
      <c r="F145">
        <v>793.53535554999996</v>
      </c>
      <c r="G145">
        <v>3166.6452548000002</v>
      </c>
      <c r="H145" t="s">
        <v>6</v>
      </c>
    </row>
    <row r="146" spans="1:8">
      <c r="A146" s="2">
        <v>43833</v>
      </c>
      <c r="B146" t="s">
        <v>6</v>
      </c>
      <c r="C146" s="4">
        <f t="shared" si="2"/>
        <v>1982.0891282908269</v>
      </c>
      <c r="D146">
        <v>1982.0891283000001</v>
      </c>
      <c r="E146">
        <v>619.32952407000005</v>
      </c>
      <c r="F146">
        <v>768.22556655999995</v>
      </c>
      <c r="G146">
        <v>3195.9526900999999</v>
      </c>
      <c r="H146" t="s">
        <v>6</v>
      </c>
    </row>
    <row r="147" spans="1:8">
      <c r="A147" s="2">
        <v>43864</v>
      </c>
      <c r="B147" t="s">
        <v>6</v>
      </c>
      <c r="C147" s="4">
        <f t="shared" si="2"/>
        <v>1984.0879514382184</v>
      </c>
      <c r="D147">
        <v>1984.0879514999999</v>
      </c>
      <c r="E147">
        <v>632.95610866000004</v>
      </c>
      <c r="F147">
        <v>743.51677468000003</v>
      </c>
      <c r="G147">
        <v>3224.6591281999999</v>
      </c>
      <c r="H147" t="s">
        <v>6</v>
      </c>
    </row>
    <row r="148" spans="1:8">
      <c r="A148" s="2">
        <v>43893</v>
      </c>
      <c r="B148" t="s">
        <v>6</v>
      </c>
      <c r="C148" s="4">
        <f t="shared" si="2"/>
        <v>1986.0867745856206</v>
      </c>
      <c r="D148">
        <v>1986.0867745999999</v>
      </c>
      <c r="E148">
        <v>646.29545225000004</v>
      </c>
      <c r="F148">
        <v>719.37096483000005</v>
      </c>
      <c r="G148">
        <v>3252.8025843999999</v>
      </c>
      <c r="H148" t="s">
        <v>6</v>
      </c>
    </row>
    <row r="149" spans="1:8">
      <c r="A149" s="2">
        <v>43924</v>
      </c>
      <c r="B149" t="s">
        <v>6</v>
      </c>
      <c r="C149" s="4">
        <f t="shared" si="2"/>
        <v>1988.08559773302</v>
      </c>
      <c r="D149">
        <v>1988.0855978</v>
      </c>
      <c r="E149">
        <v>659.36498822999999</v>
      </c>
      <c r="F149">
        <v>695.75396816</v>
      </c>
      <c r="G149">
        <v>3280.4172272999999</v>
      </c>
      <c r="H149" t="s">
        <v>6</v>
      </c>
    </row>
    <row r="150" spans="1:8">
      <c r="A150" s="2">
        <v>43954</v>
      </c>
      <c r="B150" t="s">
        <v>6</v>
      </c>
      <c r="C150" s="4">
        <f t="shared" si="2"/>
        <v>1990.0844208804201</v>
      </c>
      <c r="D150">
        <v>1990.0844208999999</v>
      </c>
      <c r="E150">
        <v>672.18045479</v>
      </c>
      <c r="F150">
        <v>672.63493840000001</v>
      </c>
      <c r="G150">
        <v>3307.5339033999999</v>
      </c>
      <c r="H150" t="s">
        <v>6</v>
      </c>
    </row>
    <row r="151" spans="1:8">
      <c r="A151" s="2">
        <v>43985</v>
      </c>
      <c r="B151" t="s">
        <v>6</v>
      </c>
      <c r="C151" s="4">
        <f t="shared" si="2"/>
        <v>1992.08324402782</v>
      </c>
      <c r="D151">
        <v>1992.0832439999999</v>
      </c>
      <c r="E151">
        <v>684.75611709999998</v>
      </c>
      <c r="F151">
        <v>649.98591634000002</v>
      </c>
      <c r="G151">
        <v>3334.1805718000001</v>
      </c>
      <c r="H151" t="s">
        <v>6</v>
      </c>
    </row>
    <row r="152" spans="1:8">
      <c r="A152" s="2">
        <v>44015</v>
      </c>
      <c r="B152" t="s">
        <v>6</v>
      </c>
      <c r="C152" s="4">
        <f t="shared" si="2"/>
        <v>1994.0820671752201</v>
      </c>
      <c r="D152">
        <v>1994.0820672</v>
      </c>
      <c r="E152">
        <v>697.10495336999998</v>
      </c>
      <c r="F152">
        <v>627.78146515000003</v>
      </c>
      <c r="G152">
        <v>3360.3826691999998</v>
      </c>
      <c r="H152" t="s">
        <v>6</v>
      </c>
    </row>
    <row r="153" spans="1:8">
      <c r="A153" s="2">
        <v>44046</v>
      </c>
      <c r="B153" t="s">
        <v>6</v>
      </c>
      <c r="C153" s="4">
        <f t="shared" si="2"/>
        <v>1996.08089032262</v>
      </c>
      <c r="D153">
        <v>1996.0808903</v>
      </c>
      <c r="E153">
        <v>709.23881175999998</v>
      </c>
      <c r="F153">
        <v>605.99836285000003</v>
      </c>
      <c r="G153">
        <v>3386.1634177999999</v>
      </c>
      <c r="H153" t="s">
        <v>6</v>
      </c>
    </row>
    <row r="154" spans="1:8">
      <c r="A154" s="2">
        <v>44077</v>
      </c>
      <c r="B154" t="s">
        <v>6</v>
      </c>
      <c r="C154" s="4">
        <f t="shared" si="2"/>
        <v>1998.0797134700201</v>
      </c>
      <c r="D154">
        <v>1998.0797135</v>
      </c>
      <c r="E154">
        <v>721.16854354999998</v>
      </c>
      <c r="F154">
        <v>584.61534133999999</v>
      </c>
      <c r="G154">
        <v>3411.5440856</v>
      </c>
      <c r="H154" t="s">
        <v>6</v>
      </c>
    </row>
    <row r="155" spans="1:8">
      <c r="A155" s="2">
        <v>44107</v>
      </c>
      <c r="B155" t="s">
        <v>6</v>
      </c>
      <c r="C155" s="4">
        <f t="shared" si="2"/>
        <v>2000.07853661742</v>
      </c>
      <c r="D155">
        <v>2000.0785366</v>
      </c>
      <c r="E155">
        <v>732.90411673000006</v>
      </c>
      <c r="F155">
        <v>563.61286372999996</v>
      </c>
      <c r="G155">
        <v>3436.5442094999999</v>
      </c>
      <c r="H155" t="s">
        <v>6</v>
      </c>
    </row>
    <row r="156" spans="1:8">
      <c r="A156" s="2">
        <v>44138</v>
      </c>
      <c r="B156" t="s">
        <v>6</v>
      </c>
      <c r="C156" s="4">
        <f t="shared" si="2"/>
        <v>2002.0773597648201</v>
      </c>
      <c r="D156">
        <v>2002.0773598000001</v>
      </c>
      <c r="E156">
        <v>744.45471348000001</v>
      </c>
      <c r="F156">
        <v>542.97293324999998</v>
      </c>
      <c r="G156">
        <v>3461.1817863000001</v>
      </c>
      <c r="H156" t="s">
        <v>6</v>
      </c>
    </row>
    <row r="157" spans="1:8">
      <c r="A157" s="2">
        <v>44168</v>
      </c>
      <c r="B157" t="s">
        <v>6</v>
      </c>
      <c r="C157" s="4">
        <f t="shared" si="2"/>
        <v>2004.07618291222</v>
      </c>
      <c r="D157">
        <v>2004.0761829</v>
      </c>
      <c r="E157">
        <v>755.82881429999998</v>
      </c>
      <c r="F157">
        <v>522.67892843000004</v>
      </c>
      <c r="G157">
        <v>3485.4734374</v>
      </c>
      <c r="H157" t="s">
        <v>6</v>
      </c>
    </row>
    <row r="158" spans="1:8">
      <c r="A158" s="2">
        <v>43834</v>
      </c>
      <c r="B158" t="s">
        <v>6</v>
      </c>
      <c r="C158" s="4">
        <f t="shared" si="2"/>
        <v>2006.0750060596201</v>
      </c>
      <c r="D158">
        <v>2006.0750061000001</v>
      </c>
      <c r="E158">
        <v>767.03427082999997</v>
      </c>
      <c r="F158">
        <v>502.71546035</v>
      </c>
      <c r="G158">
        <v>3509.4345518</v>
      </c>
      <c r="H158" t="s">
        <v>6</v>
      </c>
    </row>
    <row r="159" spans="1:8">
      <c r="A159" s="2">
        <v>43865</v>
      </c>
      <c r="B159" t="s">
        <v>6</v>
      </c>
      <c r="C159" s="4">
        <f t="shared" si="2"/>
        <v>2008.07382920702</v>
      </c>
      <c r="D159">
        <v>2008.0738292000001</v>
      </c>
      <c r="E159">
        <v>778.07836927000005</v>
      </c>
      <c r="F159">
        <v>483.06824831</v>
      </c>
      <c r="G159">
        <v>3533.0794101000001</v>
      </c>
      <c r="H159" t="s">
        <v>6</v>
      </c>
    </row>
    <row r="160" spans="1:8">
      <c r="A160" s="2">
        <v>43894</v>
      </c>
      <c r="B160" t="s">
        <v>6</v>
      </c>
      <c r="C160" s="4">
        <f t="shared" si="2"/>
        <v>2010.0726523544201</v>
      </c>
      <c r="D160">
        <v>2010.0726523999999</v>
      </c>
      <c r="E160">
        <v>788.96788579999998</v>
      </c>
      <c r="F160">
        <v>463.72401123999998</v>
      </c>
      <c r="G160">
        <v>3556.4212935</v>
      </c>
      <c r="H160" t="s">
        <v>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E463-FE6E-4387-B048-674403CFC4B9}">
  <dimension ref="A1:N160"/>
  <sheetViews>
    <sheetView workbookViewId="0">
      <selection activeCell="C156" sqref="C156"/>
    </sheetView>
  </sheetViews>
  <sheetFormatPr defaultRowHeight="14.4"/>
  <cols>
    <col min="3" max="3" width="15.109375" style="4" bestFit="1" customWidth="1"/>
  </cols>
  <sheetData>
    <row r="1" spans="1:14">
      <c r="A1" s="3" t="s">
        <v>0</v>
      </c>
      <c r="B1" s="3" t="s">
        <v>20</v>
      </c>
      <c r="C1" s="5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>
      <c r="A2" s="1">
        <v>33239</v>
      </c>
      <c r="B2">
        <v>1708.9169999999999</v>
      </c>
      <c r="C2" s="4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J2" t="s">
        <v>14</v>
      </c>
      <c r="K2" t="s">
        <v>15</v>
      </c>
      <c r="L2">
        <v>23675.562403</v>
      </c>
      <c r="M2">
        <v>1.1151320024</v>
      </c>
      <c r="N2">
        <v>0.84684151070000002</v>
      </c>
    </row>
    <row r="3" spans="1:14">
      <c r="A3" s="1">
        <v>33270</v>
      </c>
      <c r="B3">
        <v>1620.586</v>
      </c>
      <c r="C3" s="4">
        <f>B2+M2</f>
        <v>1710.0321320024</v>
      </c>
      <c r="D3">
        <v>1710.032132</v>
      </c>
      <c r="E3">
        <v>153.86865309000001</v>
      </c>
      <c r="F3">
        <v>1408.4551136</v>
      </c>
      <c r="G3">
        <v>2011.6091504000001</v>
      </c>
      <c r="H3">
        <v>-89.446132000000006</v>
      </c>
      <c r="J3" t="s">
        <v>2</v>
      </c>
      <c r="K3" t="s">
        <v>15</v>
      </c>
      <c r="L3" t="s">
        <v>6</v>
      </c>
      <c r="M3">
        <v>2.2199332530000002</v>
      </c>
      <c r="N3">
        <v>4.8567535600000003E-2</v>
      </c>
    </row>
    <row r="4" spans="1:14">
      <c r="A4" s="1">
        <v>33298</v>
      </c>
      <c r="B4">
        <v>1972.7149999999999</v>
      </c>
      <c r="C4" s="4">
        <f>M$2-(B3-C3)*N$2+B3</f>
        <v>1697.4478295535839</v>
      </c>
      <c r="D4">
        <v>1697.4478296</v>
      </c>
      <c r="E4">
        <v>153.86865309000001</v>
      </c>
      <c r="F4">
        <v>1395.8708111999999</v>
      </c>
      <c r="G4">
        <v>1999.024848</v>
      </c>
      <c r="H4">
        <v>275.26717044999998</v>
      </c>
      <c r="J4" t="s">
        <v>16</v>
      </c>
      <c r="K4" t="s">
        <v>15</v>
      </c>
      <c r="L4" t="s">
        <v>6</v>
      </c>
      <c r="M4">
        <v>0</v>
      </c>
      <c r="N4">
        <v>1</v>
      </c>
    </row>
    <row r="5" spans="1:14">
      <c r="A5" s="1">
        <v>33329</v>
      </c>
      <c r="B5">
        <v>1811.665</v>
      </c>
      <c r="C5" s="4">
        <f t="shared" ref="C5:C68" si="0">M$2-(B4-C4)*N$2+B4</f>
        <v>1740.7224655354426</v>
      </c>
      <c r="D5">
        <v>1740.7224655</v>
      </c>
      <c r="E5">
        <v>153.86865309000001</v>
      </c>
      <c r="F5">
        <v>1439.1454471</v>
      </c>
      <c r="G5">
        <v>2042.2994839</v>
      </c>
      <c r="H5">
        <v>70.942534464999994</v>
      </c>
      <c r="J5" t="s">
        <v>17</v>
      </c>
      <c r="K5" t="s">
        <v>15</v>
      </c>
      <c r="L5" t="s">
        <v>6</v>
      </c>
      <c r="M5">
        <v>0</v>
      </c>
      <c r="N5">
        <v>1</v>
      </c>
    </row>
    <row r="6" spans="1:14">
      <c r="A6" s="1">
        <v>33359</v>
      </c>
      <c r="B6">
        <v>1974.9639999999999</v>
      </c>
      <c r="C6" s="4">
        <f t="shared" si="0"/>
        <v>1752.7030489435474</v>
      </c>
      <c r="D6">
        <v>1752.7030489000001</v>
      </c>
      <c r="E6">
        <v>153.86865309000001</v>
      </c>
      <c r="F6">
        <v>1451.1260305000001</v>
      </c>
      <c r="G6">
        <v>2054.2800673000002</v>
      </c>
      <c r="H6">
        <v>222.26095106</v>
      </c>
      <c r="J6" t="s">
        <v>18</v>
      </c>
      <c r="K6" t="s">
        <v>15</v>
      </c>
      <c r="L6" t="s">
        <v>6</v>
      </c>
      <c r="M6">
        <v>0</v>
      </c>
      <c r="N6">
        <v>0</v>
      </c>
    </row>
    <row r="7" spans="1:14">
      <c r="A7" s="1">
        <v>33390</v>
      </c>
      <c r="B7">
        <v>1862.356</v>
      </c>
      <c r="C7" s="4">
        <f t="shared" si="0"/>
        <v>1787.8593324401349</v>
      </c>
      <c r="D7">
        <v>1787.8593324000001</v>
      </c>
      <c r="E7">
        <v>153.86865309000001</v>
      </c>
      <c r="F7">
        <v>1486.282314</v>
      </c>
      <c r="G7">
        <v>2089.4363508000001</v>
      </c>
      <c r="H7">
        <v>74.496667560000006</v>
      </c>
    </row>
    <row r="8" spans="1:14">
      <c r="A8" s="1">
        <v>33420</v>
      </c>
      <c r="B8">
        <v>1939.86</v>
      </c>
      <c r="C8" s="4">
        <f t="shared" si="0"/>
        <v>1800.3842615038882</v>
      </c>
      <c r="D8">
        <v>1800.3842615000001</v>
      </c>
      <c r="E8">
        <v>153.86865309000001</v>
      </c>
      <c r="F8">
        <v>1498.8072431000001</v>
      </c>
      <c r="G8">
        <v>2101.9612799000001</v>
      </c>
      <c r="H8">
        <v>139.47573850000001</v>
      </c>
    </row>
    <row r="9" spans="1:14">
      <c r="A9" s="1">
        <v>33451</v>
      </c>
      <c r="B9">
        <v>2013.2639999999999</v>
      </c>
      <c r="C9" s="4">
        <f t="shared" si="0"/>
        <v>1822.8612869083545</v>
      </c>
      <c r="D9">
        <v>1822.8612869000001</v>
      </c>
      <c r="E9">
        <v>153.86865309000001</v>
      </c>
      <c r="F9">
        <v>1521.2842685000001</v>
      </c>
      <c r="G9">
        <v>2124.4383053000001</v>
      </c>
      <c r="H9">
        <v>190.40271308999999</v>
      </c>
    </row>
    <row r="10" spans="1:14">
      <c r="A10" s="1">
        <v>33482</v>
      </c>
      <c r="B10">
        <v>1595.6569999999999</v>
      </c>
      <c r="C10" s="4">
        <f t="shared" si="0"/>
        <v>1853.1382108064922</v>
      </c>
      <c r="D10">
        <v>1853.1382108</v>
      </c>
      <c r="E10">
        <v>153.86865309000001</v>
      </c>
      <c r="F10">
        <v>1551.5611924</v>
      </c>
      <c r="G10">
        <v>2154.7152292000001</v>
      </c>
      <c r="H10">
        <v>-257.48121079999999</v>
      </c>
    </row>
    <row r="11" spans="1:14">
      <c r="A11" s="1">
        <v>33512</v>
      </c>
      <c r="B11">
        <v>1724.924</v>
      </c>
      <c r="C11" s="4">
        <f t="shared" si="0"/>
        <v>1814.8179095386349</v>
      </c>
      <c r="D11">
        <v>1814.8179095</v>
      </c>
      <c r="E11">
        <v>153.86865309000001</v>
      </c>
      <c r="F11">
        <v>1513.2408911</v>
      </c>
      <c r="G11">
        <v>2116.3949278999999</v>
      </c>
      <c r="H11">
        <v>-89.893909539999996</v>
      </c>
    </row>
    <row r="12" spans="1:14">
      <c r="A12" s="1">
        <v>33543</v>
      </c>
      <c r="B12">
        <v>1675.6669999999999</v>
      </c>
      <c r="C12" s="4">
        <f t="shared" si="0"/>
        <v>1802.1650261588268</v>
      </c>
      <c r="D12">
        <v>1802.1650262000001</v>
      </c>
      <c r="E12">
        <v>153.86865309000001</v>
      </c>
      <c r="F12">
        <v>1500.5880078</v>
      </c>
      <c r="G12">
        <v>2103.7420446000001</v>
      </c>
      <c r="H12">
        <v>-126.4980262</v>
      </c>
    </row>
    <row r="13" spans="1:14">
      <c r="A13" s="1">
        <v>33573</v>
      </c>
      <c r="B13">
        <v>1813.8630000000001</v>
      </c>
      <c r="C13" s="4">
        <f t="shared" si="0"/>
        <v>1783.9059115753089</v>
      </c>
      <c r="D13">
        <v>1783.9059116000001</v>
      </c>
      <c r="E13">
        <v>153.86865309000001</v>
      </c>
      <c r="F13">
        <v>1482.3288932</v>
      </c>
      <c r="G13">
        <v>2085.4829300000001</v>
      </c>
      <c r="H13">
        <v>29.957088424999998</v>
      </c>
    </row>
    <row r="14" spans="1:14">
      <c r="A14" s="1">
        <v>33604</v>
      </c>
      <c r="B14">
        <v>1614.827</v>
      </c>
      <c r="C14" s="4">
        <f t="shared" si="0"/>
        <v>1789.6092259846612</v>
      </c>
      <c r="D14">
        <v>1789.609226</v>
      </c>
      <c r="E14">
        <v>153.86865309000001</v>
      </c>
      <c r="F14">
        <v>1488.0322076</v>
      </c>
      <c r="G14">
        <v>2091.1862443999999</v>
      </c>
      <c r="H14">
        <v>-174.78222600000001</v>
      </c>
    </row>
    <row r="15" spans="1:14">
      <c r="A15" s="1">
        <v>33635</v>
      </c>
      <c r="B15">
        <v>1557.088</v>
      </c>
      <c r="C15" s="4">
        <f t="shared" si="0"/>
        <v>1763.9549762987592</v>
      </c>
      <c r="D15">
        <v>1763.9549763</v>
      </c>
      <c r="E15">
        <v>153.86865309000001</v>
      </c>
      <c r="F15">
        <v>1462.3779579</v>
      </c>
      <c r="G15">
        <v>2065.5319946999998</v>
      </c>
      <c r="H15">
        <v>-206.8669763</v>
      </c>
    </row>
    <row r="16" spans="1:14">
      <c r="A16" s="1">
        <v>33664</v>
      </c>
      <c r="B16">
        <v>1891.223</v>
      </c>
      <c r="C16" s="4">
        <f t="shared" si="0"/>
        <v>1733.3866747251823</v>
      </c>
      <c r="D16">
        <v>1733.3866747</v>
      </c>
      <c r="E16">
        <v>153.86865309000001</v>
      </c>
      <c r="F16">
        <v>1431.8096562999999</v>
      </c>
      <c r="G16">
        <v>2034.9636931</v>
      </c>
      <c r="H16">
        <v>157.83632527</v>
      </c>
    </row>
    <row r="17" spans="1:8">
      <c r="A17" s="1">
        <v>33695</v>
      </c>
      <c r="B17">
        <v>1955.981</v>
      </c>
      <c r="C17" s="4">
        <f t="shared" si="0"/>
        <v>1758.6757798633369</v>
      </c>
      <c r="D17">
        <v>1758.6757799</v>
      </c>
      <c r="E17">
        <v>153.86865309000001</v>
      </c>
      <c r="F17">
        <v>1457.0987614999999</v>
      </c>
      <c r="G17">
        <v>2060.2527983</v>
      </c>
      <c r="H17">
        <v>197.30522013999999</v>
      </c>
    </row>
    <row r="18" spans="1:8">
      <c r="A18" s="1">
        <v>33725</v>
      </c>
      <c r="B18">
        <v>1884.7139999999999</v>
      </c>
      <c r="C18" s="4">
        <f t="shared" si="0"/>
        <v>1790.009881312872</v>
      </c>
      <c r="D18">
        <v>1790.0098813</v>
      </c>
      <c r="E18">
        <v>153.86865309000001</v>
      </c>
      <c r="F18">
        <v>1488.4328628999999</v>
      </c>
      <c r="G18">
        <v>2091.5868996999998</v>
      </c>
      <c r="H18">
        <v>94.704118687000005</v>
      </c>
    </row>
    <row r="19" spans="1:8">
      <c r="A19" s="1">
        <v>33756</v>
      </c>
      <c r="B19">
        <v>1623.0419999999999</v>
      </c>
      <c r="C19" s="4">
        <f t="shared" si="0"/>
        <v>1805.6297530638803</v>
      </c>
      <c r="D19">
        <v>1805.6297531</v>
      </c>
      <c r="E19">
        <v>153.86865309000001</v>
      </c>
      <c r="F19">
        <v>1504.0527347</v>
      </c>
      <c r="G19">
        <v>2107.2067714999998</v>
      </c>
      <c r="H19">
        <v>-182.58775309999999</v>
      </c>
    </row>
    <row r="20" spans="1:8">
      <c r="A20" s="1">
        <v>33786</v>
      </c>
      <c r="B20">
        <v>1903.309</v>
      </c>
      <c r="C20" s="4">
        <f t="shared" si="0"/>
        <v>1778.7800206423349</v>
      </c>
      <c r="D20">
        <v>1778.7800205999999</v>
      </c>
      <c r="E20">
        <v>153.86865309000001</v>
      </c>
      <c r="F20">
        <v>1477.2030021999999</v>
      </c>
      <c r="G20">
        <v>2080.357039</v>
      </c>
      <c r="H20">
        <v>124.52897935999999</v>
      </c>
    </row>
    <row r="21" spans="1:8">
      <c r="A21" s="1">
        <v>33817</v>
      </c>
      <c r="B21">
        <v>1996.712</v>
      </c>
      <c r="C21" s="4">
        <f t="shared" si="0"/>
        <v>1798.9678229972258</v>
      </c>
      <c r="D21">
        <v>1798.967823</v>
      </c>
      <c r="E21">
        <v>153.86865309000001</v>
      </c>
      <c r="F21">
        <v>1497.3908045999999</v>
      </c>
      <c r="G21">
        <v>2100.5448414000002</v>
      </c>
      <c r="H21">
        <v>197.74417700000001</v>
      </c>
    </row>
    <row r="22" spans="1:8">
      <c r="A22" s="1">
        <v>33848</v>
      </c>
      <c r="B22">
        <v>1703.8969999999999</v>
      </c>
      <c r="C22" s="4">
        <f t="shared" si="0"/>
        <v>1830.3691544172425</v>
      </c>
      <c r="D22">
        <v>1830.3691544000001</v>
      </c>
      <c r="E22">
        <v>153.86865309000001</v>
      </c>
      <c r="F22">
        <v>1528.792136</v>
      </c>
      <c r="G22">
        <v>2131.9461728000001</v>
      </c>
      <c r="H22">
        <v>-126.47215439999999</v>
      </c>
    </row>
    <row r="23" spans="1:8">
      <c r="A23" s="1">
        <v>33878</v>
      </c>
      <c r="B23">
        <v>1810</v>
      </c>
      <c r="C23" s="4">
        <f t="shared" si="0"/>
        <v>1812.1140023105813</v>
      </c>
      <c r="D23">
        <v>1812.1140023</v>
      </c>
      <c r="E23">
        <v>153.86865309000001</v>
      </c>
      <c r="F23">
        <v>1510.5369839</v>
      </c>
      <c r="G23">
        <v>2113.6910207000001</v>
      </c>
      <c r="H23">
        <v>-2.1140023110000001</v>
      </c>
    </row>
    <row r="24" spans="1:8">
      <c r="A24" s="1">
        <v>33909</v>
      </c>
      <c r="B24">
        <v>1861.6010000000001</v>
      </c>
      <c r="C24" s="4">
        <f t="shared" si="0"/>
        <v>1812.9053569127159</v>
      </c>
      <c r="D24">
        <v>1812.9053569</v>
      </c>
      <c r="E24">
        <v>153.86865309000001</v>
      </c>
      <c r="F24">
        <v>1511.3283385</v>
      </c>
      <c r="G24">
        <v>2114.4823753000001</v>
      </c>
      <c r="H24">
        <v>48.695643087000001</v>
      </c>
    </row>
    <row r="25" spans="1:8">
      <c r="A25" s="1">
        <v>33939</v>
      </c>
      <c r="B25">
        <v>1875.1220000000001</v>
      </c>
      <c r="C25" s="4">
        <f t="shared" si="0"/>
        <v>1821.4786400458563</v>
      </c>
      <c r="D25">
        <v>1821.47864</v>
      </c>
      <c r="E25">
        <v>153.86865309000001</v>
      </c>
      <c r="F25">
        <v>1519.9016216</v>
      </c>
      <c r="G25">
        <v>2123.0556584000001</v>
      </c>
      <c r="H25">
        <v>53.643359953999997</v>
      </c>
    </row>
    <row r="26" spans="1:8">
      <c r="A26" s="1">
        <v>33970</v>
      </c>
      <c r="B26">
        <v>1705.259</v>
      </c>
      <c r="C26" s="4">
        <f t="shared" si="0"/>
        <v>1830.809708019809</v>
      </c>
      <c r="D26">
        <v>1830.809708</v>
      </c>
      <c r="E26">
        <v>153.86865309000001</v>
      </c>
      <c r="F26">
        <v>1529.2326896</v>
      </c>
      <c r="G26">
        <v>2132.3867264</v>
      </c>
      <c r="H26">
        <v>-125.550708</v>
      </c>
    </row>
    <row r="27" spans="1:8">
      <c r="A27" s="1">
        <v>34001</v>
      </c>
      <c r="B27">
        <v>1618.5350000000001</v>
      </c>
      <c r="C27" s="4">
        <f t="shared" si="0"/>
        <v>1812.6956832513497</v>
      </c>
      <c r="D27">
        <v>1812.6956832999999</v>
      </c>
      <c r="E27">
        <v>153.86865309000001</v>
      </c>
      <c r="F27">
        <v>1511.1186649000001</v>
      </c>
      <c r="G27">
        <v>2114.2727017000002</v>
      </c>
      <c r="H27">
        <v>-194.16068329999999</v>
      </c>
    </row>
    <row r="28" spans="1:8">
      <c r="A28" s="1">
        <v>34029</v>
      </c>
      <c r="B28">
        <v>1836.7090000000001</v>
      </c>
      <c r="C28" s="4">
        <f t="shared" si="0"/>
        <v>1784.0734583255171</v>
      </c>
      <c r="D28">
        <v>1784.0734583000001</v>
      </c>
      <c r="E28">
        <v>153.86865309000001</v>
      </c>
      <c r="F28">
        <v>1482.4964399</v>
      </c>
      <c r="G28">
        <v>2085.6504767000001</v>
      </c>
      <c r="H28">
        <v>52.635541674000002</v>
      </c>
    </row>
    <row r="29" spans="1:8">
      <c r="A29" s="1">
        <v>34060</v>
      </c>
      <c r="B29">
        <v>1957.0429999999999</v>
      </c>
      <c r="C29" s="4">
        <f t="shared" si="0"/>
        <v>1793.250170374268</v>
      </c>
      <c r="D29">
        <v>1793.2501703999999</v>
      </c>
      <c r="E29">
        <v>153.86865309000001</v>
      </c>
      <c r="F29">
        <v>1491.6731520000001</v>
      </c>
      <c r="G29">
        <v>2094.8271887999999</v>
      </c>
      <c r="H29">
        <v>163.79282963</v>
      </c>
    </row>
    <row r="30" spans="1:8">
      <c r="A30" s="1">
        <v>34090</v>
      </c>
      <c r="B30">
        <v>1917.1849999999999</v>
      </c>
      <c r="C30" s="4">
        <f t="shared" si="0"/>
        <v>1819.4515647203175</v>
      </c>
      <c r="D30">
        <v>1819.4515647000001</v>
      </c>
      <c r="E30">
        <v>153.86865309000001</v>
      </c>
      <c r="F30">
        <v>1517.8745463</v>
      </c>
      <c r="G30">
        <v>2121.0285831000001</v>
      </c>
      <c r="H30">
        <v>97.733435279999995</v>
      </c>
    </row>
    <row r="31" spans="1:8">
      <c r="A31" s="1">
        <v>34121</v>
      </c>
      <c r="B31">
        <v>1882.3979999999999</v>
      </c>
      <c r="C31" s="4">
        <f t="shared" si="0"/>
        <v>1835.535402024253</v>
      </c>
      <c r="D31">
        <v>1835.535402</v>
      </c>
      <c r="E31">
        <v>153.86865309000001</v>
      </c>
      <c r="F31">
        <v>1533.9583835999999</v>
      </c>
      <c r="G31">
        <v>2137.1124203999998</v>
      </c>
      <c r="H31">
        <v>46.862597976000004</v>
      </c>
    </row>
    <row r="32" spans="1:8">
      <c r="A32" s="1">
        <v>34151</v>
      </c>
      <c r="B32">
        <v>1933.009</v>
      </c>
      <c r="C32" s="4">
        <f t="shared" si="0"/>
        <v>1843.8279387372916</v>
      </c>
      <c r="D32">
        <v>1843.8279387</v>
      </c>
      <c r="E32">
        <v>153.86865309000001</v>
      </c>
      <c r="F32">
        <v>1542.2509203</v>
      </c>
      <c r="G32">
        <v>2145.4049571</v>
      </c>
      <c r="H32">
        <v>89.181061263000004</v>
      </c>
    </row>
    <row r="33" spans="1:8">
      <c r="A33" s="1">
        <v>34182</v>
      </c>
      <c r="B33">
        <v>1996.1669999999999</v>
      </c>
      <c r="C33" s="4">
        <f t="shared" si="0"/>
        <v>1858.6019073568586</v>
      </c>
      <c r="D33">
        <v>1858.6019074000001</v>
      </c>
      <c r="E33">
        <v>153.86865309000001</v>
      </c>
      <c r="F33">
        <v>1557.024889</v>
      </c>
      <c r="G33">
        <v>2160.1789257999999</v>
      </c>
      <c r="H33">
        <v>137.56509263999999</v>
      </c>
    </row>
    <row r="34" spans="1:8">
      <c r="A34" s="1">
        <v>34213</v>
      </c>
      <c r="B34">
        <v>1672.8409999999999</v>
      </c>
      <c r="C34" s="4">
        <f t="shared" si="0"/>
        <v>1880.7863011288966</v>
      </c>
      <c r="D34">
        <v>1880.7863010999999</v>
      </c>
      <c r="E34">
        <v>153.86865309000001</v>
      </c>
      <c r="F34">
        <v>1579.2092826999999</v>
      </c>
      <c r="G34">
        <v>2182.3633195000002</v>
      </c>
      <c r="H34">
        <v>-207.94530109999999</v>
      </c>
    </row>
    <row r="35" spans="1:8">
      <c r="A35" s="1">
        <v>34243</v>
      </c>
      <c r="B35">
        <v>1752.827</v>
      </c>
      <c r="C35" s="4">
        <f t="shared" si="0"/>
        <v>1850.0528449533613</v>
      </c>
      <c r="D35">
        <v>1850.0528449999999</v>
      </c>
      <c r="E35">
        <v>153.86865309000001</v>
      </c>
      <c r="F35">
        <v>1548.4758265999999</v>
      </c>
      <c r="G35">
        <v>2151.6298634</v>
      </c>
      <c r="H35">
        <v>-97.225844949999995</v>
      </c>
    </row>
    <row r="36" spans="1:8">
      <c r="A36" s="1">
        <v>34274</v>
      </c>
      <c r="B36">
        <v>1720.377</v>
      </c>
      <c r="C36" s="4">
        <f t="shared" si="0"/>
        <v>1836.2770134217885</v>
      </c>
      <c r="D36">
        <v>1836.2770134</v>
      </c>
      <c r="E36">
        <v>153.86865309000001</v>
      </c>
      <c r="F36">
        <v>1534.6999949999999</v>
      </c>
      <c r="G36">
        <v>2137.8540318</v>
      </c>
      <c r="H36">
        <v>-115.90001340000001</v>
      </c>
    </row>
    <row r="37" spans="1:8">
      <c r="A37" s="1">
        <v>34304</v>
      </c>
      <c r="B37">
        <v>1734.2919999999999</v>
      </c>
      <c r="C37" s="4">
        <f t="shared" si="0"/>
        <v>1819.6410744586576</v>
      </c>
      <c r="D37">
        <v>1819.6410745000001</v>
      </c>
      <c r="E37">
        <v>153.86865309000001</v>
      </c>
      <c r="F37">
        <v>1518.0640561</v>
      </c>
      <c r="G37">
        <v>2121.2180929000001</v>
      </c>
      <c r="H37">
        <v>-85.349074459999997</v>
      </c>
    </row>
    <row r="38" spans="1:8">
      <c r="A38" s="1">
        <v>34335</v>
      </c>
      <c r="B38">
        <v>1563.365</v>
      </c>
      <c r="C38" s="4">
        <f t="shared" si="0"/>
        <v>1807.6842711538163</v>
      </c>
      <c r="D38">
        <v>1807.6842712</v>
      </c>
      <c r="E38">
        <v>153.86865309000001</v>
      </c>
      <c r="F38">
        <v>1506.1072528</v>
      </c>
      <c r="G38">
        <v>2109.2612896000001</v>
      </c>
      <c r="H38">
        <v>-244.3192712</v>
      </c>
    </row>
    <row r="39" spans="1:8">
      <c r="A39" s="1">
        <v>34366</v>
      </c>
      <c r="B39">
        <v>1573.9590000000001</v>
      </c>
      <c r="C39" s="4">
        <f t="shared" si="0"/>
        <v>1771.3798326794208</v>
      </c>
      <c r="D39">
        <v>1771.3798327</v>
      </c>
      <c r="E39">
        <v>153.86865309000001</v>
      </c>
      <c r="F39">
        <v>1469.8028142999999</v>
      </c>
      <c r="G39">
        <v>2072.9568511000002</v>
      </c>
      <c r="H39">
        <v>-197.42083270000001</v>
      </c>
    </row>
    <row r="40" spans="1:8">
      <c r="A40" s="1">
        <v>34394</v>
      </c>
      <c r="B40">
        <v>1902.6389999999999</v>
      </c>
      <c r="C40" s="4">
        <f t="shared" si="0"/>
        <v>1742.2582881922926</v>
      </c>
      <c r="D40">
        <v>1742.2582881999999</v>
      </c>
      <c r="E40">
        <v>153.86865309000001</v>
      </c>
      <c r="F40">
        <v>1440.6812698000001</v>
      </c>
      <c r="G40">
        <v>2043.8353066</v>
      </c>
      <c r="H40">
        <v>160.38071181000001</v>
      </c>
    </row>
    <row r="41" spans="1:8">
      <c r="A41" s="1">
        <v>34425</v>
      </c>
      <c r="B41">
        <v>1833.8879999999999</v>
      </c>
      <c r="C41" s="4">
        <f t="shared" si="0"/>
        <v>1767.9370877280198</v>
      </c>
      <c r="D41">
        <v>1767.9370876999999</v>
      </c>
      <c r="E41">
        <v>153.86865309000001</v>
      </c>
      <c r="F41">
        <v>1466.3600693000001</v>
      </c>
      <c r="G41">
        <v>2069.5141060999999</v>
      </c>
      <c r="H41">
        <v>65.950912271999997</v>
      </c>
    </row>
    <row r="42" spans="1:8">
      <c r="A42" s="1">
        <v>34455</v>
      </c>
      <c r="B42">
        <v>1831.049</v>
      </c>
      <c r="C42" s="4">
        <f t="shared" si="0"/>
        <v>1779.1531618219531</v>
      </c>
      <c r="D42">
        <v>1779.1531617999999</v>
      </c>
      <c r="E42">
        <v>153.86865309000001</v>
      </c>
      <c r="F42">
        <v>1477.5761434000001</v>
      </c>
      <c r="G42">
        <v>2080.7301802000002</v>
      </c>
      <c r="H42">
        <v>51.895838177999998</v>
      </c>
    </row>
    <row r="43" spans="1:8">
      <c r="A43" s="1">
        <v>34486</v>
      </c>
      <c r="B43">
        <v>1775.7550000000001</v>
      </c>
      <c r="C43" s="4">
        <f t="shared" si="0"/>
        <v>1788.2165820006601</v>
      </c>
      <c r="D43">
        <v>1788.216582</v>
      </c>
      <c r="E43">
        <v>153.86865309000001</v>
      </c>
      <c r="F43">
        <v>1486.6395636</v>
      </c>
      <c r="G43">
        <v>2089.7936003999998</v>
      </c>
      <c r="H43">
        <v>-12.461582</v>
      </c>
    </row>
    <row r="44" spans="1:8">
      <c r="A44" s="1">
        <v>34516</v>
      </c>
      <c r="B44">
        <v>1867.508</v>
      </c>
      <c r="C44" s="4">
        <f t="shared" si="0"/>
        <v>1787.4231169295508</v>
      </c>
      <c r="D44">
        <v>1787.4231169</v>
      </c>
      <c r="E44">
        <v>153.86865309000001</v>
      </c>
      <c r="F44">
        <v>1485.8460984999999</v>
      </c>
      <c r="G44">
        <v>2089.0001352999998</v>
      </c>
      <c r="H44">
        <v>80.084883070000004</v>
      </c>
    </row>
    <row r="45" spans="1:8">
      <c r="A45" s="1">
        <v>34547</v>
      </c>
      <c r="B45">
        <v>1906.6079999999999</v>
      </c>
      <c r="C45" s="4">
        <f t="shared" si="0"/>
        <v>1800.803928638788</v>
      </c>
      <c r="D45">
        <v>1800.8039286000001</v>
      </c>
      <c r="E45">
        <v>153.86865309000001</v>
      </c>
      <c r="F45">
        <v>1499.2269102</v>
      </c>
      <c r="G45">
        <v>2102.3809470000001</v>
      </c>
      <c r="H45">
        <v>105.80407135999999</v>
      </c>
    </row>
    <row r="46" spans="1:8">
      <c r="A46" s="1">
        <v>34578</v>
      </c>
      <c r="B46">
        <v>1685.6320000000001</v>
      </c>
      <c r="C46" s="4">
        <f t="shared" si="0"/>
        <v>1818.1238523726606</v>
      </c>
      <c r="D46">
        <v>1818.1238524</v>
      </c>
      <c r="E46">
        <v>153.86865309000001</v>
      </c>
      <c r="F46">
        <v>1516.546834</v>
      </c>
      <c r="G46">
        <v>2119.7008707999998</v>
      </c>
      <c r="H46">
        <v>-132.4918524</v>
      </c>
    </row>
    <row r="47" spans="1:8">
      <c r="A47" s="1">
        <v>34608</v>
      </c>
      <c r="B47">
        <v>1778.546</v>
      </c>
      <c r="C47" s="4">
        <f t="shared" si="0"/>
        <v>1798.9467324211053</v>
      </c>
      <c r="D47">
        <v>1798.9467324</v>
      </c>
      <c r="E47">
        <v>153.86865309000001</v>
      </c>
      <c r="F47">
        <v>1497.3697139999999</v>
      </c>
      <c r="G47">
        <v>2100.5237508</v>
      </c>
      <c r="H47">
        <v>-20.400732420000001</v>
      </c>
    </row>
    <row r="48" spans="1:8">
      <c r="A48" s="1">
        <v>34639</v>
      </c>
      <c r="B48">
        <v>1775.9949999999999</v>
      </c>
      <c r="C48" s="4">
        <f t="shared" si="0"/>
        <v>1796.9373190652752</v>
      </c>
      <c r="D48">
        <v>1796.9373191</v>
      </c>
      <c r="E48">
        <v>153.86865309000001</v>
      </c>
      <c r="F48">
        <v>1495.3603006999999</v>
      </c>
      <c r="G48">
        <v>2098.5143374999998</v>
      </c>
      <c r="H48">
        <v>-20.94231907</v>
      </c>
    </row>
    <row r="49" spans="1:8">
      <c r="A49" s="1">
        <v>34669</v>
      </c>
      <c r="B49">
        <v>1783.35</v>
      </c>
      <c r="C49" s="4">
        <f t="shared" si="0"/>
        <v>1794.8449571171991</v>
      </c>
      <c r="D49">
        <v>1794.8449571000001</v>
      </c>
      <c r="E49">
        <v>153.86865309000001</v>
      </c>
      <c r="F49">
        <v>1493.2679387000001</v>
      </c>
      <c r="G49">
        <v>2096.4219754999999</v>
      </c>
      <c r="H49">
        <v>-11.49495712</v>
      </c>
    </row>
    <row r="50" spans="1:8">
      <c r="A50" s="1">
        <v>34700</v>
      </c>
      <c r="B50">
        <v>1548.415</v>
      </c>
      <c r="C50" s="4">
        <f t="shared" si="0"/>
        <v>1794.1995388529606</v>
      </c>
      <c r="D50">
        <v>1794.1995389000001</v>
      </c>
      <c r="E50">
        <v>153.86865309000001</v>
      </c>
      <c r="F50">
        <v>1492.6225205000001</v>
      </c>
      <c r="G50">
        <v>2095.7765573000001</v>
      </c>
      <c r="H50">
        <v>-245.7845389</v>
      </c>
    </row>
    <row r="51" spans="1:8">
      <c r="A51" s="1">
        <v>34731</v>
      </c>
      <c r="B51">
        <v>1496.925</v>
      </c>
      <c r="C51" s="4">
        <f t="shared" si="0"/>
        <v>1757.670682191344</v>
      </c>
      <c r="D51">
        <v>1757.6706822000001</v>
      </c>
      <c r="E51">
        <v>153.86865309000001</v>
      </c>
      <c r="F51">
        <v>1456.0936638000001</v>
      </c>
      <c r="G51">
        <v>2059.2477005999999</v>
      </c>
      <c r="H51">
        <v>-260.74568219999998</v>
      </c>
    </row>
    <row r="52" spans="1:8">
      <c r="A52" s="1">
        <v>34759</v>
      </c>
      <c r="B52">
        <v>1798.316</v>
      </c>
      <c r="C52" s="4">
        <f t="shared" si="0"/>
        <v>1718.8503994178197</v>
      </c>
      <c r="D52">
        <v>1718.8503994</v>
      </c>
      <c r="E52">
        <v>153.86865309000001</v>
      </c>
      <c r="F52">
        <v>1417.273381</v>
      </c>
      <c r="G52">
        <v>2020.4274178000001</v>
      </c>
      <c r="H52">
        <v>79.465600581999993</v>
      </c>
    </row>
    <row r="53" spans="1:8">
      <c r="A53" s="1">
        <v>34790</v>
      </c>
      <c r="B53">
        <v>1732.895</v>
      </c>
      <c r="C53" s="4">
        <f t="shared" si="0"/>
        <v>1732.1363627567036</v>
      </c>
      <c r="D53">
        <v>1732.1363627999999</v>
      </c>
      <c r="E53">
        <v>153.86865309000001</v>
      </c>
      <c r="F53">
        <v>1430.5593444000001</v>
      </c>
      <c r="G53">
        <v>2033.7133812</v>
      </c>
      <c r="H53">
        <v>0.75863724290000001</v>
      </c>
    </row>
    <row r="54" spans="1:8">
      <c r="A54" s="1">
        <v>34820</v>
      </c>
      <c r="B54">
        <v>1772.345</v>
      </c>
      <c r="C54" s="4">
        <f t="shared" si="0"/>
        <v>1733.3676864932136</v>
      </c>
      <c r="D54">
        <v>1733.3676865</v>
      </c>
      <c r="E54">
        <v>153.86865309000001</v>
      </c>
      <c r="F54">
        <v>1431.7906680999999</v>
      </c>
      <c r="G54">
        <v>2034.9447049</v>
      </c>
      <c r="H54">
        <v>38.977313506000002</v>
      </c>
    </row>
    <row r="55" spans="1:8">
      <c r="A55" s="1">
        <v>34851</v>
      </c>
      <c r="B55">
        <v>1761.2070000000001</v>
      </c>
      <c r="C55" s="4">
        <f t="shared" si="0"/>
        <v>1740.4525249492854</v>
      </c>
      <c r="D55">
        <v>1740.4525249000001</v>
      </c>
      <c r="E55">
        <v>153.86865309000001</v>
      </c>
      <c r="F55">
        <v>1438.8755066000001</v>
      </c>
      <c r="G55">
        <v>2042.0295432999999</v>
      </c>
      <c r="H55">
        <v>20.75447505</v>
      </c>
    </row>
    <row r="56" spans="1:8">
      <c r="A56" s="1">
        <v>34881</v>
      </c>
      <c r="B56">
        <v>1791.655</v>
      </c>
      <c r="C56" s="4">
        <f t="shared" si="0"/>
        <v>1744.7463809966673</v>
      </c>
      <c r="D56">
        <v>1744.7463809999999</v>
      </c>
      <c r="E56">
        <v>153.86865309000001</v>
      </c>
      <c r="F56">
        <v>1443.1693626000001</v>
      </c>
      <c r="G56">
        <v>2046.3233994</v>
      </c>
      <c r="H56">
        <v>46.908619002999998</v>
      </c>
    </row>
    <row r="57" spans="1:8">
      <c r="A57" s="1">
        <v>34912</v>
      </c>
      <c r="B57">
        <v>1874.82</v>
      </c>
      <c r="C57" s="4">
        <f t="shared" si="0"/>
        <v>1753.045966220767</v>
      </c>
      <c r="D57">
        <v>1753.0459662000001</v>
      </c>
      <c r="E57">
        <v>153.86865309000001</v>
      </c>
      <c r="F57">
        <v>1451.4689478</v>
      </c>
      <c r="G57">
        <v>2054.6229846000001</v>
      </c>
      <c r="H57">
        <v>121.77403378</v>
      </c>
    </row>
    <row r="58" spans="1:8">
      <c r="A58" s="1">
        <v>34943</v>
      </c>
      <c r="B58">
        <v>1571.309</v>
      </c>
      <c r="C58" s="4">
        <f t="shared" si="0"/>
        <v>1772.8118252727616</v>
      </c>
      <c r="D58">
        <v>1772.8118253</v>
      </c>
      <c r="E58">
        <v>153.86865309000001</v>
      </c>
      <c r="F58">
        <v>1471.2348069</v>
      </c>
      <c r="G58">
        <v>2074.3888437000001</v>
      </c>
      <c r="H58">
        <v>-201.50282530000001</v>
      </c>
    </row>
    <row r="59" spans="1:8">
      <c r="A59" s="1">
        <v>34973</v>
      </c>
      <c r="B59">
        <v>1646.9480000000001</v>
      </c>
      <c r="C59" s="4">
        <f t="shared" si="0"/>
        <v>1743.0650889667036</v>
      </c>
      <c r="D59">
        <v>1743.0650889999999</v>
      </c>
      <c r="E59">
        <v>153.86865309000001</v>
      </c>
      <c r="F59">
        <v>1441.4880705999999</v>
      </c>
      <c r="G59">
        <v>2044.6421074</v>
      </c>
      <c r="H59">
        <v>-96.117088969999998</v>
      </c>
    </row>
    <row r="60" spans="1:8">
      <c r="A60" s="1">
        <v>35004</v>
      </c>
      <c r="B60">
        <v>1672.6310000000001</v>
      </c>
      <c r="C60" s="4">
        <f t="shared" si="0"/>
        <v>1729.4590728270496</v>
      </c>
      <c r="D60">
        <v>1729.4590728000001</v>
      </c>
      <c r="E60">
        <v>153.86865309000001</v>
      </c>
      <c r="F60">
        <v>1427.8820544</v>
      </c>
      <c r="G60">
        <v>2031.0360912000001</v>
      </c>
      <c r="H60">
        <v>-56.828072830000004</v>
      </c>
    </row>
    <row r="61" spans="1:8">
      <c r="A61" s="1">
        <v>35034</v>
      </c>
      <c r="B61">
        <v>1656.845</v>
      </c>
      <c r="C61" s="4">
        <f t="shared" si="0"/>
        <v>1721.8705030454282</v>
      </c>
      <c r="D61">
        <v>1721.8705030000001</v>
      </c>
      <c r="E61">
        <v>153.86865309000001</v>
      </c>
      <c r="F61">
        <v>1420.2934846000001</v>
      </c>
      <c r="G61">
        <v>2023.4475213999999</v>
      </c>
      <c r="H61">
        <v>-65.025503049999998</v>
      </c>
    </row>
    <row r="62" spans="1:8">
      <c r="A62" s="1">
        <v>35065</v>
      </c>
      <c r="B62">
        <v>1381.758</v>
      </c>
      <c r="C62" s="4">
        <f t="shared" si="0"/>
        <v>1713.0264272354179</v>
      </c>
      <c r="D62">
        <v>1713.0264271999999</v>
      </c>
      <c r="E62">
        <v>153.86865309000001</v>
      </c>
      <c r="F62">
        <v>1411.4494087999999</v>
      </c>
      <c r="G62">
        <v>2014.6034456</v>
      </c>
      <c r="H62">
        <v>-331.26842720000002</v>
      </c>
    </row>
    <row r="63" spans="1:8">
      <c r="A63" s="1">
        <v>35096</v>
      </c>
      <c r="B63">
        <v>1360.8520000000001</v>
      </c>
      <c r="C63" s="4">
        <f t="shared" si="0"/>
        <v>1663.4049873696545</v>
      </c>
      <c r="D63">
        <v>1663.4049874</v>
      </c>
      <c r="E63">
        <v>153.86865309000001</v>
      </c>
      <c r="F63">
        <v>1361.8279689999999</v>
      </c>
      <c r="G63">
        <v>1964.9820058</v>
      </c>
      <c r="H63">
        <v>-302.55298740000001</v>
      </c>
    </row>
    <row r="64" spans="1:8">
      <c r="A64" s="1">
        <v>35125</v>
      </c>
      <c r="B64">
        <v>1558.575</v>
      </c>
      <c r="C64" s="4">
        <f t="shared" si="0"/>
        <v>1618.1815608933161</v>
      </c>
      <c r="D64">
        <v>1618.1815609</v>
      </c>
      <c r="E64">
        <v>153.86865309000001</v>
      </c>
      <c r="F64">
        <v>1316.6045425</v>
      </c>
      <c r="G64">
        <v>1919.7585793000001</v>
      </c>
      <c r="H64">
        <v>-59.606560889999997</v>
      </c>
    </row>
    <row r="65" spans="1:8">
      <c r="A65" s="1">
        <v>35156</v>
      </c>
      <c r="B65">
        <v>1608.42</v>
      </c>
      <c r="C65" s="4">
        <f t="shared" si="0"/>
        <v>1610.1674420769275</v>
      </c>
      <c r="D65">
        <v>1610.1674421</v>
      </c>
      <c r="E65">
        <v>153.86865309000001</v>
      </c>
      <c r="F65">
        <v>1308.5904237</v>
      </c>
      <c r="G65">
        <v>1911.7444605000001</v>
      </c>
      <c r="H65">
        <v>-1.747442078</v>
      </c>
    </row>
    <row r="66" spans="1:8">
      <c r="A66" s="1">
        <v>35186</v>
      </c>
      <c r="B66">
        <v>1696.6959999999999</v>
      </c>
      <c r="C66" s="4">
        <f t="shared" si="0"/>
        <v>1611.0149384906861</v>
      </c>
      <c r="D66">
        <v>1611.0149385</v>
      </c>
      <c r="E66">
        <v>153.86865309000001</v>
      </c>
      <c r="F66">
        <v>1309.4379200999999</v>
      </c>
      <c r="G66">
        <v>1912.5919569</v>
      </c>
      <c r="H66">
        <v>85.681061509000003</v>
      </c>
    </row>
    <row r="67" spans="1:8">
      <c r="A67" s="1">
        <v>35217</v>
      </c>
      <c r="B67">
        <v>1693.183</v>
      </c>
      <c r="C67" s="4">
        <f t="shared" si="0"/>
        <v>1625.252852435473</v>
      </c>
      <c r="D67">
        <v>1625.2528523999999</v>
      </c>
      <c r="E67">
        <v>153.86865309000001</v>
      </c>
      <c r="F67">
        <v>1323.6758339999999</v>
      </c>
      <c r="G67">
        <v>1926.8298708</v>
      </c>
      <c r="H67">
        <v>67.930147563999995</v>
      </c>
    </row>
    <row r="68" spans="1:8">
      <c r="A68" s="1">
        <v>35247</v>
      </c>
      <c r="B68">
        <v>1835.5160000000001</v>
      </c>
      <c r="C68" s="4">
        <f t="shared" si="0"/>
        <v>1636.772063216782</v>
      </c>
      <c r="D68">
        <v>1636.7720632</v>
      </c>
      <c r="E68">
        <v>153.86865309000001</v>
      </c>
      <c r="F68">
        <v>1335.1950448</v>
      </c>
      <c r="G68">
        <v>1938.3490816000001</v>
      </c>
      <c r="H68">
        <v>198.74393678000001</v>
      </c>
    </row>
    <row r="69" spans="1:8">
      <c r="A69" s="1">
        <v>35278</v>
      </c>
      <c r="B69">
        <v>1942.5730000000001</v>
      </c>
      <c r="C69" s="4">
        <f t="shared" ref="C69:C124" si="1">M$2-(B68-C68)*N$2+B68</f>
        <v>1668.3265163344345</v>
      </c>
      <c r="D69">
        <v>1668.3265163000001</v>
      </c>
      <c r="E69">
        <v>153.86865309000001</v>
      </c>
      <c r="F69">
        <v>1366.7494979000001</v>
      </c>
      <c r="G69">
        <v>1969.9035346999999</v>
      </c>
      <c r="H69">
        <v>274.24648366999998</v>
      </c>
    </row>
    <row r="70" spans="1:8">
      <c r="A70" s="1">
        <v>35309</v>
      </c>
      <c r="B70">
        <v>1551.4010000000001</v>
      </c>
      <c r="C70" s="4">
        <f t="shared" si="1"/>
        <v>1711.4448254708896</v>
      </c>
      <c r="D70">
        <v>1711.4448255</v>
      </c>
      <c r="E70">
        <v>153.86865309000001</v>
      </c>
      <c r="F70">
        <v>1409.8678070999999</v>
      </c>
      <c r="G70">
        <v>2013.0218439</v>
      </c>
      <c r="H70">
        <v>-160.0438255</v>
      </c>
    </row>
    <row r="71" spans="1:8">
      <c r="A71" s="1">
        <v>35339</v>
      </c>
      <c r="B71">
        <v>1686.508</v>
      </c>
      <c r="C71" s="4">
        <f t="shared" si="1"/>
        <v>1688.0478869423753</v>
      </c>
      <c r="D71">
        <v>1688.0478869000001</v>
      </c>
      <c r="E71">
        <v>153.86865309000001</v>
      </c>
      <c r="F71">
        <v>1386.4708685000001</v>
      </c>
      <c r="G71">
        <v>1989.6249052999999</v>
      </c>
      <c r="H71">
        <v>-1.5398869420000001</v>
      </c>
    </row>
    <row r="72" spans="1:8">
      <c r="A72" s="1">
        <v>35370</v>
      </c>
      <c r="B72">
        <v>1576.204</v>
      </c>
      <c r="C72" s="4">
        <f t="shared" si="1"/>
        <v>1688.9271721869882</v>
      </c>
      <c r="D72">
        <v>1688.9271722000001</v>
      </c>
      <c r="E72">
        <v>153.86865309000001</v>
      </c>
      <c r="F72">
        <v>1387.3501538</v>
      </c>
      <c r="G72">
        <v>1990.5041905999999</v>
      </c>
      <c r="H72">
        <v>-112.72317219999999</v>
      </c>
    </row>
    <row r="73" spans="1:8">
      <c r="A73" s="1">
        <v>35400</v>
      </c>
      <c r="B73">
        <v>1700.433</v>
      </c>
      <c r="C73" s="4">
        <f t="shared" si="1"/>
        <v>1672.7777934281253</v>
      </c>
      <c r="D73">
        <v>1672.7777934000001</v>
      </c>
      <c r="E73">
        <v>153.86865309000001</v>
      </c>
      <c r="F73">
        <v>1371.200775</v>
      </c>
      <c r="G73">
        <v>1974.3548118000001</v>
      </c>
      <c r="H73">
        <v>27.655206572000001</v>
      </c>
    </row>
    <row r="74" spans="1:8">
      <c r="A74" s="1">
        <v>35431</v>
      </c>
      <c r="B74">
        <v>1396.588</v>
      </c>
      <c r="C74" s="4">
        <f t="shared" si="1"/>
        <v>1678.1285550903531</v>
      </c>
      <c r="D74">
        <v>1678.1285551000001</v>
      </c>
      <c r="E74">
        <v>153.86865309000001</v>
      </c>
      <c r="F74">
        <v>1376.5515367</v>
      </c>
      <c r="G74">
        <v>1979.7055734999999</v>
      </c>
      <c r="H74">
        <v>-281.54055510000001</v>
      </c>
    </row>
    <row r="75" spans="1:8">
      <c r="A75" s="1">
        <v>35462</v>
      </c>
      <c r="B75">
        <v>1371.69</v>
      </c>
      <c r="C75" s="4">
        <f t="shared" si="1"/>
        <v>1636.1233609984311</v>
      </c>
      <c r="D75">
        <v>1636.1233609999999</v>
      </c>
      <c r="E75">
        <v>153.86865309000001</v>
      </c>
      <c r="F75">
        <v>1334.5463425999999</v>
      </c>
      <c r="G75">
        <v>1937.7003794</v>
      </c>
      <c r="H75">
        <v>-264.43336099999999</v>
      </c>
    </row>
    <row r="76" spans="1:8">
      <c r="A76" s="1">
        <v>35490</v>
      </c>
      <c r="B76">
        <v>1707.5219999999999</v>
      </c>
      <c r="C76" s="4">
        <f t="shared" si="1"/>
        <v>1596.7382789097899</v>
      </c>
      <c r="D76">
        <v>1596.7382789000001</v>
      </c>
      <c r="E76">
        <v>153.86865309000001</v>
      </c>
      <c r="F76">
        <v>1295.1612605</v>
      </c>
      <c r="G76">
        <v>1898.3152973000001</v>
      </c>
      <c r="H76">
        <v>110.78372109</v>
      </c>
    </row>
    <row r="77" spans="1:8">
      <c r="A77" s="1">
        <v>35521</v>
      </c>
      <c r="B77">
        <v>1654.604</v>
      </c>
      <c r="C77" s="4">
        <f t="shared" si="1"/>
        <v>1614.8208782733991</v>
      </c>
      <c r="D77">
        <v>1614.8208783</v>
      </c>
      <c r="E77">
        <v>153.86865309000001</v>
      </c>
      <c r="F77">
        <v>1313.2438599</v>
      </c>
      <c r="G77">
        <v>1916.3978967</v>
      </c>
      <c r="H77">
        <v>39.783121725999997</v>
      </c>
    </row>
    <row r="78" spans="1:8">
      <c r="A78" s="1">
        <v>35551</v>
      </c>
      <c r="B78">
        <v>1762.903</v>
      </c>
      <c r="C78" s="4">
        <f t="shared" si="1"/>
        <v>1622.0291330990833</v>
      </c>
      <c r="D78">
        <v>1622.0291331000001</v>
      </c>
      <c r="E78">
        <v>153.86865309000001</v>
      </c>
      <c r="F78">
        <v>1320.4521147</v>
      </c>
      <c r="G78">
        <v>1923.6061514999999</v>
      </c>
      <c r="H78">
        <v>140.8738669</v>
      </c>
    </row>
    <row r="79" spans="1:8">
      <c r="A79" s="1">
        <v>35582</v>
      </c>
      <c r="B79">
        <v>1775.8</v>
      </c>
      <c r="C79" s="4">
        <f t="shared" si="1"/>
        <v>1644.720293737877</v>
      </c>
      <c r="D79">
        <v>1644.7202937</v>
      </c>
      <c r="E79">
        <v>153.86865309000001</v>
      </c>
      <c r="F79">
        <v>1343.1432752999999</v>
      </c>
      <c r="G79">
        <v>1946.2973121</v>
      </c>
      <c r="H79">
        <v>131.07970625999999</v>
      </c>
    </row>
    <row r="80" spans="1:8">
      <c r="A80" s="1">
        <v>35612</v>
      </c>
      <c r="B80">
        <v>1934.2190000000001</v>
      </c>
      <c r="C80" s="4">
        <f t="shared" si="1"/>
        <v>1665.9113955292714</v>
      </c>
      <c r="D80">
        <v>1665.9113955</v>
      </c>
      <c r="E80">
        <v>153.86865309000001</v>
      </c>
      <c r="F80">
        <v>1364.3343771</v>
      </c>
      <c r="G80">
        <v>1967.4884139000001</v>
      </c>
      <c r="H80">
        <v>268.30760447</v>
      </c>
    </row>
    <row r="81" spans="1:8">
      <c r="A81" s="1">
        <v>35643</v>
      </c>
      <c r="B81">
        <v>2008.0550000000001</v>
      </c>
      <c r="C81" s="4">
        <f t="shared" si="1"/>
        <v>1708.1201149001101</v>
      </c>
      <c r="D81">
        <v>1708.1201149000001</v>
      </c>
      <c r="E81">
        <v>153.86865309000001</v>
      </c>
      <c r="F81">
        <v>1406.5430965</v>
      </c>
      <c r="G81">
        <v>2009.6971332999999</v>
      </c>
      <c r="H81">
        <v>299.93488509999997</v>
      </c>
    </row>
    <row r="82" spans="1:8">
      <c r="A82" s="1">
        <v>35674</v>
      </c>
      <c r="B82">
        <v>1615.924</v>
      </c>
      <c r="C82" s="4">
        <f t="shared" si="1"/>
        <v>1755.1728207927783</v>
      </c>
      <c r="D82">
        <v>1755.1728208</v>
      </c>
      <c r="E82">
        <v>153.86865309000001</v>
      </c>
      <c r="F82">
        <v>1453.5958023999999</v>
      </c>
      <c r="G82">
        <v>2056.7498392000002</v>
      </c>
      <c r="H82">
        <v>-139.2488208</v>
      </c>
    </row>
    <row r="83" spans="1:8">
      <c r="A83" s="1">
        <v>35704</v>
      </c>
      <c r="B83">
        <v>1773.91</v>
      </c>
      <c r="C83" s="4">
        <f t="shared" si="1"/>
        <v>1734.9608137657499</v>
      </c>
      <c r="D83">
        <v>1734.9608138000001</v>
      </c>
      <c r="E83">
        <v>153.86865309000001</v>
      </c>
      <c r="F83">
        <v>1433.3837954000001</v>
      </c>
      <c r="G83">
        <v>2036.5378321999999</v>
      </c>
      <c r="H83">
        <v>38.949186234999999</v>
      </c>
    </row>
    <row r="84" spans="1:8">
      <c r="A84" s="1">
        <v>35735</v>
      </c>
      <c r="B84">
        <v>1732.3679999999999</v>
      </c>
      <c r="C84" s="4">
        <f t="shared" si="1"/>
        <v>1742.041344291252</v>
      </c>
      <c r="D84">
        <v>1742.0413443</v>
      </c>
      <c r="E84">
        <v>153.86865309000001</v>
      </c>
      <c r="F84">
        <v>1440.4643258999999</v>
      </c>
      <c r="G84">
        <v>2043.6183627</v>
      </c>
      <c r="H84">
        <v>-9.6733442909999994</v>
      </c>
    </row>
    <row r="85" spans="1:8">
      <c r="A85" s="1">
        <v>35765</v>
      </c>
      <c r="B85">
        <v>1796.626</v>
      </c>
      <c r="C85" s="4">
        <f t="shared" si="1"/>
        <v>1741.674921495525</v>
      </c>
      <c r="D85">
        <v>1741.6749215</v>
      </c>
      <c r="E85">
        <v>153.86865309000001</v>
      </c>
      <c r="F85">
        <v>1440.0979030999999</v>
      </c>
      <c r="G85">
        <v>2043.2519399</v>
      </c>
      <c r="H85">
        <v>54.951078504999998</v>
      </c>
    </row>
    <row r="86" spans="1:8">
      <c r="A86" s="1">
        <v>35796</v>
      </c>
      <c r="B86">
        <v>1570.33</v>
      </c>
      <c r="C86" s="4">
        <f t="shared" si="1"/>
        <v>1751.2062776670762</v>
      </c>
      <c r="D86">
        <v>1751.2062777000001</v>
      </c>
      <c r="E86">
        <v>153.86865309000001</v>
      </c>
      <c r="F86">
        <v>1449.6292593000001</v>
      </c>
      <c r="G86">
        <v>2052.7832960999999</v>
      </c>
      <c r="H86">
        <v>-180.8762777</v>
      </c>
    </row>
    <row r="87" spans="1:8">
      <c r="A87" s="1">
        <v>35827</v>
      </c>
      <c r="B87">
        <v>1412.691</v>
      </c>
      <c r="C87" s="4">
        <f t="shared" si="1"/>
        <v>1724.6186722317793</v>
      </c>
      <c r="D87">
        <v>1724.6186722</v>
      </c>
      <c r="E87">
        <v>153.86865309000001</v>
      </c>
      <c r="F87">
        <v>1423.0416537999999</v>
      </c>
      <c r="G87">
        <v>2026.1956906</v>
      </c>
      <c r="H87">
        <v>-311.92767220000002</v>
      </c>
    </row>
    <row r="88" spans="1:8">
      <c r="A88" s="1">
        <v>35855</v>
      </c>
      <c r="B88">
        <v>1754.6410000000001</v>
      </c>
      <c r="C88" s="4">
        <f t="shared" si="1"/>
        <v>1677.9594331842945</v>
      </c>
      <c r="D88">
        <v>1677.9594331999999</v>
      </c>
      <c r="E88">
        <v>153.86865309000001</v>
      </c>
      <c r="F88">
        <v>1376.3824148000001</v>
      </c>
      <c r="G88">
        <v>1979.5364516</v>
      </c>
      <c r="H88">
        <v>76.681566814999996</v>
      </c>
    </row>
    <row r="89" spans="1:8">
      <c r="A89" s="1">
        <v>35886</v>
      </c>
      <c r="B89">
        <v>1824.932</v>
      </c>
      <c r="C89" s="4">
        <f t="shared" si="1"/>
        <v>1690.818998117345</v>
      </c>
      <c r="D89">
        <v>1690.8189981</v>
      </c>
      <c r="E89">
        <v>153.86865309000001</v>
      </c>
      <c r="F89">
        <v>1389.2419797</v>
      </c>
      <c r="G89">
        <v>1992.3960165000001</v>
      </c>
      <c r="H89">
        <v>134.11300188000001</v>
      </c>
    </row>
    <row r="90" spans="1:8">
      <c r="A90" s="1">
        <v>35916</v>
      </c>
      <c r="B90">
        <v>1843.289</v>
      </c>
      <c r="C90" s="4">
        <f t="shared" si="1"/>
        <v>1712.4746748835805</v>
      </c>
      <c r="D90">
        <v>1712.4746749000001</v>
      </c>
      <c r="E90">
        <v>153.86865309000001</v>
      </c>
      <c r="F90">
        <v>1410.8976565</v>
      </c>
      <c r="G90">
        <v>2014.0516932999999</v>
      </c>
      <c r="H90">
        <v>130.81432512000001</v>
      </c>
    </row>
    <row r="91" spans="1:8">
      <c r="A91" s="1">
        <v>35947</v>
      </c>
      <c r="B91">
        <v>1825.9639999999999</v>
      </c>
      <c r="C91" s="4">
        <f t="shared" si="1"/>
        <v>1733.6251312996103</v>
      </c>
      <c r="D91">
        <v>1733.6251313</v>
      </c>
      <c r="E91">
        <v>153.86865309000001</v>
      </c>
      <c r="F91">
        <v>1432.0481129</v>
      </c>
      <c r="G91">
        <v>2035.2021497000001</v>
      </c>
      <c r="H91">
        <v>92.338868700000006</v>
      </c>
    </row>
    <row r="92" spans="1:8">
      <c r="A92" s="1">
        <v>35977</v>
      </c>
      <c r="B92">
        <v>1968.172</v>
      </c>
      <c r="C92" s="4">
        <f t="shared" si="1"/>
        <v>1748.882744935833</v>
      </c>
      <c r="D92">
        <v>1748.8827449</v>
      </c>
      <c r="E92">
        <v>153.86865309000001</v>
      </c>
      <c r="F92">
        <v>1447.3057265</v>
      </c>
      <c r="G92">
        <v>2050.4597632999998</v>
      </c>
      <c r="H92">
        <v>219.28925505999999</v>
      </c>
    </row>
    <row r="93" spans="1:8">
      <c r="A93" s="1">
        <v>36008</v>
      </c>
      <c r="B93">
        <v>1921.645</v>
      </c>
      <c r="C93" s="4">
        <f t="shared" si="1"/>
        <v>1783.5838879635833</v>
      </c>
      <c r="D93">
        <v>1783.5838879999999</v>
      </c>
      <c r="E93">
        <v>153.86865309000001</v>
      </c>
      <c r="F93">
        <v>1482.0068696000001</v>
      </c>
      <c r="G93">
        <v>2085.1609063999999</v>
      </c>
      <c r="H93">
        <v>138.06111204000001</v>
      </c>
    </row>
    <row r="94" spans="1:8">
      <c r="A94" s="1">
        <v>36039</v>
      </c>
      <c r="B94">
        <v>1669.597</v>
      </c>
      <c r="C94" s="4">
        <f t="shared" si="1"/>
        <v>1805.8442513165589</v>
      </c>
      <c r="D94">
        <v>1805.8442513</v>
      </c>
      <c r="E94">
        <v>153.86865309000001</v>
      </c>
      <c r="F94">
        <v>1504.2672329</v>
      </c>
      <c r="G94">
        <v>2107.4212696999998</v>
      </c>
      <c r="H94">
        <v>-136.24725129999999</v>
      </c>
    </row>
    <row r="95" spans="1:8">
      <c r="A95" s="1">
        <v>36069</v>
      </c>
      <c r="B95">
        <v>1791.4739999999999</v>
      </c>
      <c r="C95" s="4">
        <f t="shared" si="1"/>
        <v>1786.0919601360374</v>
      </c>
      <c r="D95">
        <v>1786.0919601000001</v>
      </c>
      <c r="E95">
        <v>153.86865309000001</v>
      </c>
      <c r="F95">
        <v>1484.5149417</v>
      </c>
      <c r="G95">
        <v>2087.6689784999999</v>
      </c>
      <c r="H95">
        <v>5.3820398642000002</v>
      </c>
    </row>
    <row r="96" spans="1:8">
      <c r="A96" s="1">
        <v>36100</v>
      </c>
      <c r="B96">
        <v>1816.7139999999999</v>
      </c>
      <c r="C96" s="4">
        <f t="shared" si="1"/>
        <v>1788.0313972333543</v>
      </c>
      <c r="D96">
        <v>1788.0313971999999</v>
      </c>
      <c r="E96">
        <v>153.86865309000001</v>
      </c>
      <c r="F96">
        <v>1486.4543788000001</v>
      </c>
      <c r="G96">
        <v>2089.6084156000002</v>
      </c>
      <c r="H96">
        <v>28.682602766999999</v>
      </c>
    </row>
    <row r="97" spans="1:8">
      <c r="A97" s="1">
        <v>36130</v>
      </c>
      <c r="B97">
        <v>1846.7539999999999</v>
      </c>
      <c r="C97" s="4">
        <f t="shared" si="1"/>
        <v>1793.5395133446857</v>
      </c>
      <c r="D97">
        <v>1793.5395133</v>
      </c>
      <c r="E97">
        <v>153.86865309000001</v>
      </c>
      <c r="F97">
        <v>1491.9624948999999</v>
      </c>
      <c r="G97">
        <v>2095.1165317</v>
      </c>
      <c r="H97">
        <v>53.214486655000002</v>
      </c>
    </row>
    <row r="98" spans="1:8">
      <c r="A98" s="1">
        <v>36161</v>
      </c>
      <c r="B98">
        <v>1599.4269999999999</v>
      </c>
      <c r="C98" s="4">
        <f t="shared" si="1"/>
        <v>1802.8048957320887</v>
      </c>
      <c r="D98">
        <v>1802.8048957000001</v>
      </c>
      <c r="E98">
        <v>153.86865309000001</v>
      </c>
      <c r="F98">
        <v>1501.2278773</v>
      </c>
      <c r="G98">
        <v>2104.3819140999999</v>
      </c>
      <c r="H98">
        <v>-203.37789570000001</v>
      </c>
    </row>
    <row r="99" spans="1:8">
      <c r="A99" s="1">
        <v>36192</v>
      </c>
      <c r="B99">
        <v>1548.8040000000001</v>
      </c>
      <c r="C99" s="4">
        <f t="shared" si="1"/>
        <v>1772.770976467149</v>
      </c>
      <c r="D99">
        <v>1772.7709765</v>
      </c>
      <c r="E99">
        <v>153.86865309000001</v>
      </c>
      <c r="F99">
        <v>1471.1939580999999</v>
      </c>
      <c r="G99">
        <v>2074.3479948999998</v>
      </c>
      <c r="H99">
        <v>-223.96697649999999</v>
      </c>
    </row>
    <row r="100" spans="1:8">
      <c r="A100" s="1">
        <v>36220</v>
      </c>
      <c r="B100">
        <v>1832.3330000000001</v>
      </c>
      <c r="C100" s="4">
        <f t="shared" si="1"/>
        <v>1739.5836647007518</v>
      </c>
      <c r="D100">
        <v>1739.5836647000001</v>
      </c>
      <c r="E100">
        <v>153.86865309000001</v>
      </c>
      <c r="F100">
        <v>1438.0066463000001</v>
      </c>
      <c r="G100">
        <v>2041.1606830999999</v>
      </c>
      <c r="H100">
        <v>92.749335298999995</v>
      </c>
    </row>
    <row r="101" spans="1:8">
      <c r="A101" s="1">
        <v>36251</v>
      </c>
      <c r="B101">
        <v>1839.72</v>
      </c>
      <c r="C101" s="4">
        <f t="shared" si="1"/>
        <v>1754.9041447811637</v>
      </c>
      <c r="D101">
        <v>1754.9041448</v>
      </c>
      <c r="E101">
        <v>153.86865309000001</v>
      </c>
      <c r="F101">
        <v>1453.3271264</v>
      </c>
      <c r="G101">
        <v>2056.4811632000001</v>
      </c>
      <c r="H101">
        <v>84.815855218999999</v>
      </c>
    </row>
    <row r="102" spans="1:8">
      <c r="A102" s="1">
        <v>36281</v>
      </c>
      <c r="B102">
        <v>1846.498</v>
      </c>
      <c r="C102" s="4">
        <f t="shared" si="1"/>
        <v>1769.0095450375682</v>
      </c>
      <c r="D102">
        <v>1769.0095449999999</v>
      </c>
      <c r="E102">
        <v>153.86865309000001</v>
      </c>
      <c r="F102">
        <v>1467.4325266000001</v>
      </c>
      <c r="G102">
        <v>2070.5865634000002</v>
      </c>
      <c r="H102">
        <v>77.488454962000006</v>
      </c>
    </row>
    <row r="103" spans="1:8">
      <c r="A103" s="1">
        <v>36312</v>
      </c>
      <c r="B103">
        <v>1864.8520000000001</v>
      </c>
      <c r="C103" s="4">
        <f t="shared" si="1"/>
        <v>1781.9926917402054</v>
      </c>
      <c r="D103">
        <v>1781.9926917</v>
      </c>
      <c r="E103">
        <v>153.86865309000001</v>
      </c>
      <c r="F103">
        <v>1480.4156733</v>
      </c>
      <c r="G103">
        <v>2083.5697101000001</v>
      </c>
      <c r="H103">
        <v>82.859308260000006</v>
      </c>
    </row>
    <row r="104" spans="1:8">
      <c r="A104" s="1">
        <v>36342</v>
      </c>
      <c r="B104">
        <v>1965.7429999999999</v>
      </c>
      <c r="C104" s="4">
        <f t="shared" si="1"/>
        <v>1795.7984302201185</v>
      </c>
      <c r="D104">
        <v>1795.7984302</v>
      </c>
      <c r="E104">
        <v>153.86865309000001</v>
      </c>
      <c r="F104">
        <v>1494.2214117999999</v>
      </c>
      <c r="G104">
        <v>2097.3754485999998</v>
      </c>
      <c r="H104">
        <v>169.94456977999999</v>
      </c>
    </row>
    <row r="105" spans="1:8">
      <c r="A105" s="1">
        <v>36373</v>
      </c>
      <c r="B105">
        <v>1949.002</v>
      </c>
      <c r="C105" s="4">
        <f t="shared" si="1"/>
        <v>1822.9420157947436</v>
      </c>
      <c r="D105">
        <v>1822.9420158</v>
      </c>
      <c r="E105">
        <v>153.86865309000001</v>
      </c>
      <c r="F105">
        <v>1521.3649974</v>
      </c>
      <c r="G105">
        <v>2124.5190342000001</v>
      </c>
      <c r="H105">
        <v>126.05998421</v>
      </c>
    </row>
    <row r="106" spans="1:8">
      <c r="A106" s="1">
        <v>36404</v>
      </c>
      <c r="B106">
        <v>1607.373</v>
      </c>
      <c r="C106" s="4">
        <f t="shared" si="1"/>
        <v>1843.3643045392025</v>
      </c>
      <c r="D106">
        <v>1843.3643044999999</v>
      </c>
      <c r="E106">
        <v>153.86865309000001</v>
      </c>
      <c r="F106">
        <v>1541.7872861000001</v>
      </c>
      <c r="G106">
        <v>2144.9413229000002</v>
      </c>
      <c r="H106">
        <v>-235.99130450000001</v>
      </c>
    </row>
    <row r="107" spans="1:8">
      <c r="A107" s="1">
        <v>36434</v>
      </c>
      <c r="B107">
        <v>1803.664</v>
      </c>
      <c r="C107" s="4">
        <f t="shared" si="1"/>
        <v>1808.3353648504421</v>
      </c>
      <c r="D107">
        <v>1808.3353649000001</v>
      </c>
      <c r="E107">
        <v>153.86865309000001</v>
      </c>
      <c r="F107">
        <v>1506.7583465</v>
      </c>
      <c r="G107">
        <v>2109.9123832</v>
      </c>
      <c r="H107">
        <v>-4.6713648499999998</v>
      </c>
    </row>
    <row r="108" spans="1:8">
      <c r="A108" s="1">
        <v>36465</v>
      </c>
      <c r="B108">
        <v>1850.309</v>
      </c>
      <c r="C108" s="4">
        <f t="shared" si="1"/>
        <v>1808.7350376693794</v>
      </c>
      <c r="D108">
        <v>1808.7350377</v>
      </c>
      <c r="E108">
        <v>153.86865309000001</v>
      </c>
      <c r="F108">
        <v>1507.1580193</v>
      </c>
      <c r="G108">
        <v>2110.3120561000001</v>
      </c>
      <c r="H108">
        <v>41.573962330999997</v>
      </c>
    </row>
    <row r="109" spans="1:8">
      <c r="A109" s="1">
        <v>36495</v>
      </c>
      <c r="B109">
        <v>1836.4349999999999</v>
      </c>
      <c r="C109" s="4">
        <f t="shared" si="1"/>
        <v>1816.2175749365524</v>
      </c>
      <c r="D109">
        <v>1816.2175749</v>
      </c>
      <c r="E109">
        <v>153.86865309000001</v>
      </c>
      <c r="F109">
        <v>1514.6405565</v>
      </c>
      <c r="G109">
        <v>2117.7945933000001</v>
      </c>
      <c r="H109">
        <v>20.217425063</v>
      </c>
    </row>
    <row r="110" spans="1:8">
      <c r="A110" s="1">
        <v>36526</v>
      </c>
      <c r="B110">
        <v>1541.66</v>
      </c>
      <c r="C110" s="4">
        <f t="shared" si="1"/>
        <v>1820.4291772192059</v>
      </c>
      <c r="D110">
        <v>1820.4291771999999</v>
      </c>
      <c r="E110">
        <v>153.86865309000001</v>
      </c>
      <c r="F110">
        <v>1518.8521588000001</v>
      </c>
      <c r="G110">
        <v>2122.0061956</v>
      </c>
      <c r="H110">
        <v>-278.7691772</v>
      </c>
    </row>
    <row r="111" spans="1:8">
      <c r="A111" s="1">
        <v>36557</v>
      </c>
      <c r="B111">
        <v>1616.9280000000001</v>
      </c>
      <c r="C111" s="4">
        <f t="shared" si="1"/>
        <v>1778.8484431753084</v>
      </c>
      <c r="D111">
        <v>1778.8484432</v>
      </c>
      <c r="E111">
        <v>153.86865309000001</v>
      </c>
      <c r="F111">
        <v>1477.2714248</v>
      </c>
      <c r="G111">
        <v>2080.4254615999998</v>
      </c>
      <c r="H111">
        <v>-161.92044319999999</v>
      </c>
    </row>
    <row r="112" spans="1:8">
      <c r="A112" s="1">
        <v>36586</v>
      </c>
      <c r="B112">
        <v>1919.538</v>
      </c>
      <c r="C112" s="4">
        <f t="shared" si="1"/>
        <v>1755.1640847141916</v>
      </c>
      <c r="D112">
        <v>1755.1640847000001</v>
      </c>
      <c r="E112">
        <v>153.86865309000001</v>
      </c>
      <c r="F112">
        <v>1453.5870663000001</v>
      </c>
      <c r="G112">
        <v>2056.7411031000001</v>
      </c>
      <c r="H112">
        <v>164.37391529000001</v>
      </c>
    </row>
    <row r="113" spans="1:8">
      <c r="A113" s="1">
        <v>36617</v>
      </c>
      <c r="B113">
        <v>1971.4929999999999</v>
      </c>
      <c r="C113" s="4">
        <f t="shared" si="1"/>
        <v>1781.4544772620923</v>
      </c>
      <c r="D113">
        <v>1781.4544773</v>
      </c>
      <c r="E113">
        <v>153.86865309000001</v>
      </c>
      <c r="F113">
        <v>1479.8774589</v>
      </c>
      <c r="G113">
        <v>2083.0314957000001</v>
      </c>
      <c r="H113">
        <v>190.03852273999999</v>
      </c>
    </row>
    <row r="114" spans="1:8">
      <c r="A114" s="1">
        <v>36647</v>
      </c>
      <c r="B114">
        <v>1992.3009999999999</v>
      </c>
      <c r="C114" s="4">
        <f t="shared" si="1"/>
        <v>1811.6756223158338</v>
      </c>
      <c r="D114">
        <v>1811.6756223</v>
      </c>
      <c r="E114">
        <v>153.86865309000001</v>
      </c>
      <c r="F114">
        <v>1510.0986038999999</v>
      </c>
      <c r="G114">
        <v>2113.2526407</v>
      </c>
      <c r="H114">
        <v>180.62537768000001</v>
      </c>
    </row>
    <row r="115" spans="1:8">
      <c r="A115" s="1">
        <v>36678</v>
      </c>
      <c r="B115">
        <v>2009.7629999999999</v>
      </c>
      <c r="C115" s="4">
        <f t="shared" si="1"/>
        <v>1840.4550642935826</v>
      </c>
      <c r="D115">
        <v>1840.4550643</v>
      </c>
      <c r="E115">
        <v>153.86865309000001</v>
      </c>
      <c r="F115">
        <v>1538.8780459</v>
      </c>
      <c r="G115">
        <v>2142.0320827</v>
      </c>
      <c r="H115">
        <v>169.30793571000001</v>
      </c>
    </row>
    <row r="116" spans="1:8">
      <c r="A116" s="1">
        <v>36708</v>
      </c>
      <c r="B116">
        <v>2053.9960000000001</v>
      </c>
      <c r="C116" s="4">
        <f t="shared" si="1"/>
        <v>1867.5011439552791</v>
      </c>
      <c r="D116">
        <v>1867.5011440000001</v>
      </c>
      <c r="E116">
        <v>153.86865309000001</v>
      </c>
      <c r="F116">
        <v>1565.9241256</v>
      </c>
      <c r="G116">
        <v>2169.0781624000001</v>
      </c>
      <c r="H116">
        <v>186.49485605000001</v>
      </c>
    </row>
    <row r="117" spans="1:8">
      <c r="A117" s="1">
        <v>36739</v>
      </c>
      <c r="B117">
        <v>2097.471</v>
      </c>
      <c r="C117" s="4">
        <f t="shared" si="1"/>
        <v>1897.1795463717094</v>
      </c>
      <c r="D117">
        <v>1897.1795463999999</v>
      </c>
      <c r="E117">
        <v>153.86865309000001</v>
      </c>
      <c r="F117">
        <v>1595.6025279999999</v>
      </c>
      <c r="G117">
        <v>2198.7565648</v>
      </c>
      <c r="H117">
        <v>200.29145363000001</v>
      </c>
    </row>
    <row r="118" spans="1:8">
      <c r="A118" s="1">
        <v>36770</v>
      </c>
      <c r="B118">
        <v>1823.7059999999999</v>
      </c>
      <c r="C118" s="4">
        <f t="shared" si="1"/>
        <v>1928.9710148315194</v>
      </c>
      <c r="D118">
        <v>1928.9710147999999</v>
      </c>
      <c r="E118">
        <v>153.86865309000001</v>
      </c>
      <c r="F118">
        <v>1627.3939964000001</v>
      </c>
      <c r="G118">
        <v>2230.5480332000002</v>
      </c>
      <c r="H118">
        <v>-105.2650148</v>
      </c>
    </row>
    <row r="119" spans="1:8">
      <c r="A119" s="1">
        <v>36800</v>
      </c>
      <c r="B119">
        <v>1976.9970000000001</v>
      </c>
      <c r="C119" s="4">
        <f t="shared" si="1"/>
        <v>1913.9639161861817</v>
      </c>
      <c r="D119">
        <v>1913.9639162000001</v>
      </c>
      <c r="E119">
        <v>153.86865309000001</v>
      </c>
      <c r="F119">
        <v>1612.3868978</v>
      </c>
      <c r="G119">
        <v>2215.5409346000001</v>
      </c>
      <c r="H119">
        <v>63.033083814000001</v>
      </c>
    </row>
    <row r="120" spans="1:8">
      <c r="A120" s="1">
        <v>36831</v>
      </c>
      <c r="B120">
        <v>1981.4079999999999</v>
      </c>
      <c r="C120" s="4">
        <f t="shared" si="1"/>
        <v>1924.7331000814263</v>
      </c>
      <c r="D120">
        <v>1924.7331001</v>
      </c>
      <c r="E120">
        <v>153.86865309000001</v>
      </c>
      <c r="F120">
        <v>1623.1560817</v>
      </c>
      <c r="G120">
        <v>2226.3101185</v>
      </c>
      <c r="H120">
        <v>56.674899918999998</v>
      </c>
    </row>
    <row r="121" spans="1:8">
      <c r="A121" s="1">
        <v>36861</v>
      </c>
      <c r="B121">
        <v>2000.153</v>
      </c>
      <c r="C121" s="4">
        <f t="shared" si="1"/>
        <v>1934.5284741365838</v>
      </c>
      <c r="D121">
        <v>1934.5284741</v>
      </c>
      <c r="E121">
        <v>153.86865309000001</v>
      </c>
      <c r="F121">
        <v>1632.9514557</v>
      </c>
      <c r="G121">
        <v>2236.1054924999999</v>
      </c>
      <c r="H121">
        <v>65.624525864000006</v>
      </c>
    </row>
    <row r="122" spans="1:8">
      <c r="A122" s="2">
        <v>43831</v>
      </c>
      <c r="B122">
        <v>1683.1479999999999</v>
      </c>
      <c r="C122" s="4">
        <f t="shared" si="1"/>
        <v>1945.6945593812534</v>
      </c>
      <c r="D122">
        <v>1945.6945593999999</v>
      </c>
      <c r="E122">
        <v>153.86865309000001</v>
      </c>
      <c r="F122">
        <v>1644.1175410000001</v>
      </c>
      <c r="G122">
        <v>2247.2715778000002</v>
      </c>
      <c r="H122">
        <v>-262.54655939999998</v>
      </c>
    </row>
    <row r="123" spans="1:8">
      <c r="A123" s="2">
        <v>43862</v>
      </c>
      <c r="B123">
        <v>1663.404</v>
      </c>
      <c r="C123" s="4">
        <f t="shared" si="1"/>
        <v>1906.598456977908</v>
      </c>
      <c r="D123">
        <v>1906.5984570000001</v>
      </c>
      <c r="E123">
        <v>153.86865309000001</v>
      </c>
      <c r="F123">
        <v>1605.0214386</v>
      </c>
      <c r="G123">
        <v>2208.1754753999999</v>
      </c>
      <c r="H123">
        <v>-243.194457</v>
      </c>
    </row>
    <row r="124" spans="1:8">
      <c r="A124" s="2">
        <v>43891</v>
      </c>
      <c r="B124">
        <v>2007.9280000000001</v>
      </c>
      <c r="C124" s="4">
        <f t="shared" si="1"/>
        <v>1870.4662933434377</v>
      </c>
      <c r="D124">
        <v>1870.4662933</v>
      </c>
      <c r="E124">
        <v>153.86865309000001</v>
      </c>
      <c r="F124">
        <v>1568.8892748999999</v>
      </c>
      <c r="G124">
        <v>2172.0433116999998</v>
      </c>
      <c r="H124">
        <v>137.46170666</v>
      </c>
    </row>
    <row r="125" spans="1:8">
      <c r="A125" s="2">
        <v>43922</v>
      </c>
      <c r="B125" t="s">
        <v>6</v>
      </c>
      <c r="C125" s="4">
        <f>M$2-(B124-C124)*N$2+B124</f>
        <v>1892.6348526739566</v>
      </c>
      <c r="D125">
        <v>1892.6348527</v>
      </c>
      <c r="E125">
        <v>153.86865309000001</v>
      </c>
      <c r="F125">
        <v>1591.0578343</v>
      </c>
      <c r="G125">
        <v>2194.2118710999998</v>
      </c>
      <c r="H125" t="s">
        <v>6</v>
      </c>
    </row>
    <row r="126" spans="1:8">
      <c r="A126" s="2">
        <v>43952</v>
      </c>
      <c r="B126" t="s">
        <v>6</v>
      </c>
      <c r="C126" s="4">
        <f>M$2+C125</f>
        <v>1893.7499846763567</v>
      </c>
      <c r="D126">
        <v>1893.7499846999999</v>
      </c>
      <c r="E126">
        <v>155.66288076999999</v>
      </c>
      <c r="F126">
        <v>1588.6563446</v>
      </c>
      <c r="G126">
        <v>2198.8436247</v>
      </c>
      <c r="H126" t="s">
        <v>6</v>
      </c>
    </row>
    <row r="127" spans="1:8">
      <c r="A127" s="2">
        <v>43983</v>
      </c>
      <c r="B127" t="s">
        <v>6</v>
      </c>
      <c r="C127" s="4">
        <f>M$2+C126</f>
        <v>1894.8651166787567</v>
      </c>
      <c r="D127">
        <v>1894.8651167</v>
      </c>
      <c r="E127">
        <v>157.43666185000001</v>
      </c>
      <c r="F127">
        <v>1586.2949295999999</v>
      </c>
      <c r="G127">
        <v>2203.4353037999999</v>
      </c>
      <c r="H127" t="s">
        <v>6</v>
      </c>
    </row>
    <row r="128" spans="1:8">
      <c r="A128" s="2">
        <v>44013</v>
      </c>
      <c r="B128" t="s">
        <v>6</v>
      </c>
      <c r="C128" s="4">
        <f t="shared" ref="C128:C160" si="2">M$2+C127</f>
        <v>1895.9802486811568</v>
      </c>
      <c r="D128">
        <v>1895.9802486999999</v>
      </c>
      <c r="E128">
        <v>159.19067982000001</v>
      </c>
      <c r="F128">
        <v>1583.9722495999999</v>
      </c>
      <c r="G128">
        <v>2207.9882478</v>
      </c>
      <c r="H128" t="s">
        <v>6</v>
      </c>
    </row>
    <row r="129" spans="1:8">
      <c r="A129" s="2">
        <v>44044</v>
      </c>
      <c r="B129" t="s">
        <v>6</v>
      </c>
      <c r="C129" s="4">
        <f t="shared" si="2"/>
        <v>1897.0953806835569</v>
      </c>
      <c r="D129">
        <v>1897.0953807000001</v>
      </c>
      <c r="E129">
        <v>160.92558088999999</v>
      </c>
      <c r="F129">
        <v>1581.6870379</v>
      </c>
      <c r="G129">
        <v>2212.5037234000001</v>
      </c>
      <c r="H129" t="s">
        <v>6</v>
      </c>
    </row>
    <row r="130" spans="1:8">
      <c r="A130" s="2">
        <v>44075</v>
      </c>
      <c r="B130" t="s">
        <v>6</v>
      </c>
      <c r="C130" s="4">
        <f t="shared" si="2"/>
        <v>1898.2105126859569</v>
      </c>
      <c r="D130">
        <v>1898.2105127</v>
      </c>
      <c r="E130">
        <v>162.64197684999999</v>
      </c>
      <c r="F130">
        <v>1579.4380957000001</v>
      </c>
      <c r="G130">
        <v>2216.9829297000001</v>
      </c>
      <c r="H130" t="s">
        <v>6</v>
      </c>
    </row>
    <row r="131" spans="1:8">
      <c r="A131" s="2">
        <v>44105</v>
      </c>
      <c r="B131" t="s">
        <v>6</v>
      </c>
      <c r="C131" s="4">
        <f t="shared" si="2"/>
        <v>1899.325644688357</v>
      </c>
      <c r="D131">
        <v>1899.3256447000001</v>
      </c>
      <c r="E131">
        <v>164.34044747999999</v>
      </c>
      <c r="F131">
        <v>1577.2242864</v>
      </c>
      <c r="G131">
        <v>2221.4270029999998</v>
      </c>
      <c r="H131" t="s">
        <v>6</v>
      </c>
    </row>
    <row r="132" spans="1:8">
      <c r="A132" s="2">
        <v>44136</v>
      </c>
      <c r="B132" t="s">
        <v>6</v>
      </c>
      <c r="C132" s="4">
        <f t="shared" si="2"/>
        <v>1900.440776690757</v>
      </c>
      <c r="D132">
        <v>1900.4407767</v>
      </c>
      <c r="E132">
        <v>166.02154295</v>
      </c>
      <c r="F132">
        <v>1575.0445318</v>
      </c>
      <c r="G132">
        <v>2225.8370215</v>
      </c>
      <c r="H132" t="s">
        <v>6</v>
      </c>
    </row>
    <row r="133" spans="1:8">
      <c r="A133" s="2">
        <v>44166</v>
      </c>
      <c r="B133" t="s">
        <v>6</v>
      </c>
      <c r="C133" s="4">
        <f t="shared" si="2"/>
        <v>1901.5559086931571</v>
      </c>
      <c r="D133">
        <v>1901.5559086999999</v>
      </c>
      <c r="E133">
        <v>167.68578582999999</v>
      </c>
      <c r="F133">
        <v>1572.8978076999999</v>
      </c>
      <c r="G133">
        <v>2230.2140095999998</v>
      </c>
      <c r="H133" t="s">
        <v>6</v>
      </c>
    </row>
    <row r="134" spans="1:8">
      <c r="A134" s="2">
        <v>43832</v>
      </c>
      <c r="B134" t="s">
        <v>6</v>
      </c>
      <c r="C134" s="4">
        <f t="shared" si="2"/>
        <v>1902.6710406955572</v>
      </c>
      <c r="D134">
        <v>1902.6710407</v>
      </c>
      <c r="E134">
        <v>169.33367301000001</v>
      </c>
      <c r="F134">
        <v>1570.7831401999999</v>
      </c>
      <c r="G134">
        <v>2234.5589411999999</v>
      </c>
      <c r="H134" t="s">
        <v>6</v>
      </c>
    </row>
    <row r="135" spans="1:8">
      <c r="A135" s="2">
        <v>43863</v>
      </c>
      <c r="B135" t="s">
        <v>6</v>
      </c>
      <c r="C135" s="4">
        <f t="shared" si="2"/>
        <v>1903.7861726979572</v>
      </c>
      <c r="D135">
        <v>1903.7861727</v>
      </c>
      <c r="E135">
        <v>170.96567744000001</v>
      </c>
      <c r="F135">
        <v>1568.6996022999999</v>
      </c>
      <c r="G135">
        <v>2238.8727431000002</v>
      </c>
      <c r="H135" t="s">
        <v>6</v>
      </c>
    </row>
    <row r="136" spans="1:8">
      <c r="A136" s="2">
        <v>43892</v>
      </c>
      <c r="B136" t="s">
        <v>6</v>
      </c>
      <c r="C136" s="4">
        <f t="shared" si="2"/>
        <v>1904.9013047003573</v>
      </c>
      <c r="D136">
        <v>1904.9013047000001</v>
      </c>
      <c r="E136">
        <v>172.58224969</v>
      </c>
      <c r="F136">
        <v>1566.6463108999999</v>
      </c>
      <c r="G136">
        <v>2243.1562985</v>
      </c>
      <c r="H136" t="s">
        <v>6</v>
      </c>
    </row>
    <row r="137" spans="1:8">
      <c r="A137" s="2">
        <v>43923</v>
      </c>
      <c r="B137" t="s">
        <v>6</v>
      </c>
      <c r="C137" s="4">
        <f t="shared" si="2"/>
        <v>1906.0164367027573</v>
      </c>
      <c r="D137">
        <v>1906.0164367</v>
      </c>
      <c r="E137">
        <v>174.18381944000001</v>
      </c>
      <c r="F137">
        <v>1564.6224239000001</v>
      </c>
      <c r="G137">
        <v>2247.4104495000001</v>
      </c>
      <c r="H137" t="s">
        <v>6</v>
      </c>
    </row>
    <row r="138" spans="1:8">
      <c r="A138" s="2">
        <v>43953</v>
      </c>
      <c r="B138" t="s">
        <v>6</v>
      </c>
      <c r="C138" s="4">
        <f t="shared" si="2"/>
        <v>1907.1315687051574</v>
      </c>
      <c r="D138">
        <v>1907.1315686999999</v>
      </c>
      <c r="E138">
        <v>175.77079678000001</v>
      </c>
      <c r="F138">
        <v>1562.6271374999999</v>
      </c>
      <c r="G138">
        <v>2251.6359999000001</v>
      </c>
      <c r="H138" t="s">
        <v>6</v>
      </c>
    </row>
    <row r="139" spans="1:8">
      <c r="A139" s="2">
        <v>43984</v>
      </c>
      <c r="B139" t="s">
        <v>6</v>
      </c>
      <c r="C139" s="4">
        <f t="shared" si="2"/>
        <v>1908.2467007075575</v>
      </c>
      <c r="D139">
        <v>1908.2467007</v>
      </c>
      <c r="E139">
        <v>177.34357345000001</v>
      </c>
      <c r="F139">
        <v>1560.6596838</v>
      </c>
      <c r="G139">
        <v>2255.8337176</v>
      </c>
      <c r="H139" t="s">
        <v>6</v>
      </c>
    </row>
    <row r="140" spans="1:8">
      <c r="A140" s="2">
        <v>44014</v>
      </c>
      <c r="B140" t="s">
        <v>6</v>
      </c>
      <c r="C140" s="4">
        <f t="shared" si="2"/>
        <v>1909.3618327099575</v>
      </c>
      <c r="D140">
        <v>1909.3618326999999</v>
      </c>
      <c r="E140">
        <v>178.90252398999999</v>
      </c>
      <c r="F140">
        <v>1558.7193288999999</v>
      </c>
      <c r="G140">
        <v>2260.0043365000001</v>
      </c>
      <c r="H140" t="s">
        <v>6</v>
      </c>
    </row>
    <row r="141" spans="1:8">
      <c r="A141" s="2">
        <v>44045</v>
      </c>
      <c r="B141" t="s">
        <v>6</v>
      </c>
      <c r="C141" s="4">
        <f t="shared" si="2"/>
        <v>1910.4769647123576</v>
      </c>
      <c r="D141">
        <v>1910.4769647000001</v>
      </c>
      <c r="E141">
        <v>180.44800674000001</v>
      </c>
      <c r="F141">
        <v>1556.8053703999999</v>
      </c>
      <c r="G141">
        <v>2264.1485590000002</v>
      </c>
      <c r="H141" t="s">
        <v>6</v>
      </c>
    </row>
    <row r="142" spans="1:8">
      <c r="A142" s="2">
        <v>44076</v>
      </c>
      <c r="B142" t="s">
        <v>6</v>
      </c>
      <c r="C142" s="4">
        <f t="shared" si="2"/>
        <v>1911.5920967147576</v>
      </c>
      <c r="D142">
        <v>1911.5920967</v>
      </c>
      <c r="E142">
        <v>181.98036483000001</v>
      </c>
      <c r="F142">
        <v>1554.9171358000001</v>
      </c>
      <c r="G142">
        <v>2268.2670576999999</v>
      </c>
      <c r="H142" t="s">
        <v>6</v>
      </c>
    </row>
    <row r="143" spans="1:8">
      <c r="A143" s="2">
        <v>44106</v>
      </c>
      <c r="B143" t="s">
        <v>6</v>
      </c>
      <c r="C143" s="4">
        <f t="shared" si="2"/>
        <v>1912.7072287171577</v>
      </c>
      <c r="D143">
        <v>1912.7072287000001</v>
      </c>
      <c r="E143">
        <v>183.49992705</v>
      </c>
      <c r="F143">
        <v>1553.0539805000001</v>
      </c>
      <c r="G143">
        <v>2272.3604768999999</v>
      </c>
      <c r="H143" t="s">
        <v>6</v>
      </c>
    </row>
    <row r="144" spans="1:8">
      <c r="A144" s="2">
        <v>44137</v>
      </c>
      <c r="B144" t="s">
        <v>6</v>
      </c>
      <c r="C144" s="4">
        <f t="shared" si="2"/>
        <v>1913.8223607195578</v>
      </c>
      <c r="D144">
        <v>1913.8223607</v>
      </c>
      <c r="E144">
        <v>185.00700871999999</v>
      </c>
      <c r="F144">
        <v>1551.2152867</v>
      </c>
      <c r="G144">
        <v>2276.4294347</v>
      </c>
      <c r="H144" t="s">
        <v>6</v>
      </c>
    </row>
    <row r="145" spans="1:8">
      <c r="A145" s="2">
        <v>44167</v>
      </c>
      <c r="B145" t="s">
        <v>6</v>
      </c>
      <c r="C145" s="4">
        <f t="shared" si="2"/>
        <v>1914.9374927219578</v>
      </c>
      <c r="D145">
        <v>1914.9374926999999</v>
      </c>
      <c r="E145">
        <v>186.50191237999999</v>
      </c>
      <c r="F145">
        <v>1549.4004614</v>
      </c>
      <c r="G145">
        <v>2280.4745240000002</v>
      </c>
      <c r="H145" t="s">
        <v>6</v>
      </c>
    </row>
    <row r="146" spans="1:8">
      <c r="A146" s="2">
        <v>43833</v>
      </c>
      <c r="B146" t="s">
        <v>6</v>
      </c>
      <c r="C146" s="4">
        <f t="shared" si="2"/>
        <v>1916.0526247243579</v>
      </c>
      <c r="D146">
        <v>1916.0526247</v>
      </c>
      <c r="E146">
        <v>187.98492855999999</v>
      </c>
      <c r="F146">
        <v>1547.6089351000001</v>
      </c>
      <c r="G146">
        <v>2284.4963143</v>
      </c>
      <c r="H146" t="s">
        <v>6</v>
      </c>
    </row>
    <row r="147" spans="1:8">
      <c r="A147" s="2">
        <v>43864</v>
      </c>
      <c r="B147" t="s">
        <v>6</v>
      </c>
      <c r="C147" s="4">
        <f t="shared" si="2"/>
        <v>1917.1677567267579</v>
      </c>
      <c r="D147">
        <v>1917.1677566999999</v>
      </c>
      <c r="E147">
        <v>189.45633642999999</v>
      </c>
      <c r="F147">
        <v>1545.8401607000001</v>
      </c>
      <c r="G147">
        <v>2288.4953528000001</v>
      </c>
      <c r="H147" t="s">
        <v>6</v>
      </c>
    </row>
    <row r="148" spans="1:8">
      <c r="A148" s="2">
        <v>43893</v>
      </c>
      <c r="B148" t="s">
        <v>6</v>
      </c>
      <c r="C148" s="4">
        <f t="shared" si="2"/>
        <v>1918.282888729158</v>
      </c>
      <c r="D148">
        <v>1918.2828887000001</v>
      </c>
      <c r="E148">
        <v>190.91640437000001</v>
      </c>
      <c r="F148">
        <v>1544.0936121</v>
      </c>
      <c r="G148">
        <v>2292.4721654</v>
      </c>
      <c r="H148" t="s">
        <v>6</v>
      </c>
    </row>
    <row r="149" spans="1:8">
      <c r="A149" s="2">
        <v>43924</v>
      </c>
      <c r="B149" t="s">
        <v>6</v>
      </c>
      <c r="C149" s="4">
        <f t="shared" si="2"/>
        <v>1919.3980207315581</v>
      </c>
      <c r="D149">
        <v>1919.3980207</v>
      </c>
      <c r="E149">
        <v>192.36539060999999</v>
      </c>
      <c r="F149">
        <v>1542.3687832999999</v>
      </c>
      <c r="G149">
        <v>2296.4272581999999</v>
      </c>
      <c r="H149" t="s">
        <v>6</v>
      </c>
    </row>
    <row r="150" spans="1:8">
      <c r="A150" s="2">
        <v>43954</v>
      </c>
      <c r="B150" t="s">
        <v>6</v>
      </c>
      <c r="C150" s="4">
        <f t="shared" si="2"/>
        <v>1920.5131527339581</v>
      </c>
      <c r="D150">
        <v>1920.5131527000001</v>
      </c>
      <c r="E150">
        <v>193.80354370000001</v>
      </c>
      <c r="F150">
        <v>1540.6651870000001</v>
      </c>
      <c r="G150">
        <v>2300.3611185</v>
      </c>
      <c r="H150" t="s">
        <v>6</v>
      </c>
    </row>
    <row r="151" spans="1:8">
      <c r="A151" s="2">
        <v>43985</v>
      </c>
      <c r="B151" t="s">
        <v>6</v>
      </c>
      <c r="C151" s="4">
        <f t="shared" si="2"/>
        <v>1921.6282847363582</v>
      </c>
      <c r="D151">
        <v>1921.6282847</v>
      </c>
      <c r="E151">
        <v>195.23110305</v>
      </c>
      <c r="F151">
        <v>1538.9823541000001</v>
      </c>
      <c r="G151">
        <v>2304.2742153999998</v>
      </c>
      <c r="H151" t="s">
        <v>6</v>
      </c>
    </row>
    <row r="152" spans="1:8">
      <c r="A152" s="2">
        <v>44015</v>
      </c>
      <c r="B152" t="s">
        <v>6</v>
      </c>
      <c r="C152" s="4">
        <f t="shared" si="2"/>
        <v>1922.7434167387582</v>
      </c>
      <c r="D152">
        <v>1922.7434166999999</v>
      </c>
      <c r="E152">
        <v>196.64829936000001</v>
      </c>
      <c r="F152">
        <v>1537.3198324</v>
      </c>
      <c r="G152">
        <v>2308.1670011000001</v>
      </c>
      <c r="H152" t="s">
        <v>6</v>
      </c>
    </row>
    <row r="153" spans="1:8">
      <c r="A153" s="2">
        <v>44046</v>
      </c>
      <c r="B153" t="s">
        <v>6</v>
      </c>
      <c r="C153" s="4">
        <f t="shared" si="2"/>
        <v>1923.8585487411583</v>
      </c>
      <c r="D153">
        <v>1923.8585487</v>
      </c>
      <c r="E153">
        <v>198.05535510999999</v>
      </c>
      <c r="F153">
        <v>1535.6771858</v>
      </c>
      <c r="G153">
        <v>2312.0399117000002</v>
      </c>
      <c r="H153" t="s">
        <v>6</v>
      </c>
    </row>
    <row r="154" spans="1:8">
      <c r="A154" s="2">
        <v>44077</v>
      </c>
      <c r="B154" t="s">
        <v>6</v>
      </c>
      <c r="C154" s="4">
        <f t="shared" si="2"/>
        <v>1924.9736807435584</v>
      </c>
      <c r="D154">
        <v>1924.9736806999999</v>
      </c>
      <c r="E154">
        <v>199.4524849</v>
      </c>
      <c r="F154">
        <v>1534.0539937000001</v>
      </c>
      <c r="G154">
        <v>2315.8933677999999</v>
      </c>
      <c r="H154" t="s">
        <v>6</v>
      </c>
    </row>
    <row r="155" spans="1:8">
      <c r="A155" s="2">
        <v>44107</v>
      </c>
      <c r="B155" t="s">
        <v>6</v>
      </c>
      <c r="C155" s="4">
        <f t="shared" si="2"/>
        <v>1926.0888127459584</v>
      </c>
      <c r="D155">
        <v>1926.0888127000001</v>
      </c>
      <c r="E155">
        <v>200.83989589000001</v>
      </c>
      <c r="F155">
        <v>1532.4498501</v>
      </c>
      <c r="G155">
        <v>2319.7277752999998</v>
      </c>
      <c r="H155" t="s">
        <v>6</v>
      </c>
    </row>
    <row r="156" spans="1:8">
      <c r="A156" s="2">
        <v>44138</v>
      </c>
      <c r="B156" t="s">
        <v>6</v>
      </c>
      <c r="C156" s="4">
        <f t="shared" si="2"/>
        <v>1927.2039447483585</v>
      </c>
      <c r="D156">
        <v>1927.2039447</v>
      </c>
      <c r="E156">
        <v>202.21778810000001</v>
      </c>
      <c r="F156">
        <v>1530.8643629999999</v>
      </c>
      <c r="G156">
        <v>2323.5435265000001</v>
      </c>
      <c r="H156" t="s">
        <v>6</v>
      </c>
    </row>
    <row r="157" spans="1:8">
      <c r="A157" s="2">
        <v>44168</v>
      </c>
      <c r="B157" t="s">
        <v>6</v>
      </c>
      <c r="C157" s="4">
        <f t="shared" si="2"/>
        <v>1928.3190767507585</v>
      </c>
      <c r="D157">
        <v>1928.3190767999999</v>
      </c>
      <c r="E157">
        <v>203.58635483</v>
      </c>
      <c r="F157">
        <v>1529.2971534999999</v>
      </c>
      <c r="G157">
        <v>2327.3409999999999</v>
      </c>
      <c r="H157" t="s">
        <v>6</v>
      </c>
    </row>
    <row r="158" spans="1:8">
      <c r="A158" s="2">
        <v>43834</v>
      </c>
      <c r="B158" t="s">
        <v>6</v>
      </c>
      <c r="C158" s="4">
        <f t="shared" si="2"/>
        <v>1929.4342087531586</v>
      </c>
      <c r="D158">
        <v>1929.4342088000001</v>
      </c>
      <c r="E158">
        <v>204.94578286999999</v>
      </c>
      <c r="F158">
        <v>1527.7478555</v>
      </c>
      <c r="G158">
        <v>2331.1205620000001</v>
      </c>
      <c r="H158" t="s">
        <v>6</v>
      </c>
    </row>
    <row r="159" spans="1:8">
      <c r="A159" s="2">
        <v>43865</v>
      </c>
      <c r="B159" t="s">
        <v>6</v>
      </c>
      <c r="C159" s="4">
        <f t="shared" si="2"/>
        <v>1930.5493407555587</v>
      </c>
      <c r="D159">
        <v>1930.5493408</v>
      </c>
      <c r="E159">
        <v>206.29625290999999</v>
      </c>
      <c r="F159">
        <v>1526.2161149000001</v>
      </c>
      <c r="G159">
        <v>2334.8825665999998</v>
      </c>
      <c r="H159" t="s">
        <v>6</v>
      </c>
    </row>
    <row r="160" spans="1:8">
      <c r="A160" s="2">
        <v>43894</v>
      </c>
      <c r="B160" t="s">
        <v>6</v>
      </c>
      <c r="C160" s="4">
        <f t="shared" si="2"/>
        <v>1931.6644727579587</v>
      </c>
      <c r="D160">
        <v>1931.6644728000001</v>
      </c>
      <c r="E160">
        <v>207.63793971999999</v>
      </c>
      <c r="F160">
        <v>1524.7015891000001</v>
      </c>
      <c r="G160">
        <v>2338.6273563999998</v>
      </c>
      <c r="H160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55D3-914E-4B38-AD66-E3732AC6B2BE}">
  <dimension ref="A1:O160"/>
  <sheetViews>
    <sheetView tabSelected="1" workbookViewId="0">
      <selection activeCell="L11" sqref="L11"/>
    </sheetView>
  </sheetViews>
  <sheetFormatPr defaultRowHeight="14.4"/>
  <cols>
    <col min="3" max="3" width="15.109375" style="4" bestFit="1" customWidth="1"/>
  </cols>
  <sheetData>
    <row r="1" spans="1:15">
      <c r="A1" s="3" t="s">
        <v>0</v>
      </c>
      <c r="B1" s="3" t="s">
        <v>20</v>
      </c>
      <c r="C1" s="5" t="s">
        <v>29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13</v>
      </c>
    </row>
    <row r="2" spans="1:15">
      <c r="A2" s="1">
        <v>33239</v>
      </c>
      <c r="B2">
        <v>1708.9169999999999</v>
      </c>
      <c r="C2" s="4">
        <f>M2</f>
        <v>1773.1724297999999</v>
      </c>
      <c r="D2">
        <v>1773.1724297999999</v>
      </c>
      <c r="E2">
        <v>144.55292329</v>
      </c>
      <c r="F2">
        <v>1489.8539063000001</v>
      </c>
      <c r="G2">
        <v>2056.4909533</v>
      </c>
      <c r="H2">
        <v>-64.255429800000002</v>
      </c>
      <c r="J2" t="s">
        <v>14</v>
      </c>
      <c r="K2" t="s">
        <v>15</v>
      </c>
      <c r="L2">
        <v>20895.547632999998</v>
      </c>
      <c r="M2">
        <v>1773.1724297999999</v>
      </c>
      <c r="N2">
        <v>-0.14422074900000001</v>
      </c>
      <c r="O2">
        <v>0.3304063558</v>
      </c>
    </row>
    <row r="3" spans="1:15">
      <c r="A3" s="1">
        <v>33270</v>
      </c>
      <c r="B3">
        <v>1620.586</v>
      </c>
      <c r="C3" s="4">
        <f>M$2*(1-O$2)+O$2*B2-(B2-C2)*N$2</f>
        <v>1742.6750611863463</v>
      </c>
      <c r="D3">
        <v>1742.6750612000001</v>
      </c>
      <c r="E3">
        <v>144.55292329</v>
      </c>
      <c r="F3">
        <v>1459.3565377</v>
      </c>
      <c r="G3">
        <v>2025.9935846999999</v>
      </c>
      <c r="H3">
        <v>-122.0890612</v>
      </c>
      <c r="J3" t="s">
        <v>2</v>
      </c>
      <c r="K3" t="s">
        <v>15</v>
      </c>
      <c r="L3" t="s">
        <v>6</v>
      </c>
      <c r="M3">
        <v>22.120498061999999</v>
      </c>
      <c r="N3">
        <v>0.203233944</v>
      </c>
      <c r="O3">
        <v>0.19310694070000001</v>
      </c>
    </row>
    <row r="4" spans="1:15">
      <c r="A4" s="1">
        <v>33298</v>
      </c>
      <c r="B4">
        <v>1972.7149999999999</v>
      </c>
      <c r="C4" s="4">
        <f t="shared" ref="C4:C67" si="0">M$2*(1-O$2)+O$2*B3-(B3-C3)*N$2</f>
        <v>1705.1491277362477</v>
      </c>
      <c r="D4">
        <v>1705.1491278000001</v>
      </c>
      <c r="E4">
        <v>144.55292329</v>
      </c>
      <c r="F4">
        <v>1421.8306043</v>
      </c>
      <c r="G4">
        <v>1988.4676512999999</v>
      </c>
      <c r="H4">
        <v>267.56587222000002</v>
      </c>
      <c r="J4" t="s">
        <v>16</v>
      </c>
      <c r="K4" t="s">
        <v>15</v>
      </c>
      <c r="L4" t="s">
        <v>6</v>
      </c>
      <c r="M4">
        <v>0</v>
      </c>
      <c r="N4">
        <v>1</v>
      </c>
      <c r="O4">
        <v>1</v>
      </c>
    </row>
    <row r="5" spans="1:15">
      <c r="A5" s="1">
        <v>33329</v>
      </c>
      <c r="B5">
        <v>1811.665</v>
      </c>
      <c r="C5" s="4">
        <f t="shared" si="0"/>
        <v>1877.6911137514644</v>
      </c>
      <c r="D5">
        <v>1877.6911136000001</v>
      </c>
      <c r="E5">
        <v>144.55292329</v>
      </c>
      <c r="F5">
        <v>1594.3725901</v>
      </c>
      <c r="G5">
        <v>2161.0096371999998</v>
      </c>
      <c r="H5">
        <v>-66.026113649999999</v>
      </c>
      <c r="J5" t="s">
        <v>17</v>
      </c>
      <c r="K5" t="s">
        <v>15</v>
      </c>
      <c r="L5" t="s">
        <v>6</v>
      </c>
      <c r="M5">
        <v>0</v>
      </c>
      <c r="N5">
        <v>1</v>
      </c>
      <c r="O5">
        <v>1</v>
      </c>
    </row>
    <row r="6" spans="1:15">
      <c r="A6" s="1">
        <v>33359</v>
      </c>
      <c r="B6">
        <v>1974.9639999999999</v>
      </c>
      <c r="C6" s="4">
        <f t="shared" si="0"/>
        <v>1776.3682840663621</v>
      </c>
      <c r="D6">
        <v>1776.3682841</v>
      </c>
      <c r="E6">
        <v>144.55292329</v>
      </c>
      <c r="F6">
        <v>1493.0497605999999</v>
      </c>
      <c r="G6">
        <v>2059.6868076000001</v>
      </c>
      <c r="H6">
        <v>198.59571589000001</v>
      </c>
      <c r="J6" t="s">
        <v>18</v>
      </c>
      <c r="K6" t="s">
        <v>15</v>
      </c>
      <c r="L6" t="s">
        <v>6</v>
      </c>
      <c r="M6">
        <v>0</v>
      </c>
      <c r="N6">
        <v>0</v>
      </c>
      <c r="O6">
        <v>0</v>
      </c>
    </row>
    <row r="7" spans="1:15">
      <c r="A7" s="1">
        <v>33390</v>
      </c>
      <c r="B7">
        <v>1862.356</v>
      </c>
      <c r="C7" s="4">
        <f t="shared" si="0"/>
        <v>1868.4872700410822</v>
      </c>
      <c r="D7">
        <v>1868.4872700000001</v>
      </c>
      <c r="E7">
        <v>144.55292329</v>
      </c>
      <c r="F7">
        <v>1585.1687463999999</v>
      </c>
      <c r="G7">
        <v>2151.8057935000002</v>
      </c>
      <c r="H7">
        <v>-6.1312699640000003</v>
      </c>
    </row>
    <row r="8" spans="1:15">
      <c r="A8" s="1">
        <v>33420</v>
      </c>
      <c r="B8">
        <v>1939.86</v>
      </c>
      <c r="C8" s="4">
        <f t="shared" si="0"/>
        <v>1801.7549918693692</v>
      </c>
      <c r="D8">
        <v>1801.7549919000001</v>
      </c>
      <c r="E8">
        <v>144.55292329</v>
      </c>
      <c r="F8">
        <v>1518.4364684</v>
      </c>
      <c r="G8">
        <v>2085.0735153999999</v>
      </c>
      <c r="H8">
        <v>138.10500812000001</v>
      </c>
    </row>
    <row r="9" spans="1:15">
      <c r="A9" s="1">
        <v>33451</v>
      </c>
      <c r="B9">
        <v>2013.2639999999999</v>
      </c>
      <c r="C9" s="4">
        <f t="shared" si="0"/>
        <v>1848.1646701401892</v>
      </c>
      <c r="D9">
        <v>1848.1646701</v>
      </c>
      <c r="E9">
        <v>144.55292329</v>
      </c>
      <c r="F9">
        <v>1564.8461466000001</v>
      </c>
      <c r="G9">
        <v>2131.4831936</v>
      </c>
      <c r="H9">
        <v>165.09932990999999</v>
      </c>
    </row>
    <row r="10" spans="1:15">
      <c r="A10" s="1">
        <v>33482</v>
      </c>
      <c r="B10">
        <v>1595.6569999999999</v>
      </c>
      <c r="C10" s="4">
        <f t="shared" si="0"/>
        <v>1876.3109595798617</v>
      </c>
      <c r="D10">
        <v>1876.3109595000001</v>
      </c>
      <c r="E10">
        <v>144.55292329</v>
      </c>
      <c r="F10">
        <v>1592.992436</v>
      </c>
      <c r="G10">
        <v>2159.6294830000002</v>
      </c>
      <c r="H10">
        <v>-280.65395949999998</v>
      </c>
    </row>
    <row r="11" spans="1:15">
      <c r="A11" s="1">
        <v>33512</v>
      </c>
      <c r="B11">
        <v>1724.924</v>
      </c>
      <c r="C11" s="4">
        <f t="shared" si="0"/>
        <v>1674.0440792810878</v>
      </c>
      <c r="D11">
        <v>1674.0440794000001</v>
      </c>
      <c r="E11">
        <v>144.55292329</v>
      </c>
      <c r="F11">
        <v>1390.7255559</v>
      </c>
      <c r="G11">
        <v>1957.3626029</v>
      </c>
      <c r="H11">
        <v>50.879920607999999</v>
      </c>
    </row>
    <row r="12" spans="1:15">
      <c r="A12" s="1">
        <v>33543</v>
      </c>
      <c r="B12">
        <v>1675.6669999999999</v>
      </c>
      <c r="C12" s="4">
        <f t="shared" si="0"/>
        <v>1764.5687822118516</v>
      </c>
      <c r="D12">
        <v>1764.5687822</v>
      </c>
      <c r="E12">
        <v>144.55292329</v>
      </c>
      <c r="F12">
        <v>1481.2502586999999</v>
      </c>
      <c r="G12">
        <v>2047.8873057000001</v>
      </c>
      <c r="H12">
        <v>-88.901782179999998</v>
      </c>
    </row>
    <row r="13" spans="1:15">
      <c r="A13" s="1">
        <v>33573</v>
      </c>
      <c r="B13">
        <v>1813.8630000000001</v>
      </c>
      <c r="C13" s="4">
        <f t="shared" si="0"/>
        <v>1728.134534451041</v>
      </c>
      <c r="D13">
        <v>1728.1345345</v>
      </c>
      <c r="E13">
        <v>144.55292329</v>
      </c>
      <c r="F13">
        <v>1444.8160109999999</v>
      </c>
      <c r="G13">
        <v>2011.4530580000001</v>
      </c>
      <c r="H13">
        <v>85.728465510000007</v>
      </c>
    </row>
    <row r="14" spans="1:15">
      <c r="A14" s="1">
        <v>33604</v>
      </c>
      <c r="B14">
        <v>1614.827</v>
      </c>
      <c r="C14" s="4">
        <f t="shared" si="0"/>
        <v>1798.9806763272975</v>
      </c>
      <c r="D14">
        <v>1798.9806762999999</v>
      </c>
      <c r="E14">
        <v>144.55292329</v>
      </c>
      <c r="F14">
        <v>1515.6621528000001</v>
      </c>
      <c r="G14">
        <v>2082.2991998000002</v>
      </c>
      <c r="H14">
        <v>-184.1536763</v>
      </c>
    </row>
    <row r="15" spans="1:15">
      <c r="A15" s="1">
        <v>33635</v>
      </c>
      <c r="B15">
        <v>1557.088</v>
      </c>
      <c r="C15" s="4">
        <f t="shared" si="0"/>
        <v>1694.2953122511708</v>
      </c>
      <c r="D15">
        <v>1694.2953123</v>
      </c>
      <c r="E15">
        <v>144.55292329</v>
      </c>
      <c r="F15">
        <v>1410.9767887999999</v>
      </c>
      <c r="G15">
        <v>1977.6138358000001</v>
      </c>
      <c r="H15">
        <v>-137.20731230000001</v>
      </c>
    </row>
    <row r="16" spans="1:15">
      <c r="A16" s="1">
        <v>33664</v>
      </c>
      <c r="B16">
        <v>1891.223</v>
      </c>
      <c r="C16" s="4">
        <f t="shared" si="0"/>
        <v>1681.9886194635203</v>
      </c>
      <c r="D16">
        <v>1681.9886194999999</v>
      </c>
      <c r="E16">
        <v>144.55292329</v>
      </c>
      <c r="F16">
        <v>1398.6700960000001</v>
      </c>
      <c r="G16">
        <v>1965.307143</v>
      </c>
      <c r="H16">
        <v>209.23438049000001</v>
      </c>
    </row>
    <row r="17" spans="1:8">
      <c r="A17" s="1">
        <v>33695</v>
      </c>
      <c r="B17">
        <v>1955.981</v>
      </c>
      <c r="C17" s="4">
        <f t="shared" si="0"/>
        <v>1842.353027577416</v>
      </c>
      <c r="D17">
        <v>1842.3530275000001</v>
      </c>
      <c r="E17">
        <v>144.55292329</v>
      </c>
      <c r="F17">
        <v>1559.034504</v>
      </c>
      <c r="G17">
        <v>2125.6715509999999</v>
      </c>
      <c r="H17">
        <v>113.6279725</v>
      </c>
    </row>
    <row r="18" spans="1:8">
      <c r="A18" s="1">
        <v>33725</v>
      </c>
      <c r="B18">
        <v>1884.7139999999999</v>
      </c>
      <c r="C18" s="4">
        <f t="shared" si="0"/>
        <v>1849.9610545789269</v>
      </c>
      <c r="D18">
        <v>1849.9610545</v>
      </c>
      <c r="E18">
        <v>144.55292329</v>
      </c>
      <c r="F18">
        <v>1566.642531</v>
      </c>
      <c r="G18">
        <v>2133.2795781</v>
      </c>
      <c r="H18">
        <v>34.752945451000002</v>
      </c>
    </row>
    <row r="19" spans="1:8">
      <c r="A19" s="1">
        <v>33756</v>
      </c>
      <c r="B19">
        <v>1623.0419999999999</v>
      </c>
      <c r="C19" s="4">
        <f t="shared" si="0"/>
        <v>1815.0385693485748</v>
      </c>
      <c r="D19">
        <v>1815.0385693000001</v>
      </c>
      <c r="E19">
        <v>144.55292329</v>
      </c>
      <c r="F19">
        <v>1531.7200458</v>
      </c>
      <c r="G19">
        <v>2098.3570929000002</v>
      </c>
      <c r="H19">
        <v>-191.9965693</v>
      </c>
    </row>
    <row r="20" spans="1:8">
      <c r="A20" s="1">
        <v>33786</v>
      </c>
      <c r="B20">
        <v>1903.309</v>
      </c>
      <c r="C20" s="4">
        <f t="shared" si="0"/>
        <v>1695.8784925582124</v>
      </c>
      <c r="D20">
        <v>1695.8784926000001</v>
      </c>
      <c r="E20">
        <v>144.55292329</v>
      </c>
      <c r="F20">
        <v>1412.5599691</v>
      </c>
      <c r="G20">
        <v>1979.1970160999999</v>
      </c>
      <c r="H20">
        <v>207.43050736999999</v>
      </c>
    </row>
    <row r="21" spans="1:8">
      <c r="A21" s="1">
        <v>33817</v>
      </c>
      <c r="B21">
        <v>1996.712</v>
      </c>
      <c r="C21" s="4">
        <f t="shared" si="0"/>
        <v>1846.0861628647972</v>
      </c>
      <c r="D21">
        <v>1846.0861628</v>
      </c>
      <c r="E21">
        <v>144.55292329</v>
      </c>
      <c r="F21">
        <v>1562.7676392999999</v>
      </c>
      <c r="G21">
        <v>2129.4046862999999</v>
      </c>
      <c r="H21">
        <v>150.62583721999999</v>
      </c>
    </row>
    <row r="22" spans="1:8">
      <c r="A22" s="1">
        <v>33848</v>
      </c>
      <c r="B22">
        <v>1703.8969999999999</v>
      </c>
      <c r="C22" s="4">
        <f t="shared" si="0"/>
        <v>1868.7546956172712</v>
      </c>
      <c r="D22">
        <v>1868.7546956000001</v>
      </c>
      <c r="E22">
        <v>144.55292329</v>
      </c>
      <c r="F22">
        <v>1585.4361721</v>
      </c>
      <c r="G22">
        <v>2152.0732191000002</v>
      </c>
      <c r="H22">
        <v>-164.8576956</v>
      </c>
    </row>
    <row r="23" spans="1:8">
      <c r="A23" s="1">
        <v>33878</v>
      </c>
      <c r="B23">
        <v>1810</v>
      </c>
      <c r="C23" s="4">
        <f t="shared" si="0"/>
        <v>1726.5074871529662</v>
      </c>
      <c r="D23">
        <v>1726.5074872</v>
      </c>
      <c r="E23">
        <v>144.55292329</v>
      </c>
      <c r="F23">
        <v>1443.1889636999999</v>
      </c>
      <c r="G23">
        <v>2009.8260107000001</v>
      </c>
      <c r="H23">
        <v>83.492512779999998</v>
      </c>
    </row>
    <row r="24" spans="1:8">
      <c r="A24" s="1">
        <v>33909</v>
      </c>
      <c r="B24">
        <v>1861.6010000000001</v>
      </c>
      <c r="C24" s="4">
        <f t="shared" si="0"/>
        <v>1797.3818458014418</v>
      </c>
      <c r="D24">
        <v>1797.3818458000001</v>
      </c>
      <c r="E24">
        <v>144.55292329</v>
      </c>
      <c r="F24">
        <v>1514.0633221999999</v>
      </c>
      <c r="G24">
        <v>2080.7003693000001</v>
      </c>
      <c r="H24">
        <v>64.219154236999998</v>
      </c>
    </row>
    <row r="25" spans="1:8">
      <c r="A25" s="1">
        <v>33939</v>
      </c>
      <c r="B25">
        <v>1875.1220000000001</v>
      </c>
      <c r="C25" s="4">
        <f t="shared" si="0"/>
        <v>1811.6515259470489</v>
      </c>
      <c r="D25">
        <v>1811.6515259</v>
      </c>
      <c r="E25">
        <v>144.55292329</v>
      </c>
      <c r="F25">
        <v>1528.3330023999999</v>
      </c>
      <c r="G25">
        <v>2094.9700493999999</v>
      </c>
      <c r="H25">
        <v>63.470474070000002</v>
      </c>
    </row>
    <row r="26" spans="1:8">
      <c r="A26" s="1">
        <v>33970</v>
      </c>
      <c r="B26">
        <v>1705.259</v>
      </c>
      <c r="C26" s="4">
        <f t="shared" si="0"/>
        <v>1816.0109750724598</v>
      </c>
      <c r="D26">
        <v>1816.0109751</v>
      </c>
      <c r="E26">
        <v>144.55292329</v>
      </c>
      <c r="F26">
        <v>1532.6924515000001</v>
      </c>
      <c r="G26">
        <v>2099.3294986000001</v>
      </c>
      <c r="H26">
        <v>-110.7519751</v>
      </c>
    </row>
    <row r="27" spans="1:8">
      <c r="A27" s="1">
        <v>34001</v>
      </c>
      <c r="B27">
        <v>1618.5350000000001</v>
      </c>
      <c r="C27" s="4">
        <f t="shared" si="0"/>
        <v>1734.7606681517232</v>
      </c>
      <c r="D27">
        <v>1734.7606682000001</v>
      </c>
      <c r="E27">
        <v>144.55292329</v>
      </c>
      <c r="F27">
        <v>1451.4421447</v>
      </c>
      <c r="G27">
        <v>2018.0791916999999</v>
      </c>
      <c r="H27">
        <v>-116.2256682</v>
      </c>
    </row>
    <row r="28" spans="1:8">
      <c r="A28" s="1">
        <v>34029</v>
      </c>
      <c r="B28">
        <v>1836.7090000000001</v>
      </c>
      <c r="C28" s="4">
        <f t="shared" si="0"/>
        <v>1705.3170872356368</v>
      </c>
      <c r="D28">
        <v>1705.3170872999999</v>
      </c>
      <c r="E28">
        <v>144.55292329</v>
      </c>
      <c r="F28">
        <v>1421.9985638000001</v>
      </c>
      <c r="G28">
        <v>1988.6356108</v>
      </c>
      <c r="H28">
        <v>131.39191273</v>
      </c>
    </row>
    <row r="29" spans="1:8">
      <c r="A29" s="1">
        <v>34060</v>
      </c>
      <c r="B29">
        <v>1957.0429999999999</v>
      </c>
      <c r="C29" s="4">
        <f t="shared" si="0"/>
        <v>1813.1147564912319</v>
      </c>
      <c r="D29">
        <v>1813.1147564</v>
      </c>
      <c r="E29">
        <v>144.55292329</v>
      </c>
      <c r="F29">
        <v>1529.7962328999999</v>
      </c>
      <c r="G29">
        <v>2096.4332800000002</v>
      </c>
      <c r="H29">
        <v>143.92824356</v>
      </c>
    </row>
    <row r="30" spans="1:8">
      <c r="A30" s="1">
        <v>34090</v>
      </c>
      <c r="B30">
        <v>1917.1849999999999</v>
      </c>
      <c r="C30" s="4">
        <f t="shared" si="0"/>
        <v>1854.6818739197388</v>
      </c>
      <c r="D30">
        <v>1854.6818739</v>
      </c>
      <c r="E30">
        <v>144.55292329</v>
      </c>
      <c r="F30">
        <v>1571.3633503999999</v>
      </c>
      <c r="G30">
        <v>2138.0003974000001</v>
      </c>
      <c r="H30">
        <v>62.503126125000001</v>
      </c>
    </row>
    <row r="31" spans="1:8">
      <c r="A31" s="1">
        <v>34121</v>
      </c>
      <c r="B31">
        <v>1882.3979999999999</v>
      </c>
      <c r="C31" s="4">
        <f t="shared" si="0"/>
        <v>1829.7693459673103</v>
      </c>
      <c r="D31">
        <v>1829.769346</v>
      </c>
      <c r="E31">
        <v>144.55292329</v>
      </c>
      <c r="F31">
        <v>1546.4508224000001</v>
      </c>
      <c r="G31">
        <v>2113.0878695000001</v>
      </c>
      <c r="H31">
        <v>52.628654048999998</v>
      </c>
    </row>
    <row r="32" spans="1:8">
      <c r="A32" s="1">
        <v>34151</v>
      </c>
      <c r="B32">
        <v>1933.009</v>
      </c>
      <c r="C32" s="4">
        <f t="shared" si="0"/>
        <v>1816.8513963134155</v>
      </c>
      <c r="D32">
        <v>1816.8513963</v>
      </c>
      <c r="E32">
        <v>144.55292329</v>
      </c>
      <c r="F32">
        <v>1533.5328728</v>
      </c>
      <c r="G32">
        <v>2100.1699198000001</v>
      </c>
      <c r="H32">
        <v>116.1576037</v>
      </c>
    </row>
    <row r="33" spans="1:8">
      <c r="A33" s="1">
        <v>34182</v>
      </c>
      <c r="B33">
        <v>1996.1669999999999</v>
      </c>
      <c r="C33" s="4">
        <f t="shared" si="0"/>
        <v>1842.7357850890771</v>
      </c>
      <c r="D33">
        <v>1842.7357850000001</v>
      </c>
      <c r="E33">
        <v>144.55292329</v>
      </c>
      <c r="F33">
        <v>1559.4172615</v>
      </c>
      <c r="G33">
        <v>2126.0543085999998</v>
      </c>
      <c r="H33">
        <v>153.43121495</v>
      </c>
    </row>
    <row r="34" spans="1:8">
      <c r="A34" s="1">
        <v>34213</v>
      </c>
      <c r="B34">
        <v>1672.8409999999999</v>
      </c>
      <c r="C34" s="4">
        <f t="shared" si="0"/>
        <v>1868.9792178374025</v>
      </c>
      <c r="D34">
        <v>1868.9792178</v>
      </c>
      <c r="E34">
        <v>144.55292329</v>
      </c>
      <c r="F34">
        <v>1585.6606942999999</v>
      </c>
      <c r="G34">
        <v>2152.2977412999999</v>
      </c>
      <c r="H34">
        <v>-196.13821780000001</v>
      </c>
    </row>
    <row r="35" spans="1:8">
      <c r="A35" s="1">
        <v>34243</v>
      </c>
      <c r="B35">
        <v>1752.827</v>
      </c>
      <c r="C35" s="4">
        <f t="shared" si="0"/>
        <v>1711.7350870235432</v>
      </c>
      <c r="D35">
        <v>1711.7350871000001</v>
      </c>
      <c r="E35">
        <v>144.55292329</v>
      </c>
      <c r="F35">
        <v>1428.4165636</v>
      </c>
      <c r="G35">
        <v>1995.0536106</v>
      </c>
      <c r="H35">
        <v>41.091912897</v>
      </c>
    </row>
    <row r="36" spans="1:8">
      <c r="A36" s="1">
        <v>34274</v>
      </c>
      <c r="B36">
        <v>1720.377</v>
      </c>
      <c r="C36" s="4">
        <f t="shared" si="0"/>
        <v>1772.3764769499044</v>
      </c>
      <c r="D36">
        <v>1772.3764768999999</v>
      </c>
      <c r="E36">
        <v>144.55292329</v>
      </c>
      <c r="F36">
        <v>1489.0579534000001</v>
      </c>
      <c r="G36">
        <v>2055.6950004</v>
      </c>
      <c r="H36">
        <v>-51.99947693</v>
      </c>
    </row>
    <row r="37" spans="1:8">
      <c r="A37" s="1">
        <v>34304</v>
      </c>
      <c r="B37">
        <v>1734.2919999999999</v>
      </c>
      <c r="C37" s="4">
        <f t="shared" si="0"/>
        <v>1748.2290807235638</v>
      </c>
      <c r="D37">
        <v>1748.2290806999999</v>
      </c>
      <c r="E37">
        <v>144.55292329</v>
      </c>
      <c r="F37">
        <v>1464.9105572000001</v>
      </c>
      <c r="G37">
        <v>2031.5476043000001</v>
      </c>
      <c r="H37">
        <v>-13.93708075</v>
      </c>
    </row>
    <row r="38" spans="1:8">
      <c r="A38" s="1">
        <v>34335</v>
      </c>
      <c r="B38">
        <v>1563.365</v>
      </c>
      <c r="C38" s="4">
        <f t="shared" si="0"/>
        <v>1758.3160724570182</v>
      </c>
      <c r="D38">
        <v>1758.3160725</v>
      </c>
      <c r="E38">
        <v>144.55292329</v>
      </c>
      <c r="F38">
        <v>1474.9975489000001</v>
      </c>
      <c r="G38">
        <v>2041.6345960000001</v>
      </c>
      <c r="H38">
        <v>-194.95107250000001</v>
      </c>
    </row>
    <row r="39" spans="1:8">
      <c r="A39" s="1">
        <v>34366</v>
      </c>
      <c r="B39">
        <v>1573.9590000000001</v>
      </c>
      <c r="C39" s="4">
        <f t="shared" si="0"/>
        <v>1675.7347318119132</v>
      </c>
      <c r="D39">
        <v>1675.7347319</v>
      </c>
      <c r="E39">
        <v>144.55292329</v>
      </c>
      <c r="F39">
        <v>1392.4162084</v>
      </c>
      <c r="G39">
        <v>1959.0532553999999</v>
      </c>
      <c r="H39">
        <v>-101.7757319</v>
      </c>
    </row>
    <row r="40" spans="1:8">
      <c r="A40" s="1">
        <v>34394</v>
      </c>
      <c r="B40">
        <v>1902.6389999999999</v>
      </c>
      <c r="C40" s="4">
        <f t="shared" si="0"/>
        <v>1692.6728741614254</v>
      </c>
      <c r="D40">
        <v>1692.6728742</v>
      </c>
      <c r="E40">
        <v>144.55292329</v>
      </c>
      <c r="F40">
        <v>1409.3543506999999</v>
      </c>
      <c r="G40">
        <v>1975.9913977000001</v>
      </c>
      <c r="H40">
        <v>209.96612580999999</v>
      </c>
    </row>
    <row r="41" spans="1:8">
      <c r="A41" s="1">
        <v>34425</v>
      </c>
      <c r="B41">
        <v>1833.8879999999999</v>
      </c>
      <c r="C41" s="4">
        <f t="shared" si="0"/>
        <v>1846.230479390774</v>
      </c>
      <c r="D41">
        <v>1846.2304793000001</v>
      </c>
      <c r="E41">
        <v>144.55292329</v>
      </c>
      <c r="F41">
        <v>1562.9119558</v>
      </c>
      <c r="G41">
        <v>2129.5490027999999</v>
      </c>
      <c r="H41">
        <v>-12.34247931</v>
      </c>
    </row>
    <row r="42" spans="1:8">
      <c r="A42" s="1">
        <v>34455</v>
      </c>
      <c r="B42">
        <v>1831.049</v>
      </c>
      <c r="C42" s="4">
        <f t="shared" si="0"/>
        <v>1791.4531984678465</v>
      </c>
      <c r="D42">
        <v>1791.4531985000001</v>
      </c>
      <c r="E42">
        <v>144.55292329</v>
      </c>
      <c r="F42">
        <v>1508.134675</v>
      </c>
      <c r="G42">
        <v>2074.771722</v>
      </c>
      <c r="H42">
        <v>39.595801516000002</v>
      </c>
    </row>
    <row r="43" spans="1:8">
      <c r="A43" s="1">
        <v>34486</v>
      </c>
      <c r="B43">
        <v>1775.7550000000001</v>
      </c>
      <c r="C43" s="4">
        <f t="shared" si="0"/>
        <v>1798.0057526002074</v>
      </c>
      <c r="D43">
        <v>1798.0057526000001</v>
      </c>
      <c r="E43">
        <v>144.55292329</v>
      </c>
      <c r="F43">
        <v>1514.6872291</v>
      </c>
      <c r="G43">
        <v>2081.3242761000001</v>
      </c>
      <c r="H43">
        <v>-22.25075258</v>
      </c>
    </row>
    <row r="44" spans="1:8">
      <c r="A44" s="1">
        <v>34516</v>
      </c>
      <c r="B44">
        <v>1867.508</v>
      </c>
      <c r="C44" s="4">
        <f t="shared" si="0"/>
        <v>1770.816707202564</v>
      </c>
      <c r="D44">
        <v>1770.8167072000001</v>
      </c>
      <c r="E44">
        <v>144.55292329</v>
      </c>
      <c r="F44">
        <v>1487.4981837</v>
      </c>
      <c r="G44">
        <v>2054.1352307000002</v>
      </c>
      <c r="H44">
        <v>96.691292786000005</v>
      </c>
    </row>
    <row r="45" spans="1:8">
      <c r="A45" s="1">
        <v>34547</v>
      </c>
      <c r="B45">
        <v>1906.6079999999999</v>
      </c>
      <c r="C45" s="4">
        <f t="shared" si="0"/>
        <v>1818.2863924411215</v>
      </c>
      <c r="D45">
        <v>1818.2863924000001</v>
      </c>
      <c r="E45">
        <v>144.55292329</v>
      </c>
      <c r="F45">
        <v>1534.9678689</v>
      </c>
      <c r="G45">
        <v>2101.6049158999999</v>
      </c>
      <c r="H45">
        <v>88.321607595000003</v>
      </c>
    </row>
    <row r="46" spans="1:8">
      <c r="A46" s="1">
        <v>34578</v>
      </c>
      <c r="B46">
        <v>1685.6320000000001</v>
      </c>
      <c r="C46" s="4">
        <f t="shared" si="0"/>
        <v>1829.9981986789023</v>
      </c>
      <c r="D46">
        <v>1829.9981987000001</v>
      </c>
      <c r="E46">
        <v>144.55292329</v>
      </c>
      <c r="F46">
        <v>1546.6796750999999</v>
      </c>
      <c r="G46">
        <v>2113.3167222000002</v>
      </c>
      <c r="H46">
        <v>-144.36619870000001</v>
      </c>
    </row>
    <row r="47" spans="1:8">
      <c r="A47" s="1">
        <v>34608</v>
      </c>
      <c r="B47">
        <v>1778.546</v>
      </c>
      <c r="C47" s="4">
        <f t="shared" si="0"/>
        <v>1723.4279141008622</v>
      </c>
      <c r="D47">
        <v>1723.4279142</v>
      </c>
      <c r="E47">
        <v>144.55292329</v>
      </c>
      <c r="F47">
        <v>1440.1093906000001</v>
      </c>
      <c r="G47">
        <v>2006.7464376999999</v>
      </c>
      <c r="H47">
        <v>55.118085841000003</v>
      </c>
    </row>
    <row r="48" spans="1:8">
      <c r="A48" s="1">
        <v>34639</v>
      </c>
      <c r="B48">
        <v>1775.9949999999999</v>
      </c>
      <c r="C48" s="4">
        <f t="shared" si="0"/>
        <v>1782.8970631792374</v>
      </c>
      <c r="D48">
        <v>1782.8970632</v>
      </c>
      <c r="E48">
        <v>144.55292329</v>
      </c>
      <c r="F48">
        <v>1499.5785396000001</v>
      </c>
      <c r="G48">
        <v>2066.2155867000001</v>
      </c>
      <c r="H48">
        <v>-6.9020631530000003</v>
      </c>
    </row>
    <row r="49" spans="1:8">
      <c r="A49" s="1">
        <v>34669</v>
      </c>
      <c r="B49">
        <v>1783.35</v>
      </c>
      <c r="C49" s="4">
        <f t="shared" si="0"/>
        <v>1773.1096042124163</v>
      </c>
      <c r="D49">
        <v>1773.1096041999999</v>
      </c>
      <c r="E49">
        <v>144.55292329</v>
      </c>
      <c r="F49">
        <v>1489.7910807000001</v>
      </c>
      <c r="G49">
        <v>2056.4281277</v>
      </c>
      <c r="H49">
        <v>10.24039578</v>
      </c>
    </row>
    <row r="50" spans="1:8">
      <c r="A50" s="1">
        <v>34700</v>
      </c>
      <c r="B50">
        <v>1548.415</v>
      </c>
      <c r="C50" s="4">
        <f t="shared" si="0"/>
        <v>1778.0120412312222</v>
      </c>
      <c r="D50">
        <v>1778.0120412000001</v>
      </c>
      <c r="E50">
        <v>144.55292329</v>
      </c>
      <c r="F50">
        <v>1494.6935177</v>
      </c>
      <c r="G50">
        <v>2061.3305647000002</v>
      </c>
      <c r="H50">
        <v>-229.59704120000001</v>
      </c>
    </row>
    <row r="51" spans="1:8">
      <c r="A51" s="1">
        <v>34731</v>
      </c>
      <c r="B51">
        <v>1496.925</v>
      </c>
      <c r="C51" s="4">
        <f t="shared" si="0"/>
        <v>1665.7984892262568</v>
      </c>
      <c r="D51">
        <v>1665.7984893</v>
      </c>
      <c r="E51">
        <v>144.55292329</v>
      </c>
      <c r="F51">
        <v>1382.4799657999999</v>
      </c>
      <c r="G51">
        <v>1949.1170128000001</v>
      </c>
      <c r="H51">
        <v>-168.87348929999999</v>
      </c>
    </row>
    <row r="52" spans="1:8">
      <c r="A52" s="1">
        <v>34759</v>
      </c>
      <c r="B52">
        <v>1798.316</v>
      </c>
      <c r="C52" s="4">
        <f t="shared" si="0"/>
        <v>1657.5434621182114</v>
      </c>
      <c r="D52">
        <v>1657.5434622</v>
      </c>
      <c r="E52">
        <v>144.55292329</v>
      </c>
      <c r="F52">
        <v>1374.2249386999999</v>
      </c>
      <c r="G52">
        <v>1940.8619857000001</v>
      </c>
      <c r="H52">
        <v>140.77253783</v>
      </c>
    </row>
    <row r="53" spans="1:8">
      <c r="A53" s="1">
        <v>34790</v>
      </c>
      <c r="B53">
        <v>1732.895</v>
      </c>
      <c r="C53" s="4">
        <f t="shared" si="0"/>
        <v>1801.7823460535258</v>
      </c>
      <c r="D53">
        <v>1801.782346</v>
      </c>
      <c r="E53">
        <v>144.55292329</v>
      </c>
      <c r="F53">
        <v>1518.4638225000001</v>
      </c>
      <c r="G53">
        <v>2085.1008695</v>
      </c>
      <c r="H53">
        <v>-68.887345999999994</v>
      </c>
    </row>
    <row r="54" spans="1:8">
      <c r="A54" s="1">
        <v>34820</v>
      </c>
      <c r="B54">
        <v>1772.345</v>
      </c>
      <c r="C54" s="4">
        <f t="shared" si="0"/>
        <v>1749.9295263543297</v>
      </c>
      <c r="D54">
        <v>1749.9295264</v>
      </c>
      <c r="E54">
        <v>144.55292329</v>
      </c>
      <c r="F54">
        <v>1466.6110028999999</v>
      </c>
      <c r="G54">
        <v>2033.2480499000001</v>
      </c>
      <c r="H54">
        <v>22.415473610999999</v>
      </c>
    </row>
    <row r="55" spans="1:8">
      <c r="A55" s="1">
        <v>34851</v>
      </c>
      <c r="B55">
        <v>1761.2070000000001</v>
      </c>
      <c r="C55" s="4">
        <f t="shared" si="0"/>
        <v>1776.1318181334698</v>
      </c>
      <c r="D55">
        <v>1776.1318180999999</v>
      </c>
      <c r="E55">
        <v>144.55292329</v>
      </c>
      <c r="F55">
        <v>1492.8132946000001</v>
      </c>
      <c r="G55">
        <v>2059.4503415999998</v>
      </c>
      <c r="H55">
        <v>-14.924818119999999</v>
      </c>
    </row>
    <row r="56" spans="1:8">
      <c r="A56" s="1">
        <v>34881</v>
      </c>
      <c r="B56">
        <v>1791.655</v>
      </c>
      <c r="C56" s="4">
        <f t="shared" si="0"/>
        <v>1767.0665072943034</v>
      </c>
      <c r="D56">
        <v>1767.0665073</v>
      </c>
      <c r="E56">
        <v>144.55292329</v>
      </c>
      <c r="F56">
        <v>1483.7479837999999</v>
      </c>
      <c r="G56">
        <v>2050.3850308000001</v>
      </c>
      <c r="H56">
        <v>24.588492697</v>
      </c>
    </row>
    <row r="57" spans="1:8">
      <c r="A57" s="1">
        <v>34912</v>
      </c>
      <c r="B57">
        <v>1874.82</v>
      </c>
      <c r="C57" s="4">
        <f t="shared" si="0"/>
        <v>1782.825359300396</v>
      </c>
      <c r="D57">
        <v>1782.8253592999999</v>
      </c>
      <c r="E57">
        <v>144.55292329</v>
      </c>
      <c r="F57">
        <v>1499.5068358000001</v>
      </c>
      <c r="G57">
        <v>2066.1438828</v>
      </c>
      <c r="H57">
        <v>91.994640708000006</v>
      </c>
    </row>
    <row r="58" spans="1:8">
      <c r="A58" s="1">
        <v>34943</v>
      </c>
      <c r="B58">
        <v>1571.309</v>
      </c>
      <c r="C58" s="4">
        <f t="shared" si="0"/>
        <v>1820.0249690313892</v>
      </c>
      <c r="D58">
        <v>1820.0249690000001</v>
      </c>
      <c r="E58">
        <v>144.55292329</v>
      </c>
      <c r="F58">
        <v>1536.7064455</v>
      </c>
      <c r="G58">
        <v>2103.3434925000001</v>
      </c>
      <c r="H58">
        <v>-248.715969</v>
      </c>
    </row>
    <row r="59" spans="1:8">
      <c r="A59" s="1">
        <v>34973</v>
      </c>
      <c r="B59">
        <v>1646.9480000000001</v>
      </c>
      <c r="C59" s="4">
        <f t="shared" si="0"/>
        <v>1670.6054662485249</v>
      </c>
      <c r="D59">
        <v>1670.6054663</v>
      </c>
      <c r="E59">
        <v>144.55292329</v>
      </c>
      <c r="F59">
        <v>1387.2869427999999</v>
      </c>
      <c r="G59">
        <v>1953.9239898999999</v>
      </c>
      <c r="H59">
        <v>-23.65746635</v>
      </c>
    </row>
    <row r="60" spans="1:8">
      <c r="A60" s="1">
        <v>35004</v>
      </c>
      <c r="B60">
        <v>1672.6310000000001</v>
      </c>
      <c r="C60" s="4">
        <f t="shared" si="0"/>
        <v>1728.0551784350444</v>
      </c>
      <c r="D60">
        <v>1728.0551783999999</v>
      </c>
      <c r="E60">
        <v>144.55292329</v>
      </c>
      <c r="F60">
        <v>1444.7366549000001</v>
      </c>
      <c r="G60">
        <v>2011.3737019</v>
      </c>
      <c r="H60">
        <v>-55.424178429999998</v>
      </c>
    </row>
    <row r="61" spans="1:8">
      <c r="A61" s="1">
        <v>35034</v>
      </c>
      <c r="B61">
        <v>1656.845</v>
      </c>
      <c r="C61" s="4">
        <f t="shared" si="0"/>
        <v>1731.9595858462485</v>
      </c>
      <c r="D61">
        <v>1731.9595859000001</v>
      </c>
      <c r="E61">
        <v>144.55292329</v>
      </c>
      <c r="F61">
        <v>1448.6410624</v>
      </c>
      <c r="G61">
        <v>2015.2781093999999</v>
      </c>
      <c r="H61">
        <v>-75.114585869999999</v>
      </c>
    </row>
    <row r="62" spans="1:8">
      <c r="A62" s="1">
        <v>35065</v>
      </c>
      <c r="B62">
        <v>1381.758</v>
      </c>
      <c r="C62" s="4">
        <f t="shared" si="0"/>
        <v>1723.9040258086306</v>
      </c>
      <c r="D62">
        <v>1723.9040258</v>
      </c>
      <c r="E62">
        <v>144.55292329</v>
      </c>
      <c r="F62">
        <v>1440.5855022999999</v>
      </c>
      <c r="G62">
        <v>2007.2225493999999</v>
      </c>
      <c r="H62">
        <v>-342.14602580000002</v>
      </c>
    </row>
    <row r="63" spans="1:8">
      <c r="A63" s="1">
        <v>35096</v>
      </c>
      <c r="B63">
        <v>1360.8520000000001</v>
      </c>
      <c r="C63" s="4">
        <f t="shared" si="0"/>
        <v>1594.5020583327528</v>
      </c>
      <c r="D63">
        <v>1594.5020585</v>
      </c>
      <c r="E63">
        <v>144.55292329</v>
      </c>
      <c r="F63">
        <v>1311.1835349</v>
      </c>
      <c r="G63">
        <v>1877.8205820000001</v>
      </c>
      <c r="H63">
        <v>-233.6500585</v>
      </c>
    </row>
    <row r="64" spans="1:8">
      <c r="A64" s="1">
        <v>35125</v>
      </c>
      <c r="B64">
        <v>1558.575</v>
      </c>
      <c r="C64" s="4">
        <f t="shared" si="0"/>
        <v>1603.2419527512488</v>
      </c>
      <c r="D64">
        <v>1603.2419528</v>
      </c>
      <c r="E64">
        <v>144.55292329</v>
      </c>
      <c r="F64">
        <v>1319.9234293</v>
      </c>
      <c r="G64">
        <v>1886.5604762999999</v>
      </c>
      <c r="H64">
        <v>-44.666952819999999</v>
      </c>
    </row>
    <row r="65" spans="1:8">
      <c r="A65" s="1">
        <v>35156</v>
      </c>
      <c r="B65">
        <v>1608.42</v>
      </c>
      <c r="C65" s="4">
        <f t="shared" si="0"/>
        <v>1695.826173674403</v>
      </c>
      <c r="D65">
        <v>1695.8261737</v>
      </c>
      <c r="E65">
        <v>144.55292329</v>
      </c>
      <c r="F65">
        <v>1412.5076501999999</v>
      </c>
      <c r="G65">
        <v>1979.1446972000001</v>
      </c>
      <c r="H65">
        <v>-87.406173679999995</v>
      </c>
    </row>
    <row r="66" spans="1:8">
      <c r="A66" s="1">
        <v>35186</v>
      </c>
      <c r="B66">
        <v>1696.6959999999999</v>
      </c>
      <c r="C66" s="4">
        <f t="shared" si="0"/>
        <v>1706.1313960260402</v>
      </c>
      <c r="D66">
        <v>1706.1313961000001</v>
      </c>
      <c r="E66">
        <v>144.55292329</v>
      </c>
      <c r="F66">
        <v>1422.8128724999999</v>
      </c>
      <c r="G66">
        <v>1989.4499195999999</v>
      </c>
      <c r="H66">
        <v>-9.4353960590000003</v>
      </c>
    </row>
    <row r="67" spans="1:8">
      <c r="A67" s="1">
        <v>35217</v>
      </c>
      <c r="B67">
        <v>1693.183</v>
      </c>
      <c r="C67" s="4">
        <f t="shared" si="0"/>
        <v>1746.5433514432002</v>
      </c>
      <c r="D67">
        <v>1746.5433513999999</v>
      </c>
      <c r="E67">
        <v>144.55292329</v>
      </c>
      <c r="F67">
        <v>1463.2248279</v>
      </c>
      <c r="G67">
        <v>2029.8618750000001</v>
      </c>
      <c r="H67">
        <v>-53.360351440000002</v>
      </c>
    </row>
    <row r="68" spans="1:8">
      <c r="A68" s="1">
        <v>35247</v>
      </c>
      <c r="B68">
        <v>1835.5160000000001</v>
      </c>
      <c r="C68" s="4">
        <f t="shared" ref="C68:C125" si="1">M$2*(1-O$2)+O$2*B67-(B67-C67)*N$2</f>
        <v>1739.0477439452202</v>
      </c>
      <c r="D68">
        <v>1739.047744</v>
      </c>
      <c r="E68">
        <v>144.55292329</v>
      </c>
      <c r="F68">
        <v>1455.7292204</v>
      </c>
      <c r="G68">
        <v>2022.3662675</v>
      </c>
      <c r="H68">
        <v>96.468256033000003</v>
      </c>
    </row>
    <row r="69" spans="1:8">
      <c r="A69" s="1">
        <v>35278</v>
      </c>
      <c r="B69">
        <v>1942.5730000000001</v>
      </c>
      <c r="C69" s="4">
        <f t="shared" si="1"/>
        <v>1807.6838657802875</v>
      </c>
      <c r="D69">
        <v>1807.6838657000001</v>
      </c>
      <c r="E69">
        <v>144.55292329</v>
      </c>
      <c r="F69">
        <v>1524.3653422</v>
      </c>
      <c r="G69">
        <v>2091.0023892999998</v>
      </c>
      <c r="H69">
        <v>134.88913425999999</v>
      </c>
    </row>
    <row r="70" spans="1:8">
      <c r="A70" s="1">
        <v>35309</v>
      </c>
      <c r="B70">
        <v>1551.4010000000001</v>
      </c>
      <c r="C70" s="4">
        <f t="shared" si="1"/>
        <v>1848.5972668393526</v>
      </c>
      <c r="D70">
        <v>1848.5972667999999</v>
      </c>
      <c r="E70">
        <v>144.55292329</v>
      </c>
      <c r="F70">
        <v>1565.2787433000001</v>
      </c>
      <c r="G70">
        <v>2131.9157903</v>
      </c>
      <c r="H70">
        <v>-297.19626679999999</v>
      </c>
    </row>
    <row r="71" spans="1:8">
      <c r="A71" s="1">
        <v>35339</v>
      </c>
      <c r="B71">
        <v>1686.508</v>
      </c>
      <c r="C71" s="4">
        <f t="shared" si="1"/>
        <v>1657.0358716556511</v>
      </c>
      <c r="D71">
        <v>1657.0358718</v>
      </c>
      <c r="E71">
        <v>144.55292329</v>
      </c>
      <c r="F71">
        <v>1373.7173482999999</v>
      </c>
      <c r="G71">
        <v>1940.3543953000001</v>
      </c>
      <c r="H71">
        <v>29.472128227999999</v>
      </c>
    </row>
    <row r="72" spans="1:8">
      <c r="A72" s="1">
        <v>35370</v>
      </c>
      <c r="B72">
        <v>1576.204</v>
      </c>
      <c r="C72" s="4">
        <f t="shared" si="1"/>
        <v>1748.788443796743</v>
      </c>
      <c r="D72">
        <v>1748.7884438000001</v>
      </c>
      <c r="E72">
        <v>144.55292329</v>
      </c>
      <c r="F72">
        <v>1465.4699203</v>
      </c>
      <c r="G72">
        <v>2032.1069673</v>
      </c>
      <c r="H72">
        <v>-172.5844438</v>
      </c>
    </row>
    <row r="73" spans="1:8">
      <c r="A73" s="1">
        <v>35400</v>
      </c>
      <c r="B73">
        <v>1700.433</v>
      </c>
      <c r="C73" s="4">
        <f t="shared" si="1"/>
        <v>1683.2025509520192</v>
      </c>
      <c r="D73">
        <v>1683.2025510000001</v>
      </c>
      <c r="E73">
        <v>144.55292329</v>
      </c>
      <c r="F73">
        <v>1399.8840275</v>
      </c>
      <c r="G73">
        <v>1966.5210744999999</v>
      </c>
      <c r="H73">
        <v>17.230448978999998</v>
      </c>
    </row>
    <row r="74" spans="1:8">
      <c r="A74" s="1">
        <v>35431</v>
      </c>
      <c r="B74">
        <v>1396.588</v>
      </c>
      <c r="C74" s="4">
        <f t="shared" si="1"/>
        <v>1751.623848144118</v>
      </c>
      <c r="D74">
        <v>1751.6238481</v>
      </c>
      <c r="E74">
        <v>144.55292329</v>
      </c>
      <c r="F74">
        <v>1468.3053245999999</v>
      </c>
      <c r="G74">
        <v>2034.9423715999999</v>
      </c>
      <c r="H74">
        <v>-355.03584810000001</v>
      </c>
    </row>
    <row r="75" spans="1:8">
      <c r="A75" s="1">
        <v>35462</v>
      </c>
      <c r="B75">
        <v>1371.69</v>
      </c>
      <c r="C75" s="4">
        <f t="shared" si="1"/>
        <v>1597.543004757566</v>
      </c>
      <c r="D75">
        <v>1597.5430048999999</v>
      </c>
      <c r="E75">
        <v>144.55292329</v>
      </c>
      <c r="F75">
        <v>1314.2244814000001</v>
      </c>
      <c r="G75">
        <v>1880.8615284</v>
      </c>
      <c r="H75">
        <v>-225.8530049</v>
      </c>
    </row>
    <row r="76" spans="1:8">
      <c r="A76" s="1">
        <v>35490</v>
      </c>
      <c r="B76">
        <v>1707.5219999999999</v>
      </c>
      <c r="C76" s="4">
        <f t="shared" si="1"/>
        <v>1607.9473937420157</v>
      </c>
      <c r="D76">
        <v>1607.9473938000001</v>
      </c>
      <c r="E76">
        <v>144.55292329</v>
      </c>
      <c r="F76">
        <v>1324.6288703</v>
      </c>
      <c r="G76">
        <v>1891.2659173</v>
      </c>
      <c r="H76">
        <v>99.574606189999997</v>
      </c>
    </row>
    <row r="77" spans="1:8">
      <c r="A77" s="1">
        <v>35521</v>
      </c>
      <c r="B77">
        <v>1654.604</v>
      </c>
      <c r="C77" s="4">
        <f t="shared" si="1"/>
        <v>1765.8418348289847</v>
      </c>
      <c r="D77">
        <v>1765.8418348</v>
      </c>
      <c r="E77">
        <v>144.55292329</v>
      </c>
      <c r="F77">
        <v>1482.5233112999999</v>
      </c>
      <c r="G77">
        <v>2049.1603583000001</v>
      </c>
      <c r="H77">
        <v>-111.2378348</v>
      </c>
    </row>
    <row r="78" spans="1:8">
      <c r="A78" s="1">
        <v>35551</v>
      </c>
      <c r="B78">
        <v>1762.903</v>
      </c>
      <c r="C78" s="4">
        <f t="shared" si="1"/>
        <v>1717.9538631406792</v>
      </c>
      <c r="D78">
        <v>1717.9538631999999</v>
      </c>
      <c r="E78">
        <v>144.55292329</v>
      </c>
      <c r="F78">
        <v>1434.6353397</v>
      </c>
      <c r="G78">
        <v>2001.2723867</v>
      </c>
      <c r="H78">
        <v>44.949136811000002</v>
      </c>
    </row>
    <row r="79" spans="1:8">
      <c r="A79" s="1">
        <v>35582</v>
      </c>
      <c r="B79">
        <v>1775.8</v>
      </c>
      <c r="C79" s="4">
        <f t="shared" si="1"/>
        <v>1776.2619431083926</v>
      </c>
      <c r="D79">
        <v>1776.2619431000001</v>
      </c>
      <c r="E79">
        <v>144.55292329</v>
      </c>
      <c r="F79">
        <v>1492.9434196</v>
      </c>
      <c r="G79">
        <v>2059.5804665999999</v>
      </c>
      <c r="H79">
        <v>-0.46194308699999997</v>
      </c>
    </row>
    <row r="80" spans="1:8">
      <c r="A80" s="1">
        <v>35612</v>
      </c>
      <c r="B80">
        <v>1934.2190000000001</v>
      </c>
      <c r="C80" s="4">
        <f t="shared" si="1"/>
        <v>1773.9739739133026</v>
      </c>
      <c r="D80">
        <v>1773.9739738999999</v>
      </c>
      <c r="E80">
        <v>144.55292329</v>
      </c>
      <c r="F80">
        <v>1490.6554504000001</v>
      </c>
      <c r="G80">
        <v>2057.2924973999998</v>
      </c>
      <c r="H80">
        <v>160.24502608</v>
      </c>
    </row>
    <row r="81" spans="1:8">
      <c r="A81" s="1">
        <v>35643</v>
      </c>
      <c r="B81">
        <v>2008.0550000000001</v>
      </c>
      <c r="C81" s="4">
        <f t="shared" si="1"/>
        <v>1849.4938978596188</v>
      </c>
      <c r="D81">
        <v>1849.4938978</v>
      </c>
      <c r="E81">
        <v>144.55292329</v>
      </c>
      <c r="F81">
        <v>1566.1753742999999</v>
      </c>
      <c r="G81">
        <v>2132.8124213000001</v>
      </c>
      <c r="H81">
        <v>158.56110219999999</v>
      </c>
    </row>
    <row r="82" spans="1:8">
      <c r="A82" s="1">
        <v>35674</v>
      </c>
      <c r="B82">
        <v>1615.924</v>
      </c>
      <c r="C82" s="4">
        <f t="shared" si="1"/>
        <v>1873.6469247736709</v>
      </c>
      <c r="D82">
        <v>1873.6469247</v>
      </c>
      <c r="E82">
        <v>144.55292329</v>
      </c>
      <c r="F82">
        <v>1590.3284011999999</v>
      </c>
      <c r="G82">
        <v>2156.9654482000001</v>
      </c>
      <c r="H82">
        <v>-257.72292470000002</v>
      </c>
    </row>
    <row r="83" spans="1:8">
      <c r="A83" s="1">
        <v>35704</v>
      </c>
      <c r="B83">
        <v>1773.91</v>
      </c>
      <c r="C83" s="4">
        <f t="shared" si="1"/>
        <v>1684.0475559091803</v>
      </c>
      <c r="D83">
        <v>1684.047556</v>
      </c>
      <c r="E83">
        <v>144.55292329</v>
      </c>
      <c r="F83">
        <v>1400.7290324999999</v>
      </c>
      <c r="G83">
        <v>1967.3660795000001</v>
      </c>
      <c r="H83">
        <v>89.862443987999995</v>
      </c>
    </row>
    <row r="84" spans="1:8">
      <c r="A84" s="1">
        <v>35735</v>
      </c>
      <c r="B84">
        <v>1732.3679999999999</v>
      </c>
      <c r="C84" s="4">
        <f t="shared" si="1"/>
        <v>1786.3761566756773</v>
      </c>
      <c r="D84">
        <v>1786.3761566000001</v>
      </c>
      <c r="E84">
        <v>144.55292329</v>
      </c>
      <c r="F84">
        <v>1503.0576331</v>
      </c>
      <c r="G84">
        <v>2069.6946800999999</v>
      </c>
      <c r="H84">
        <v>-54.008156630000002</v>
      </c>
    </row>
    <row r="85" spans="1:8">
      <c r="A85" s="1">
        <v>35765</v>
      </c>
      <c r="B85">
        <v>1796.626</v>
      </c>
      <c r="C85" s="4">
        <f t="shared" si="1"/>
        <v>1751.9012900414095</v>
      </c>
      <c r="D85">
        <v>1751.9012901000001</v>
      </c>
      <c r="E85">
        <v>144.55292329</v>
      </c>
      <c r="F85">
        <v>1468.5827666</v>
      </c>
      <c r="G85">
        <v>2035.2198136</v>
      </c>
      <c r="H85">
        <v>44.724709931</v>
      </c>
    </row>
    <row r="86" spans="1:8">
      <c r="A86" s="1">
        <v>35796</v>
      </c>
      <c r="B86">
        <v>1570.33</v>
      </c>
      <c r="C86" s="4">
        <f t="shared" si="1"/>
        <v>1787.3718696293172</v>
      </c>
      <c r="D86">
        <v>1787.3718696000001</v>
      </c>
      <c r="E86">
        <v>144.55292329</v>
      </c>
      <c r="F86">
        <v>1504.0533461</v>
      </c>
      <c r="G86">
        <v>2070.6903931000002</v>
      </c>
      <c r="H86">
        <v>-217.04186960000001</v>
      </c>
    </row>
    <row r="87" spans="1:8">
      <c r="A87" s="1">
        <v>35827</v>
      </c>
      <c r="B87">
        <v>1412.691</v>
      </c>
      <c r="C87" s="4">
        <f t="shared" si="1"/>
        <v>1674.8500607658641</v>
      </c>
      <c r="D87">
        <v>1674.8500607999999</v>
      </c>
      <c r="E87">
        <v>144.55292329</v>
      </c>
      <c r="F87">
        <v>1391.5315373000001</v>
      </c>
      <c r="G87">
        <v>1958.1685844000001</v>
      </c>
      <c r="H87">
        <v>-262.15906080000002</v>
      </c>
    </row>
    <row r="88" spans="1:8">
      <c r="A88" s="1">
        <v>35855</v>
      </c>
      <c r="B88">
        <v>1754.6410000000001</v>
      </c>
      <c r="C88" s="4">
        <f t="shared" si="1"/>
        <v>1616.2582981454191</v>
      </c>
      <c r="D88">
        <v>1616.2582981999999</v>
      </c>
      <c r="E88">
        <v>144.55292329</v>
      </c>
      <c r="F88">
        <v>1332.9397747</v>
      </c>
      <c r="G88">
        <v>1899.5768217</v>
      </c>
      <c r="H88">
        <v>138.38270177000001</v>
      </c>
    </row>
    <row r="89" spans="1:8">
      <c r="A89" s="1">
        <v>35886</v>
      </c>
      <c r="B89">
        <v>1824.932</v>
      </c>
      <c r="C89" s="4">
        <f t="shared" si="1"/>
        <v>1787.0071845221296</v>
      </c>
      <c r="D89">
        <v>1787.0071845</v>
      </c>
      <c r="E89">
        <v>144.55292329</v>
      </c>
      <c r="F89">
        <v>1503.6886609000001</v>
      </c>
      <c r="G89">
        <v>2070.3257079999998</v>
      </c>
      <c r="H89">
        <v>37.924815537999997</v>
      </c>
    </row>
    <row r="90" spans="1:8">
      <c r="A90" s="1">
        <v>35916</v>
      </c>
      <c r="B90">
        <v>1843.289</v>
      </c>
      <c r="C90" s="4">
        <f t="shared" si="1"/>
        <v>1795.7436660614615</v>
      </c>
      <c r="D90">
        <v>1795.7436660999999</v>
      </c>
      <c r="E90">
        <v>144.55292329</v>
      </c>
      <c r="F90">
        <v>1512.4251425</v>
      </c>
      <c r="G90">
        <v>2079.0621895999998</v>
      </c>
      <c r="H90">
        <v>47.545333943000003</v>
      </c>
    </row>
    <row r="91" spans="1:8">
      <c r="A91" s="1">
        <v>35947</v>
      </c>
      <c r="B91">
        <v>1825.9639999999999</v>
      </c>
      <c r="C91" s="4">
        <f t="shared" si="1"/>
        <v>1803.1964139130478</v>
      </c>
      <c r="D91">
        <v>1803.1964138999999</v>
      </c>
      <c r="E91">
        <v>144.55292329</v>
      </c>
      <c r="F91">
        <v>1519.8778904000001</v>
      </c>
      <c r="G91">
        <v>2086.5149373999998</v>
      </c>
      <c r="H91">
        <v>22.767586102999999</v>
      </c>
    </row>
    <row r="92" spans="1:8">
      <c r="A92" s="1">
        <v>35977</v>
      </c>
      <c r="B92">
        <v>1968.172</v>
      </c>
      <c r="C92" s="4">
        <f t="shared" si="1"/>
        <v>1793.8986584451238</v>
      </c>
      <c r="D92">
        <v>1793.8986583999999</v>
      </c>
      <c r="E92">
        <v>144.55292329</v>
      </c>
      <c r="F92">
        <v>1510.5801349000001</v>
      </c>
      <c r="G92">
        <v>2077.2171819999999</v>
      </c>
      <c r="H92">
        <v>174.27334156000001</v>
      </c>
    </row>
    <row r="93" spans="1:8">
      <c r="A93" s="1">
        <v>36008</v>
      </c>
      <c r="B93">
        <v>1921.645</v>
      </c>
      <c r="C93" s="4">
        <f t="shared" si="1"/>
        <v>1862.7353590221253</v>
      </c>
      <c r="D93">
        <v>1862.735359</v>
      </c>
      <c r="E93">
        <v>144.55292329</v>
      </c>
      <c r="F93">
        <v>1579.4168354000001</v>
      </c>
      <c r="G93">
        <v>2146.0538824999999</v>
      </c>
      <c r="H93">
        <v>58.909641039999997</v>
      </c>
    </row>
    <row r="94" spans="1:8">
      <c r="A94" s="1">
        <v>36039</v>
      </c>
      <c r="B94">
        <v>1669.597</v>
      </c>
      <c r="C94" s="4">
        <f t="shared" si="1"/>
        <v>1830.7247032011917</v>
      </c>
      <c r="D94">
        <v>1830.7247032</v>
      </c>
      <c r="E94">
        <v>144.55292329</v>
      </c>
      <c r="F94">
        <v>1547.4061796999999</v>
      </c>
      <c r="G94">
        <v>2114.0432267000001</v>
      </c>
      <c r="H94">
        <v>-161.12770320000001</v>
      </c>
    </row>
    <row r="95" spans="1:8">
      <c r="A95" s="1">
        <v>36069</v>
      </c>
      <c r="B95">
        <v>1791.4739999999999</v>
      </c>
      <c r="C95" s="4">
        <f t="shared" si="1"/>
        <v>1715.7124914490375</v>
      </c>
      <c r="D95">
        <v>1715.7124914999999</v>
      </c>
      <c r="E95">
        <v>144.55292329</v>
      </c>
      <c r="F95">
        <v>1432.3939680000001</v>
      </c>
      <c r="G95">
        <v>1999.031015</v>
      </c>
      <c r="H95">
        <v>75.761508488999993</v>
      </c>
    </row>
    <row r="96" spans="1:8">
      <c r="A96" s="1">
        <v>36100</v>
      </c>
      <c r="B96">
        <v>1816.7139999999999</v>
      </c>
      <c r="C96" s="4">
        <f t="shared" si="1"/>
        <v>1790.1457664237894</v>
      </c>
      <c r="D96">
        <v>1790.1457664</v>
      </c>
      <c r="E96">
        <v>144.55292329</v>
      </c>
      <c r="F96">
        <v>1506.8272429000001</v>
      </c>
      <c r="G96">
        <v>2073.4642899</v>
      </c>
      <c r="H96">
        <v>26.568233611</v>
      </c>
    </row>
    <row r="97" spans="1:8">
      <c r="A97" s="1">
        <v>36130</v>
      </c>
      <c r="B97">
        <v>1846.7539999999999</v>
      </c>
      <c r="C97" s="4">
        <f t="shared" si="1"/>
        <v>1791.3905318815598</v>
      </c>
      <c r="D97">
        <v>1791.3905319</v>
      </c>
      <c r="E97">
        <v>144.55292329</v>
      </c>
      <c r="F97">
        <v>1508.0720084</v>
      </c>
      <c r="G97">
        <v>2074.7090554000001</v>
      </c>
      <c r="H97">
        <v>55.363468122</v>
      </c>
    </row>
    <row r="98" spans="1:8">
      <c r="A98" s="1">
        <v>36161</v>
      </c>
      <c r="B98">
        <v>1599.4269999999999</v>
      </c>
      <c r="C98" s="4">
        <f t="shared" si="1"/>
        <v>1805.4688091031028</v>
      </c>
      <c r="D98">
        <v>1805.4688091</v>
      </c>
      <c r="E98">
        <v>144.55292329</v>
      </c>
      <c r="F98">
        <v>1522.1502856</v>
      </c>
      <c r="G98">
        <v>2088.7873325999999</v>
      </c>
      <c r="H98">
        <v>-206.04180909999999</v>
      </c>
    </row>
    <row r="99" spans="1:8">
      <c r="A99" s="1">
        <v>36192</v>
      </c>
      <c r="B99">
        <v>1548.8040000000001</v>
      </c>
      <c r="C99" s="4">
        <f t="shared" si="1"/>
        <v>1686.0503314687126</v>
      </c>
      <c r="D99">
        <v>1686.0503315000001</v>
      </c>
      <c r="E99">
        <v>144.55292329</v>
      </c>
      <c r="F99">
        <v>1402.731808</v>
      </c>
      <c r="G99">
        <v>1969.3688551</v>
      </c>
      <c r="H99">
        <v>-137.2463315</v>
      </c>
    </row>
    <row r="100" spans="1:8">
      <c r="A100" s="1">
        <v>36220</v>
      </c>
      <c r="B100">
        <v>1832.3330000000001</v>
      </c>
      <c r="C100" s="4">
        <f t="shared" si="1"/>
        <v>1679.2459058312938</v>
      </c>
      <c r="D100">
        <v>1679.2459059</v>
      </c>
      <c r="E100">
        <v>144.55292329</v>
      </c>
      <c r="F100">
        <v>1395.9273823999999</v>
      </c>
      <c r="G100">
        <v>1962.5644294000001</v>
      </c>
      <c r="H100">
        <v>153.08709413</v>
      </c>
    </row>
    <row r="101" spans="1:8">
      <c r="A101" s="1">
        <v>36251</v>
      </c>
      <c r="B101">
        <v>1839.72</v>
      </c>
      <c r="C101" s="4">
        <f t="shared" si="1"/>
        <v>1814.7977935900763</v>
      </c>
      <c r="D101">
        <v>1814.7977934999999</v>
      </c>
      <c r="E101">
        <v>144.55292329</v>
      </c>
      <c r="F101">
        <v>1531.47927</v>
      </c>
      <c r="G101">
        <v>2098.116317</v>
      </c>
      <c r="H101">
        <v>24.922206469999999</v>
      </c>
    </row>
    <row r="102" spans="1:8">
      <c r="A102" s="1">
        <v>36281</v>
      </c>
      <c r="B102">
        <v>1846.498</v>
      </c>
      <c r="C102" s="4">
        <f t="shared" si="1"/>
        <v>1798.7544692322983</v>
      </c>
      <c r="D102">
        <v>1798.7544691999999</v>
      </c>
      <c r="E102">
        <v>144.55292329</v>
      </c>
      <c r="F102">
        <v>1515.4359457</v>
      </c>
      <c r="G102">
        <v>2082.0729927000002</v>
      </c>
      <c r="H102">
        <v>47.743530767000003</v>
      </c>
    </row>
    <row r="103" spans="1:8">
      <c r="A103" s="1">
        <v>36312</v>
      </c>
      <c r="B103">
        <v>1864.8520000000001</v>
      </c>
      <c r="C103" s="4">
        <f t="shared" si="1"/>
        <v>1804.2852720039614</v>
      </c>
      <c r="D103">
        <v>1804.2852720000001</v>
      </c>
      <c r="E103">
        <v>144.55292329</v>
      </c>
      <c r="F103">
        <v>1520.9667485</v>
      </c>
      <c r="G103">
        <v>2087.6037955000002</v>
      </c>
      <c r="H103">
        <v>60.566728011999999</v>
      </c>
    </row>
    <row r="104" spans="1:8">
      <c r="A104" s="1">
        <v>36342</v>
      </c>
      <c r="B104">
        <v>1965.7429999999999</v>
      </c>
      <c r="C104" s="4">
        <f t="shared" si="1"/>
        <v>1812.1989213671602</v>
      </c>
      <c r="D104">
        <v>1812.1989212999999</v>
      </c>
      <c r="E104">
        <v>144.55292329</v>
      </c>
      <c r="F104">
        <v>1528.8803978000001</v>
      </c>
      <c r="G104">
        <v>2095.5174449000001</v>
      </c>
      <c r="H104">
        <v>153.54407864999999</v>
      </c>
    </row>
    <row r="105" spans="1:8">
      <c r="A105" s="1">
        <v>36373</v>
      </c>
      <c r="B105">
        <v>1949.002</v>
      </c>
      <c r="C105" s="4">
        <f t="shared" si="1"/>
        <v>1858.9432121590528</v>
      </c>
      <c r="D105">
        <v>1858.9432121</v>
      </c>
      <c r="E105">
        <v>144.55292329</v>
      </c>
      <c r="F105">
        <v>1575.6246885999999</v>
      </c>
      <c r="G105">
        <v>2142.2617356000001</v>
      </c>
      <c r="H105">
        <v>90.058787894000005</v>
      </c>
    </row>
    <row r="106" spans="1:8">
      <c r="A106" s="1">
        <v>36404</v>
      </c>
      <c r="B106">
        <v>1607.373</v>
      </c>
      <c r="C106" s="4">
        <f t="shared" si="1"/>
        <v>1844.2559831681156</v>
      </c>
      <c r="D106">
        <v>1844.2559831000001</v>
      </c>
      <c r="E106">
        <v>144.55292329</v>
      </c>
      <c r="F106">
        <v>1560.9374596</v>
      </c>
      <c r="G106">
        <v>2127.5745066999998</v>
      </c>
      <c r="H106">
        <v>-236.88298309999999</v>
      </c>
    </row>
    <row r="107" spans="1:8">
      <c r="A107" s="1">
        <v>36434</v>
      </c>
      <c r="B107">
        <v>1803.664</v>
      </c>
      <c r="C107" s="4">
        <f t="shared" si="1"/>
        <v>1684.2278031482037</v>
      </c>
      <c r="D107">
        <v>1684.2278031999999</v>
      </c>
      <c r="E107">
        <v>144.55292329</v>
      </c>
      <c r="F107">
        <v>1400.9092797000001</v>
      </c>
      <c r="G107">
        <v>1967.5463268000001</v>
      </c>
      <c r="H107">
        <v>119.43619676</v>
      </c>
    </row>
    <row r="108" spans="1:8">
      <c r="A108" s="1">
        <v>36465</v>
      </c>
      <c r="B108">
        <v>1850.309</v>
      </c>
      <c r="C108" s="4">
        <f t="shared" si="1"/>
        <v>1800.4722161600791</v>
      </c>
      <c r="D108">
        <v>1800.4722161</v>
      </c>
      <c r="E108">
        <v>144.55292329</v>
      </c>
      <c r="F108">
        <v>1517.1536926000001</v>
      </c>
      <c r="G108">
        <v>2083.7907396000001</v>
      </c>
      <c r="H108">
        <v>49.836783894</v>
      </c>
    </row>
    <row r="109" spans="1:8">
      <c r="A109" s="1">
        <v>36495</v>
      </c>
      <c r="B109">
        <v>1836.4349999999999</v>
      </c>
      <c r="C109" s="4">
        <f t="shared" si="1"/>
        <v>1805.8463411518374</v>
      </c>
      <c r="D109">
        <v>1805.8463411</v>
      </c>
      <c r="E109">
        <v>144.55292329</v>
      </c>
      <c r="F109">
        <v>1522.5278175999999</v>
      </c>
      <c r="G109">
        <v>2089.1648647000002</v>
      </c>
      <c r="H109">
        <v>30.588658856999999</v>
      </c>
    </row>
    <row r="110" spans="1:8">
      <c r="A110" s="1">
        <v>36526</v>
      </c>
      <c r="B110">
        <v>1541.66</v>
      </c>
      <c r="C110" s="4">
        <f t="shared" si="1"/>
        <v>1798.486304368311</v>
      </c>
      <c r="D110">
        <v>1798.4863044000001</v>
      </c>
      <c r="E110">
        <v>144.55292329</v>
      </c>
      <c r="F110">
        <v>1515.1677807999999</v>
      </c>
      <c r="G110">
        <v>2081.8048279</v>
      </c>
      <c r="H110">
        <v>-256.82630440000003</v>
      </c>
    </row>
    <row r="111" spans="1:8">
      <c r="A111" s="1">
        <v>36557</v>
      </c>
      <c r="B111">
        <v>1616.9280000000001</v>
      </c>
      <c r="C111" s="4">
        <f t="shared" si="1"/>
        <v>1659.6395695684787</v>
      </c>
      <c r="D111">
        <v>1659.6395697</v>
      </c>
      <c r="E111">
        <v>144.55292329</v>
      </c>
      <c r="F111">
        <v>1376.3210461000001</v>
      </c>
      <c r="G111">
        <v>1942.9580931999999</v>
      </c>
      <c r="H111">
        <v>-42.711569670000003</v>
      </c>
    </row>
    <row r="112" spans="1:8">
      <c r="A112" s="1">
        <v>36586</v>
      </c>
      <c r="B112">
        <v>1919.538</v>
      </c>
      <c r="C112" s="4">
        <f t="shared" si="1"/>
        <v>1715.3883825816013</v>
      </c>
      <c r="D112">
        <v>1715.3883826000001</v>
      </c>
      <c r="E112">
        <v>144.55292329</v>
      </c>
      <c r="F112">
        <v>1432.0698591</v>
      </c>
      <c r="G112">
        <v>1998.7069061</v>
      </c>
      <c r="H112">
        <v>204.14961740999999</v>
      </c>
    </row>
    <row r="113" spans="1:8">
      <c r="A113" s="1">
        <v>36617</v>
      </c>
      <c r="B113">
        <v>1971.4929999999999</v>
      </c>
      <c r="C113" s="4">
        <f t="shared" si="1"/>
        <v>1850.9751551965157</v>
      </c>
      <c r="D113">
        <v>1850.9751550999999</v>
      </c>
      <c r="E113">
        <v>144.55292329</v>
      </c>
      <c r="F113">
        <v>1567.6566316000001</v>
      </c>
      <c r="G113">
        <v>2134.2936786</v>
      </c>
      <c r="H113">
        <v>120.51784488</v>
      </c>
    </row>
    <row r="114" spans="1:8">
      <c r="A114" s="1">
        <v>36647</v>
      </c>
      <c r="B114">
        <v>1992.3009999999999</v>
      </c>
      <c r="C114" s="4">
        <f t="shared" si="1"/>
        <v>1856.0799805253841</v>
      </c>
      <c r="D114">
        <v>1856.0799804999999</v>
      </c>
      <c r="E114">
        <v>144.55292329</v>
      </c>
      <c r="F114">
        <v>1572.7614570000001</v>
      </c>
      <c r="G114">
        <v>2139.3985039999998</v>
      </c>
      <c r="H114">
        <v>136.22101950999999</v>
      </c>
    </row>
    <row r="115" spans="1:8">
      <c r="A115" s="1">
        <v>36678</v>
      </c>
      <c r="B115">
        <v>2009.7629999999999</v>
      </c>
      <c r="C115" s="4">
        <f t="shared" si="1"/>
        <v>1865.2197995896188</v>
      </c>
      <c r="D115">
        <v>1865.2197994999999</v>
      </c>
      <c r="E115">
        <v>144.55292329</v>
      </c>
      <c r="F115">
        <v>1581.9012760000001</v>
      </c>
      <c r="G115">
        <v>2148.5383231000001</v>
      </c>
      <c r="H115">
        <v>144.54320046000001</v>
      </c>
    </row>
    <row r="116" spans="1:8">
      <c r="A116" s="1">
        <v>36708</v>
      </c>
      <c r="B116">
        <v>2053.9960000000001</v>
      </c>
      <c r="C116" s="4">
        <f t="shared" si="1"/>
        <v>1872.1895865424681</v>
      </c>
      <c r="D116">
        <v>1872.1895864999999</v>
      </c>
      <c r="E116">
        <v>144.55292329</v>
      </c>
      <c r="F116">
        <v>1588.871063</v>
      </c>
      <c r="G116">
        <v>2155.5081100000002</v>
      </c>
      <c r="H116">
        <v>181.80641349999999</v>
      </c>
    </row>
    <row r="117" spans="1:8">
      <c r="A117" s="1">
        <v>36739</v>
      </c>
      <c r="B117">
        <v>2097.471</v>
      </c>
      <c r="C117" s="4">
        <f t="shared" si="1"/>
        <v>1892.1785793743766</v>
      </c>
      <c r="D117">
        <v>1892.1785792999999</v>
      </c>
      <c r="E117">
        <v>144.55292329</v>
      </c>
      <c r="F117">
        <v>1608.8600558000001</v>
      </c>
      <c r="G117">
        <v>2175.4971028</v>
      </c>
      <c r="H117">
        <v>205.29242069</v>
      </c>
    </row>
    <row r="118" spans="1:8">
      <c r="A118" s="1">
        <v>36770</v>
      </c>
      <c r="B118">
        <v>1823.7059999999999</v>
      </c>
      <c r="C118" s="4">
        <f t="shared" si="1"/>
        <v>1909.930165237583</v>
      </c>
      <c r="D118">
        <v>1909.9301651999999</v>
      </c>
      <c r="E118">
        <v>144.55292329</v>
      </c>
      <c r="F118">
        <v>1626.6116417000001</v>
      </c>
      <c r="G118">
        <v>2193.2486887</v>
      </c>
      <c r="H118">
        <v>-86.224165170000006</v>
      </c>
    </row>
    <row r="119" spans="1:8">
      <c r="A119" s="1">
        <v>36800</v>
      </c>
      <c r="B119">
        <v>1976.9970000000001</v>
      </c>
      <c r="C119" s="4">
        <f t="shared" si="1"/>
        <v>1777.4337288828813</v>
      </c>
      <c r="D119">
        <v>1777.4337289</v>
      </c>
      <c r="E119">
        <v>144.55292329</v>
      </c>
      <c r="F119">
        <v>1494.1152053999999</v>
      </c>
      <c r="G119">
        <v>2060.7522524000001</v>
      </c>
      <c r="H119">
        <v>199.56327107999999</v>
      </c>
    </row>
    <row r="120" spans="1:8">
      <c r="A120" s="1">
        <v>36831</v>
      </c>
      <c r="B120">
        <v>1981.4079999999999</v>
      </c>
      <c r="C120" s="4">
        <f t="shared" si="1"/>
        <v>1869.2985276956842</v>
      </c>
      <c r="D120">
        <v>1869.2985275999999</v>
      </c>
      <c r="E120">
        <v>144.55292329</v>
      </c>
      <c r="F120">
        <v>1585.9800041000001</v>
      </c>
      <c r="G120">
        <v>2152.6170511</v>
      </c>
      <c r="H120">
        <v>112.10947238</v>
      </c>
    </row>
    <row r="121" spans="1:8">
      <c r="A121" s="1">
        <v>36861</v>
      </c>
      <c r="B121">
        <v>2000.153</v>
      </c>
      <c r="C121" s="4">
        <f t="shared" si="1"/>
        <v>1858.1432977634402</v>
      </c>
      <c r="D121">
        <v>1858.1432976999999</v>
      </c>
      <c r="E121">
        <v>144.55292329</v>
      </c>
      <c r="F121">
        <v>1574.8247742000001</v>
      </c>
      <c r="G121">
        <v>2141.4618212999999</v>
      </c>
      <c r="H121">
        <v>142.00970226999999</v>
      </c>
    </row>
    <row r="122" spans="1:8">
      <c r="A122" s="2">
        <v>43831</v>
      </c>
      <c r="B122">
        <v>1683.1479999999999</v>
      </c>
      <c r="C122" s="4">
        <f t="shared" si="1"/>
        <v>1868.6489984590116</v>
      </c>
      <c r="D122">
        <v>1868.6489984</v>
      </c>
      <c r="E122">
        <v>144.55292329</v>
      </c>
      <c r="F122">
        <v>1585.3304748999999</v>
      </c>
      <c r="G122">
        <v>2151.9675219000001</v>
      </c>
      <c r="H122">
        <v>-185.50099839999999</v>
      </c>
    </row>
    <row r="123" spans="1:8">
      <c r="A123" s="2">
        <v>43862</v>
      </c>
      <c r="B123">
        <v>1663.404</v>
      </c>
      <c r="C123" s="4">
        <f t="shared" si="1"/>
        <v>1716.6746930788024</v>
      </c>
      <c r="D123">
        <v>1716.6746932000001</v>
      </c>
      <c r="E123">
        <v>144.55292329</v>
      </c>
      <c r="F123">
        <v>1433.3561695999999</v>
      </c>
      <c r="G123">
        <v>1999.9932166999999</v>
      </c>
      <c r="H123">
        <v>-53.27069315</v>
      </c>
    </row>
    <row r="124" spans="1:8">
      <c r="A124" s="2">
        <v>43891</v>
      </c>
      <c r="B124">
        <v>2007.9280000000001</v>
      </c>
      <c r="C124" s="4">
        <f t="shared" si="1"/>
        <v>1729.2215036723198</v>
      </c>
      <c r="D124">
        <v>1729.2215037000001</v>
      </c>
      <c r="E124">
        <v>144.55292329</v>
      </c>
      <c r="F124">
        <v>1445.9029802</v>
      </c>
      <c r="G124">
        <v>2012.5400271999999</v>
      </c>
      <c r="H124">
        <v>278.70649631999999</v>
      </c>
    </row>
    <row r="125" spans="1:8">
      <c r="A125" s="2">
        <v>43922</v>
      </c>
      <c r="B125" t="s">
        <v>6</v>
      </c>
      <c r="C125" s="4">
        <f t="shared" si="1"/>
        <v>1890.9324219050768</v>
      </c>
      <c r="D125">
        <v>1890.9324217999999</v>
      </c>
      <c r="E125">
        <v>144.55292329</v>
      </c>
      <c r="F125">
        <v>1607.6138983000001</v>
      </c>
      <c r="G125">
        <v>2174.2509452999998</v>
      </c>
      <c r="H125" t="s">
        <v>6</v>
      </c>
    </row>
    <row r="126" spans="1:8">
      <c r="A126" s="2">
        <v>43952</v>
      </c>
      <c r="B126" t="s">
        <v>6</v>
      </c>
      <c r="C126" s="4">
        <f>M$2*(1-O$2)+O$2*C125</f>
        <v>1812.0810796504752</v>
      </c>
      <c r="D126">
        <v>1812.0810796000001</v>
      </c>
      <c r="E126">
        <v>160.00845667999999</v>
      </c>
      <c r="F126">
        <v>1498.4702672999999</v>
      </c>
      <c r="G126">
        <v>2125.6918919</v>
      </c>
      <c r="H126" t="s">
        <v>6</v>
      </c>
    </row>
    <row r="127" spans="1:8">
      <c r="A127" s="2">
        <v>43983</v>
      </c>
      <c r="B127" t="s">
        <v>6</v>
      </c>
      <c r="C127" s="4">
        <f t="shared" ref="C127:C160" si="2">M$2*(1-O$2)+O$2*C126</f>
        <v>1786.0280950061936</v>
      </c>
      <c r="D127">
        <v>1786.0280949999999</v>
      </c>
      <c r="E127">
        <v>161.60624676</v>
      </c>
      <c r="F127">
        <v>1469.2856717</v>
      </c>
      <c r="G127">
        <v>2102.7705182999998</v>
      </c>
      <c r="H127" t="s">
        <v>6</v>
      </c>
    </row>
    <row r="128" spans="1:8">
      <c r="A128" s="2">
        <v>44013</v>
      </c>
      <c r="B128" t="s">
        <v>6</v>
      </c>
      <c r="C128" s="4">
        <f t="shared" si="2"/>
        <v>1777.420023292163</v>
      </c>
      <c r="D128">
        <v>1777.4200232999999</v>
      </c>
      <c r="E128">
        <v>161.77971948999999</v>
      </c>
      <c r="F128">
        <v>1460.3375997000001</v>
      </c>
      <c r="G128">
        <v>2094.5024469</v>
      </c>
      <c r="H128" t="s">
        <v>6</v>
      </c>
    </row>
    <row r="129" spans="1:8">
      <c r="A129" s="2">
        <v>44044</v>
      </c>
      <c r="B129" t="s">
        <v>6</v>
      </c>
      <c r="C129" s="4">
        <f t="shared" si="2"/>
        <v>1774.5758616866651</v>
      </c>
      <c r="D129">
        <v>1774.5758616999999</v>
      </c>
      <c r="E129">
        <v>161.79864597</v>
      </c>
      <c r="F129">
        <v>1457.4563427999999</v>
      </c>
      <c r="G129">
        <v>2091.6953804999998</v>
      </c>
      <c r="H129" t="s">
        <v>6</v>
      </c>
    </row>
    <row r="130" spans="1:8">
      <c r="A130" s="2">
        <v>44075</v>
      </c>
      <c r="B130" t="s">
        <v>6</v>
      </c>
      <c r="C130" s="4">
        <f t="shared" si="2"/>
        <v>1773.6361326152864</v>
      </c>
      <c r="D130">
        <v>1773.6361326000001</v>
      </c>
      <c r="E130">
        <v>161.80071201000001</v>
      </c>
      <c r="F130">
        <v>1456.5125644</v>
      </c>
      <c r="G130">
        <v>2090.7597007999998</v>
      </c>
      <c r="H130" t="s">
        <v>6</v>
      </c>
    </row>
    <row r="131" spans="1:8">
      <c r="A131" s="2">
        <v>44105</v>
      </c>
      <c r="B131" t="s">
        <v>6</v>
      </c>
      <c r="C131" s="4">
        <f t="shared" si="2"/>
        <v>1773.3256401573728</v>
      </c>
      <c r="D131">
        <v>1773.3256402</v>
      </c>
      <c r="E131">
        <v>161.80093754999999</v>
      </c>
      <c r="F131">
        <v>1456.2016298999999</v>
      </c>
      <c r="G131">
        <v>2090.4496503999999</v>
      </c>
      <c r="H131" t="s">
        <v>6</v>
      </c>
    </row>
    <row r="132" spans="1:8">
      <c r="A132" s="2">
        <v>44136</v>
      </c>
      <c r="B132" t="s">
        <v>6</v>
      </c>
      <c r="C132" s="4">
        <f t="shared" si="2"/>
        <v>1773.2230514758503</v>
      </c>
      <c r="D132">
        <v>1773.2230515000001</v>
      </c>
      <c r="E132">
        <v>161.80096216999999</v>
      </c>
      <c r="F132">
        <v>1456.0989930000001</v>
      </c>
      <c r="G132">
        <v>2090.3471100000002</v>
      </c>
      <c r="H132" t="s">
        <v>6</v>
      </c>
    </row>
    <row r="133" spans="1:8">
      <c r="A133" s="2">
        <v>44166</v>
      </c>
      <c r="B133" t="s">
        <v>6</v>
      </c>
      <c r="C133" s="4">
        <f t="shared" si="2"/>
        <v>1773.189155523442</v>
      </c>
      <c r="D133">
        <v>1773.1891555</v>
      </c>
      <c r="E133">
        <v>161.80096485999999</v>
      </c>
      <c r="F133">
        <v>1456.0650917</v>
      </c>
      <c r="G133">
        <v>2090.3132193000001</v>
      </c>
      <c r="H133" t="s">
        <v>6</v>
      </c>
    </row>
    <row r="134" spans="1:8">
      <c r="A134" s="2">
        <v>43832</v>
      </c>
      <c r="B134" t="s">
        <v>6</v>
      </c>
      <c r="C134" s="4">
        <f t="shared" si="2"/>
        <v>1773.1779560853306</v>
      </c>
      <c r="D134">
        <v>1773.1779561000001</v>
      </c>
      <c r="E134">
        <v>161.80096515</v>
      </c>
      <c r="F134">
        <v>1456.0538916999999</v>
      </c>
      <c r="G134">
        <v>2090.3020204999998</v>
      </c>
      <c r="H134" t="s">
        <v>6</v>
      </c>
    </row>
    <row r="135" spans="1:8">
      <c r="A135" s="2">
        <v>43863</v>
      </c>
      <c r="B135" t="s">
        <v>6</v>
      </c>
      <c r="C135" s="4">
        <f t="shared" si="2"/>
        <v>1773.1742557197972</v>
      </c>
      <c r="D135">
        <v>1773.1742557</v>
      </c>
      <c r="E135">
        <v>161.80096519</v>
      </c>
      <c r="F135">
        <v>1456.0501913000001</v>
      </c>
      <c r="G135">
        <v>2090.2983202</v>
      </c>
      <c r="H135" t="s">
        <v>6</v>
      </c>
    </row>
    <row r="136" spans="1:8">
      <c r="A136" s="2">
        <v>43892</v>
      </c>
      <c r="B136" t="s">
        <v>6</v>
      </c>
      <c r="C136" s="4">
        <f t="shared" si="2"/>
        <v>1773.1730330955061</v>
      </c>
      <c r="D136">
        <v>1773.1730331000001</v>
      </c>
      <c r="E136">
        <v>161.80096519</v>
      </c>
      <c r="F136">
        <v>1456.0489686999999</v>
      </c>
      <c r="G136">
        <v>2090.2970974999998</v>
      </c>
      <c r="H136" t="s">
        <v>6</v>
      </c>
    </row>
    <row r="137" spans="1:8">
      <c r="A137" s="2">
        <v>43923</v>
      </c>
      <c r="B137" t="s">
        <v>6</v>
      </c>
      <c r="C137" s="4">
        <f t="shared" si="2"/>
        <v>1773.1726291326695</v>
      </c>
      <c r="D137">
        <v>1773.1726291</v>
      </c>
      <c r="E137">
        <v>161.80096519</v>
      </c>
      <c r="F137">
        <v>1456.0485647</v>
      </c>
      <c r="G137">
        <v>2090.2966935999998</v>
      </c>
      <c r="H137" t="s">
        <v>6</v>
      </c>
    </row>
    <row r="138" spans="1:8">
      <c r="A138" s="2">
        <v>43953</v>
      </c>
      <c r="B138" t="s">
        <v>6</v>
      </c>
      <c r="C138" s="4">
        <f t="shared" si="2"/>
        <v>1773.1724956607809</v>
      </c>
      <c r="D138">
        <v>1773.1724956999999</v>
      </c>
      <c r="E138">
        <v>161.80096519</v>
      </c>
      <c r="F138">
        <v>1456.0484312000001</v>
      </c>
      <c r="G138">
        <v>2090.2965601000001</v>
      </c>
      <c r="H138" t="s">
        <v>6</v>
      </c>
    </row>
    <row r="139" spans="1:8">
      <c r="A139" s="2">
        <v>43984</v>
      </c>
      <c r="B139" t="s">
        <v>6</v>
      </c>
      <c r="C139" s="4">
        <f t="shared" si="2"/>
        <v>1773.1724515608205</v>
      </c>
      <c r="D139">
        <v>1773.1724515999999</v>
      </c>
      <c r="E139">
        <v>161.80096519</v>
      </c>
      <c r="F139">
        <v>1456.0483870999999</v>
      </c>
      <c r="G139">
        <v>2090.2965159999999</v>
      </c>
      <c r="H139" t="s">
        <v>6</v>
      </c>
    </row>
    <row r="140" spans="1:8">
      <c r="A140" s="2">
        <v>44014</v>
      </c>
      <c r="B140" t="s">
        <v>6</v>
      </c>
      <c r="C140" s="4">
        <f t="shared" si="2"/>
        <v>1773.1724369899134</v>
      </c>
      <c r="D140">
        <v>1773.1724369999999</v>
      </c>
      <c r="E140">
        <v>161.80096519</v>
      </c>
      <c r="F140">
        <v>1456.0483726</v>
      </c>
      <c r="G140">
        <v>2090.2965014000001</v>
      </c>
      <c r="H140" t="s">
        <v>6</v>
      </c>
    </row>
    <row r="141" spans="1:8">
      <c r="A141" s="2">
        <v>44045</v>
      </c>
      <c r="B141" t="s">
        <v>6</v>
      </c>
      <c r="C141" s="4">
        <f t="shared" si="2"/>
        <v>1773.1724321755928</v>
      </c>
      <c r="D141">
        <v>1773.1724322</v>
      </c>
      <c r="E141">
        <v>161.80096519</v>
      </c>
      <c r="F141">
        <v>1456.0483677</v>
      </c>
      <c r="G141">
        <v>2090.2964966</v>
      </c>
      <c r="H141" t="s">
        <v>6</v>
      </c>
    </row>
    <row r="142" spans="1:8">
      <c r="A142" s="2">
        <v>44076</v>
      </c>
      <c r="B142" t="s">
        <v>6</v>
      </c>
      <c r="C142" s="4">
        <f t="shared" si="2"/>
        <v>1773.1724305849107</v>
      </c>
      <c r="D142">
        <v>1773.1724306000001</v>
      </c>
      <c r="E142">
        <v>161.80096519</v>
      </c>
      <c r="F142">
        <v>1456.0483661999999</v>
      </c>
      <c r="G142">
        <v>2090.296495</v>
      </c>
      <c r="H142" t="s">
        <v>6</v>
      </c>
    </row>
    <row r="143" spans="1:8">
      <c r="A143" s="2">
        <v>44106</v>
      </c>
      <c r="B143" t="s">
        <v>6</v>
      </c>
      <c r="C143" s="4">
        <f t="shared" si="2"/>
        <v>1773.1724300593394</v>
      </c>
      <c r="D143">
        <v>1773.1724300999999</v>
      </c>
      <c r="E143">
        <v>161.80096519</v>
      </c>
      <c r="F143">
        <v>1456.0483655999999</v>
      </c>
      <c r="G143">
        <v>2090.2964944999999</v>
      </c>
      <c r="H143" t="s">
        <v>6</v>
      </c>
    </row>
    <row r="144" spans="1:8">
      <c r="A144" s="2">
        <v>44137</v>
      </c>
      <c r="B144" t="s">
        <v>6</v>
      </c>
      <c r="C144" s="4">
        <f t="shared" si="2"/>
        <v>1773.1724298856873</v>
      </c>
      <c r="D144">
        <v>1773.1724299</v>
      </c>
      <c r="E144">
        <v>161.80096519</v>
      </c>
      <c r="F144">
        <v>1456.0483655</v>
      </c>
      <c r="G144">
        <v>2090.2964943000002</v>
      </c>
      <c r="H144" t="s">
        <v>6</v>
      </c>
    </row>
    <row r="145" spans="1:8">
      <c r="A145" s="2">
        <v>44167</v>
      </c>
      <c r="B145" t="s">
        <v>6</v>
      </c>
      <c r="C145" s="4">
        <f t="shared" si="2"/>
        <v>1773.1724298283116</v>
      </c>
      <c r="D145">
        <v>1773.1724297999999</v>
      </c>
      <c r="E145">
        <v>161.80096519</v>
      </c>
      <c r="F145">
        <v>1456.0483654</v>
      </c>
      <c r="G145">
        <v>2090.2964943000002</v>
      </c>
      <c r="H145" t="s">
        <v>6</v>
      </c>
    </row>
    <row r="146" spans="1:8">
      <c r="A146" s="2">
        <v>43833</v>
      </c>
      <c r="B146" t="s">
        <v>6</v>
      </c>
      <c r="C146" s="4">
        <f t="shared" si="2"/>
        <v>1773.1724298093541</v>
      </c>
      <c r="D146">
        <v>1773.1724297999999</v>
      </c>
      <c r="E146">
        <v>161.80096519</v>
      </c>
      <c r="F146">
        <v>1456.0483654</v>
      </c>
      <c r="G146">
        <v>2090.2964941999999</v>
      </c>
      <c r="H146" t="s">
        <v>6</v>
      </c>
    </row>
    <row r="147" spans="1:8">
      <c r="A147" s="2">
        <v>43864</v>
      </c>
      <c r="B147" t="s">
        <v>6</v>
      </c>
      <c r="C147" s="4">
        <f t="shared" si="2"/>
        <v>1773.1724298030904</v>
      </c>
      <c r="D147">
        <v>1773.1724297999999</v>
      </c>
      <c r="E147">
        <v>161.80096519</v>
      </c>
      <c r="F147">
        <v>1456.0483654</v>
      </c>
      <c r="G147">
        <v>2090.2964941999999</v>
      </c>
      <c r="H147" t="s">
        <v>6</v>
      </c>
    </row>
    <row r="148" spans="1:8">
      <c r="A148" s="2">
        <v>43893</v>
      </c>
      <c r="B148" t="s">
        <v>6</v>
      </c>
      <c r="C148" s="4">
        <f t="shared" si="2"/>
        <v>1773.1724298010208</v>
      </c>
      <c r="D148">
        <v>1773.1724297999999</v>
      </c>
      <c r="E148">
        <v>161.80096519</v>
      </c>
      <c r="F148">
        <v>1456.0483654</v>
      </c>
      <c r="G148">
        <v>2090.2964941999999</v>
      </c>
      <c r="H148" t="s">
        <v>6</v>
      </c>
    </row>
    <row r="149" spans="1:8">
      <c r="A149" s="2">
        <v>43924</v>
      </c>
      <c r="B149" t="s">
        <v>6</v>
      </c>
      <c r="C149" s="4">
        <f t="shared" si="2"/>
        <v>1773.1724298003371</v>
      </c>
      <c r="D149">
        <v>1773.1724297999999</v>
      </c>
      <c r="E149">
        <v>161.80096519</v>
      </c>
      <c r="F149">
        <v>1456.0483654</v>
      </c>
      <c r="G149">
        <v>2090.2964941999999</v>
      </c>
      <c r="H149" t="s">
        <v>6</v>
      </c>
    </row>
    <row r="150" spans="1:8">
      <c r="A150" s="2">
        <v>43954</v>
      </c>
      <c r="B150" t="s">
        <v>6</v>
      </c>
      <c r="C150" s="4">
        <f t="shared" si="2"/>
        <v>1773.1724298001113</v>
      </c>
      <c r="D150">
        <v>1773.1724297999999</v>
      </c>
      <c r="E150">
        <v>161.80096519</v>
      </c>
      <c r="F150">
        <v>1456.0483654</v>
      </c>
      <c r="G150">
        <v>2090.2964941999999</v>
      </c>
      <c r="H150" t="s">
        <v>6</v>
      </c>
    </row>
    <row r="151" spans="1:8">
      <c r="A151" s="2">
        <v>43985</v>
      </c>
      <c r="B151" t="s">
        <v>6</v>
      </c>
      <c r="C151" s="4">
        <f t="shared" si="2"/>
        <v>1773.1724298000368</v>
      </c>
      <c r="D151">
        <v>1773.1724297999999</v>
      </c>
      <c r="E151">
        <v>161.80096519</v>
      </c>
      <c r="F151">
        <v>1456.0483654</v>
      </c>
      <c r="G151">
        <v>2090.2964941999999</v>
      </c>
      <c r="H151" t="s">
        <v>6</v>
      </c>
    </row>
    <row r="152" spans="1:8">
      <c r="A152" s="2">
        <v>44015</v>
      </c>
      <c r="B152" t="s">
        <v>6</v>
      </c>
      <c r="C152" s="4">
        <f t="shared" si="2"/>
        <v>1773.172429800012</v>
      </c>
      <c r="D152">
        <v>1773.1724297999999</v>
      </c>
      <c r="E152">
        <v>161.80096519</v>
      </c>
      <c r="F152">
        <v>1456.0483654</v>
      </c>
      <c r="G152">
        <v>2090.2964941999999</v>
      </c>
      <c r="H152" t="s">
        <v>6</v>
      </c>
    </row>
    <row r="153" spans="1:8">
      <c r="A153" s="2">
        <v>44046</v>
      </c>
      <c r="B153" t="s">
        <v>6</v>
      </c>
      <c r="C153" s="4">
        <f t="shared" si="2"/>
        <v>1773.1724298000038</v>
      </c>
      <c r="D153">
        <v>1773.1724297999999</v>
      </c>
      <c r="E153">
        <v>161.80096519</v>
      </c>
      <c r="F153">
        <v>1456.0483654</v>
      </c>
      <c r="G153">
        <v>2090.2964941999999</v>
      </c>
      <c r="H153" t="s">
        <v>6</v>
      </c>
    </row>
    <row r="154" spans="1:8">
      <c r="A154" s="2">
        <v>44077</v>
      </c>
      <c r="B154" t="s">
        <v>6</v>
      </c>
      <c r="C154" s="4">
        <f t="shared" si="2"/>
        <v>1773.1724298000011</v>
      </c>
      <c r="D154">
        <v>1773.1724297999999</v>
      </c>
      <c r="E154">
        <v>161.80096519</v>
      </c>
      <c r="F154">
        <v>1456.0483654</v>
      </c>
      <c r="G154">
        <v>2090.2964941999999</v>
      </c>
      <c r="H154" t="s">
        <v>6</v>
      </c>
    </row>
    <row r="155" spans="1:8">
      <c r="A155" s="2">
        <v>44107</v>
      </c>
      <c r="B155" t="s">
        <v>6</v>
      </c>
      <c r="C155" s="4">
        <f t="shared" si="2"/>
        <v>1773.1724298000004</v>
      </c>
      <c r="D155">
        <v>1773.1724297999999</v>
      </c>
      <c r="E155">
        <v>161.80096519</v>
      </c>
      <c r="F155">
        <v>1456.0483654</v>
      </c>
      <c r="G155">
        <v>2090.2964941999999</v>
      </c>
      <c r="H155" t="s">
        <v>6</v>
      </c>
    </row>
    <row r="156" spans="1:8">
      <c r="A156" s="2">
        <v>44138</v>
      </c>
      <c r="B156" t="s">
        <v>6</v>
      </c>
      <c r="C156" s="4">
        <f t="shared" si="2"/>
        <v>1773.1724297999999</v>
      </c>
      <c r="D156">
        <v>1773.1724297999999</v>
      </c>
      <c r="E156">
        <v>161.80096519</v>
      </c>
      <c r="F156">
        <v>1456.0483654</v>
      </c>
      <c r="G156">
        <v>2090.2964941999999</v>
      </c>
      <c r="H156" t="s">
        <v>6</v>
      </c>
    </row>
    <row r="157" spans="1:8">
      <c r="A157" s="2">
        <v>44168</v>
      </c>
      <c r="B157" t="s">
        <v>6</v>
      </c>
      <c r="C157" s="4">
        <f t="shared" si="2"/>
        <v>1773.1724297999999</v>
      </c>
      <c r="D157">
        <v>1773.1724297999999</v>
      </c>
      <c r="E157">
        <v>161.80096519</v>
      </c>
      <c r="F157">
        <v>1456.0483654</v>
      </c>
      <c r="G157">
        <v>2090.2964941999999</v>
      </c>
      <c r="H157" t="s">
        <v>6</v>
      </c>
    </row>
    <row r="158" spans="1:8">
      <c r="A158" s="2">
        <v>43834</v>
      </c>
      <c r="B158" t="s">
        <v>6</v>
      </c>
      <c r="C158" s="4">
        <f t="shared" si="2"/>
        <v>1773.1724297999999</v>
      </c>
      <c r="D158">
        <v>1773.1724297999999</v>
      </c>
      <c r="E158">
        <v>161.80096519</v>
      </c>
      <c r="F158">
        <v>1456.0483654</v>
      </c>
      <c r="G158">
        <v>2090.2964941999999</v>
      </c>
      <c r="H158" t="s">
        <v>6</v>
      </c>
    </row>
    <row r="159" spans="1:8">
      <c r="A159" s="2">
        <v>43865</v>
      </c>
      <c r="B159" t="s">
        <v>6</v>
      </c>
      <c r="C159" s="4">
        <f t="shared" si="2"/>
        <v>1773.1724297999999</v>
      </c>
      <c r="D159">
        <v>1773.1724297999999</v>
      </c>
      <c r="E159">
        <v>161.80096519</v>
      </c>
      <c r="F159">
        <v>1456.0483654</v>
      </c>
      <c r="G159">
        <v>2090.2964941999999</v>
      </c>
      <c r="H159" t="s">
        <v>6</v>
      </c>
    </row>
    <row r="160" spans="1:8">
      <c r="A160" s="2">
        <v>43894</v>
      </c>
      <c r="B160" t="s">
        <v>6</v>
      </c>
      <c r="C160" s="4">
        <f t="shared" si="2"/>
        <v>1773.1724297999999</v>
      </c>
      <c r="D160">
        <v>1773.1724297999999</v>
      </c>
      <c r="E160">
        <v>161.80096519</v>
      </c>
      <c r="F160">
        <v>1456.0483654</v>
      </c>
      <c r="G160">
        <v>2090.2964941999999</v>
      </c>
      <c r="H160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CA86-2DBA-4385-8169-6245E13FE825}">
  <dimension ref="A1:O160"/>
  <sheetViews>
    <sheetView workbookViewId="0">
      <selection activeCell="C4" sqref="C4"/>
    </sheetView>
  </sheetViews>
  <sheetFormatPr defaultRowHeight="14.4"/>
  <cols>
    <col min="3" max="3" width="12.33203125" style="4" bestFit="1" customWidth="1"/>
  </cols>
  <sheetData>
    <row r="1" spans="1:15" s="3" customFormat="1">
      <c r="A1" s="3" t="s">
        <v>0</v>
      </c>
      <c r="B1" s="3" t="s">
        <v>20</v>
      </c>
      <c r="C1" s="5" t="s">
        <v>30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13</v>
      </c>
    </row>
    <row r="2" spans="1:15">
      <c r="A2" s="1">
        <v>33239</v>
      </c>
      <c r="B2">
        <v>1708.9169999999999</v>
      </c>
      <c r="C2" s="4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J2" t="s">
        <v>14</v>
      </c>
      <c r="K2" t="s">
        <v>15</v>
      </c>
      <c r="L2">
        <v>21250.988488999999</v>
      </c>
      <c r="M2">
        <v>1.0402858577</v>
      </c>
      <c r="N2">
        <v>0.93604836420000004</v>
      </c>
      <c r="O2">
        <v>0.37424382969999997</v>
      </c>
    </row>
    <row r="3" spans="1:15">
      <c r="A3" s="1">
        <v>33270</v>
      </c>
      <c r="B3">
        <v>1620.586</v>
      </c>
      <c r="C3" s="4">
        <f>B2+M2</f>
        <v>1709.9572858576998</v>
      </c>
      <c r="D3">
        <v>1709.9572859</v>
      </c>
      <c r="E3">
        <v>145.77718781999999</v>
      </c>
      <c r="F3">
        <v>1424.2392480000001</v>
      </c>
      <c r="G3">
        <v>1995.6753237999999</v>
      </c>
      <c r="H3">
        <v>-89.37128586</v>
      </c>
      <c r="J3" t="s">
        <v>2</v>
      </c>
      <c r="K3" t="s">
        <v>15</v>
      </c>
      <c r="L3" t="s">
        <v>6</v>
      </c>
      <c r="M3">
        <v>1.4951194729999999</v>
      </c>
      <c r="N3">
        <v>3.9206071199999998E-2</v>
      </c>
      <c r="O3">
        <v>9.9374644100000006E-2</v>
      </c>
    </row>
    <row r="4" spans="1:15">
      <c r="A4" s="1">
        <v>33298</v>
      </c>
      <c r="B4">
        <v>1972.7149999999999</v>
      </c>
      <c r="C4" s="4">
        <f>M$2*(1-O$2)+(B3-B2)*O$2-(B3-C3)*N$2+B3</f>
        <v>1671.8354795066514</v>
      </c>
      <c r="D4">
        <v>1671.8354795</v>
      </c>
      <c r="E4">
        <v>145.77718781999999</v>
      </c>
      <c r="F4">
        <v>1386.1174415999999</v>
      </c>
      <c r="G4">
        <v>1957.5535173999999</v>
      </c>
      <c r="H4">
        <v>300.87952049</v>
      </c>
      <c r="J4" t="s">
        <v>16</v>
      </c>
      <c r="K4" t="s">
        <v>15</v>
      </c>
      <c r="L4" t="s">
        <v>6</v>
      </c>
      <c r="M4">
        <v>0</v>
      </c>
      <c r="N4">
        <v>1</v>
      </c>
      <c r="O4">
        <v>1</v>
      </c>
    </row>
    <row r="5" spans="1:15">
      <c r="A5" s="1">
        <v>33329</v>
      </c>
      <c r="B5">
        <v>1811.665</v>
      </c>
      <c r="C5" s="4">
        <f t="shared" ref="C5:C68" si="0">M$2*(1-O$2)+(B4-B3)*O$2-(B4-C4)*N$2+B4</f>
        <v>1823.5102878236835</v>
      </c>
      <c r="D5">
        <v>1823.5102878</v>
      </c>
      <c r="E5">
        <v>145.77718781999999</v>
      </c>
      <c r="F5">
        <v>1537.7922498999999</v>
      </c>
      <c r="G5">
        <v>2109.2283256999999</v>
      </c>
      <c r="H5">
        <v>-11.845287819999999</v>
      </c>
      <c r="J5" t="s">
        <v>17</v>
      </c>
      <c r="K5" t="s">
        <v>15</v>
      </c>
      <c r="L5" t="s">
        <v>6</v>
      </c>
      <c r="M5">
        <v>0</v>
      </c>
      <c r="N5">
        <v>1</v>
      </c>
      <c r="O5">
        <v>1</v>
      </c>
    </row>
    <row r="6" spans="1:15">
      <c r="A6" s="1">
        <v>33359</v>
      </c>
      <c r="B6">
        <v>1974.9639999999999</v>
      </c>
      <c r="C6" s="4">
        <f t="shared" si="0"/>
        <v>1763.1317588119837</v>
      </c>
      <c r="D6">
        <v>1763.1317587999999</v>
      </c>
      <c r="E6">
        <v>145.77718781999999</v>
      </c>
      <c r="F6">
        <v>1477.4137209</v>
      </c>
      <c r="G6">
        <v>2048.8497966999998</v>
      </c>
      <c r="H6">
        <v>211.83224118999999</v>
      </c>
      <c r="J6" t="s">
        <v>18</v>
      </c>
      <c r="K6" t="s">
        <v>15</v>
      </c>
      <c r="L6" t="s">
        <v>6</v>
      </c>
      <c r="M6">
        <v>0</v>
      </c>
      <c r="N6">
        <v>0</v>
      </c>
      <c r="O6">
        <v>0</v>
      </c>
    </row>
    <row r="7" spans="1:15">
      <c r="A7" s="1">
        <v>33390</v>
      </c>
      <c r="B7">
        <v>1862.356</v>
      </c>
      <c r="C7" s="4">
        <f t="shared" si="0"/>
        <v>1838.4433855916493</v>
      </c>
      <c r="D7">
        <v>1838.4433856000001</v>
      </c>
      <c r="E7">
        <v>145.77718781999999</v>
      </c>
      <c r="F7">
        <v>1552.7253476999999</v>
      </c>
      <c r="G7">
        <v>2124.1614235000002</v>
      </c>
      <c r="H7">
        <v>23.912614415</v>
      </c>
    </row>
    <row r="8" spans="1:15">
      <c r="A8" s="1">
        <v>33420</v>
      </c>
      <c r="B8">
        <v>1939.86</v>
      </c>
      <c r="C8" s="4">
        <f t="shared" si="0"/>
        <v>1798.4807525187921</v>
      </c>
      <c r="D8">
        <v>1798.4807525000001</v>
      </c>
      <c r="E8">
        <v>145.77718781999999</v>
      </c>
      <c r="F8">
        <v>1512.7627146</v>
      </c>
      <c r="G8">
        <v>2084.1987903999998</v>
      </c>
      <c r="H8">
        <v>141.37924749000001</v>
      </c>
    </row>
    <row r="9" spans="1:15">
      <c r="A9" s="1">
        <v>33451</v>
      </c>
      <c r="B9">
        <v>2013.2639999999999</v>
      </c>
      <c r="C9" s="4">
        <f t="shared" si="0"/>
        <v>1837.1785457347887</v>
      </c>
      <c r="D9">
        <v>1837.1785457000001</v>
      </c>
      <c r="E9">
        <v>145.77718781999999</v>
      </c>
      <c r="F9">
        <v>1551.4605078</v>
      </c>
      <c r="G9">
        <v>2122.8965836000002</v>
      </c>
      <c r="H9">
        <v>176.08545427999999</v>
      </c>
    </row>
    <row r="10" spans="1:15">
      <c r="A10" s="1">
        <v>33482</v>
      </c>
      <c r="B10">
        <v>1595.6569999999999</v>
      </c>
      <c r="C10" s="4">
        <f t="shared" si="0"/>
        <v>1876.5614579452654</v>
      </c>
      <c r="D10">
        <v>1876.5614579000001</v>
      </c>
      <c r="E10">
        <v>145.77718781999999</v>
      </c>
      <c r="F10">
        <v>1590.8434199999999</v>
      </c>
      <c r="G10">
        <v>2162.2794957999999</v>
      </c>
      <c r="H10">
        <v>-280.90445790000001</v>
      </c>
    </row>
    <row r="11" spans="1:15">
      <c r="A11" s="1">
        <v>33512</v>
      </c>
      <c r="B11">
        <v>1724.924</v>
      </c>
      <c r="C11" s="4">
        <f t="shared" si="0"/>
        <v>1702.9612806609571</v>
      </c>
      <c r="D11">
        <v>1702.9612806</v>
      </c>
      <c r="E11">
        <v>145.77718781999999</v>
      </c>
      <c r="F11">
        <v>1417.2432427000001</v>
      </c>
      <c r="G11">
        <v>1988.6793184999999</v>
      </c>
      <c r="H11">
        <v>21.962719358000001</v>
      </c>
    </row>
    <row r="12" spans="1:15">
      <c r="A12" s="1">
        <v>33543</v>
      </c>
      <c r="B12">
        <v>1675.6669999999999</v>
      </c>
      <c r="C12" s="4">
        <f t="shared" si="0"/>
        <v>1753.3941749174667</v>
      </c>
      <c r="D12">
        <v>1753.3941749000001</v>
      </c>
      <c r="E12">
        <v>145.77718781999999</v>
      </c>
      <c r="F12">
        <v>1467.6761369999999</v>
      </c>
      <c r="G12">
        <v>2039.1122128</v>
      </c>
      <c r="H12">
        <v>-77.727174899999994</v>
      </c>
    </row>
    <row r="13" spans="1:15">
      <c r="A13" s="1">
        <v>33573</v>
      </c>
      <c r="B13">
        <v>1813.8630000000001</v>
      </c>
      <c r="C13" s="4">
        <f t="shared" si="0"/>
        <v>1730.6402319101805</v>
      </c>
      <c r="D13">
        <v>1730.6402318999999</v>
      </c>
      <c r="E13">
        <v>145.77718781999999</v>
      </c>
      <c r="F13">
        <v>1444.922194</v>
      </c>
      <c r="G13">
        <v>2016.3582698</v>
      </c>
      <c r="H13">
        <v>83.222768102000003</v>
      </c>
    </row>
    <row r="14" spans="1:15">
      <c r="A14" s="1">
        <v>33604</v>
      </c>
      <c r="B14">
        <v>1614.827</v>
      </c>
      <c r="C14" s="4">
        <f t="shared" si="0"/>
        <v>1788.3324296488813</v>
      </c>
      <c r="D14">
        <v>1788.3324296000001</v>
      </c>
      <c r="E14">
        <v>145.77718781999999</v>
      </c>
      <c r="F14">
        <v>1502.6143916999999</v>
      </c>
      <c r="G14">
        <v>2074.0504675000002</v>
      </c>
      <c r="H14">
        <v>-173.50542960000001</v>
      </c>
    </row>
    <row r="15" spans="1:15">
      <c r="A15" s="1">
        <v>33635</v>
      </c>
      <c r="B15">
        <v>1557.088</v>
      </c>
      <c r="C15" s="4">
        <f t="shared" si="0"/>
        <v>1703.3994440088159</v>
      </c>
      <c r="D15">
        <v>1703.3994439999999</v>
      </c>
      <c r="E15">
        <v>145.77718781999999</v>
      </c>
      <c r="F15">
        <v>1417.6814061</v>
      </c>
      <c r="G15">
        <v>1989.1174819</v>
      </c>
      <c r="H15">
        <v>-146.31144399999999</v>
      </c>
    </row>
    <row r="16" spans="1:15">
      <c r="A16" s="1">
        <v>33664</v>
      </c>
      <c r="B16">
        <v>1891.223</v>
      </c>
      <c r="C16" s="4">
        <f t="shared" si="0"/>
        <v>1673.0850886394753</v>
      </c>
      <c r="D16">
        <v>1673.0850886000001</v>
      </c>
      <c r="E16">
        <v>145.77718781999999</v>
      </c>
      <c r="F16">
        <v>1387.3670506999999</v>
      </c>
      <c r="G16">
        <v>1958.8031265</v>
      </c>
      <c r="H16">
        <v>218.13791137000001</v>
      </c>
    </row>
    <row r="17" spans="1:8">
      <c r="A17" s="1">
        <v>33695</v>
      </c>
      <c r="B17">
        <v>1955.981</v>
      </c>
      <c r="C17" s="4">
        <f t="shared" si="0"/>
        <v>1812.7342922321175</v>
      </c>
      <c r="D17">
        <v>1812.7342922</v>
      </c>
      <c r="E17">
        <v>145.77718781999999</v>
      </c>
      <c r="F17">
        <v>1527.0162542999999</v>
      </c>
      <c r="G17">
        <v>2098.4523300999999</v>
      </c>
      <c r="H17">
        <v>143.24670777</v>
      </c>
    </row>
    <row r="18" spans="1:8">
      <c r="A18" s="1">
        <v>33725</v>
      </c>
      <c r="B18">
        <v>1884.7139999999999</v>
      </c>
      <c r="C18" s="4">
        <f t="shared" si="0"/>
        <v>1846.7814007348823</v>
      </c>
      <c r="D18">
        <v>1846.7814006999999</v>
      </c>
      <c r="E18">
        <v>145.77718781999999</v>
      </c>
      <c r="F18">
        <v>1561.0633628</v>
      </c>
      <c r="G18">
        <v>2132.4994385999998</v>
      </c>
      <c r="H18">
        <v>37.932599269999997</v>
      </c>
    </row>
    <row r="19" spans="1:8">
      <c r="A19" s="1">
        <v>33756</v>
      </c>
      <c r="B19">
        <v>1623.0419999999999</v>
      </c>
      <c r="C19" s="4">
        <f t="shared" si="0"/>
        <v>1823.1869827911341</v>
      </c>
      <c r="D19">
        <v>1823.1869827999999</v>
      </c>
      <c r="E19">
        <v>145.77718781999999</v>
      </c>
      <c r="F19">
        <v>1537.4689449</v>
      </c>
      <c r="G19">
        <v>2108.9050207</v>
      </c>
      <c r="H19">
        <v>-200.14498280000001</v>
      </c>
    </row>
    <row r="20" spans="1:8">
      <c r="A20" s="1">
        <v>33786</v>
      </c>
      <c r="B20">
        <v>1903.309</v>
      </c>
      <c r="C20" s="4">
        <f t="shared" si="0"/>
        <v>1713.1092176335515</v>
      </c>
      <c r="D20">
        <v>1713.1092176</v>
      </c>
      <c r="E20">
        <v>145.77718781999999</v>
      </c>
      <c r="F20">
        <v>1427.3911797000001</v>
      </c>
      <c r="G20">
        <v>1998.8272555000001</v>
      </c>
      <c r="H20">
        <v>190.19978237999999</v>
      </c>
    </row>
    <row r="21" spans="1:8">
      <c r="A21" s="1">
        <v>33817</v>
      </c>
      <c r="B21">
        <v>1996.712</v>
      </c>
      <c r="C21" s="4">
        <f t="shared" si="0"/>
        <v>1830.8119655575513</v>
      </c>
      <c r="D21">
        <v>1830.8119655999999</v>
      </c>
      <c r="E21">
        <v>145.77718781999999</v>
      </c>
      <c r="F21">
        <v>1545.0939277</v>
      </c>
      <c r="G21">
        <v>2116.5300034000002</v>
      </c>
      <c r="H21">
        <v>165.90003444999999</v>
      </c>
    </row>
    <row r="22" spans="1:8">
      <c r="A22" s="1">
        <v>33848</v>
      </c>
      <c r="B22">
        <v>1703.8969999999999</v>
      </c>
      <c r="C22" s="4">
        <f t="shared" si="0"/>
        <v>1877.028005859223</v>
      </c>
      <c r="D22">
        <v>1877.0280058000001</v>
      </c>
      <c r="E22">
        <v>145.77718781999999</v>
      </c>
      <c r="F22">
        <v>1591.309968</v>
      </c>
      <c r="G22">
        <v>2162.7460437</v>
      </c>
      <c r="H22">
        <v>-173.1310058</v>
      </c>
    </row>
    <row r="23" spans="1:8">
      <c r="A23" s="1">
        <v>33878</v>
      </c>
      <c r="B23">
        <v>1810</v>
      </c>
      <c r="C23" s="4">
        <f t="shared" si="0"/>
        <v>1757.0227531275523</v>
      </c>
      <c r="D23">
        <v>1757.0227531</v>
      </c>
      <c r="E23">
        <v>145.77718781999999</v>
      </c>
      <c r="F23">
        <v>1471.3047151999999</v>
      </c>
      <c r="G23">
        <v>2042.7407909999999</v>
      </c>
      <c r="H23">
        <v>52.977246884000003</v>
      </c>
    </row>
    <row r="24" spans="1:8">
      <c r="A24" s="1">
        <v>33909</v>
      </c>
      <c r="B24">
        <v>1861.6010000000001</v>
      </c>
      <c r="C24" s="4">
        <f t="shared" si="0"/>
        <v>1800.7700930822164</v>
      </c>
      <c r="D24">
        <v>1800.7700930999999</v>
      </c>
      <c r="E24">
        <v>145.77718781999999</v>
      </c>
      <c r="F24">
        <v>1515.0520552</v>
      </c>
      <c r="G24">
        <v>2086.4881310000001</v>
      </c>
      <c r="H24">
        <v>60.830906927999997</v>
      </c>
    </row>
    <row r="25" spans="1:8">
      <c r="A25" s="1">
        <v>33939</v>
      </c>
      <c r="B25">
        <v>1875.1220000000001</v>
      </c>
      <c r="C25" s="4">
        <f t="shared" si="0"/>
        <v>1824.6226502374875</v>
      </c>
      <c r="D25">
        <v>1824.6226502</v>
      </c>
      <c r="E25">
        <v>145.77718781999999</v>
      </c>
      <c r="F25">
        <v>1538.9046123000001</v>
      </c>
      <c r="G25">
        <v>2110.3406881000001</v>
      </c>
      <c r="H25">
        <v>50.499349772000002</v>
      </c>
    </row>
    <row r="26" spans="1:8">
      <c r="A26" s="1">
        <v>33970</v>
      </c>
      <c r="B26">
        <v>1705.259</v>
      </c>
      <c r="C26" s="4">
        <f t="shared" si="0"/>
        <v>1833.5632823773419</v>
      </c>
      <c r="D26">
        <v>1833.5632823999999</v>
      </c>
      <c r="E26">
        <v>145.77718781999999</v>
      </c>
      <c r="F26">
        <v>1547.8452445</v>
      </c>
      <c r="G26">
        <v>2119.2813203000001</v>
      </c>
      <c r="H26">
        <v>-128.30428240000001</v>
      </c>
    </row>
    <row r="27" spans="1:8">
      <c r="A27" s="1">
        <v>34001</v>
      </c>
      <c r="B27">
        <v>1618.5350000000001</v>
      </c>
      <c r="C27" s="4">
        <f t="shared" si="0"/>
        <v>1762.4387992891664</v>
      </c>
      <c r="D27">
        <v>1762.4387993</v>
      </c>
      <c r="E27">
        <v>145.77718781999999</v>
      </c>
      <c r="F27">
        <v>1476.7207613999999</v>
      </c>
      <c r="G27">
        <v>2048.1568372000002</v>
      </c>
      <c r="H27">
        <v>-143.9037993</v>
      </c>
    </row>
    <row r="28" spans="1:8">
      <c r="A28" s="1">
        <v>34029</v>
      </c>
      <c r="B28">
        <v>1836.7090000000001</v>
      </c>
      <c r="C28" s="4">
        <f t="shared" si="0"/>
        <v>1721.4309593342182</v>
      </c>
      <c r="D28">
        <v>1721.4309593</v>
      </c>
      <c r="E28">
        <v>145.77718781999999</v>
      </c>
      <c r="F28">
        <v>1435.7129213999999</v>
      </c>
      <c r="G28">
        <v>2007.1489971999999</v>
      </c>
      <c r="H28">
        <v>115.27804067</v>
      </c>
    </row>
    <row r="29" spans="1:8">
      <c r="A29" s="1">
        <v>34060</v>
      </c>
      <c r="B29">
        <v>1957.0429999999999</v>
      </c>
      <c r="C29" s="4">
        <f t="shared" si="0"/>
        <v>1811.1044172019133</v>
      </c>
      <c r="D29">
        <v>1811.1044171999999</v>
      </c>
      <c r="E29">
        <v>145.77718781999999</v>
      </c>
      <c r="F29">
        <v>1525.3863793</v>
      </c>
      <c r="G29">
        <v>2096.8224550999998</v>
      </c>
      <c r="H29">
        <v>145.93858280000001</v>
      </c>
    </row>
    <row r="30" spans="1:8">
      <c r="A30" s="1">
        <v>34090</v>
      </c>
      <c r="B30">
        <v>1917.1849999999999</v>
      </c>
      <c r="C30" s="4">
        <f t="shared" si="0"/>
        <v>1866.1226505956361</v>
      </c>
      <c r="D30">
        <v>1866.1226506</v>
      </c>
      <c r="E30">
        <v>145.77718781999999</v>
      </c>
      <c r="F30">
        <v>1580.4046126999999</v>
      </c>
      <c r="G30">
        <v>2151.8406884999999</v>
      </c>
      <c r="H30">
        <v>51.062349410000003</v>
      </c>
    </row>
    <row r="31" spans="1:8">
      <c r="A31" s="1">
        <v>34121</v>
      </c>
      <c r="B31">
        <v>1882.3979999999999</v>
      </c>
      <c r="C31" s="4">
        <f t="shared" si="0"/>
        <v>1855.1225260979852</v>
      </c>
      <c r="D31">
        <v>1855.1225261</v>
      </c>
      <c r="E31">
        <v>145.77718781999999</v>
      </c>
      <c r="F31">
        <v>1569.4044882000001</v>
      </c>
      <c r="G31">
        <v>2140.8405640000001</v>
      </c>
      <c r="H31">
        <v>27.275473910999999</v>
      </c>
    </row>
    <row r="32" spans="1:8">
      <c r="A32" s="1">
        <v>34151</v>
      </c>
      <c r="B32">
        <v>1933.009</v>
      </c>
      <c r="C32" s="4">
        <f t="shared" si="0"/>
        <v>1844.4989824617969</v>
      </c>
      <c r="D32">
        <v>1844.4989825</v>
      </c>
      <c r="E32">
        <v>145.77718781999999</v>
      </c>
      <c r="F32">
        <v>1558.7809446000001</v>
      </c>
      <c r="G32">
        <v>2130.2170203000001</v>
      </c>
      <c r="H32">
        <v>88.510017547999993</v>
      </c>
    </row>
    <row r="33" spans="1:8">
      <c r="A33" s="1">
        <v>34182</v>
      </c>
      <c r="B33">
        <v>1996.1669999999999</v>
      </c>
      <c r="C33" s="4">
        <f t="shared" si="0"/>
        <v>1869.7511626273299</v>
      </c>
      <c r="D33">
        <v>1869.7511626</v>
      </c>
      <c r="E33">
        <v>145.77718781999999</v>
      </c>
      <c r="F33">
        <v>1584.0331246999999</v>
      </c>
      <c r="G33">
        <v>2155.4692005000002</v>
      </c>
      <c r="H33">
        <v>126.41583738</v>
      </c>
    </row>
    <row r="34" spans="1:8">
      <c r="A34" s="1">
        <v>34213</v>
      </c>
      <c r="B34">
        <v>1672.8409999999999</v>
      </c>
      <c r="C34" s="4">
        <f t="shared" si="0"/>
        <v>1902.1231193088631</v>
      </c>
      <c r="D34">
        <v>1902.1231193000001</v>
      </c>
      <c r="E34">
        <v>145.77718781999999</v>
      </c>
      <c r="F34">
        <v>1616.4050814</v>
      </c>
      <c r="G34">
        <v>2187.8411572</v>
      </c>
      <c r="H34">
        <v>-229.28211930000001</v>
      </c>
    </row>
    <row r="35" spans="1:8">
      <c r="A35" s="1">
        <v>34243</v>
      </c>
      <c r="B35">
        <v>1752.827</v>
      </c>
      <c r="C35" s="4">
        <f t="shared" si="0"/>
        <v>1767.10835753212</v>
      </c>
      <c r="D35">
        <v>1767.1083575</v>
      </c>
      <c r="E35">
        <v>145.77718781999999</v>
      </c>
      <c r="F35">
        <v>1481.3903196000001</v>
      </c>
      <c r="G35">
        <v>2052.8263953999999</v>
      </c>
      <c r="H35">
        <v>-14.28135752</v>
      </c>
    </row>
    <row r="36" spans="1:8">
      <c r="A36" s="1">
        <v>34274</v>
      </c>
      <c r="B36">
        <v>1720.377</v>
      </c>
      <c r="C36" s="4">
        <f t="shared" si="0"/>
        <v>1796.7802736132121</v>
      </c>
      <c r="D36">
        <v>1796.7802736000001</v>
      </c>
      <c r="E36">
        <v>145.77718781999999</v>
      </c>
      <c r="F36">
        <v>1511.0622357</v>
      </c>
      <c r="G36">
        <v>2082.4983115</v>
      </c>
      <c r="H36">
        <v>-76.403273600000006</v>
      </c>
    </row>
    <row r="37" spans="1:8">
      <c r="A37" s="1">
        <v>34304</v>
      </c>
      <c r="B37">
        <v>1734.2919999999999</v>
      </c>
      <c r="C37" s="4">
        <f t="shared" si="0"/>
        <v>1780.4009123057388</v>
      </c>
      <c r="D37">
        <v>1780.4009123000001</v>
      </c>
      <c r="E37">
        <v>145.77718781999999</v>
      </c>
      <c r="F37">
        <v>1494.6828743999999</v>
      </c>
      <c r="G37">
        <v>2066.1189502000002</v>
      </c>
      <c r="H37">
        <v>-46.1089123</v>
      </c>
    </row>
    <row r="38" spans="1:8">
      <c r="A38" s="1">
        <v>34335</v>
      </c>
      <c r="B38">
        <v>1563.365</v>
      </c>
      <c r="C38" s="4">
        <f t="shared" si="0"/>
        <v>1783.3107401234352</v>
      </c>
      <c r="D38">
        <v>1783.3107401</v>
      </c>
      <c r="E38">
        <v>145.77718781999999</v>
      </c>
      <c r="F38">
        <v>1497.5927022000001</v>
      </c>
      <c r="G38">
        <v>2069.0287779999999</v>
      </c>
      <c r="H38">
        <v>-219.94574009999999</v>
      </c>
    </row>
    <row r="39" spans="1:8">
      <c r="A39" s="1">
        <v>34366</v>
      </c>
      <c r="B39">
        <v>1573.9590000000001</v>
      </c>
      <c r="C39" s="4">
        <f t="shared" si="0"/>
        <v>1705.9274404704995</v>
      </c>
      <c r="D39">
        <v>1705.9274405000001</v>
      </c>
      <c r="E39">
        <v>145.77718781999999</v>
      </c>
      <c r="F39">
        <v>1420.2094026</v>
      </c>
      <c r="G39">
        <v>1991.6454784</v>
      </c>
      <c r="H39">
        <v>-131.96844050000001</v>
      </c>
    </row>
    <row r="40" spans="1:8">
      <c r="A40" s="1">
        <v>34394</v>
      </c>
      <c r="B40">
        <v>1902.6389999999999</v>
      </c>
      <c r="C40" s="4">
        <f t="shared" si="0"/>
        <v>1702.1035472546096</v>
      </c>
      <c r="D40">
        <v>1702.1035472999999</v>
      </c>
      <c r="E40">
        <v>145.77718781999999</v>
      </c>
      <c r="F40">
        <v>1416.3855094</v>
      </c>
      <c r="G40">
        <v>1987.8215852000001</v>
      </c>
      <c r="H40">
        <v>200.53545274000001</v>
      </c>
    </row>
    <row r="41" spans="1:8">
      <c r="A41" s="1">
        <v>34425</v>
      </c>
      <c r="B41">
        <v>1833.8879999999999</v>
      </c>
      <c r="C41" s="4">
        <f t="shared" si="0"/>
        <v>1838.5855447336985</v>
      </c>
      <c r="D41">
        <v>1838.5855446999999</v>
      </c>
      <c r="E41">
        <v>145.77718781999999</v>
      </c>
      <c r="F41">
        <v>1552.8675068</v>
      </c>
      <c r="G41">
        <v>2124.3035826</v>
      </c>
      <c r="H41">
        <v>-4.6975447399999997</v>
      </c>
    </row>
    <row r="42" spans="1:8">
      <c r="A42" s="1">
        <v>34455</v>
      </c>
      <c r="B42">
        <v>1831.049</v>
      </c>
      <c r="C42" s="4">
        <f t="shared" si="0"/>
        <v>1813.2064568223618</v>
      </c>
      <c r="D42">
        <v>1813.2064568000001</v>
      </c>
      <c r="E42">
        <v>145.77718781999999</v>
      </c>
      <c r="F42">
        <v>1527.4884188999999</v>
      </c>
      <c r="G42">
        <v>2098.9244947000002</v>
      </c>
      <c r="H42">
        <v>17.842543173999999</v>
      </c>
    </row>
    <row r="43" spans="1:8">
      <c r="A43" s="1">
        <v>34486</v>
      </c>
      <c r="B43">
        <v>1775.7550000000001</v>
      </c>
      <c r="C43" s="4">
        <f t="shared" si="0"/>
        <v>1813.9360037072172</v>
      </c>
      <c r="D43">
        <v>1813.9360036999999</v>
      </c>
      <c r="E43">
        <v>145.77718781999999</v>
      </c>
      <c r="F43">
        <v>1528.2179658</v>
      </c>
      <c r="G43">
        <v>2099.6540415999998</v>
      </c>
      <c r="H43">
        <v>-38.181003709999999</v>
      </c>
    </row>
    <row r="44" spans="1:8">
      <c r="A44" s="1">
        <v>34516</v>
      </c>
      <c r="B44">
        <v>1867.508</v>
      </c>
      <c r="C44" s="4">
        <f t="shared" si="0"/>
        <v>1791.4517930385546</v>
      </c>
      <c r="D44">
        <v>1791.451793</v>
      </c>
      <c r="E44">
        <v>145.77718781999999</v>
      </c>
      <c r="F44">
        <v>1505.7337551000001</v>
      </c>
      <c r="G44">
        <v>2077.1698308999999</v>
      </c>
      <c r="H44">
        <v>76.056206958999994</v>
      </c>
    </row>
    <row r="45" spans="1:8">
      <c r="A45" s="1">
        <v>34547</v>
      </c>
      <c r="B45">
        <v>1906.6079999999999</v>
      </c>
      <c r="C45" s="4">
        <f t="shared" si="0"/>
        <v>1831.3046712872781</v>
      </c>
      <c r="D45">
        <v>1831.3046713000001</v>
      </c>
      <c r="E45">
        <v>145.77718781999999</v>
      </c>
      <c r="F45">
        <v>1545.5866334</v>
      </c>
      <c r="G45">
        <v>2117.0227092</v>
      </c>
      <c r="H45">
        <v>75.303328711000006</v>
      </c>
    </row>
    <row r="46" spans="1:8">
      <c r="A46" s="1">
        <v>34578</v>
      </c>
      <c r="B46">
        <v>1685.6320000000001</v>
      </c>
      <c r="C46" s="4">
        <f t="shared" si="0"/>
        <v>1851.4043413752433</v>
      </c>
      <c r="D46">
        <v>1851.4043414</v>
      </c>
      <c r="E46">
        <v>145.77718781999999</v>
      </c>
      <c r="F46">
        <v>1565.6863034999999</v>
      </c>
      <c r="G46">
        <v>2137.1223792999999</v>
      </c>
      <c r="H46">
        <v>-165.77234139999999</v>
      </c>
    </row>
    <row r="47" spans="1:8">
      <c r="A47" s="1">
        <v>34608</v>
      </c>
      <c r="B47">
        <v>1778.546</v>
      </c>
      <c r="C47" s="4">
        <f t="shared" si="0"/>
        <v>1758.754989756445</v>
      </c>
      <c r="D47">
        <v>1758.7549898</v>
      </c>
      <c r="E47">
        <v>145.77718781999999</v>
      </c>
      <c r="F47">
        <v>1473.0369519000001</v>
      </c>
      <c r="G47">
        <v>2044.4730276</v>
      </c>
      <c r="H47">
        <v>19.791010243999999</v>
      </c>
    </row>
    <row r="48" spans="1:8">
      <c r="A48" s="1">
        <v>34639</v>
      </c>
      <c r="B48">
        <v>1775.9949999999999</v>
      </c>
      <c r="C48" s="4">
        <f t="shared" si="0"/>
        <v>1795.4441137227323</v>
      </c>
      <c r="D48">
        <v>1795.4441136999999</v>
      </c>
      <c r="E48">
        <v>145.77718781999999</v>
      </c>
      <c r="F48">
        <v>1509.7260758</v>
      </c>
      <c r="G48">
        <v>2081.1621516</v>
      </c>
      <c r="H48">
        <v>-19.44911372</v>
      </c>
    </row>
    <row r="49" spans="1:8">
      <c r="A49" s="1">
        <v>34669</v>
      </c>
      <c r="B49">
        <v>1783.35</v>
      </c>
      <c r="C49" s="4">
        <f t="shared" si="0"/>
        <v>1793.8965803700701</v>
      </c>
      <c r="D49">
        <v>1793.8965803999999</v>
      </c>
      <c r="E49">
        <v>145.77718781999999</v>
      </c>
      <c r="F49">
        <v>1508.1785425</v>
      </c>
      <c r="G49">
        <v>2079.6146183000001</v>
      </c>
      <c r="H49">
        <v>-10.546580369999999</v>
      </c>
    </row>
    <row r="50" spans="1:8">
      <c r="A50" s="1">
        <v>34700</v>
      </c>
      <c r="B50">
        <v>1548.415</v>
      </c>
      <c r="C50" s="4">
        <f t="shared" si="0"/>
        <v>1796.6256379650831</v>
      </c>
      <c r="D50">
        <v>1796.625638</v>
      </c>
      <c r="E50">
        <v>145.77718781999999</v>
      </c>
      <c r="F50">
        <v>1510.9076001000001</v>
      </c>
      <c r="G50">
        <v>2082.3436759000001</v>
      </c>
      <c r="H50">
        <v>-248.21063799999999</v>
      </c>
    </row>
    <row r="51" spans="1:8">
      <c r="A51" s="1">
        <v>34731</v>
      </c>
      <c r="B51">
        <v>1496.925</v>
      </c>
      <c r="C51" s="4">
        <f t="shared" si="0"/>
        <v>1693.4801528080166</v>
      </c>
      <c r="D51">
        <v>1693.4801528</v>
      </c>
      <c r="E51">
        <v>145.77718781999999</v>
      </c>
      <c r="F51">
        <v>1407.7621148999999</v>
      </c>
      <c r="G51">
        <v>1979.1981906999999</v>
      </c>
      <c r="H51">
        <v>-196.5551528</v>
      </c>
    </row>
    <row r="52" spans="1:8">
      <c r="A52" s="1">
        <v>34759</v>
      </c>
      <c r="B52">
        <v>1798.316</v>
      </c>
      <c r="C52" s="4">
        <f t="shared" si="0"/>
        <v>1662.2912797641036</v>
      </c>
      <c r="D52">
        <v>1662.2912798</v>
      </c>
      <c r="E52">
        <v>145.77718781999999</v>
      </c>
      <c r="F52">
        <v>1376.5732419000001</v>
      </c>
      <c r="G52">
        <v>1948.0093177000001</v>
      </c>
      <c r="H52">
        <v>136.02472023000001</v>
      </c>
    </row>
    <row r="53" spans="1:8">
      <c r="A53" s="1">
        <v>34790</v>
      </c>
      <c r="B53">
        <v>1732.895</v>
      </c>
      <c r="C53" s="4">
        <f t="shared" si="0"/>
        <v>1784.4349705038708</v>
      </c>
      <c r="D53">
        <v>1784.4349705</v>
      </c>
      <c r="E53">
        <v>145.77718781999999</v>
      </c>
      <c r="F53">
        <v>1498.7169326000001</v>
      </c>
      <c r="G53">
        <v>2070.1530084000001</v>
      </c>
      <c r="H53">
        <v>-51.539970519999997</v>
      </c>
    </row>
    <row r="54" spans="1:8">
      <c r="A54" s="1">
        <v>34820</v>
      </c>
      <c r="B54">
        <v>1772.345</v>
      </c>
      <c r="C54" s="4">
        <f t="shared" si="0"/>
        <v>1757.3064647925924</v>
      </c>
      <c r="D54">
        <v>1757.3064648</v>
      </c>
      <c r="E54">
        <v>145.77718781999999</v>
      </c>
      <c r="F54">
        <v>1471.5884269000001</v>
      </c>
      <c r="G54">
        <v>2043.0245027000001</v>
      </c>
      <c r="H54">
        <v>15.038535195</v>
      </c>
    </row>
    <row r="55" spans="1:8">
      <c r="A55" s="1">
        <v>34851</v>
      </c>
      <c r="B55">
        <v>1761.2070000000001</v>
      </c>
      <c r="C55" s="4">
        <f t="shared" si="0"/>
        <v>1773.6830880951386</v>
      </c>
      <c r="D55">
        <v>1773.6830881000001</v>
      </c>
      <c r="E55">
        <v>145.77718781999999</v>
      </c>
      <c r="F55">
        <v>1487.9650502</v>
      </c>
      <c r="G55">
        <v>2059.4011260000002</v>
      </c>
      <c r="H55">
        <v>-12.476088109999999</v>
      </c>
    </row>
    <row r="56" spans="1:8">
      <c r="A56" s="1">
        <v>34881</v>
      </c>
      <c r="B56">
        <v>1791.655</v>
      </c>
      <c r="C56" s="4">
        <f t="shared" si="0"/>
        <v>1769.3678593722027</v>
      </c>
      <c r="D56">
        <v>1769.3678594</v>
      </c>
      <c r="E56">
        <v>145.77718781999999</v>
      </c>
      <c r="F56">
        <v>1483.6498214999999</v>
      </c>
      <c r="G56">
        <v>2055.0858972999999</v>
      </c>
      <c r="H56">
        <v>22.287140615999999</v>
      </c>
    </row>
    <row r="57" spans="1:8">
      <c r="A57" s="1">
        <v>34912</v>
      </c>
      <c r="B57">
        <v>1874.82</v>
      </c>
      <c r="C57" s="4">
        <f t="shared" si="0"/>
        <v>1782.839099893692</v>
      </c>
      <c r="D57">
        <v>1782.8390999000001</v>
      </c>
      <c r="E57">
        <v>145.77718781999999</v>
      </c>
      <c r="F57">
        <v>1497.1210619999999</v>
      </c>
      <c r="G57">
        <v>2068.5571378</v>
      </c>
      <c r="H57">
        <v>91.980900094999996</v>
      </c>
    </row>
    <row r="58" spans="1:8">
      <c r="A58" s="1">
        <v>34943</v>
      </c>
      <c r="B58">
        <v>1571.309</v>
      </c>
      <c r="C58" s="4">
        <f t="shared" si="0"/>
        <v>1820.4963823091789</v>
      </c>
      <c r="D58">
        <v>1820.4963823000001</v>
      </c>
      <c r="E58">
        <v>145.77718781999999</v>
      </c>
      <c r="F58">
        <v>1534.7783443999999</v>
      </c>
      <c r="G58">
        <v>2106.2144201999999</v>
      </c>
      <c r="H58">
        <v>-249.1873823</v>
      </c>
    </row>
    <row r="59" spans="1:8">
      <c r="A59" s="1">
        <v>34973</v>
      </c>
      <c r="B59">
        <v>1646.9480000000001</v>
      </c>
      <c r="C59" s="4">
        <f t="shared" si="0"/>
        <v>1691.6242878880419</v>
      </c>
      <c r="D59">
        <v>1691.6242878999999</v>
      </c>
      <c r="E59">
        <v>145.77718781999999</v>
      </c>
      <c r="F59">
        <v>1405.90625</v>
      </c>
      <c r="G59">
        <v>1977.3423258</v>
      </c>
      <c r="H59">
        <v>-44.676287899999998</v>
      </c>
    </row>
    <row r="60" spans="1:8">
      <c r="A60" s="1">
        <v>35004</v>
      </c>
      <c r="B60">
        <v>1672.6310000000001</v>
      </c>
      <c r="C60" s="4">
        <f t="shared" si="0"/>
        <v>1717.7255605251398</v>
      </c>
      <c r="D60">
        <v>1717.7255605</v>
      </c>
      <c r="E60">
        <v>145.77718781999999</v>
      </c>
      <c r="F60">
        <v>1432.0075225999999</v>
      </c>
      <c r="G60">
        <v>2003.4435983999999</v>
      </c>
      <c r="H60">
        <v>-45.094560540000003</v>
      </c>
    </row>
    <row r="61" spans="1:8">
      <c r="A61" s="1">
        <v>35034</v>
      </c>
      <c r="B61">
        <v>1656.845</v>
      </c>
      <c r="C61" s="4">
        <f t="shared" si="0"/>
        <v>1725.1043591863918</v>
      </c>
      <c r="D61">
        <v>1725.1043592000001</v>
      </c>
      <c r="E61">
        <v>145.77718781999999</v>
      </c>
      <c r="F61">
        <v>1439.3863213</v>
      </c>
      <c r="G61">
        <v>2010.8223971</v>
      </c>
      <c r="H61">
        <v>-68.259359200000006</v>
      </c>
    </row>
    <row r="62" spans="1:8">
      <c r="A62" s="1">
        <v>35065</v>
      </c>
      <c r="B62">
        <v>1381.758</v>
      </c>
      <c r="C62" s="4">
        <f t="shared" si="0"/>
        <v>1715.4822137064496</v>
      </c>
      <c r="D62">
        <v>1715.4822137000001</v>
      </c>
      <c r="E62">
        <v>145.77718781999999</v>
      </c>
      <c r="F62">
        <v>1429.7641758</v>
      </c>
      <c r="G62">
        <v>2001.2002516</v>
      </c>
      <c r="H62">
        <v>-333.72421370000001</v>
      </c>
    </row>
    <row r="63" spans="1:8">
      <c r="A63" s="1">
        <v>35096</v>
      </c>
      <c r="B63">
        <v>1360.8520000000001</v>
      </c>
      <c r="C63" s="4">
        <f t="shared" si="0"/>
        <v>1591.841357247501</v>
      </c>
      <c r="D63">
        <v>1591.8413573</v>
      </c>
      <c r="E63">
        <v>145.77718781999999</v>
      </c>
      <c r="F63">
        <v>1306.1233193999999</v>
      </c>
      <c r="G63">
        <v>1877.5593951999999</v>
      </c>
      <c r="H63">
        <v>-230.98935729999999</v>
      </c>
    </row>
    <row r="64" spans="1:8">
      <c r="A64" s="1">
        <v>35125</v>
      </c>
      <c r="B64">
        <v>1558.575</v>
      </c>
      <c r="C64" s="4">
        <f t="shared" si="0"/>
        <v>1569.8962337897563</v>
      </c>
      <c r="D64">
        <v>1569.8962337999999</v>
      </c>
      <c r="E64">
        <v>145.77718781999999</v>
      </c>
      <c r="F64">
        <v>1284.1781959</v>
      </c>
      <c r="G64">
        <v>1855.6142717</v>
      </c>
      <c r="H64">
        <v>-11.321233810000001</v>
      </c>
    </row>
    <row r="65" spans="1:8">
      <c r="A65" s="1">
        <v>35156</v>
      </c>
      <c r="B65">
        <v>1608.42</v>
      </c>
      <c r="C65" s="4">
        <f t="shared" si="0"/>
        <v>1643.8198004037317</v>
      </c>
      <c r="D65">
        <v>1643.8198004000001</v>
      </c>
      <c r="E65">
        <v>145.77718781999999</v>
      </c>
      <c r="F65">
        <v>1358.1017624999999</v>
      </c>
      <c r="G65">
        <v>1929.5378383</v>
      </c>
      <c r="H65">
        <v>-35.399800429999999</v>
      </c>
    </row>
    <row r="66" spans="1:8">
      <c r="A66" s="1">
        <v>35186</v>
      </c>
      <c r="B66">
        <v>1696.6959999999999</v>
      </c>
      <c r="C66" s="4">
        <f t="shared" si="0"/>
        <v>1660.8610742466476</v>
      </c>
      <c r="D66">
        <v>1660.8610742999999</v>
      </c>
      <c r="E66">
        <v>145.77718781999999</v>
      </c>
      <c r="F66">
        <v>1375.1430364</v>
      </c>
      <c r="G66">
        <v>1946.5791122000001</v>
      </c>
      <c r="H66">
        <v>35.834925722999998</v>
      </c>
    </row>
    <row r="67" spans="1:8">
      <c r="A67" s="1">
        <v>35217</v>
      </c>
      <c r="B67">
        <v>1693.183</v>
      </c>
      <c r="C67" s="4">
        <f t="shared" si="0"/>
        <v>1696.8404899722748</v>
      </c>
      <c r="D67">
        <v>1696.84049</v>
      </c>
      <c r="E67">
        <v>145.77718781999999</v>
      </c>
      <c r="F67">
        <v>1411.1224520999999</v>
      </c>
      <c r="G67">
        <v>1982.5585278999999</v>
      </c>
      <c r="H67">
        <v>-3.6574900019999999</v>
      </c>
    </row>
    <row r="68" spans="1:8">
      <c r="A68" s="1">
        <v>35247</v>
      </c>
      <c r="B68">
        <v>1835.5160000000001</v>
      </c>
      <c r="C68" s="4">
        <f t="shared" si="0"/>
        <v>1695.9428342262213</v>
      </c>
      <c r="D68">
        <v>1695.9428343</v>
      </c>
      <c r="E68">
        <v>145.77718781999999</v>
      </c>
      <c r="F68">
        <v>1410.2247964000001</v>
      </c>
      <c r="G68">
        <v>1981.6608721</v>
      </c>
      <c r="H68">
        <v>139.57316574999999</v>
      </c>
    </row>
    <row r="69" spans="1:8">
      <c r="A69" s="1">
        <v>35278</v>
      </c>
      <c r="B69">
        <v>1942.5730000000001</v>
      </c>
      <c r="C69" s="4">
        <f t="shared" ref="C69:C125" si="1">M$2*(1-O$2)+(B68-B67)*O$2-(B68-C68)*N$2+B68</f>
        <v>1758.7869787982606</v>
      </c>
      <c r="D69">
        <v>1758.7869788</v>
      </c>
      <c r="E69">
        <v>145.77718781999999</v>
      </c>
      <c r="F69">
        <v>1473.0689408999999</v>
      </c>
      <c r="G69">
        <v>2044.5050166999999</v>
      </c>
      <c r="H69">
        <v>183.78602118000001</v>
      </c>
    </row>
    <row r="70" spans="1:8">
      <c r="A70" s="1">
        <v>35309</v>
      </c>
      <c r="B70">
        <v>1551.4010000000001</v>
      </c>
      <c r="C70" s="4">
        <f t="shared" si="1"/>
        <v>1811.25678246181</v>
      </c>
      <c r="D70">
        <v>1811.2567825000001</v>
      </c>
      <c r="E70">
        <v>145.77718781999999</v>
      </c>
      <c r="F70">
        <v>1525.5387446</v>
      </c>
      <c r="G70">
        <v>2096.9748204000002</v>
      </c>
      <c r="H70">
        <v>-259.85578249999998</v>
      </c>
    </row>
    <row r="71" spans="1:8">
      <c r="A71" s="1">
        <v>35339</v>
      </c>
      <c r="B71">
        <v>1686.508</v>
      </c>
      <c r="C71" s="4">
        <f t="shared" si="1"/>
        <v>1648.8958380442114</v>
      </c>
      <c r="D71">
        <v>1648.8958381</v>
      </c>
      <c r="E71">
        <v>145.77718781999999</v>
      </c>
      <c r="F71">
        <v>1363.1778002000001</v>
      </c>
      <c r="G71">
        <v>1934.6138759999999</v>
      </c>
      <c r="H71">
        <v>37.612161939000003</v>
      </c>
    </row>
    <row r="72" spans="1:8">
      <c r="A72" s="1">
        <v>35370</v>
      </c>
      <c r="B72">
        <v>1576.204</v>
      </c>
      <c r="C72" s="4">
        <f t="shared" si="1"/>
        <v>1702.5151237208681</v>
      </c>
      <c r="D72">
        <v>1702.5151237</v>
      </c>
      <c r="E72">
        <v>145.77718781999999</v>
      </c>
      <c r="F72">
        <v>1416.7970858000001</v>
      </c>
      <c r="G72">
        <v>1988.2331615999999</v>
      </c>
      <c r="H72">
        <v>-126.3111237</v>
      </c>
    </row>
    <row r="73" spans="1:8">
      <c r="A73" s="1">
        <v>35400</v>
      </c>
      <c r="B73">
        <v>1700.433</v>
      </c>
      <c r="C73" s="4">
        <f t="shared" si="1"/>
        <v>1653.8076946422852</v>
      </c>
      <c r="D73">
        <v>1653.8076947</v>
      </c>
      <c r="E73">
        <v>145.77718781999999</v>
      </c>
      <c r="F73">
        <v>1368.0896568000001</v>
      </c>
      <c r="G73">
        <v>1939.5257326000001</v>
      </c>
      <c r="H73">
        <v>46.625305339000001</v>
      </c>
    </row>
    <row r="74" spans="1:8">
      <c r="A74" s="1">
        <v>35431</v>
      </c>
      <c r="B74">
        <v>1396.588</v>
      </c>
      <c r="C74" s="4">
        <f t="shared" si="1"/>
        <v>1703.9323612037185</v>
      </c>
      <c r="D74">
        <v>1703.9323612000001</v>
      </c>
      <c r="E74">
        <v>145.77718781999999</v>
      </c>
      <c r="F74">
        <v>1418.2143232999999</v>
      </c>
      <c r="G74">
        <v>1989.6503991</v>
      </c>
      <c r="H74">
        <v>-307.34436119999998</v>
      </c>
    </row>
    <row r="75" spans="1:8">
      <c r="A75" s="1">
        <v>35462</v>
      </c>
      <c r="B75">
        <v>1371.69</v>
      </c>
      <c r="C75" s="4">
        <f t="shared" si="1"/>
        <v>1571.2160354099697</v>
      </c>
      <c r="D75">
        <v>1571.2160354</v>
      </c>
      <c r="E75">
        <v>145.77718781999999</v>
      </c>
      <c r="F75">
        <v>1285.4979975000001</v>
      </c>
      <c r="G75">
        <v>1856.9340732999999</v>
      </c>
      <c r="H75">
        <v>-199.52603540000001</v>
      </c>
    </row>
    <row r="76" spans="1:8">
      <c r="A76" s="1">
        <v>35490</v>
      </c>
      <c r="B76">
        <v>1707.5219999999999</v>
      </c>
      <c r="C76" s="4">
        <f t="shared" si="1"/>
        <v>1549.7890614832745</v>
      </c>
      <c r="D76">
        <v>1549.7890614999999</v>
      </c>
      <c r="E76">
        <v>145.77718781999999</v>
      </c>
      <c r="F76">
        <v>1264.0710236</v>
      </c>
      <c r="G76">
        <v>1835.5070994</v>
      </c>
      <c r="H76">
        <v>157.73293849000001</v>
      </c>
    </row>
    <row r="77" spans="1:8">
      <c r="A77" s="1">
        <v>35521</v>
      </c>
      <c r="B77">
        <v>1654.604</v>
      </c>
      <c r="C77" s="4">
        <f t="shared" si="1"/>
        <v>1686.2103600311018</v>
      </c>
      <c r="D77">
        <v>1686.2103600999999</v>
      </c>
      <c r="E77">
        <v>145.77718781999999</v>
      </c>
      <c r="F77">
        <v>1400.4923222</v>
      </c>
      <c r="G77">
        <v>1971.928398</v>
      </c>
      <c r="H77">
        <v>-31.60636006</v>
      </c>
    </row>
    <row r="78" spans="1:8">
      <c r="A78" s="1">
        <v>35551</v>
      </c>
      <c r="B78">
        <v>1762.903</v>
      </c>
      <c r="C78" s="4">
        <f t="shared" si="1"/>
        <v>1665.0358119196962</v>
      </c>
      <c r="D78">
        <v>1665.0358119</v>
      </c>
      <c r="E78">
        <v>145.77718781999999</v>
      </c>
      <c r="F78">
        <v>1379.3177741</v>
      </c>
      <c r="G78">
        <v>1950.7538497999999</v>
      </c>
      <c r="H78">
        <v>97.867188053999996</v>
      </c>
    </row>
    <row r="79" spans="1:8">
      <c r="A79" s="1">
        <v>35582</v>
      </c>
      <c r="B79">
        <v>1775.8</v>
      </c>
      <c r="C79" s="4">
        <f t="shared" si="1"/>
        <v>1712.4757764955898</v>
      </c>
      <c r="D79">
        <v>1712.4757764999999</v>
      </c>
      <c r="E79">
        <v>145.77718781999999</v>
      </c>
      <c r="F79">
        <v>1426.7577386</v>
      </c>
      <c r="G79">
        <v>1998.1938144000001</v>
      </c>
      <c r="H79">
        <v>63.324223480000001</v>
      </c>
    </row>
    <row r="80" spans="1:8">
      <c r="A80" s="1">
        <v>35612</v>
      </c>
      <c r="B80">
        <v>1934.2190000000001</v>
      </c>
      <c r="C80" s="4">
        <f t="shared" si="1"/>
        <v>1722.0030521404342</v>
      </c>
      <c r="D80">
        <v>1722.0030522</v>
      </c>
      <c r="E80">
        <v>145.77718781999999</v>
      </c>
      <c r="F80">
        <v>1436.2850143000001</v>
      </c>
      <c r="G80">
        <v>2007.7210901000001</v>
      </c>
      <c r="H80">
        <v>212.21594784000001</v>
      </c>
    </row>
    <row r="81" spans="1:8">
      <c r="A81" s="1">
        <v>35643</v>
      </c>
      <c r="B81">
        <v>2008.0550000000001</v>
      </c>
      <c r="C81" s="4">
        <f t="shared" si="1"/>
        <v>1795.5129077004769</v>
      </c>
      <c r="D81">
        <v>1795.5129076999999</v>
      </c>
      <c r="E81">
        <v>145.77718781999999</v>
      </c>
      <c r="F81">
        <v>1509.7948698</v>
      </c>
      <c r="G81">
        <v>2081.2309455999998</v>
      </c>
      <c r="H81">
        <v>212.54209227999999</v>
      </c>
    </row>
    <row r="82" spans="1:8">
      <c r="A82" s="1">
        <v>35674</v>
      </c>
      <c r="B82">
        <v>1615.924</v>
      </c>
      <c r="C82" s="4">
        <f t="shared" si="1"/>
        <v>1837.3889548834468</v>
      </c>
      <c r="D82">
        <v>1837.3889549</v>
      </c>
      <c r="E82">
        <v>145.77718781999999</v>
      </c>
      <c r="F82">
        <v>1551.6709169999999</v>
      </c>
      <c r="G82">
        <v>2123.1069928000002</v>
      </c>
      <c r="H82">
        <v>-221.46495490000001</v>
      </c>
    </row>
    <row r="83" spans="1:8">
      <c r="A83" s="1">
        <v>35704</v>
      </c>
      <c r="B83">
        <v>1773.91</v>
      </c>
      <c r="C83" s="4">
        <f t="shared" si="1"/>
        <v>1677.124266856518</v>
      </c>
      <c r="D83">
        <v>1677.1242669000001</v>
      </c>
      <c r="E83">
        <v>145.77718781999999</v>
      </c>
      <c r="F83">
        <v>1391.4062289999999</v>
      </c>
      <c r="G83">
        <v>1962.8423048</v>
      </c>
      <c r="H83">
        <v>96.785733139000001</v>
      </c>
    </row>
    <row r="84" spans="1:8">
      <c r="A84" s="1">
        <v>35735</v>
      </c>
      <c r="B84">
        <v>1732.3679999999999</v>
      </c>
      <c r="C84" s="4">
        <f t="shared" si="1"/>
        <v>1743.0901237864618</v>
      </c>
      <c r="D84">
        <v>1743.0901237999999</v>
      </c>
      <c r="E84">
        <v>145.77718781999999</v>
      </c>
      <c r="F84">
        <v>1457.3720859</v>
      </c>
      <c r="G84">
        <v>2028.8081617</v>
      </c>
      <c r="H84">
        <v>-10.722123789999999</v>
      </c>
    </row>
    <row r="85" spans="1:8">
      <c r="A85" s="1">
        <v>35765</v>
      </c>
      <c r="B85">
        <v>1796.626</v>
      </c>
      <c r="C85" s="4">
        <f t="shared" si="1"/>
        <v>1727.5085545520017</v>
      </c>
      <c r="D85">
        <v>1727.5085546</v>
      </c>
      <c r="E85">
        <v>145.77718781999999</v>
      </c>
      <c r="F85">
        <v>1441.7905166999999</v>
      </c>
      <c r="G85">
        <v>2013.2265924999999</v>
      </c>
      <c r="H85">
        <v>69.117445443999998</v>
      </c>
    </row>
    <row r="86" spans="1:8">
      <c r="A86" s="1">
        <v>35796</v>
      </c>
      <c r="B86">
        <v>1570.33</v>
      </c>
      <c r="C86" s="4">
        <f t="shared" si="1"/>
        <v>1756.6278535539127</v>
      </c>
      <c r="D86">
        <v>1756.6278536</v>
      </c>
      <c r="E86">
        <v>145.77718781999999</v>
      </c>
      <c r="F86">
        <v>1470.9098157000001</v>
      </c>
      <c r="G86">
        <v>2042.3458915000001</v>
      </c>
      <c r="H86">
        <v>-186.2978536</v>
      </c>
    </row>
    <row r="87" spans="1:8">
      <c r="A87" s="1">
        <v>35827</v>
      </c>
      <c r="B87">
        <v>1412.691</v>
      </c>
      <c r="C87" s="4">
        <f t="shared" si="1"/>
        <v>1660.6748846816515</v>
      </c>
      <c r="D87">
        <v>1660.6748846999999</v>
      </c>
      <c r="E87">
        <v>145.77718781999999</v>
      </c>
      <c r="F87">
        <v>1374.9568468</v>
      </c>
      <c r="G87">
        <v>1946.3929226</v>
      </c>
      <c r="H87">
        <v>-247.9838847</v>
      </c>
    </row>
    <row r="88" spans="1:8">
      <c r="A88" s="1">
        <v>35855</v>
      </c>
      <c r="B88">
        <v>1754.6410000000001</v>
      </c>
      <c r="C88" s="4">
        <f t="shared" si="1"/>
        <v>1586.4714518284748</v>
      </c>
      <c r="D88">
        <v>1586.4714518000001</v>
      </c>
      <c r="E88">
        <v>145.77718781999999</v>
      </c>
      <c r="F88">
        <v>1300.7534138999999</v>
      </c>
      <c r="G88">
        <v>1872.1894897</v>
      </c>
      <c r="H88">
        <v>168.16954816000001</v>
      </c>
    </row>
    <row r="89" spans="1:8">
      <c r="A89" s="1">
        <v>35886</v>
      </c>
      <c r="B89">
        <v>1824.932</v>
      </c>
      <c r="C89" s="4">
        <f t="shared" si="1"/>
        <v>1725.8498123860372</v>
      </c>
      <c r="D89">
        <v>1725.8498124</v>
      </c>
      <c r="E89">
        <v>145.77718781999999</v>
      </c>
      <c r="F89">
        <v>1440.1317744999999</v>
      </c>
      <c r="G89">
        <v>2011.5678502999999</v>
      </c>
      <c r="H89">
        <v>99.082187602999994</v>
      </c>
    </row>
    <row r="90" spans="1:8">
      <c r="A90" s="1">
        <v>35916</v>
      </c>
      <c r="B90">
        <v>1843.289</v>
      </c>
      <c r="C90" s="4">
        <f t="shared" si="1"/>
        <v>1759.1432186903669</v>
      </c>
      <c r="D90">
        <v>1759.1432187</v>
      </c>
      <c r="E90">
        <v>145.77718781999999</v>
      </c>
      <c r="F90">
        <v>1473.4251807999999</v>
      </c>
      <c r="G90">
        <v>2044.8612565999999</v>
      </c>
      <c r="H90">
        <v>84.145781301</v>
      </c>
    </row>
    <row r="91" spans="1:8">
      <c r="A91" s="1">
        <v>35947</v>
      </c>
      <c r="B91">
        <v>1825.9639999999999</v>
      </c>
      <c r="C91" s="4">
        <f t="shared" si="1"/>
        <v>1772.0454383269214</v>
      </c>
      <c r="D91">
        <v>1772.0454382999999</v>
      </c>
      <c r="E91">
        <v>145.77718781999999</v>
      </c>
      <c r="F91">
        <v>1486.3274004</v>
      </c>
      <c r="G91">
        <v>2057.7634761999998</v>
      </c>
      <c r="H91">
        <v>53.918561666999999</v>
      </c>
    </row>
    <row r="92" spans="1:8">
      <c r="A92" s="1">
        <v>35977</v>
      </c>
      <c r="B92">
        <v>1968.172</v>
      </c>
      <c r="C92" s="4">
        <f t="shared" si="1"/>
        <v>1769.6608094906769</v>
      </c>
      <c r="D92">
        <v>1769.6608094999999</v>
      </c>
      <c r="E92">
        <v>145.77718781999999</v>
      </c>
      <c r="F92">
        <v>1483.9427716</v>
      </c>
      <c r="G92">
        <v>2055.3788473999998</v>
      </c>
      <c r="H92">
        <v>198.51119051000001</v>
      </c>
    </row>
    <row r="93" spans="1:8">
      <c r="A93" s="1">
        <v>36008</v>
      </c>
      <c r="B93">
        <v>1921.645</v>
      </c>
      <c r="C93" s="4">
        <f t="shared" si="1"/>
        <v>1836.2273566766628</v>
      </c>
      <c r="D93">
        <v>1836.2273567</v>
      </c>
      <c r="E93">
        <v>145.77718781999999</v>
      </c>
      <c r="F93">
        <v>1550.5093188000001</v>
      </c>
      <c r="G93">
        <v>2121.9453945999999</v>
      </c>
      <c r="H93">
        <v>85.417643323999997</v>
      </c>
    </row>
    <row r="94" spans="1:8">
      <c r="A94" s="1">
        <v>36039</v>
      </c>
      <c r="B94">
        <v>1669.597</v>
      </c>
      <c r="C94" s="4">
        <f t="shared" si="1"/>
        <v>1824.9284773232507</v>
      </c>
      <c r="D94">
        <v>1824.9284772999999</v>
      </c>
      <c r="E94">
        <v>145.77718781999999</v>
      </c>
      <c r="F94">
        <v>1539.2104394</v>
      </c>
      <c r="G94">
        <v>2110.6465152000001</v>
      </c>
      <c r="H94">
        <v>-155.33147729999999</v>
      </c>
    </row>
    <row r="95" spans="1:8">
      <c r="A95" s="1">
        <v>36069</v>
      </c>
      <c r="B95">
        <v>1791.4739999999999</v>
      </c>
      <c r="C95" s="4">
        <f t="shared" si="1"/>
        <v>1721.3183317633043</v>
      </c>
      <c r="D95">
        <v>1721.3183317999999</v>
      </c>
      <c r="E95">
        <v>145.77718781999999</v>
      </c>
      <c r="F95">
        <v>1435.6002939</v>
      </c>
      <c r="G95">
        <v>2007.0363697</v>
      </c>
      <c r="H95">
        <v>70.155668243999997</v>
      </c>
    </row>
    <row r="96" spans="1:8">
      <c r="A96" s="1">
        <v>36100</v>
      </c>
      <c r="B96">
        <v>1816.7139999999999</v>
      </c>
      <c r="C96" s="4">
        <f t="shared" si="1"/>
        <v>1772.0675820343615</v>
      </c>
      <c r="D96">
        <v>1772.0675819999999</v>
      </c>
      <c r="E96">
        <v>145.77718781999999</v>
      </c>
      <c r="F96">
        <v>1486.3495441</v>
      </c>
      <c r="G96">
        <v>2057.7856198999998</v>
      </c>
      <c r="H96">
        <v>44.646417970999998</v>
      </c>
    </row>
    <row r="97" spans="1:8">
      <c r="A97" s="1">
        <v>36130</v>
      </c>
      <c r="B97">
        <v>1846.7539999999999</v>
      </c>
      <c r="C97" s="4">
        <f t="shared" si="1"/>
        <v>1785.0196730518342</v>
      </c>
      <c r="D97">
        <v>1785.019673</v>
      </c>
      <c r="E97">
        <v>145.77718781999999</v>
      </c>
      <c r="F97">
        <v>1499.3016352</v>
      </c>
      <c r="G97">
        <v>2070.7377108999999</v>
      </c>
      <c r="H97">
        <v>61.734326953999997</v>
      </c>
    </row>
    <row r="98" spans="1:8">
      <c r="A98" s="1">
        <v>36161</v>
      </c>
      <c r="B98">
        <v>1599.4269999999999</v>
      </c>
      <c r="C98" s="4">
        <f t="shared" si="1"/>
        <v>1800.8609341837009</v>
      </c>
      <c r="D98">
        <v>1800.8609342</v>
      </c>
      <c r="E98">
        <v>145.77718781999999</v>
      </c>
      <c r="F98">
        <v>1515.1428963000001</v>
      </c>
      <c r="G98">
        <v>2086.5789721000001</v>
      </c>
      <c r="H98">
        <v>-201.43393420000001</v>
      </c>
    </row>
    <row r="99" spans="1:8">
      <c r="A99" s="1">
        <v>36192</v>
      </c>
      <c r="B99">
        <v>1548.8040000000001</v>
      </c>
      <c r="C99" s="4">
        <f t="shared" si="1"/>
        <v>1696.0692662131435</v>
      </c>
      <c r="D99">
        <v>1696.0692661999999</v>
      </c>
      <c r="E99">
        <v>145.77718781999999</v>
      </c>
      <c r="F99">
        <v>1410.3512283</v>
      </c>
      <c r="G99">
        <v>1981.7873041</v>
      </c>
      <c r="H99">
        <v>-147.26526620000001</v>
      </c>
    </row>
    <row r="100" spans="1:8">
      <c r="A100" s="1">
        <v>36220</v>
      </c>
      <c r="B100">
        <v>1832.3330000000001</v>
      </c>
      <c r="C100" s="4">
        <f t="shared" si="1"/>
        <v>1668.357031445719</v>
      </c>
      <c r="D100">
        <v>1668.3570314000001</v>
      </c>
      <c r="E100">
        <v>145.77718781999999</v>
      </c>
      <c r="F100">
        <v>1382.6389935</v>
      </c>
      <c r="G100">
        <v>1954.0750693</v>
      </c>
      <c r="H100">
        <v>163.97596856000001</v>
      </c>
    </row>
    <row r="101" spans="1:8">
      <c r="A101" s="1">
        <v>36251</v>
      </c>
      <c r="B101">
        <v>1839.72</v>
      </c>
      <c r="C101" s="4">
        <f t="shared" si="1"/>
        <v>1785.6035069519976</v>
      </c>
      <c r="D101">
        <v>1785.603507</v>
      </c>
      <c r="E101">
        <v>145.77718781999999</v>
      </c>
      <c r="F101">
        <v>1499.8854690999999</v>
      </c>
      <c r="G101">
        <v>2071.3215448000001</v>
      </c>
      <c r="H101">
        <v>54.116493046999999</v>
      </c>
    </row>
    <row r="102" spans="1:8">
      <c r="A102" s="1">
        <v>36281</v>
      </c>
      <c r="B102">
        <v>1846.498</v>
      </c>
      <c r="C102" s="4">
        <f t="shared" si="1"/>
        <v>1792.4798496705021</v>
      </c>
      <c r="D102">
        <v>1792.4798496999999</v>
      </c>
      <c r="E102">
        <v>145.77718781999999</v>
      </c>
      <c r="F102">
        <v>1506.7618118</v>
      </c>
      <c r="G102">
        <v>2078.1978875999998</v>
      </c>
      <c r="H102">
        <v>54.018150331000001</v>
      </c>
    </row>
    <row r="103" spans="1:8">
      <c r="A103" s="1">
        <v>36312</v>
      </c>
      <c r="B103">
        <v>1864.8520000000001</v>
      </c>
      <c r="C103" s="4">
        <f t="shared" si="1"/>
        <v>1799.121988719002</v>
      </c>
      <c r="D103">
        <v>1799.1219887</v>
      </c>
      <c r="E103">
        <v>145.77718781999999</v>
      </c>
      <c r="F103">
        <v>1513.4039508000001</v>
      </c>
      <c r="G103">
        <v>2084.8400265999999</v>
      </c>
      <c r="H103">
        <v>65.730011284</v>
      </c>
    </row>
    <row r="104" spans="1:8">
      <c r="A104" s="1">
        <v>36342</v>
      </c>
      <c r="B104">
        <v>1965.7429999999999</v>
      </c>
      <c r="C104" s="4">
        <f t="shared" si="1"/>
        <v>1810.8453670062197</v>
      </c>
      <c r="D104">
        <v>1810.8453669999999</v>
      </c>
      <c r="E104">
        <v>145.77718781999999</v>
      </c>
      <c r="F104">
        <v>1525.1273291</v>
      </c>
      <c r="G104">
        <v>2096.5634049</v>
      </c>
      <c r="H104">
        <v>154.89763300000001</v>
      </c>
    </row>
    <row r="105" spans="1:8">
      <c r="A105" s="1">
        <v>36373</v>
      </c>
      <c r="B105">
        <v>1949.002</v>
      </c>
      <c r="C105" s="4">
        <f t="shared" si="1"/>
        <v>1859.1601235343142</v>
      </c>
      <c r="D105">
        <v>1859.1601235000001</v>
      </c>
      <c r="E105">
        <v>145.77718781999999</v>
      </c>
      <c r="F105">
        <v>1573.4420855999999</v>
      </c>
      <c r="G105">
        <v>2144.8781614</v>
      </c>
      <c r="H105">
        <v>89.841876472999999</v>
      </c>
    </row>
    <row r="106" spans="1:8">
      <c r="A106" s="1">
        <v>36404</v>
      </c>
      <c r="B106">
        <v>1607.373</v>
      </c>
      <c r="C106" s="4">
        <f t="shared" si="1"/>
        <v>1859.2914078389601</v>
      </c>
      <c r="D106">
        <v>1859.2914077999999</v>
      </c>
      <c r="E106">
        <v>145.77718781999999</v>
      </c>
      <c r="F106">
        <v>1573.5733699</v>
      </c>
      <c r="G106">
        <v>2145.0094457</v>
      </c>
      <c r="H106">
        <v>-251.91840780000001</v>
      </c>
    </row>
    <row r="107" spans="1:8">
      <c r="A107" s="1">
        <v>36434</v>
      </c>
      <c r="B107">
        <v>1803.664</v>
      </c>
      <c r="C107" s="4">
        <f t="shared" si="1"/>
        <v>1715.9792335672776</v>
      </c>
      <c r="D107">
        <v>1715.9792336</v>
      </c>
      <c r="E107">
        <v>145.77718781999999</v>
      </c>
      <c r="F107">
        <v>1430.2611956999999</v>
      </c>
      <c r="G107">
        <v>2001.6972714000001</v>
      </c>
      <c r="H107">
        <v>87.684766444000005</v>
      </c>
    </row>
    <row r="108" spans="1:8">
      <c r="A108" s="1">
        <v>36465</v>
      </c>
      <c r="B108">
        <v>1850.309</v>
      </c>
      <c r="C108" s="4">
        <f t="shared" si="1"/>
        <v>1795.6984786853654</v>
      </c>
      <c r="D108">
        <v>1795.6984786999999</v>
      </c>
      <c r="E108">
        <v>145.77718781999999</v>
      </c>
      <c r="F108">
        <v>1509.9804408</v>
      </c>
      <c r="G108">
        <v>2081.4165165999998</v>
      </c>
      <c r="H108">
        <v>54.610521321999997</v>
      </c>
    </row>
    <row r="109" spans="1:8">
      <c r="A109" s="1">
        <v>36495</v>
      </c>
      <c r="B109">
        <v>1836.4349999999999</v>
      </c>
      <c r="C109" s="4">
        <f t="shared" si="1"/>
        <v>1817.2984795860152</v>
      </c>
      <c r="D109">
        <v>1817.2984796000001</v>
      </c>
      <c r="E109">
        <v>145.77718781999999</v>
      </c>
      <c r="F109">
        <v>1531.5804416999999</v>
      </c>
      <c r="G109">
        <v>2103.0165175000002</v>
      </c>
      <c r="H109">
        <v>19.136520422</v>
      </c>
    </row>
    <row r="110" spans="1:8">
      <c r="A110" s="1">
        <v>36526</v>
      </c>
      <c r="B110">
        <v>1541.66</v>
      </c>
      <c r="C110" s="4">
        <f t="shared" si="1"/>
        <v>1813.9809977710834</v>
      </c>
      <c r="D110">
        <v>1813.9809978000001</v>
      </c>
      <c r="E110">
        <v>145.77718781999999</v>
      </c>
      <c r="F110">
        <v>1528.2629598999999</v>
      </c>
      <c r="G110">
        <v>2099.6990357</v>
      </c>
      <c r="H110">
        <v>-272.32099779999999</v>
      </c>
    </row>
    <row r="111" spans="1:8">
      <c r="A111" s="1">
        <v>36557</v>
      </c>
      <c r="B111">
        <v>1616.9280000000001</v>
      </c>
      <c r="C111" s="4">
        <f t="shared" si="1"/>
        <v>1686.8988648954487</v>
      </c>
      <c r="D111">
        <v>1686.8988649</v>
      </c>
      <c r="E111">
        <v>145.77718781999999</v>
      </c>
      <c r="F111">
        <v>1401.1808269999999</v>
      </c>
      <c r="G111">
        <v>1972.6169027999999</v>
      </c>
      <c r="H111">
        <v>-69.970864890000001</v>
      </c>
    </row>
    <row r="112" spans="1:8">
      <c r="A112" s="1">
        <v>36586</v>
      </c>
      <c r="B112">
        <v>1919.538</v>
      </c>
      <c r="C112" s="4">
        <f t="shared" si="1"/>
        <v>1711.2436634952351</v>
      </c>
      <c r="D112">
        <v>1711.2436634999999</v>
      </c>
      <c r="E112">
        <v>145.77718781999999</v>
      </c>
      <c r="F112">
        <v>1425.5256256</v>
      </c>
      <c r="G112">
        <v>1996.9617014</v>
      </c>
      <c r="H112">
        <v>208.29433650999999</v>
      </c>
    </row>
    <row r="113" spans="1:8">
      <c r="A113" s="1">
        <v>36617</v>
      </c>
      <c r="B113">
        <v>1971.4929999999999</v>
      </c>
      <c r="C113" s="4">
        <f t="shared" si="1"/>
        <v>1838.465317642439</v>
      </c>
      <c r="D113">
        <v>1838.4653175999999</v>
      </c>
      <c r="E113">
        <v>145.77718781999999</v>
      </c>
      <c r="F113">
        <v>1552.7472797</v>
      </c>
      <c r="G113">
        <v>2124.1833554999998</v>
      </c>
      <c r="H113">
        <v>133.02768236</v>
      </c>
    </row>
    <row r="114" spans="1:8">
      <c r="A114" s="1">
        <v>36647</v>
      </c>
      <c r="B114">
        <v>1992.3009999999999</v>
      </c>
      <c r="C114" s="4">
        <f t="shared" si="1"/>
        <v>1867.0674590022829</v>
      </c>
      <c r="D114">
        <v>1867.0674590000001</v>
      </c>
      <c r="E114">
        <v>145.77718781999999</v>
      </c>
      <c r="F114">
        <v>1581.3494211</v>
      </c>
      <c r="G114">
        <v>2152.7854969</v>
      </c>
      <c r="H114">
        <v>125.233541</v>
      </c>
    </row>
    <row r="115" spans="1:8">
      <c r="A115" s="1">
        <v>36678</v>
      </c>
      <c r="B115">
        <v>2009.7629999999999</v>
      </c>
      <c r="C115" s="4">
        <f t="shared" si="1"/>
        <v>1883.5145797088426</v>
      </c>
      <c r="D115">
        <v>1883.5145797</v>
      </c>
      <c r="E115">
        <v>145.77718781999999</v>
      </c>
      <c r="F115">
        <v>1597.7965417999999</v>
      </c>
      <c r="G115">
        <v>2169.2326176000001</v>
      </c>
      <c r="H115">
        <v>126.24842030000001</v>
      </c>
    </row>
    <row r="116" spans="1:8">
      <c r="A116" s="1">
        <v>36708</v>
      </c>
      <c r="B116">
        <v>2053.9960000000001</v>
      </c>
      <c r="C116" s="4">
        <f t="shared" si="1"/>
        <v>1898.7743837521809</v>
      </c>
      <c r="D116">
        <v>1898.7743837</v>
      </c>
      <c r="E116">
        <v>145.77718781999999</v>
      </c>
      <c r="F116">
        <v>1613.0563457999999</v>
      </c>
      <c r="G116">
        <v>2184.4924215999999</v>
      </c>
      <c r="H116">
        <v>155.22161625999999</v>
      </c>
    </row>
    <row r="117" spans="1:8">
      <c r="A117" s="1">
        <v>36739</v>
      </c>
      <c r="B117">
        <v>2097.471</v>
      </c>
      <c r="C117" s="4">
        <f t="shared" si="1"/>
        <v>1925.9059526362007</v>
      </c>
      <c r="D117">
        <v>1925.9059526000001</v>
      </c>
      <c r="E117">
        <v>145.77718781999999</v>
      </c>
      <c r="F117">
        <v>1640.1879147</v>
      </c>
      <c r="G117">
        <v>2211.6239905000002</v>
      </c>
      <c r="H117">
        <v>171.56504738000001</v>
      </c>
    </row>
    <row r="118" spans="1:8">
      <c r="A118" s="1">
        <v>36770</v>
      </c>
      <c r="B118">
        <v>1823.7059999999999</v>
      </c>
      <c r="C118" s="4">
        <f t="shared" si="1"/>
        <v>1953.7990338517593</v>
      </c>
      <c r="D118">
        <v>1953.7990338</v>
      </c>
      <c r="E118">
        <v>145.77718781999999</v>
      </c>
      <c r="F118">
        <v>1668.0809959000001</v>
      </c>
      <c r="G118">
        <v>2239.5170717000001</v>
      </c>
      <c r="H118">
        <v>-130.0930338</v>
      </c>
    </row>
    <row r="119" spans="1:8">
      <c r="A119" s="1">
        <v>36800</v>
      </c>
      <c r="B119">
        <v>1976.9970000000001</v>
      </c>
      <c r="C119" s="4">
        <f t="shared" si="1"/>
        <v>1843.6754747872656</v>
      </c>
      <c r="D119">
        <v>1843.6754748000001</v>
      </c>
      <c r="E119">
        <v>145.77718781999999</v>
      </c>
      <c r="F119">
        <v>1557.9574368999999</v>
      </c>
      <c r="G119">
        <v>2129.3935127</v>
      </c>
      <c r="H119">
        <v>133.32152522999999</v>
      </c>
    </row>
    <row r="120" spans="1:8">
      <c r="A120" s="1">
        <v>36831</v>
      </c>
      <c r="B120">
        <v>1981.4079999999999</v>
      </c>
      <c r="C120" s="4">
        <f t="shared" si="1"/>
        <v>1910.2207806048452</v>
      </c>
      <c r="D120">
        <v>1910.2207805999999</v>
      </c>
      <c r="E120">
        <v>145.77718781999999</v>
      </c>
      <c r="F120">
        <v>1624.5027427</v>
      </c>
      <c r="G120">
        <v>2195.9388184999998</v>
      </c>
      <c r="H120">
        <v>71.187219416000005</v>
      </c>
    </row>
    <row r="121" spans="1:8">
      <c r="A121" s="1">
        <v>36861</v>
      </c>
      <c r="B121">
        <v>2000.153</v>
      </c>
      <c r="C121" s="4">
        <f t="shared" si="1"/>
        <v>1917.0750745603571</v>
      </c>
      <c r="D121">
        <v>1917.0750745</v>
      </c>
      <c r="E121">
        <v>145.77718781999999</v>
      </c>
      <c r="F121">
        <v>1631.3570365999999</v>
      </c>
      <c r="G121">
        <v>2202.7931124000002</v>
      </c>
      <c r="H121">
        <v>83.077925461000007</v>
      </c>
    </row>
    <row r="122" spans="1:8">
      <c r="A122" s="2">
        <v>43831</v>
      </c>
      <c r="B122">
        <v>1683.1479999999999</v>
      </c>
      <c r="C122" s="4">
        <f t="shared" si="1"/>
        <v>1930.0542096731508</v>
      </c>
      <c r="D122">
        <v>1930.0542097</v>
      </c>
      <c r="E122">
        <v>145.77718781999999</v>
      </c>
      <c r="F122">
        <v>1644.3361718000001</v>
      </c>
      <c r="G122">
        <v>2215.7722475</v>
      </c>
      <c r="H122">
        <v>-246.90620970000001</v>
      </c>
    </row>
    <row r="123" spans="1:8">
      <c r="A123" s="2">
        <v>43862</v>
      </c>
      <c r="B123">
        <v>1663.404</v>
      </c>
      <c r="C123" s="4">
        <f t="shared" si="1"/>
        <v>1796.277953735658</v>
      </c>
      <c r="D123">
        <v>1796.2779536999999</v>
      </c>
      <c r="E123">
        <v>145.77718781999999</v>
      </c>
      <c r="F123">
        <v>1510.5599158</v>
      </c>
      <c r="G123">
        <v>2081.9959915999998</v>
      </c>
      <c r="H123">
        <v>-132.87395369999999</v>
      </c>
    </row>
    <row r="124" spans="1:8">
      <c r="A124" s="2">
        <v>43891</v>
      </c>
      <c r="B124">
        <v>2007.9280000000001</v>
      </c>
      <c r="C124" s="4">
        <f t="shared" si="1"/>
        <v>1781.0423421597841</v>
      </c>
      <c r="D124">
        <v>1781.0423421</v>
      </c>
      <c r="E124">
        <v>145.77718781999999</v>
      </c>
      <c r="F124">
        <v>1495.3243041999999</v>
      </c>
      <c r="G124">
        <v>2066.7603800000002</v>
      </c>
      <c r="H124">
        <v>226.88565786000001</v>
      </c>
    </row>
    <row r="125" spans="1:8">
      <c r="A125" s="2">
        <v>43922</v>
      </c>
      <c r="B125" t="s">
        <v>6</v>
      </c>
      <c r="C125" s="4">
        <f t="shared" si="1"/>
        <v>1925.1389975961195</v>
      </c>
      <c r="D125">
        <v>1925.1389976</v>
      </c>
      <c r="E125">
        <v>145.77718781999999</v>
      </c>
      <c r="F125">
        <v>1639.4209596999999</v>
      </c>
      <c r="G125">
        <v>2210.8570355000002</v>
      </c>
      <c r="H125" t="s">
        <v>6</v>
      </c>
    </row>
    <row r="126" spans="1:8">
      <c r="A126" s="2">
        <v>43952</v>
      </c>
      <c r="B126" t="s">
        <v>6</v>
      </c>
      <c r="C126" s="4">
        <f>M$2*(1-O$2)+(C125-B124)*O$2+C125</f>
        <v>1894.8066895737802</v>
      </c>
      <c r="D126">
        <v>1894.8066896</v>
      </c>
      <c r="E126">
        <v>159.15873427</v>
      </c>
      <c r="F126">
        <v>1582.8613026</v>
      </c>
      <c r="G126">
        <v>2206.7520765999998</v>
      </c>
      <c r="H126" t="s">
        <v>6</v>
      </c>
    </row>
    <row r="127" spans="1:8">
      <c r="A127" s="2">
        <v>43983</v>
      </c>
      <c r="B127" t="s">
        <v>6</v>
      </c>
      <c r="C127" s="4">
        <f>M$2*(1-O$2)+(C126-C125)*O$2+C126</f>
        <v>1884.1059757501916</v>
      </c>
      <c r="D127">
        <v>1884.1059757</v>
      </c>
      <c r="E127">
        <v>162.59049006999999</v>
      </c>
      <c r="F127">
        <v>1565.434471</v>
      </c>
      <c r="G127">
        <v>2202.7774804999999</v>
      </c>
      <c r="H127" t="s">
        <v>6</v>
      </c>
    </row>
    <row r="128" spans="1:8">
      <c r="A128" s="2">
        <v>44013</v>
      </c>
      <c r="B128" t="s">
        <v>6</v>
      </c>
      <c r="C128" s="4">
        <f t="shared" ref="C128:C160" si="2">M$2*(1-O$2)+(C127-C126)*O$2+C127</f>
        <v>1880.7522649226598</v>
      </c>
      <c r="D128">
        <v>1880.7522649</v>
      </c>
      <c r="E128">
        <v>164.03992400999999</v>
      </c>
      <c r="F128">
        <v>1559.2399218</v>
      </c>
      <c r="G128">
        <v>2202.264608</v>
      </c>
      <c r="H128" t="s">
        <v>6</v>
      </c>
    </row>
    <row r="129" spans="1:8">
      <c r="A129" s="2">
        <v>44044</v>
      </c>
      <c r="B129" t="s">
        <v>6</v>
      </c>
      <c r="C129" s="4">
        <f t="shared" si="2"/>
        <v>1880.1481246331896</v>
      </c>
      <c r="D129">
        <v>1880.1481246000001</v>
      </c>
      <c r="E129">
        <v>164.96710429999999</v>
      </c>
      <c r="F129">
        <v>1556.8185415999999</v>
      </c>
      <c r="G129">
        <v>2203.4777076999999</v>
      </c>
      <c r="H129" t="s">
        <v>6</v>
      </c>
    </row>
    <row r="130" spans="1:8">
      <c r="A130" s="2">
        <v>44075</v>
      </c>
      <c r="B130" t="s">
        <v>6</v>
      </c>
      <c r="C130" s="4">
        <f t="shared" si="2"/>
        <v>1880.5729941519137</v>
      </c>
      <c r="D130">
        <v>1880.5729941</v>
      </c>
      <c r="E130">
        <v>165.72765781000001</v>
      </c>
      <c r="F130">
        <v>1555.7527536</v>
      </c>
      <c r="G130">
        <v>2205.3932347</v>
      </c>
      <c r="H130" t="s">
        <v>6</v>
      </c>
    </row>
    <row r="131" spans="1:8">
      <c r="A131" s="2">
        <v>44105</v>
      </c>
      <c r="B131" t="s">
        <v>6</v>
      </c>
      <c r="C131" s="4">
        <f t="shared" si="2"/>
        <v>1881.3829642420553</v>
      </c>
      <c r="D131">
        <v>1881.3829642000001</v>
      </c>
      <c r="E131">
        <v>166.42853979</v>
      </c>
      <c r="F131">
        <v>1555.1890202</v>
      </c>
      <c r="G131">
        <v>2207.5769082000002</v>
      </c>
      <c r="H131" t="s">
        <v>6</v>
      </c>
    </row>
    <row r="132" spans="1:8">
      <c r="A132" s="2">
        <v>44136</v>
      </c>
      <c r="B132" t="s">
        <v>6</v>
      </c>
      <c r="C132" s="4">
        <f t="shared" si="2"/>
        <v>1882.3370558448639</v>
      </c>
      <c r="D132">
        <v>1882.3370557999999</v>
      </c>
      <c r="E132">
        <v>167.10609031999999</v>
      </c>
      <c r="F132">
        <v>1554.8151372</v>
      </c>
      <c r="G132">
        <v>2209.8589744000001</v>
      </c>
      <c r="H132" t="s">
        <v>6</v>
      </c>
    </row>
    <row r="133" spans="1:8">
      <c r="A133" s="2">
        <v>44166</v>
      </c>
      <c r="B133" t="s">
        <v>6</v>
      </c>
      <c r="C133" s="4">
        <f t="shared" si="2"/>
        <v>1883.3450840345151</v>
      </c>
      <c r="D133">
        <v>1883.345084</v>
      </c>
      <c r="E133">
        <v>167.77338073999999</v>
      </c>
      <c r="F133">
        <v>1554.5153002</v>
      </c>
      <c r="G133">
        <v>2212.1748677999999</v>
      </c>
      <c r="H133" t="s">
        <v>6</v>
      </c>
    </row>
    <row r="134" spans="1:8">
      <c r="A134" s="2">
        <v>43832</v>
      </c>
      <c r="B134" t="s">
        <v>6</v>
      </c>
      <c r="C134" s="4">
        <f t="shared" si="2"/>
        <v>1884.3732976589874</v>
      </c>
      <c r="D134">
        <v>1884.3732975999999</v>
      </c>
      <c r="E134">
        <v>168.43523367</v>
      </c>
      <c r="F134">
        <v>1554.2463058999999</v>
      </c>
      <c r="G134">
        <v>2214.5002893000001</v>
      </c>
      <c r="H134" t="s">
        <v>6</v>
      </c>
    </row>
    <row r="135" spans="1:8">
      <c r="A135" s="2">
        <v>43863</v>
      </c>
      <c r="B135" t="s">
        <v>6</v>
      </c>
      <c r="C135" s="4">
        <f t="shared" si="2"/>
        <v>1885.4090655578914</v>
      </c>
      <c r="D135">
        <v>1885.4090655</v>
      </c>
      <c r="E135">
        <v>169.093456</v>
      </c>
      <c r="F135">
        <v>1553.9919817</v>
      </c>
      <c r="G135">
        <v>2216.8261493</v>
      </c>
      <c r="H135" t="s">
        <v>6</v>
      </c>
    </row>
    <row r="136" spans="1:8">
      <c r="A136" s="2">
        <v>43892</v>
      </c>
      <c r="B136" t="s">
        <v>6</v>
      </c>
      <c r="C136" s="4">
        <f t="shared" si="2"/>
        <v>1886.4476605973891</v>
      </c>
      <c r="D136">
        <v>1886.4476606000001</v>
      </c>
      <c r="E136">
        <v>169.74873851000001</v>
      </c>
      <c r="F136">
        <v>1553.7462467</v>
      </c>
      <c r="G136">
        <v>2219.1490745000001</v>
      </c>
      <c r="H136" t="s">
        <v>6</v>
      </c>
    </row>
    <row r="137" spans="1:8">
      <c r="A137" s="2">
        <v>43923</v>
      </c>
      <c r="B137" t="s">
        <v>6</v>
      </c>
      <c r="C137" s="4">
        <f t="shared" si="2"/>
        <v>1887.4873136768099</v>
      </c>
      <c r="D137">
        <v>1887.4873136000001</v>
      </c>
      <c r="E137">
        <v>170.40135669</v>
      </c>
      <c r="F137">
        <v>1553.5067916</v>
      </c>
      <c r="G137">
        <v>2221.4678356999998</v>
      </c>
      <c r="H137" t="s">
        <v>6</v>
      </c>
    </row>
    <row r="138" spans="1:8">
      <c r="A138" s="2">
        <v>43953</v>
      </c>
      <c r="B138" t="s">
        <v>6</v>
      </c>
      <c r="C138" s="4">
        <f t="shared" si="2"/>
        <v>1888.5273627211434</v>
      </c>
      <c r="D138">
        <v>1888.5273626999999</v>
      </c>
      <c r="E138">
        <v>171.05143108999999</v>
      </c>
      <c r="F138">
        <v>1553.2727183</v>
      </c>
      <c r="G138">
        <v>2223.7820071000001</v>
      </c>
      <c r="H138" t="s">
        <v>6</v>
      </c>
    </row>
    <row r="139" spans="1:8">
      <c r="A139" s="2">
        <v>43984</v>
      </c>
      <c r="B139" t="s">
        <v>6</v>
      </c>
      <c r="C139" s="4">
        <f t="shared" si="2"/>
        <v>1889.5675599529022</v>
      </c>
      <c r="D139">
        <v>1889.5675599000001</v>
      </c>
      <c r="E139">
        <v>171.69902415999999</v>
      </c>
      <c r="F139">
        <v>1553.0436563999999</v>
      </c>
      <c r="G139">
        <v>2226.0914634999999</v>
      </c>
      <c r="H139" t="s">
        <v>6</v>
      </c>
    </row>
    <row r="140" spans="1:8">
      <c r="A140" s="2">
        <v>44014</v>
      </c>
      <c r="B140" t="s">
        <v>6</v>
      </c>
      <c r="C140" s="4">
        <f t="shared" si="2"/>
        <v>1890.6078126428906</v>
      </c>
      <c r="D140">
        <v>1890.6078126</v>
      </c>
      <c r="E140">
        <v>172.34417640000001</v>
      </c>
      <c r="F140">
        <v>1552.8194338999999</v>
      </c>
      <c r="G140">
        <v>2228.3961912999998</v>
      </c>
      <c r="H140" t="s">
        <v>6</v>
      </c>
    </row>
    <row r="141" spans="1:8">
      <c r="A141" s="2">
        <v>44045</v>
      </c>
      <c r="B141" t="s">
        <v>6</v>
      </c>
      <c r="C141" s="4">
        <f t="shared" si="2"/>
        <v>1891.6480860877791</v>
      </c>
      <c r="D141">
        <v>1891.6480861</v>
      </c>
      <c r="E141">
        <v>172.98691977999999</v>
      </c>
      <c r="F141">
        <v>1552.5999535000001</v>
      </c>
      <c r="G141">
        <v>2230.6962186000001</v>
      </c>
      <c r="H141" t="s">
        <v>6</v>
      </c>
    </row>
    <row r="142" spans="1:8">
      <c r="A142" s="2">
        <v>44076</v>
      </c>
      <c r="B142" t="s">
        <v>6</v>
      </c>
      <c r="C142" s="4">
        <f t="shared" si="2"/>
        <v>1892.6883673000609</v>
      </c>
      <c r="D142">
        <v>1892.6883673</v>
      </c>
      <c r="E142">
        <v>173.62728279000001</v>
      </c>
      <c r="F142">
        <v>1552.3851463000001</v>
      </c>
      <c r="G142">
        <v>2232.9915882999999</v>
      </c>
      <c r="H142" t="s">
        <v>6</v>
      </c>
    </row>
    <row r="143" spans="1:8">
      <c r="A143" s="2">
        <v>44106</v>
      </c>
      <c r="B143" t="s">
        <v>6</v>
      </c>
      <c r="C143" s="4">
        <f t="shared" si="2"/>
        <v>1893.7286514192417</v>
      </c>
      <c r="D143">
        <v>1893.7286514</v>
      </c>
      <c r="E143">
        <v>174.26529232999999</v>
      </c>
      <c r="F143">
        <v>1552.1749546999999</v>
      </c>
      <c r="G143">
        <v>2235.2823481</v>
      </c>
      <c r="H143" t="s">
        <v>6</v>
      </c>
    </row>
    <row r="144" spans="1:8">
      <c r="A144" s="2">
        <v>44137</v>
      </c>
      <c r="B144" t="s">
        <v>6</v>
      </c>
      <c r="C144" s="4">
        <f t="shared" si="2"/>
        <v>1894.7689366263116</v>
      </c>
      <c r="D144">
        <v>1894.7689366</v>
      </c>
      <c r="E144">
        <v>174.90097438000001</v>
      </c>
      <c r="F144">
        <v>1551.9693259999999</v>
      </c>
      <c r="G144">
        <v>2237.5685472</v>
      </c>
      <c r="H144" t="s">
        <v>6</v>
      </c>
    </row>
    <row r="145" spans="1:8">
      <c r="A145" s="2">
        <v>44167</v>
      </c>
      <c r="B145" t="s">
        <v>6</v>
      </c>
      <c r="C145" s="4">
        <f t="shared" si="2"/>
        <v>1895.8092222405173</v>
      </c>
      <c r="D145">
        <v>1895.8092222</v>
      </c>
      <c r="E145">
        <v>175.53435433000001</v>
      </c>
      <c r="F145">
        <v>1551.7682096999999</v>
      </c>
      <c r="G145">
        <v>2239.8502346999999</v>
      </c>
      <c r="H145" t="s">
        <v>6</v>
      </c>
    </row>
    <row r="146" spans="1:8">
      <c r="A146" s="2">
        <v>43833</v>
      </c>
      <c r="B146" t="s">
        <v>6</v>
      </c>
      <c r="C146" s="4">
        <f t="shared" si="2"/>
        <v>1896.8495080070911</v>
      </c>
      <c r="D146">
        <v>1896.849508</v>
      </c>
      <c r="E146">
        <v>176.16545703</v>
      </c>
      <c r="F146">
        <v>1551.5715568999999</v>
      </c>
      <c r="G146">
        <v>2242.1274591000001</v>
      </c>
      <c r="H146" t="s">
        <v>6</v>
      </c>
    </row>
    <row r="147" spans="1:8">
      <c r="A147" s="2">
        <v>43864</v>
      </c>
      <c r="B147" t="s">
        <v>6</v>
      </c>
      <c r="C147" s="4">
        <f t="shared" si="2"/>
        <v>1897.8897938306877</v>
      </c>
      <c r="D147">
        <v>1897.8897938</v>
      </c>
      <c r="E147">
        <v>176.79430690000001</v>
      </c>
      <c r="F147">
        <v>1551.3793195999999</v>
      </c>
      <c r="G147">
        <v>2244.4002679999999</v>
      </c>
      <c r="H147" t="s">
        <v>6</v>
      </c>
    </row>
    <row r="148" spans="1:8">
      <c r="A148" s="2">
        <v>43893</v>
      </c>
      <c r="B148" t="s">
        <v>6</v>
      </c>
      <c r="C148" s="4">
        <f t="shared" si="2"/>
        <v>1898.9300796756247</v>
      </c>
      <c r="D148">
        <v>1898.9300796</v>
      </c>
      <c r="E148">
        <v>177.42092787999999</v>
      </c>
      <c r="F148">
        <v>1551.1914509000001</v>
      </c>
      <c r="G148">
        <v>2246.6687084</v>
      </c>
      <c r="H148" t="s">
        <v>6</v>
      </c>
    </row>
    <row r="149" spans="1:8">
      <c r="A149" s="2">
        <v>43924</v>
      </c>
      <c r="B149" t="s">
        <v>6</v>
      </c>
      <c r="C149" s="4">
        <f t="shared" si="2"/>
        <v>1899.9703655285482</v>
      </c>
      <c r="D149">
        <v>1899.9703655000001</v>
      </c>
      <c r="E149">
        <v>178.04534351999999</v>
      </c>
      <c r="F149">
        <v>1551.0079046000001</v>
      </c>
      <c r="G149">
        <v>2248.9328264000001</v>
      </c>
      <c r="H149" t="s">
        <v>6</v>
      </c>
    </row>
    <row r="150" spans="1:8">
      <c r="A150" s="2">
        <v>43954</v>
      </c>
      <c r="B150" t="s">
        <v>6</v>
      </c>
      <c r="C150" s="4">
        <f t="shared" si="2"/>
        <v>1901.0106513844605</v>
      </c>
      <c r="D150">
        <v>1901.0106513999999</v>
      </c>
      <c r="E150">
        <v>178.66757693</v>
      </c>
      <c r="F150">
        <v>1550.8286353999999</v>
      </c>
      <c r="G150">
        <v>2251.1926674000001</v>
      </c>
      <c r="H150" t="s">
        <v>6</v>
      </c>
    </row>
    <row r="151" spans="1:8">
      <c r="A151" s="2">
        <v>43985</v>
      </c>
      <c r="B151" t="s">
        <v>6</v>
      </c>
      <c r="C151" s="4">
        <f t="shared" si="2"/>
        <v>1902.0509372414915</v>
      </c>
      <c r="D151">
        <v>1902.0509371999999</v>
      </c>
      <c r="E151">
        <v>179.28765085000001</v>
      </c>
      <c r="F151">
        <v>1550.6535987</v>
      </c>
      <c r="G151">
        <v>2253.4482757000001</v>
      </c>
      <c r="H151" t="s">
        <v>6</v>
      </c>
    </row>
    <row r="152" spans="1:8">
      <c r="A152" s="2">
        <v>44015</v>
      </c>
      <c r="B152" t="s">
        <v>6</v>
      </c>
      <c r="C152" s="4">
        <f t="shared" si="2"/>
        <v>1903.0912230989411</v>
      </c>
      <c r="D152">
        <v>1903.0912231</v>
      </c>
      <c r="E152">
        <v>179.90558759000001</v>
      </c>
      <c r="F152">
        <v>1550.4827508000001</v>
      </c>
      <c r="G152">
        <v>2255.6996954000001</v>
      </c>
      <c r="H152" t="s">
        <v>6</v>
      </c>
    </row>
    <row r="153" spans="1:8">
      <c r="A153" s="2">
        <v>44046</v>
      </c>
      <c r="B153" t="s">
        <v>6</v>
      </c>
      <c r="C153" s="4">
        <f t="shared" si="2"/>
        <v>1904.1315089565473</v>
      </c>
      <c r="D153">
        <v>1904.1315089</v>
      </c>
      <c r="E153">
        <v>180.5214091</v>
      </c>
      <c r="F153">
        <v>1550.3160487</v>
      </c>
      <c r="G153">
        <v>2257.9469691999998</v>
      </c>
      <c r="H153" t="s">
        <v>6</v>
      </c>
    </row>
    <row r="154" spans="1:8">
      <c r="A154" s="2">
        <v>44077</v>
      </c>
      <c r="B154" t="s">
        <v>6</v>
      </c>
      <c r="C154" s="4">
        <f t="shared" si="2"/>
        <v>1905.1717948142123</v>
      </c>
      <c r="D154">
        <v>1905.1717948</v>
      </c>
      <c r="E154">
        <v>181.13513696000001</v>
      </c>
      <c r="F154">
        <v>1550.15345</v>
      </c>
      <c r="G154">
        <v>2260.1901395999998</v>
      </c>
      <c r="H154" t="s">
        <v>6</v>
      </c>
    </row>
    <row r="155" spans="1:8">
      <c r="A155" s="2">
        <v>44107</v>
      </c>
      <c r="B155" t="s">
        <v>6</v>
      </c>
      <c r="C155" s="4">
        <f t="shared" si="2"/>
        <v>1906.2120806718992</v>
      </c>
      <c r="D155">
        <v>1906.2120806</v>
      </c>
      <c r="E155">
        <v>181.74679237999999</v>
      </c>
      <c r="F155">
        <v>1549.9949133</v>
      </c>
      <c r="G155">
        <v>2262.4292479999999</v>
      </c>
      <c r="H155" t="s">
        <v>6</v>
      </c>
    </row>
    <row r="156" spans="1:8">
      <c r="A156" s="2">
        <v>44138</v>
      </c>
      <c r="B156" t="s">
        <v>6</v>
      </c>
      <c r="C156" s="4">
        <f t="shared" si="2"/>
        <v>1907.2523665295944</v>
      </c>
      <c r="D156">
        <v>1907.2523665000001</v>
      </c>
      <c r="E156">
        <v>182.35639621000001</v>
      </c>
      <c r="F156">
        <v>1549.8403976</v>
      </c>
      <c r="G156">
        <v>2264.6643353999998</v>
      </c>
      <c r="H156" t="s">
        <v>6</v>
      </c>
    </row>
    <row r="157" spans="1:8">
      <c r="A157" s="2">
        <v>44168</v>
      </c>
      <c r="B157" t="s">
        <v>6</v>
      </c>
      <c r="C157" s="4">
        <f t="shared" si="2"/>
        <v>1908.2926523872925</v>
      </c>
      <c r="D157">
        <v>1908.2926524</v>
      </c>
      <c r="E157">
        <v>182.96396895999999</v>
      </c>
      <c r="F157">
        <v>1549.6898627</v>
      </c>
      <c r="G157">
        <v>2266.895442</v>
      </c>
      <c r="H157" t="s">
        <v>6</v>
      </c>
    </row>
    <row r="158" spans="1:8">
      <c r="A158" s="2">
        <v>43834</v>
      </c>
      <c r="B158" t="s">
        <v>6</v>
      </c>
      <c r="C158" s="4">
        <f t="shared" si="2"/>
        <v>1909.3329382449917</v>
      </c>
      <c r="D158">
        <v>1909.3329381999999</v>
      </c>
      <c r="E158">
        <v>183.56953078999999</v>
      </c>
      <c r="F158">
        <v>1549.5432691999999</v>
      </c>
      <c r="G158">
        <v>2269.1226071999999</v>
      </c>
      <c r="H158" t="s">
        <v>6</v>
      </c>
    </row>
    <row r="159" spans="1:8">
      <c r="A159" s="2">
        <v>43865</v>
      </c>
      <c r="B159" t="s">
        <v>6</v>
      </c>
      <c r="C159" s="4">
        <f t="shared" si="2"/>
        <v>1910.3732241026914</v>
      </c>
      <c r="D159">
        <v>1910.3732241</v>
      </c>
      <c r="E159">
        <v>184.17310155000001</v>
      </c>
      <c r="F159">
        <v>1549.4005781000001</v>
      </c>
      <c r="G159">
        <v>2271.3458700000001</v>
      </c>
      <c r="H159" t="s">
        <v>6</v>
      </c>
    </row>
    <row r="160" spans="1:8">
      <c r="A160" s="2">
        <v>43894</v>
      </c>
      <c r="B160" t="s">
        <v>6</v>
      </c>
      <c r="C160" s="4">
        <f t="shared" si="2"/>
        <v>1911.4135099603914</v>
      </c>
      <c r="D160">
        <v>1911.4135099</v>
      </c>
      <c r="E160">
        <v>184.77470073999999</v>
      </c>
      <c r="F160">
        <v>1549.2617511999999</v>
      </c>
      <c r="G160">
        <v>2273.5652685999999</v>
      </c>
      <c r="H160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9E9C-C37B-4C04-BEBE-22F258B030BC}">
  <dimension ref="A1:N160"/>
  <sheetViews>
    <sheetView topLeftCell="A134" workbookViewId="0">
      <selection activeCell="C16" sqref="C16"/>
    </sheetView>
  </sheetViews>
  <sheetFormatPr defaultRowHeight="14.4"/>
  <cols>
    <col min="3" max="3" width="15.109375" style="4" bestFit="1" customWidth="1"/>
    <col min="4" max="4" width="12" bestFit="1" customWidth="1"/>
  </cols>
  <sheetData>
    <row r="1" spans="1:14" s="3" customFormat="1">
      <c r="A1" s="3" t="s">
        <v>0</v>
      </c>
      <c r="B1" s="3" t="s">
        <v>20</v>
      </c>
      <c r="C1" s="5" t="s">
        <v>24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13</v>
      </c>
    </row>
    <row r="2" spans="1:14">
      <c r="A2" s="1">
        <v>33239</v>
      </c>
      <c r="B2">
        <v>1708.9169999999999</v>
      </c>
      <c r="C2" s="4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J2" t="s">
        <v>14</v>
      </c>
      <c r="K2" t="s">
        <v>15</v>
      </c>
      <c r="L2">
        <v>21156.220741000001</v>
      </c>
      <c r="M2">
        <v>0.93010649960000003</v>
      </c>
      <c r="N2">
        <v>0.37111351609999998</v>
      </c>
    </row>
    <row r="3" spans="1:14">
      <c r="A3" s="1">
        <v>33270</v>
      </c>
      <c r="B3">
        <v>1620.586</v>
      </c>
      <c r="C3" s="4">
        <f>B2</f>
        <v>1708.9169999999999</v>
      </c>
      <c r="D3">
        <v>1708.9169999999999</v>
      </c>
      <c r="E3">
        <v>145.45178150000001</v>
      </c>
      <c r="F3">
        <v>1423.8367467999999</v>
      </c>
      <c r="G3">
        <v>1993.9972531999999</v>
      </c>
      <c r="H3">
        <v>-88.331000000000003</v>
      </c>
      <c r="J3" t="s">
        <v>2</v>
      </c>
      <c r="K3" t="s">
        <v>15</v>
      </c>
      <c r="L3" t="s">
        <v>6</v>
      </c>
      <c r="M3">
        <v>4.2162857400000003E-2</v>
      </c>
      <c r="N3">
        <v>0.10093541089999999</v>
      </c>
    </row>
    <row r="4" spans="1:14">
      <c r="A4" s="1">
        <v>33298</v>
      </c>
      <c r="B4">
        <v>1972.7149999999999</v>
      </c>
      <c r="C4" s="4">
        <f>(B3-B2)*N$2-(B3-C3)*M$2+B3</f>
        <v>1669.9624092255385</v>
      </c>
      <c r="D4">
        <v>1669.9624091999999</v>
      </c>
      <c r="E4">
        <v>145.45178150000001</v>
      </c>
      <c r="F4">
        <v>1384.8821559999999</v>
      </c>
      <c r="G4">
        <v>1955.0426625</v>
      </c>
      <c r="H4">
        <v>302.75259076999998</v>
      </c>
      <c r="J4" t="s">
        <v>16</v>
      </c>
      <c r="K4" t="s">
        <v>15</v>
      </c>
      <c r="L4" t="s">
        <v>6</v>
      </c>
      <c r="M4">
        <v>1</v>
      </c>
      <c r="N4">
        <v>1</v>
      </c>
    </row>
    <row r="5" spans="1:14">
      <c r="A5" s="1">
        <v>33329</v>
      </c>
      <c r="B5">
        <v>1811.665</v>
      </c>
      <c r="C5" s="4">
        <f t="shared" ref="C5:C68" si="0">(B4-B3)*N$2-(B4-C4)*M$2+B4</f>
        <v>1821.8026788607112</v>
      </c>
      <c r="D5">
        <v>1821.8026789</v>
      </c>
      <c r="E5">
        <v>145.45178150000001</v>
      </c>
      <c r="F5">
        <v>1536.7224256</v>
      </c>
      <c r="G5">
        <v>2106.8829320999998</v>
      </c>
      <c r="H5">
        <v>-10.13767885</v>
      </c>
      <c r="J5" t="s">
        <v>17</v>
      </c>
      <c r="K5" t="s">
        <v>15</v>
      </c>
      <c r="L5" t="s">
        <v>6</v>
      </c>
      <c r="M5">
        <v>1</v>
      </c>
      <c r="N5">
        <v>1</v>
      </c>
    </row>
    <row r="6" spans="1:14">
      <c r="A6" s="1">
        <v>33359</v>
      </c>
      <c r="B6">
        <v>1974.9639999999999</v>
      </c>
      <c r="C6" s="4">
        <f t="shared" si="0"/>
        <v>1761.3262892313001</v>
      </c>
      <c r="D6">
        <v>1761.3262892</v>
      </c>
      <c r="E6">
        <v>145.45178150000001</v>
      </c>
      <c r="F6">
        <v>1476.246036</v>
      </c>
      <c r="G6">
        <v>2046.4065424999999</v>
      </c>
      <c r="H6">
        <v>213.63771077000001</v>
      </c>
      <c r="J6" t="s">
        <v>18</v>
      </c>
      <c r="K6" t="s">
        <v>15</v>
      </c>
      <c r="L6" t="s">
        <v>6</v>
      </c>
      <c r="M6">
        <v>0</v>
      </c>
      <c r="N6">
        <v>0</v>
      </c>
    </row>
    <row r="7" spans="1:14">
      <c r="A7" s="1">
        <v>33390</v>
      </c>
      <c r="B7">
        <v>1862.356</v>
      </c>
      <c r="C7" s="4">
        <f t="shared" si="0"/>
        <v>1836.8606427199811</v>
      </c>
      <c r="D7">
        <v>1836.8606427</v>
      </c>
      <c r="E7">
        <v>145.45178150000001</v>
      </c>
      <c r="F7">
        <v>1551.7803895</v>
      </c>
      <c r="G7">
        <v>2121.9408959000002</v>
      </c>
      <c r="H7">
        <v>25.495357292000001</v>
      </c>
    </row>
    <row r="8" spans="1:14">
      <c r="A8" s="1">
        <v>33420</v>
      </c>
      <c r="B8">
        <v>1939.86</v>
      </c>
      <c r="C8" s="4">
        <f t="shared" si="0"/>
        <v>1796.8522516632415</v>
      </c>
      <c r="D8">
        <v>1796.8522516999999</v>
      </c>
      <c r="E8">
        <v>145.45178150000001</v>
      </c>
      <c r="F8">
        <v>1511.7719984</v>
      </c>
      <c r="G8">
        <v>2081.9325048999999</v>
      </c>
      <c r="H8">
        <v>143.00774835000001</v>
      </c>
    </row>
    <row r="9" spans="1:14">
      <c r="A9" s="1">
        <v>33451</v>
      </c>
      <c r="B9">
        <v>2013.2639999999999</v>
      </c>
      <c r="C9" s="4">
        <f t="shared" si="0"/>
        <v>1835.6103457306342</v>
      </c>
      <c r="D9">
        <v>1835.6103456999999</v>
      </c>
      <c r="E9">
        <v>145.45178150000001</v>
      </c>
      <c r="F9">
        <v>1550.5300924999999</v>
      </c>
      <c r="G9">
        <v>2120.6905989000002</v>
      </c>
      <c r="H9">
        <v>177.65365428000001</v>
      </c>
    </row>
    <row r="10" spans="1:14">
      <c r="A10" s="1">
        <v>33482</v>
      </c>
      <c r="B10">
        <v>1595.6569999999999</v>
      </c>
      <c r="C10" s="4">
        <f t="shared" si="0"/>
        <v>1875.2683980221759</v>
      </c>
      <c r="D10">
        <v>1875.2683979999999</v>
      </c>
      <c r="E10">
        <v>145.45178150000001</v>
      </c>
      <c r="F10">
        <v>1590.1881447999999</v>
      </c>
      <c r="G10">
        <v>2160.3486511999999</v>
      </c>
      <c r="H10">
        <v>-279.61139800000001</v>
      </c>
    </row>
    <row r="11" spans="1:14">
      <c r="A11" s="1">
        <v>33512</v>
      </c>
      <c r="B11">
        <v>1724.924</v>
      </c>
      <c r="C11" s="4">
        <f t="shared" si="0"/>
        <v>1700.7457765446957</v>
      </c>
      <c r="D11">
        <v>1700.7457764999999</v>
      </c>
      <c r="E11">
        <v>145.45178150000001</v>
      </c>
      <c r="F11">
        <v>1415.6655232999999</v>
      </c>
      <c r="G11">
        <v>1985.8260298</v>
      </c>
      <c r="H11">
        <v>24.178223462999998</v>
      </c>
    </row>
    <row r="12" spans="1:14">
      <c r="A12" s="1">
        <v>33543</v>
      </c>
      <c r="B12">
        <v>1675.6669999999999</v>
      </c>
      <c r="C12" s="4">
        <f t="shared" si="0"/>
        <v>1750.408408101139</v>
      </c>
      <c r="D12">
        <v>1750.4084081000001</v>
      </c>
      <c r="E12">
        <v>145.45178150000001</v>
      </c>
      <c r="F12">
        <v>1465.3281549000001</v>
      </c>
      <c r="G12">
        <v>2035.4886613000001</v>
      </c>
      <c r="H12">
        <v>-74.741408089999993</v>
      </c>
    </row>
    <row r="13" spans="1:14">
      <c r="A13" s="1">
        <v>33573</v>
      </c>
      <c r="B13">
        <v>1813.8630000000001</v>
      </c>
      <c r="C13" s="4">
        <f t="shared" si="0"/>
        <v>1726.9045310015877</v>
      </c>
      <c r="D13">
        <v>1726.9045309999999</v>
      </c>
      <c r="E13">
        <v>145.45178150000001</v>
      </c>
      <c r="F13">
        <v>1441.8242777999999</v>
      </c>
      <c r="G13">
        <v>2011.9847841999999</v>
      </c>
      <c r="H13">
        <v>86.958469003999994</v>
      </c>
    </row>
    <row r="14" spans="1:14">
      <c r="A14" s="1">
        <v>33604</v>
      </c>
      <c r="B14">
        <v>1614.827</v>
      </c>
      <c r="C14" s="4">
        <f t="shared" si="0"/>
        <v>1784.2687662602673</v>
      </c>
      <c r="D14">
        <v>1784.2687662999999</v>
      </c>
      <c r="E14">
        <v>145.45178150000001</v>
      </c>
      <c r="F14">
        <v>1499.1885130000001</v>
      </c>
      <c r="G14">
        <v>2069.3490194999999</v>
      </c>
      <c r="H14">
        <v>-169.44176630000001</v>
      </c>
    </row>
    <row r="15" spans="1:14">
      <c r="A15" s="1">
        <v>33635</v>
      </c>
      <c r="B15">
        <v>1557.088</v>
      </c>
      <c r="C15" s="4">
        <f t="shared" si="0"/>
        <v>1698.560938311899</v>
      </c>
      <c r="D15">
        <v>1698.5609383000001</v>
      </c>
      <c r="E15">
        <v>145.45178150000001</v>
      </c>
      <c r="F15">
        <v>1413.4806851000001</v>
      </c>
      <c r="G15">
        <v>1983.6411915000001</v>
      </c>
      <c r="H15">
        <v>-141.47293830000001</v>
      </c>
    </row>
    <row r="16" spans="1:14">
      <c r="A16" s="1">
        <v>33664</v>
      </c>
      <c r="B16">
        <v>1891.223</v>
      </c>
      <c r="C16" s="4">
        <f t="shared" si="0"/>
        <v>1667.2451761353093</v>
      </c>
      <c r="D16">
        <v>1667.2451761</v>
      </c>
      <c r="E16">
        <v>145.45178150000001</v>
      </c>
      <c r="F16">
        <v>1382.1649229</v>
      </c>
      <c r="G16">
        <v>1952.3254294000001</v>
      </c>
      <c r="H16">
        <v>223.97782386</v>
      </c>
    </row>
    <row r="17" spans="1:8">
      <c r="A17" s="1">
        <v>33695</v>
      </c>
      <c r="B17">
        <v>1955.981</v>
      </c>
      <c r="C17" s="4">
        <f t="shared" si="0"/>
        <v>1806.9017849592606</v>
      </c>
      <c r="D17">
        <v>1806.901785</v>
      </c>
      <c r="E17">
        <v>145.45178150000001</v>
      </c>
      <c r="F17">
        <v>1521.8215316999999</v>
      </c>
      <c r="G17">
        <v>2091.9820381999998</v>
      </c>
      <c r="H17">
        <v>149.07921504999999</v>
      </c>
    </row>
    <row r="18" spans="1:8">
      <c r="A18" s="1">
        <v>33725</v>
      </c>
      <c r="B18">
        <v>1884.7139999999999</v>
      </c>
      <c r="C18" s="4">
        <f t="shared" si="0"/>
        <v>1841.3540222109459</v>
      </c>
      <c r="D18">
        <v>1841.3540221999999</v>
      </c>
      <c r="E18">
        <v>145.45178150000001</v>
      </c>
      <c r="F18">
        <v>1556.2737689999999</v>
      </c>
      <c r="G18">
        <v>2126.4342753999999</v>
      </c>
      <c r="H18">
        <v>43.359977798999999</v>
      </c>
    </row>
    <row r="19" spans="1:8">
      <c r="A19" s="1">
        <v>33756</v>
      </c>
      <c r="B19">
        <v>1623.0419999999999</v>
      </c>
      <c r="C19" s="4">
        <f t="shared" si="0"/>
        <v>1817.9364558839904</v>
      </c>
      <c r="D19">
        <v>1817.9364559000001</v>
      </c>
      <c r="E19">
        <v>145.45178150000001</v>
      </c>
      <c r="F19">
        <v>1532.8562026</v>
      </c>
      <c r="G19">
        <v>2103.0167090999998</v>
      </c>
      <c r="H19">
        <v>-194.8944559</v>
      </c>
    </row>
    <row r="20" spans="1:8">
      <c r="A20" s="1">
        <v>33786</v>
      </c>
      <c r="B20">
        <v>1903.309</v>
      </c>
      <c r="C20" s="4">
        <f t="shared" si="0"/>
        <v>1707.2045841687857</v>
      </c>
      <c r="D20">
        <v>1707.2045842</v>
      </c>
      <c r="E20">
        <v>145.45178150000001</v>
      </c>
      <c r="F20">
        <v>1422.1243308999999</v>
      </c>
      <c r="G20">
        <v>1992.2848374</v>
      </c>
      <c r="H20">
        <v>196.10441582999999</v>
      </c>
    </row>
    <row r="21" spans="1:8">
      <c r="A21" s="1">
        <v>33817</v>
      </c>
      <c r="B21">
        <v>1996.712</v>
      </c>
      <c r="C21" s="4">
        <f t="shared" si="0"/>
        <v>1824.9218800519252</v>
      </c>
      <c r="D21">
        <v>1824.9218800000001</v>
      </c>
      <c r="E21">
        <v>145.45178150000001</v>
      </c>
      <c r="F21">
        <v>1539.8416268000001</v>
      </c>
      <c r="G21">
        <v>2110.0021333</v>
      </c>
      <c r="H21">
        <v>171.79011996</v>
      </c>
    </row>
    <row r="22" spans="1:8">
      <c r="A22" s="1">
        <v>33848</v>
      </c>
      <c r="B22">
        <v>1703.8969999999999</v>
      </c>
      <c r="C22" s="4">
        <f t="shared" si="0"/>
        <v>1871.5920086135204</v>
      </c>
      <c r="D22">
        <v>1871.5920086000001</v>
      </c>
      <c r="E22">
        <v>145.45178150000001</v>
      </c>
      <c r="F22">
        <v>1586.5117554000001</v>
      </c>
      <c r="G22">
        <v>2156.6722617999999</v>
      </c>
      <c r="H22">
        <v>-167.69500859999999</v>
      </c>
    </row>
    <row r="23" spans="1:8">
      <c r="A23" s="1">
        <v>33878</v>
      </c>
      <c r="B23">
        <v>1810</v>
      </c>
      <c r="C23" s="4">
        <f t="shared" si="0"/>
        <v>1751.2036132450919</v>
      </c>
      <c r="D23">
        <v>1751.2036132000001</v>
      </c>
      <c r="E23">
        <v>145.45178150000001</v>
      </c>
      <c r="F23">
        <v>1466.12336</v>
      </c>
      <c r="G23">
        <v>2036.2838664999999</v>
      </c>
      <c r="H23">
        <v>58.796386761000001</v>
      </c>
    </row>
    <row r="24" spans="1:8">
      <c r="A24" s="1">
        <v>33909</v>
      </c>
      <c r="B24">
        <v>1861.6010000000001</v>
      </c>
      <c r="C24" s="4">
        <f t="shared" si="0"/>
        <v>1794.6893559250229</v>
      </c>
      <c r="D24">
        <v>1794.6893559</v>
      </c>
      <c r="E24">
        <v>145.45178150000001</v>
      </c>
      <c r="F24">
        <v>1509.6091027</v>
      </c>
      <c r="G24">
        <v>2079.7696090999998</v>
      </c>
      <c r="H24">
        <v>66.911644082999999</v>
      </c>
    </row>
    <row r="25" spans="1:8">
      <c r="A25" s="1">
        <v>33939</v>
      </c>
      <c r="B25">
        <v>1875.1220000000001</v>
      </c>
      <c r="C25" s="4">
        <f t="shared" si="0"/>
        <v>1818.5158734912181</v>
      </c>
      <c r="D25">
        <v>1818.5158735</v>
      </c>
      <c r="E25">
        <v>145.45178150000001</v>
      </c>
      <c r="F25">
        <v>1533.4356203</v>
      </c>
      <c r="G25">
        <v>2103.5961266999998</v>
      </c>
      <c r="H25">
        <v>56.606126518000004</v>
      </c>
    </row>
    <row r="26" spans="1:8">
      <c r="A26" s="1">
        <v>33970</v>
      </c>
      <c r="B26">
        <v>1705.259</v>
      </c>
      <c r="C26" s="4">
        <f t="shared" si="0"/>
        <v>1827.4900996681902</v>
      </c>
      <c r="D26">
        <v>1827.4900997</v>
      </c>
      <c r="E26">
        <v>145.45178150000001</v>
      </c>
      <c r="F26">
        <v>1542.4098464000001</v>
      </c>
      <c r="G26">
        <v>2112.5703529000002</v>
      </c>
      <c r="H26">
        <v>-122.2310997</v>
      </c>
    </row>
    <row r="27" spans="1:8">
      <c r="A27" s="1">
        <v>34001</v>
      </c>
      <c r="B27">
        <v>1618.5350000000001</v>
      </c>
      <c r="C27" s="4">
        <f t="shared" si="0"/>
        <v>1755.9084850693448</v>
      </c>
      <c r="D27">
        <v>1755.9084851</v>
      </c>
      <c r="E27">
        <v>145.45178150000001</v>
      </c>
      <c r="F27">
        <v>1470.8282317999999</v>
      </c>
      <c r="G27">
        <v>2040.9887383</v>
      </c>
      <c r="H27">
        <v>-137.37348510000001</v>
      </c>
    </row>
    <row r="28" spans="1:8">
      <c r="A28" s="1">
        <v>34029</v>
      </c>
      <c r="B28">
        <v>1836.7090000000001</v>
      </c>
      <c r="C28" s="4">
        <f t="shared" si="0"/>
        <v>1714.1225227654447</v>
      </c>
      <c r="D28">
        <v>1714.1225228000001</v>
      </c>
      <c r="E28">
        <v>145.45178150000001</v>
      </c>
      <c r="F28">
        <v>1429.0422695</v>
      </c>
      <c r="G28">
        <v>1999.2027760000001</v>
      </c>
      <c r="H28">
        <v>122.58647723999999</v>
      </c>
    </row>
    <row r="29" spans="1:8">
      <c r="A29" s="1">
        <v>34060</v>
      </c>
      <c r="B29">
        <v>1957.0429999999999</v>
      </c>
      <c r="C29" s="4">
        <f t="shared" si="0"/>
        <v>1803.6578410226741</v>
      </c>
      <c r="D29">
        <v>1803.657841</v>
      </c>
      <c r="E29">
        <v>145.45178150000001</v>
      </c>
      <c r="F29">
        <v>1518.5775877999999</v>
      </c>
      <c r="G29">
        <v>2088.7380942</v>
      </c>
      <c r="H29">
        <v>153.38515898</v>
      </c>
    </row>
    <row r="30" spans="1:8">
      <c r="A30" s="1">
        <v>34090</v>
      </c>
      <c r="B30">
        <v>1917.1849999999999</v>
      </c>
      <c r="C30" s="4">
        <f t="shared" si="0"/>
        <v>1859.0360405393872</v>
      </c>
      <c r="D30">
        <v>1859.0360404999999</v>
      </c>
      <c r="E30">
        <v>145.45178150000001</v>
      </c>
      <c r="F30">
        <v>1573.9557873000001</v>
      </c>
      <c r="G30">
        <v>2144.1162938000002</v>
      </c>
      <c r="H30">
        <v>58.148959470000001</v>
      </c>
    </row>
    <row r="31" spans="1:8">
      <c r="A31" s="1">
        <v>34121</v>
      </c>
      <c r="B31">
        <v>1882.3979999999999</v>
      </c>
      <c r="C31" s="4">
        <f t="shared" si="0"/>
        <v>1848.3084323359933</v>
      </c>
      <c r="D31">
        <v>1848.3084323</v>
      </c>
      <c r="E31">
        <v>145.45178150000001</v>
      </c>
      <c r="F31">
        <v>1563.2281791</v>
      </c>
      <c r="G31">
        <v>2133.3886855999999</v>
      </c>
      <c r="H31">
        <v>34.089567674000001</v>
      </c>
    </row>
    <row r="32" spans="1:8">
      <c r="A32" s="1">
        <v>34151</v>
      </c>
      <c r="B32">
        <v>1933.009</v>
      </c>
      <c r="C32" s="4">
        <f t="shared" si="0"/>
        <v>1837.7811456625827</v>
      </c>
      <c r="D32">
        <v>1837.7811457</v>
      </c>
      <c r="E32">
        <v>145.45178150000001</v>
      </c>
      <c r="F32">
        <v>1552.7008923999999</v>
      </c>
      <c r="G32">
        <v>2122.8613989</v>
      </c>
      <c r="H32">
        <v>95.227854347999994</v>
      </c>
    </row>
    <row r="33" spans="1:8">
      <c r="A33" s="1">
        <v>34182</v>
      </c>
      <c r="B33">
        <v>1996.1669999999999</v>
      </c>
      <c r="C33" s="4">
        <f t="shared" si="0"/>
        <v>1863.2193799011434</v>
      </c>
      <c r="D33">
        <v>1863.2193798999999</v>
      </c>
      <c r="E33">
        <v>145.45178150000001</v>
      </c>
      <c r="F33">
        <v>1578.1391266999999</v>
      </c>
      <c r="G33">
        <v>2148.2996330999999</v>
      </c>
      <c r="H33">
        <v>132.94762011</v>
      </c>
    </row>
    <row r="34" spans="1:8">
      <c r="A34" s="1">
        <v>34213</v>
      </c>
      <c r="B34">
        <v>1672.8409999999999</v>
      </c>
      <c r="C34" s="4">
        <f t="shared" si="0"/>
        <v>1895.9503418895456</v>
      </c>
      <c r="D34">
        <v>1895.9503419</v>
      </c>
      <c r="E34">
        <v>145.45178150000001</v>
      </c>
      <c r="F34">
        <v>1610.8700885999999</v>
      </c>
      <c r="G34">
        <v>2181.0305951</v>
      </c>
      <c r="H34">
        <v>-223.1093419</v>
      </c>
    </row>
    <row r="35" spans="1:8">
      <c r="A35" s="1">
        <v>34243</v>
      </c>
      <c r="B35">
        <v>1752.827</v>
      </c>
      <c r="C35" s="4">
        <f t="shared" si="0"/>
        <v>1760.3658003063963</v>
      </c>
      <c r="D35">
        <v>1760.3658003</v>
      </c>
      <c r="E35">
        <v>145.45178150000001</v>
      </c>
      <c r="F35">
        <v>1475.2855471</v>
      </c>
      <c r="G35">
        <v>2045.4460535000001</v>
      </c>
      <c r="H35">
        <v>-7.5388003000000001</v>
      </c>
    </row>
    <row r="36" spans="1:8">
      <c r="A36" s="1">
        <v>34274</v>
      </c>
      <c r="B36">
        <v>1720.377</v>
      </c>
      <c r="C36" s="4">
        <f t="shared" si="0"/>
        <v>1789.5227728629402</v>
      </c>
      <c r="D36">
        <v>1789.5227729000001</v>
      </c>
      <c r="E36">
        <v>145.45178150000001</v>
      </c>
      <c r="F36">
        <v>1504.4425196</v>
      </c>
      <c r="G36">
        <v>2074.6030261000001</v>
      </c>
      <c r="H36">
        <v>-69.145772859999994</v>
      </c>
    </row>
    <row r="37" spans="1:8">
      <c r="A37" s="1">
        <v>34304</v>
      </c>
      <c r="B37">
        <v>1734.2919999999999</v>
      </c>
      <c r="C37" s="4">
        <f t="shared" si="0"/>
        <v>1772.6472991622409</v>
      </c>
      <c r="D37">
        <v>1772.6472991999999</v>
      </c>
      <c r="E37">
        <v>145.45178150000001</v>
      </c>
      <c r="F37">
        <v>1487.5670459</v>
      </c>
      <c r="G37">
        <v>2057.7275524000001</v>
      </c>
      <c r="H37">
        <v>-38.355299160000001</v>
      </c>
    </row>
    <row r="38" spans="1:8">
      <c r="A38" s="1">
        <v>34335</v>
      </c>
      <c r="B38">
        <v>1563.365</v>
      </c>
      <c r="C38" s="4">
        <f t="shared" si="0"/>
        <v>1775.130557621434</v>
      </c>
      <c r="D38">
        <v>1775.1305576</v>
      </c>
      <c r="E38">
        <v>145.45178150000001</v>
      </c>
      <c r="F38">
        <v>1490.0503044</v>
      </c>
      <c r="G38">
        <v>2060.2108108000002</v>
      </c>
      <c r="H38">
        <v>-211.76555759999999</v>
      </c>
    </row>
    <row r="39" spans="1:8">
      <c r="A39" s="1">
        <v>34366</v>
      </c>
      <c r="B39">
        <v>1573.9590000000001</v>
      </c>
      <c r="C39" s="4">
        <f t="shared" si="0"/>
        <v>1696.8962015686893</v>
      </c>
      <c r="D39">
        <v>1696.8962016</v>
      </c>
      <c r="E39">
        <v>145.45178150000001</v>
      </c>
      <c r="F39">
        <v>1411.8159482999999</v>
      </c>
      <c r="G39">
        <v>1981.9764548000001</v>
      </c>
      <c r="H39">
        <v>-122.93720159999999</v>
      </c>
    </row>
    <row r="40" spans="1:8">
      <c r="A40" s="1">
        <v>34394</v>
      </c>
      <c r="B40">
        <v>1902.6389999999999</v>
      </c>
      <c r="C40" s="4">
        <f t="shared" si="0"/>
        <v>1692.2352668112367</v>
      </c>
      <c r="D40">
        <v>1692.2352668000001</v>
      </c>
      <c r="E40">
        <v>145.45178150000001</v>
      </c>
      <c r="F40">
        <v>1407.1550136000001</v>
      </c>
      <c r="G40">
        <v>1977.3155200000001</v>
      </c>
      <c r="H40">
        <v>210.40373317999999</v>
      </c>
    </row>
    <row r="41" spans="1:8">
      <c r="A41" s="1">
        <v>34425</v>
      </c>
      <c r="B41">
        <v>1833.8879999999999</v>
      </c>
      <c r="C41" s="4">
        <f t="shared" si="0"/>
        <v>1828.918710692775</v>
      </c>
      <c r="D41">
        <v>1828.9187107</v>
      </c>
      <c r="E41">
        <v>145.45178150000001</v>
      </c>
      <c r="F41">
        <v>1543.8384575</v>
      </c>
      <c r="G41">
        <v>2113.9989639</v>
      </c>
      <c r="H41">
        <v>4.9692893081999996</v>
      </c>
    </row>
    <row r="42" spans="1:8">
      <c r="A42" s="1">
        <v>34455</v>
      </c>
      <c r="B42">
        <v>1831.049</v>
      </c>
      <c r="C42" s="4">
        <f t="shared" si="0"/>
        <v>1803.7516063715661</v>
      </c>
      <c r="D42">
        <v>1803.7516063999999</v>
      </c>
      <c r="E42">
        <v>145.45178150000001</v>
      </c>
      <c r="F42">
        <v>1518.6713531</v>
      </c>
      <c r="G42">
        <v>2088.8318595999999</v>
      </c>
      <c r="H42">
        <v>27.297393628999998</v>
      </c>
    </row>
    <row r="43" spans="1:8">
      <c r="A43" s="1">
        <v>34486</v>
      </c>
      <c r="B43">
        <v>1775.7550000000001</v>
      </c>
      <c r="C43" s="4">
        <f t="shared" si="0"/>
        <v>1804.6059254918462</v>
      </c>
      <c r="D43">
        <v>1804.6059255</v>
      </c>
      <c r="E43">
        <v>145.45178150000001</v>
      </c>
      <c r="F43">
        <v>1519.5256723</v>
      </c>
      <c r="G43">
        <v>2089.6861786999998</v>
      </c>
      <c r="H43">
        <v>-28.850925490000002</v>
      </c>
    </row>
    <row r="44" spans="1:8">
      <c r="A44" s="1">
        <v>34516</v>
      </c>
      <c r="B44">
        <v>1867.508</v>
      </c>
      <c r="C44" s="4">
        <f t="shared" si="0"/>
        <v>1782.069082560208</v>
      </c>
      <c r="D44">
        <v>1782.0690826</v>
      </c>
      <c r="E44">
        <v>145.45178150000001</v>
      </c>
      <c r="F44">
        <v>1496.9888292999999</v>
      </c>
      <c r="G44">
        <v>2067.1493357999998</v>
      </c>
      <c r="H44">
        <v>85.438917439999997</v>
      </c>
    </row>
    <row r="45" spans="1:8">
      <c r="A45" s="1">
        <v>34547</v>
      </c>
      <c r="B45">
        <v>1906.6079999999999</v>
      </c>
      <c r="C45" s="4">
        <f t="shared" si="0"/>
        <v>1822.091486013185</v>
      </c>
      <c r="D45">
        <v>1822.091486</v>
      </c>
      <c r="E45">
        <v>145.45178150000001</v>
      </c>
      <c r="F45">
        <v>1537.0112328</v>
      </c>
      <c r="G45">
        <v>2107.1717392</v>
      </c>
      <c r="H45">
        <v>84.516513990000007</v>
      </c>
    </row>
    <row r="46" spans="1:8">
      <c r="A46" s="1">
        <v>34578</v>
      </c>
      <c r="B46">
        <v>1685.6320000000001</v>
      </c>
      <c r="C46" s="4">
        <f t="shared" si="0"/>
        <v>1842.5091794968389</v>
      </c>
      <c r="D46">
        <v>1842.5091795000001</v>
      </c>
      <c r="E46">
        <v>145.45178150000001</v>
      </c>
      <c r="F46">
        <v>1557.4289263000001</v>
      </c>
      <c r="G46">
        <v>2127.5894327000001</v>
      </c>
      <c r="H46">
        <v>-156.87717950000001</v>
      </c>
    </row>
    <row r="47" spans="1:8">
      <c r="A47" s="1">
        <v>34608</v>
      </c>
      <c r="B47">
        <v>1778.546</v>
      </c>
      <c r="C47" s="4">
        <f t="shared" si="0"/>
        <v>1749.5373039552121</v>
      </c>
      <c r="D47">
        <v>1749.5373039999999</v>
      </c>
      <c r="E47">
        <v>145.45178150000001</v>
      </c>
      <c r="F47">
        <v>1464.4570507000001</v>
      </c>
      <c r="G47">
        <v>2034.6175572</v>
      </c>
      <c r="H47">
        <v>29.008696044000001</v>
      </c>
    </row>
    <row r="48" spans="1:8">
      <c r="A48" s="1">
        <v>34639</v>
      </c>
      <c r="B48">
        <v>1775.9949999999999</v>
      </c>
      <c r="C48" s="4">
        <f t="shared" si="0"/>
        <v>1786.0464644987374</v>
      </c>
      <c r="D48">
        <v>1786.0464645</v>
      </c>
      <c r="E48">
        <v>145.45178150000001</v>
      </c>
      <c r="F48">
        <v>1500.9662112999999</v>
      </c>
      <c r="G48">
        <v>2071.1267177</v>
      </c>
      <c r="H48">
        <v>-10.0514645</v>
      </c>
    </row>
    <row r="49" spans="1:8">
      <c r="A49" s="1">
        <v>34669</v>
      </c>
      <c r="B49">
        <v>1783.35</v>
      </c>
      <c r="C49" s="4">
        <f t="shared" si="0"/>
        <v>1784.397221881203</v>
      </c>
      <c r="D49">
        <v>1784.3972219</v>
      </c>
      <c r="E49">
        <v>145.45178150000001</v>
      </c>
      <c r="F49">
        <v>1499.3169687</v>
      </c>
      <c r="G49">
        <v>2069.4774751</v>
      </c>
      <c r="H49">
        <v>-1.047221881</v>
      </c>
    </row>
    <row r="50" spans="1:8">
      <c r="A50" s="1">
        <v>34700</v>
      </c>
      <c r="B50">
        <v>1548.415</v>
      </c>
      <c r="C50" s="4">
        <f t="shared" si="0"/>
        <v>1787.0535677891457</v>
      </c>
      <c r="D50">
        <v>1787.0535678000001</v>
      </c>
      <c r="E50">
        <v>145.45178150000001</v>
      </c>
      <c r="F50">
        <v>1501.9733146000001</v>
      </c>
      <c r="G50">
        <v>2072.1338209999999</v>
      </c>
      <c r="H50">
        <v>-238.6385678</v>
      </c>
    </row>
    <row r="51" spans="1:8">
      <c r="A51" s="1">
        <v>34731</v>
      </c>
      <c r="B51">
        <v>1496.925</v>
      </c>
      <c r="C51" s="4">
        <f t="shared" si="0"/>
        <v>1683.1867290509663</v>
      </c>
      <c r="D51">
        <v>1683.1867291000001</v>
      </c>
      <c r="E51">
        <v>145.45178150000001</v>
      </c>
      <c r="F51">
        <v>1398.1064758</v>
      </c>
      <c r="G51">
        <v>1968.2669823000001</v>
      </c>
      <c r="H51">
        <v>-186.2617291</v>
      </c>
    </row>
    <row r="52" spans="1:8">
      <c r="A52" s="1">
        <v>34759</v>
      </c>
      <c r="B52">
        <v>1798.316</v>
      </c>
      <c r="C52" s="4">
        <f t="shared" si="0"/>
        <v>1651.0596098730489</v>
      </c>
      <c r="D52">
        <v>1651.0596098999999</v>
      </c>
      <c r="E52">
        <v>145.45178150000001</v>
      </c>
      <c r="F52">
        <v>1365.9793566999999</v>
      </c>
      <c r="G52">
        <v>1936.1398631</v>
      </c>
      <c r="H52">
        <v>147.25639011999999</v>
      </c>
    </row>
    <row r="53" spans="1:8">
      <c r="A53" s="1">
        <v>34790</v>
      </c>
      <c r="B53">
        <v>1732.895</v>
      </c>
      <c r="C53" s="4">
        <f t="shared" si="0"/>
        <v>1773.2021481661845</v>
      </c>
      <c r="D53">
        <v>1773.2021482</v>
      </c>
      <c r="E53">
        <v>145.45178150000001</v>
      </c>
      <c r="F53">
        <v>1488.1218948999999</v>
      </c>
      <c r="G53">
        <v>2058.2824013999998</v>
      </c>
      <c r="H53">
        <v>-40.307148169999998</v>
      </c>
    </row>
    <row r="54" spans="1:8">
      <c r="A54" s="1">
        <v>34820</v>
      </c>
      <c r="B54">
        <v>1772.345</v>
      </c>
      <c r="C54" s="4">
        <f t="shared" si="0"/>
        <v>1746.1063231529304</v>
      </c>
      <c r="D54">
        <v>1746.1063231999999</v>
      </c>
      <c r="E54">
        <v>145.45178150000001</v>
      </c>
      <c r="F54">
        <v>1461.0260699</v>
      </c>
      <c r="G54">
        <v>2031.1865763999999</v>
      </c>
      <c r="H54">
        <v>26.23867684</v>
      </c>
    </row>
    <row r="55" spans="1:8">
      <c r="A55" s="1">
        <v>34851</v>
      </c>
      <c r="B55">
        <v>1761.2070000000001</v>
      </c>
      <c r="C55" s="4">
        <f t="shared" si="0"/>
        <v>1762.5806643337814</v>
      </c>
      <c r="D55">
        <v>1762.5806643000001</v>
      </c>
      <c r="E55">
        <v>145.45178150000001</v>
      </c>
      <c r="F55">
        <v>1477.5004111000001</v>
      </c>
      <c r="G55">
        <v>2047.6609175999999</v>
      </c>
      <c r="H55">
        <v>-1.3736643390000001</v>
      </c>
    </row>
    <row r="56" spans="1:8">
      <c r="A56" s="1">
        <v>34881</v>
      </c>
      <c r="B56">
        <v>1791.655</v>
      </c>
      <c r="C56" s="4">
        <f t="shared" si="0"/>
        <v>1758.3511917827971</v>
      </c>
      <c r="D56">
        <v>1758.3511917999999</v>
      </c>
      <c r="E56">
        <v>145.45178150000001</v>
      </c>
      <c r="F56">
        <v>1473.2709385999999</v>
      </c>
      <c r="G56">
        <v>2043.4314449999999</v>
      </c>
      <c r="H56">
        <v>33.303808212</v>
      </c>
    </row>
    <row r="57" spans="1:8">
      <c r="A57" s="1">
        <v>34912</v>
      </c>
      <c r="B57">
        <v>1874.82</v>
      </c>
      <c r="C57" s="4">
        <f t="shared" si="0"/>
        <v>1771.9785758539604</v>
      </c>
      <c r="D57">
        <v>1771.9785758999999</v>
      </c>
      <c r="E57">
        <v>145.45178150000001</v>
      </c>
      <c r="F57">
        <v>1486.8983226</v>
      </c>
      <c r="G57">
        <v>2057.0588290999999</v>
      </c>
      <c r="H57">
        <v>102.84142414</v>
      </c>
    </row>
    <row r="58" spans="1:8">
      <c r="A58" s="1">
        <v>34943</v>
      </c>
      <c r="B58">
        <v>1571.309</v>
      </c>
      <c r="C58" s="4">
        <f t="shared" si="0"/>
        <v>1810.0301785401045</v>
      </c>
      <c r="D58">
        <v>1810.0301784999999</v>
      </c>
      <c r="E58">
        <v>145.45178150000001</v>
      </c>
      <c r="F58">
        <v>1524.9499252999999</v>
      </c>
      <c r="G58">
        <v>2095.1104317999998</v>
      </c>
      <c r="H58">
        <v>-238.72117850000001</v>
      </c>
    </row>
    <row r="59" spans="1:8">
      <c r="A59" s="1">
        <v>34973</v>
      </c>
      <c r="B59">
        <v>1646.9480000000001</v>
      </c>
      <c r="C59" s="4">
        <f t="shared" si="0"/>
        <v>1680.7080853672962</v>
      </c>
      <c r="D59">
        <v>1680.7080854000001</v>
      </c>
      <c r="E59">
        <v>145.45178150000001</v>
      </c>
      <c r="F59">
        <v>1395.6278322000001</v>
      </c>
      <c r="G59">
        <v>1965.7883386000001</v>
      </c>
      <c r="H59">
        <v>-33.76008538</v>
      </c>
    </row>
    <row r="60" spans="1:8">
      <c r="A60" s="1">
        <v>35004</v>
      </c>
      <c r="B60">
        <v>1672.6310000000001</v>
      </c>
      <c r="C60" s="4">
        <f t="shared" si="0"/>
        <v>1706.419130071461</v>
      </c>
      <c r="D60">
        <v>1706.4191301000001</v>
      </c>
      <c r="E60">
        <v>145.45178150000001</v>
      </c>
      <c r="F60">
        <v>1421.3388769000001</v>
      </c>
      <c r="G60">
        <v>1991.4993833000001</v>
      </c>
      <c r="H60">
        <v>-33.788130080000002</v>
      </c>
    </row>
    <row r="61" spans="1:8">
      <c r="A61" s="1">
        <v>35034</v>
      </c>
      <c r="B61">
        <v>1656.845</v>
      </c>
      <c r="C61" s="4">
        <f t="shared" si="0"/>
        <v>1713.5888678227925</v>
      </c>
      <c r="D61">
        <v>1713.5888677999999</v>
      </c>
      <c r="E61">
        <v>145.45178150000001</v>
      </c>
      <c r="F61">
        <v>1428.5086146000001</v>
      </c>
      <c r="G61">
        <v>1998.6691211</v>
      </c>
      <c r="H61">
        <v>-56.743867829999999</v>
      </c>
    </row>
    <row r="62" spans="1:8">
      <c r="A62" s="1">
        <v>35065</v>
      </c>
      <c r="B62">
        <v>1381.758</v>
      </c>
      <c r="C62" s="4">
        <f t="shared" si="0"/>
        <v>1703.7644423092679</v>
      </c>
      <c r="D62">
        <v>1703.7644422999999</v>
      </c>
      <c r="E62">
        <v>145.45178150000001</v>
      </c>
      <c r="F62">
        <v>1418.6841890999999</v>
      </c>
      <c r="G62">
        <v>1988.8446954999999</v>
      </c>
      <c r="H62">
        <v>-322.0064423</v>
      </c>
    </row>
    <row r="63" spans="1:8">
      <c r="A63" s="1">
        <v>35096</v>
      </c>
      <c r="B63">
        <v>1360.8520000000001</v>
      </c>
      <c r="C63" s="4">
        <f t="shared" si="0"/>
        <v>1579.1697811015217</v>
      </c>
      <c r="D63">
        <v>1579.1697810999999</v>
      </c>
      <c r="E63">
        <v>145.45178150000001</v>
      </c>
      <c r="F63">
        <v>1294.0895278999999</v>
      </c>
      <c r="G63">
        <v>1864.2500342999999</v>
      </c>
      <c r="H63">
        <v>-218.31778109999999</v>
      </c>
    </row>
    <row r="64" spans="1:8">
      <c r="A64" s="1">
        <v>35125</v>
      </c>
      <c r="B64">
        <v>1558.575</v>
      </c>
      <c r="C64" s="4">
        <f t="shared" si="0"/>
        <v>1556.1522880131888</v>
      </c>
      <c r="D64">
        <v>1556.152288</v>
      </c>
      <c r="E64">
        <v>145.45178150000001</v>
      </c>
      <c r="F64">
        <v>1271.0720348</v>
      </c>
      <c r="G64">
        <v>1841.2325413000001</v>
      </c>
      <c r="H64">
        <v>2.4227119636999999</v>
      </c>
    </row>
    <row r="65" spans="1:8">
      <c r="A65" s="1">
        <v>35156</v>
      </c>
      <c r="B65">
        <v>1608.42</v>
      </c>
      <c r="C65" s="4">
        <f t="shared" si="0"/>
        <v>1629.6992975782484</v>
      </c>
      <c r="D65">
        <v>1629.6992975999999</v>
      </c>
      <c r="E65">
        <v>145.45178150000001</v>
      </c>
      <c r="F65">
        <v>1344.6190443999999</v>
      </c>
      <c r="G65">
        <v>1914.7795507999999</v>
      </c>
      <c r="H65">
        <v>-21.2792976</v>
      </c>
    </row>
    <row r="66" spans="1:8">
      <c r="A66" s="1">
        <v>35186</v>
      </c>
      <c r="B66">
        <v>1696.6959999999999</v>
      </c>
      <c r="C66" s="4">
        <f t="shared" si="0"/>
        <v>1646.710166194456</v>
      </c>
      <c r="D66">
        <v>1646.7101662</v>
      </c>
      <c r="E66">
        <v>145.45178150000001</v>
      </c>
      <c r="F66">
        <v>1361.629913</v>
      </c>
      <c r="G66">
        <v>1931.7904194</v>
      </c>
      <c r="H66">
        <v>49.985833786000001</v>
      </c>
    </row>
    <row r="67" spans="1:8">
      <c r="A67" s="1">
        <v>35217</v>
      </c>
      <c r="B67">
        <v>1693.183</v>
      </c>
      <c r="C67" s="4">
        <f t="shared" si="0"/>
        <v>1682.9642678367816</v>
      </c>
      <c r="D67">
        <v>1682.9642679000001</v>
      </c>
      <c r="E67">
        <v>145.45178150000001</v>
      </c>
      <c r="F67">
        <v>1397.8840146</v>
      </c>
      <c r="G67">
        <v>1968.0445211000001</v>
      </c>
      <c r="H67">
        <v>10.218732147000001</v>
      </c>
    </row>
    <row r="68" spans="1:8">
      <c r="A68" s="1">
        <v>35247</v>
      </c>
      <c r="B68">
        <v>1835.5160000000001</v>
      </c>
      <c r="C68" s="4">
        <f t="shared" si="0"/>
        <v>1682.3747690152597</v>
      </c>
      <c r="D68">
        <v>1682.374769</v>
      </c>
      <c r="E68">
        <v>145.45178150000001</v>
      </c>
      <c r="F68">
        <v>1397.2945158</v>
      </c>
      <c r="G68">
        <v>1967.4550223000001</v>
      </c>
      <c r="H68">
        <v>153.14123097000001</v>
      </c>
    </row>
    <row r="69" spans="1:8">
      <c r="A69" s="1">
        <v>35278</v>
      </c>
      <c r="B69">
        <v>1942.5730000000001</v>
      </c>
      <c r="C69" s="4">
        <f t="shared" ref="C69:C125" si="1">(B68-B67)*N$2-(B68-C68)*M$2+B68</f>
        <v>1745.9000457914094</v>
      </c>
      <c r="D69">
        <v>1745.9000458</v>
      </c>
      <c r="E69">
        <v>145.45178150000001</v>
      </c>
      <c r="F69">
        <v>1460.8197926</v>
      </c>
      <c r="G69">
        <v>2030.9802990000001</v>
      </c>
      <c r="H69">
        <v>196.67295419999999</v>
      </c>
    </row>
    <row r="70" spans="1:8">
      <c r="A70" s="1">
        <v>35309</v>
      </c>
      <c r="B70">
        <v>1551.4010000000001</v>
      </c>
      <c r="C70" s="4">
        <f t="shared" si="1"/>
        <v>1799.3765066881745</v>
      </c>
      <c r="D70">
        <v>1799.3765066999999</v>
      </c>
      <c r="E70">
        <v>145.45178150000001</v>
      </c>
      <c r="F70">
        <v>1514.2962534999999</v>
      </c>
      <c r="G70">
        <v>2084.4567599000002</v>
      </c>
      <c r="H70">
        <v>-247.97550670000001</v>
      </c>
    </row>
    <row r="71" spans="1:8">
      <c r="A71" s="1">
        <v>35339</v>
      </c>
      <c r="B71">
        <v>1686.508</v>
      </c>
      <c r="C71" s="4">
        <f t="shared" si="1"/>
        <v>1636.8754141924051</v>
      </c>
      <c r="D71">
        <v>1636.8754142</v>
      </c>
      <c r="E71">
        <v>145.45178150000001</v>
      </c>
      <c r="F71">
        <v>1351.795161</v>
      </c>
      <c r="G71">
        <v>1921.9556674</v>
      </c>
      <c r="H71">
        <v>49.632585796999997</v>
      </c>
    </row>
    <row r="72" spans="1:8">
      <c r="A72" s="1">
        <v>35370</v>
      </c>
      <c r="B72">
        <v>1576.204</v>
      </c>
      <c r="C72" s="4">
        <f t="shared" si="1"/>
        <v>1690.484443168124</v>
      </c>
      <c r="D72">
        <v>1690.4844432</v>
      </c>
      <c r="E72">
        <v>145.45178150000001</v>
      </c>
      <c r="F72">
        <v>1405.40419</v>
      </c>
      <c r="G72">
        <v>1975.5646964</v>
      </c>
      <c r="H72">
        <v>-114.28044319999999</v>
      </c>
    </row>
    <row r="73" spans="1:8">
      <c r="A73" s="1">
        <v>35400</v>
      </c>
      <c r="B73">
        <v>1700.433</v>
      </c>
      <c r="C73" s="4">
        <f t="shared" si="1"/>
        <v>1641.561677687946</v>
      </c>
      <c r="D73">
        <v>1641.5616777</v>
      </c>
      <c r="E73">
        <v>145.45178150000001</v>
      </c>
      <c r="F73">
        <v>1356.4814245</v>
      </c>
      <c r="G73">
        <v>1926.6419309</v>
      </c>
      <c r="H73">
        <v>58.871322300999999</v>
      </c>
    </row>
    <row r="74" spans="1:8">
      <c r="A74" s="1">
        <v>35431</v>
      </c>
      <c r="B74">
        <v>1396.588</v>
      </c>
      <c r="C74" s="4">
        <f t="shared" si="1"/>
        <v>1691.779461469099</v>
      </c>
      <c r="D74">
        <v>1691.7794615</v>
      </c>
      <c r="E74">
        <v>145.45178150000001</v>
      </c>
      <c r="F74">
        <v>1406.6992083</v>
      </c>
      <c r="G74">
        <v>1976.8597147</v>
      </c>
      <c r="H74">
        <v>-295.1914615</v>
      </c>
    </row>
    <row r="75" spans="1:8">
      <c r="A75" s="1">
        <v>35462</v>
      </c>
      <c r="B75">
        <v>1371.69</v>
      </c>
      <c r="C75" s="4">
        <f t="shared" si="1"/>
        <v>1558.3865106394273</v>
      </c>
      <c r="D75">
        <v>1558.3865106999999</v>
      </c>
      <c r="E75">
        <v>145.45178150000001</v>
      </c>
      <c r="F75">
        <v>1273.3062574</v>
      </c>
      <c r="G75">
        <v>1843.4667638999999</v>
      </c>
      <c r="H75">
        <v>-186.6965107</v>
      </c>
    </row>
    <row r="76" spans="1:8">
      <c r="A76" s="1">
        <v>35490</v>
      </c>
      <c r="B76">
        <v>1707.5219999999999</v>
      </c>
      <c r="C76" s="4">
        <f t="shared" si="1"/>
        <v>1536.0976536745143</v>
      </c>
      <c r="D76">
        <v>1536.0976536999999</v>
      </c>
      <c r="E76">
        <v>145.45178150000001</v>
      </c>
      <c r="F76">
        <v>1251.0174004999999</v>
      </c>
      <c r="G76">
        <v>1821.1779068999999</v>
      </c>
      <c r="H76">
        <v>171.4243463</v>
      </c>
    </row>
    <row r="77" spans="1:8">
      <c r="A77" s="1">
        <v>35521</v>
      </c>
      <c r="B77">
        <v>1654.604</v>
      </c>
      <c r="C77" s="4">
        <f t="shared" si="1"/>
        <v>1672.7108956318796</v>
      </c>
      <c r="D77">
        <v>1672.7108956</v>
      </c>
      <c r="E77">
        <v>145.45178150000001</v>
      </c>
      <c r="F77">
        <v>1387.6306423999999</v>
      </c>
      <c r="G77">
        <v>1957.7911489000001</v>
      </c>
      <c r="H77">
        <v>-18.106895649999998</v>
      </c>
    </row>
    <row r="78" spans="1:8">
      <c r="A78" s="1">
        <v>35551</v>
      </c>
      <c r="B78">
        <v>1762.903</v>
      </c>
      <c r="C78" s="4">
        <f t="shared" si="1"/>
        <v>1651.8067562698102</v>
      </c>
      <c r="D78">
        <v>1651.8067563</v>
      </c>
      <c r="E78">
        <v>145.45178150000001</v>
      </c>
      <c r="F78">
        <v>1366.7265030999999</v>
      </c>
      <c r="G78">
        <v>1936.8870095</v>
      </c>
      <c r="H78">
        <v>111.09624372</v>
      </c>
    </row>
    <row r="79" spans="1:8">
      <c r="A79" s="1">
        <v>35582</v>
      </c>
      <c r="B79">
        <v>1775.8</v>
      </c>
      <c r="C79" s="4">
        <f t="shared" si="1"/>
        <v>1699.7628843055186</v>
      </c>
      <c r="D79">
        <v>1699.7628843</v>
      </c>
      <c r="E79">
        <v>145.45178150000001</v>
      </c>
      <c r="F79">
        <v>1414.6826311</v>
      </c>
      <c r="G79">
        <v>1984.8431375</v>
      </c>
      <c r="H79">
        <v>76.037115686000007</v>
      </c>
    </row>
    <row r="80" spans="1:8">
      <c r="A80" s="1">
        <v>35612</v>
      </c>
      <c r="B80">
        <v>1934.2190000000001</v>
      </c>
      <c r="C80" s="4">
        <f t="shared" si="1"/>
        <v>1709.8636354988673</v>
      </c>
      <c r="D80">
        <v>1709.8636355000001</v>
      </c>
      <c r="E80">
        <v>145.45178150000001</v>
      </c>
      <c r="F80">
        <v>1424.7833823000001</v>
      </c>
      <c r="G80">
        <v>1994.9438886999999</v>
      </c>
      <c r="H80">
        <v>224.35536450000001</v>
      </c>
    </row>
    <row r="81" spans="1:8">
      <c r="A81" s="1">
        <v>35643</v>
      </c>
      <c r="B81">
        <v>2008.0550000000001</v>
      </c>
      <c r="C81" s="4">
        <f t="shared" si="1"/>
        <v>1784.3360493644154</v>
      </c>
      <c r="D81">
        <v>1784.3360494000001</v>
      </c>
      <c r="E81">
        <v>145.45178150000001</v>
      </c>
      <c r="F81">
        <v>1499.2557961</v>
      </c>
      <c r="G81">
        <v>2069.4163026000001</v>
      </c>
      <c r="H81">
        <v>223.71895064</v>
      </c>
    </row>
    <row r="82" spans="1:8">
      <c r="A82" s="1">
        <v>35674</v>
      </c>
      <c r="B82">
        <v>1615.924</v>
      </c>
      <c r="C82" s="4">
        <f t="shared" si="1"/>
        <v>1827.3740875049109</v>
      </c>
      <c r="D82">
        <v>1827.3740875000001</v>
      </c>
      <c r="E82">
        <v>145.45178150000001</v>
      </c>
      <c r="F82">
        <v>1542.2938343000001</v>
      </c>
      <c r="G82">
        <v>2112.4543407000001</v>
      </c>
      <c r="H82">
        <v>-211.4500875</v>
      </c>
    </row>
    <row r="83" spans="1:8">
      <c r="A83" s="1">
        <v>35704</v>
      </c>
      <c r="B83">
        <v>1773.91</v>
      </c>
      <c r="C83" s="4">
        <f t="shared" si="1"/>
        <v>1667.0699865474971</v>
      </c>
      <c r="D83">
        <v>1667.0699864999999</v>
      </c>
      <c r="E83">
        <v>145.45178150000001</v>
      </c>
      <c r="F83">
        <v>1381.9897332999999</v>
      </c>
      <c r="G83">
        <v>1952.1502398</v>
      </c>
      <c r="H83">
        <v>106.84001345</v>
      </c>
    </row>
    <row r="84" spans="1:8">
      <c r="A84" s="1">
        <v>35735</v>
      </c>
      <c r="B84">
        <v>1732.3679999999999</v>
      </c>
      <c r="C84" s="4">
        <f t="shared" si="1"/>
        <v>1733.1681490250503</v>
      </c>
      <c r="D84">
        <v>1733.1681490000001</v>
      </c>
      <c r="E84">
        <v>145.45178150000001</v>
      </c>
      <c r="F84">
        <v>1448.0878958000001</v>
      </c>
      <c r="G84">
        <v>2018.2484022000001</v>
      </c>
      <c r="H84">
        <v>-0.80014902200000004</v>
      </c>
    </row>
    <row r="85" spans="1:8">
      <c r="A85" s="1">
        <v>35765</v>
      </c>
      <c r="B85">
        <v>1796.626</v>
      </c>
      <c r="C85" s="4">
        <f t="shared" si="1"/>
        <v>1717.6954261230217</v>
      </c>
      <c r="D85">
        <v>1717.6954261000001</v>
      </c>
      <c r="E85">
        <v>145.45178150000001</v>
      </c>
      <c r="F85">
        <v>1432.6151729000001</v>
      </c>
      <c r="G85">
        <v>2002.7756793000001</v>
      </c>
      <c r="H85">
        <v>78.930573879999997</v>
      </c>
    </row>
    <row r="86" spans="1:8">
      <c r="A86" s="1">
        <v>35796</v>
      </c>
      <c r="B86">
        <v>1570.33</v>
      </c>
      <c r="C86" s="4">
        <f t="shared" si="1"/>
        <v>1747.0591725374184</v>
      </c>
      <c r="D86">
        <v>1747.0591724999999</v>
      </c>
      <c r="E86">
        <v>145.45178150000001</v>
      </c>
      <c r="F86">
        <v>1461.9789192999999</v>
      </c>
      <c r="G86">
        <v>2032.1394258</v>
      </c>
      <c r="H86">
        <v>-176.7291725</v>
      </c>
    </row>
    <row r="87" spans="1:8">
      <c r="A87" s="1">
        <v>35827</v>
      </c>
      <c r="B87">
        <v>1412.691</v>
      </c>
      <c r="C87" s="4">
        <f t="shared" si="1"/>
        <v>1650.725447806617</v>
      </c>
      <c r="D87">
        <v>1650.7254478</v>
      </c>
      <c r="E87">
        <v>145.45178150000001</v>
      </c>
      <c r="F87">
        <v>1365.6451946</v>
      </c>
      <c r="G87">
        <v>1935.805701</v>
      </c>
      <c r="H87">
        <v>-238.03444780000001</v>
      </c>
    </row>
    <row r="88" spans="1:8">
      <c r="A88" s="1">
        <v>35855</v>
      </c>
      <c r="B88">
        <v>1754.6410000000001</v>
      </c>
      <c r="C88" s="4">
        <f t="shared" si="1"/>
        <v>1575.5864234691435</v>
      </c>
      <c r="D88">
        <v>1575.5864234999999</v>
      </c>
      <c r="E88">
        <v>145.45178150000001</v>
      </c>
      <c r="F88">
        <v>1290.5061702999999</v>
      </c>
      <c r="G88">
        <v>1860.6666766999999</v>
      </c>
      <c r="H88">
        <v>179.05457652000001</v>
      </c>
    </row>
    <row r="89" spans="1:8">
      <c r="A89" s="1">
        <v>35886</v>
      </c>
      <c r="B89">
        <v>1824.932</v>
      </c>
      <c r="C89" s="4">
        <f t="shared" si="1"/>
        <v>1715.0034414159197</v>
      </c>
      <c r="D89">
        <v>1715.0034413999999</v>
      </c>
      <c r="E89">
        <v>145.45178150000001</v>
      </c>
      <c r="F89">
        <v>1429.9231881999999</v>
      </c>
      <c r="G89">
        <v>2000.0836945999999</v>
      </c>
      <c r="H89">
        <v>109.92855858</v>
      </c>
    </row>
    <row r="90" spans="1:8">
      <c r="A90" s="1">
        <v>35916</v>
      </c>
      <c r="B90">
        <v>1843.289</v>
      </c>
      <c r="C90" s="4">
        <f t="shared" si="1"/>
        <v>1748.7726733294726</v>
      </c>
      <c r="D90">
        <v>1748.7726733</v>
      </c>
      <c r="E90">
        <v>145.45178150000001</v>
      </c>
      <c r="F90">
        <v>1463.6924200999999</v>
      </c>
      <c r="G90">
        <v>2033.8529266</v>
      </c>
      <c r="H90">
        <v>94.516326672999995</v>
      </c>
    </row>
    <row r="91" spans="1:8">
      <c r="A91" s="1">
        <v>35947</v>
      </c>
      <c r="B91">
        <v>1825.9639999999999</v>
      </c>
      <c r="C91" s="4">
        <f t="shared" si="1"/>
        <v>1762.1912810604733</v>
      </c>
      <c r="D91">
        <v>1762.1912811</v>
      </c>
      <c r="E91">
        <v>145.45178150000001</v>
      </c>
      <c r="F91">
        <v>1477.1110278000001</v>
      </c>
      <c r="G91">
        <v>2047.2715343</v>
      </c>
      <c r="H91">
        <v>63.772718943999998</v>
      </c>
    </row>
    <row r="92" spans="1:8">
      <c r="A92" s="1">
        <v>35977</v>
      </c>
      <c r="B92">
        <v>1968.172</v>
      </c>
      <c r="C92" s="4">
        <f t="shared" si="1"/>
        <v>1760.2190379507497</v>
      </c>
      <c r="D92">
        <v>1760.2190379000001</v>
      </c>
      <c r="E92">
        <v>145.45178150000001</v>
      </c>
      <c r="F92">
        <v>1475.1387847000001</v>
      </c>
      <c r="G92">
        <v>2045.2992912</v>
      </c>
      <c r="H92">
        <v>207.95296206</v>
      </c>
    </row>
    <row r="93" spans="1:8">
      <c r="A93" s="1">
        <v>36008</v>
      </c>
      <c r="B93">
        <v>1921.645</v>
      </c>
      <c r="C93" s="4">
        <f t="shared" si="1"/>
        <v>1827.5289092844689</v>
      </c>
      <c r="D93">
        <v>1827.5289092999999</v>
      </c>
      <c r="E93">
        <v>145.45178150000001</v>
      </c>
      <c r="F93">
        <v>1542.448656</v>
      </c>
      <c r="G93">
        <v>2112.6091624999999</v>
      </c>
      <c r="H93">
        <v>94.116090727</v>
      </c>
    </row>
    <row r="94" spans="1:8">
      <c r="A94" s="1">
        <v>36039</v>
      </c>
      <c r="B94">
        <v>1669.597</v>
      </c>
      <c r="C94" s="4">
        <f t="shared" si="1"/>
        <v>1816.8402137449566</v>
      </c>
      <c r="D94">
        <v>1816.8402137</v>
      </c>
      <c r="E94">
        <v>145.45178150000001</v>
      </c>
      <c r="F94">
        <v>1531.7599605</v>
      </c>
      <c r="G94">
        <v>2101.9204669999999</v>
      </c>
      <c r="H94">
        <v>-147.24321370000001</v>
      </c>
    </row>
    <row r="95" spans="1:8">
      <c r="A95" s="1">
        <v>36069</v>
      </c>
      <c r="B95">
        <v>1791.4739999999999</v>
      </c>
      <c r="C95" s="4">
        <f t="shared" si="1"/>
        <v>1713.0104506202033</v>
      </c>
      <c r="D95">
        <v>1713.0104506</v>
      </c>
      <c r="E95">
        <v>145.45178150000001</v>
      </c>
      <c r="F95">
        <v>1427.9301974</v>
      </c>
      <c r="G95">
        <v>1998.0907038</v>
      </c>
      <c r="H95">
        <v>78.463549387</v>
      </c>
    </row>
    <row r="96" spans="1:8">
      <c r="A96" s="1">
        <v>36100</v>
      </c>
      <c r="B96">
        <v>1816.7139999999999</v>
      </c>
      <c r="C96" s="4">
        <f t="shared" si="1"/>
        <v>1763.7247447418852</v>
      </c>
      <c r="D96">
        <v>1763.7247447</v>
      </c>
      <c r="E96">
        <v>145.45178150000001</v>
      </c>
      <c r="F96">
        <v>1478.6444915</v>
      </c>
      <c r="G96">
        <v>2048.8049980000001</v>
      </c>
      <c r="H96">
        <v>52.989255266999997</v>
      </c>
    </row>
    <row r="97" spans="1:8">
      <c r="A97" s="1">
        <v>36130</v>
      </c>
      <c r="B97">
        <v>1846.7539999999999</v>
      </c>
      <c r="C97" s="4">
        <f t="shared" si="1"/>
        <v>1776.7952544218278</v>
      </c>
      <c r="D97">
        <v>1776.7952544</v>
      </c>
      <c r="E97">
        <v>145.45178150000001</v>
      </c>
      <c r="F97">
        <v>1491.7150012</v>
      </c>
      <c r="G97">
        <v>2061.8755076000002</v>
      </c>
      <c r="H97">
        <v>69.958745587999999</v>
      </c>
    </row>
    <row r="98" spans="1:8">
      <c r="A98" s="1">
        <v>36161</v>
      </c>
      <c r="B98">
        <v>1599.4269999999999</v>
      </c>
      <c r="C98" s="4">
        <f t="shared" si="1"/>
        <v>1792.8331660575234</v>
      </c>
      <c r="D98">
        <v>1792.8331659999999</v>
      </c>
      <c r="E98">
        <v>145.45178150000001</v>
      </c>
      <c r="F98">
        <v>1507.7529128000001</v>
      </c>
      <c r="G98">
        <v>2077.9134193</v>
      </c>
      <c r="H98">
        <v>-193.40616600000001</v>
      </c>
    </row>
    <row r="99" spans="1:8">
      <c r="A99" s="1">
        <v>36192</v>
      </c>
      <c r="B99">
        <v>1548.8040000000001</v>
      </c>
      <c r="C99" s="4">
        <f t="shared" si="1"/>
        <v>1687.5289395163547</v>
      </c>
      <c r="D99">
        <v>1687.5289395</v>
      </c>
      <c r="E99">
        <v>145.45178150000001</v>
      </c>
      <c r="F99">
        <v>1402.4486863</v>
      </c>
      <c r="G99">
        <v>1972.6091927</v>
      </c>
      <c r="H99">
        <v>-138.7249395</v>
      </c>
    </row>
    <row r="100" spans="1:8">
      <c r="A100" s="1">
        <v>36220</v>
      </c>
      <c r="B100">
        <v>1832.3330000000001</v>
      </c>
      <c r="C100" s="4">
        <f t="shared" si="1"/>
        <v>1659.0460883752482</v>
      </c>
      <c r="D100">
        <v>1659.0460883999999</v>
      </c>
      <c r="E100">
        <v>145.45178150000001</v>
      </c>
      <c r="F100">
        <v>1373.9658351999999</v>
      </c>
      <c r="G100">
        <v>1944.1263415999999</v>
      </c>
      <c r="H100">
        <v>173.28691162000001</v>
      </c>
    </row>
    <row r="101" spans="1:8">
      <c r="A101" s="1">
        <v>36251</v>
      </c>
      <c r="B101">
        <v>1839.72</v>
      </c>
      <c r="C101" s="4">
        <f t="shared" si="1"/>
        <v>1776.3791613085245</v>
      </c>
      <c r="D101">
        <v>1776.3791613000001</v>
      </c>
      <c r="E101">
        <v>145.45178150000001</v>
      </c>
      <c r="F101">
        <v>1491.2989081000001</v>
      </c>
      <c r="G101">
        <v>2061.4594145000001</v>
      </c>
      <c r="H101">
        <v>63.340838697000002</v>
      </c>
    </row>
    <row r="102" spans="1:8">
      <c r="A102" s="1">
        <v>36281</v>
      </c>
      <c r="B102">
        <v>1846.498</v>
      </c>
      <c r="C102" s="4">
        <f t="shared" si="1"/>
        <v>1783.5476897863741</v>
      </c>
      <c r="D102">
        <v>1783.5476897999999</v>
      </c>
      <c r="E102">
        <v>145.45178150000001</v>
      </c>
      <c r="F102">
        <v>1498.4674365999999</v>
      </c>
      <c r="G102">
        <v>2068.627943</v>
      </c>
      <c r="H102">
        <v>62.950310221000002</v>
      </c>
    </row>
    <row r="103" spans="1:8">
      <c r="A103" s="1">
        <v>36312</v>
      </c>
      <c r="B103">
        <v>1864.8520000000001</v>
      </c>
      <c r="C103" s="4">
        <f t="shared" si="1"/>
        <v>1790.4629147305961</v>
      </c>
      <c r="D103">
        <v>1790.4629147000001</v>
      </c>
      <c r="E103">
        <v>145.45178150000001</v>
      </c>
      <c r="F103">
        <v>1505.3826615</v>
      </c>
      <c r="G103">
        <v>2075.5431678999998</v>
      </c>
      <c r="H103">
        <v>74.389085277999996</v>
      </c>
    </row>
    <row r="104" spans="1:8">
      <c r="A104" s="1">
        <v>36342</v>
      </c>
      <c r="B104">
        <v>1965.7429999999999</v>
      </c>
      <c r="C104" s="4">
        <f t="shared" si="1"/>
        <v>1802.4736457661284</v>
      </c>
      <c r="D104">
        <v>1802.4736458</v>
      </c>
      <c r="E104">
        <v>145.45178150000001</v>
      </c>
      <c r="F104">
        <v>1517.3933924999999</v>
      </c>
      <c r="G104">
        <v>2087.553899</v>
      </c>
      <c r="H104">
        <v>163.26935424000001</v>
      </c>
    </row>
    <row r="105" spans="1:8">
      <c r="A105" s="1">
        <v>36373</v>
      </c>
      <c r="B105">
        <v>1949.002</v>
      </c>
      <c r="C105" s="4">
        <f t="shared" si="1"/>
        <v>1851.3271261944262</v>
      </c>
      <c r="D105">
        <v>1851.3271262000001</v>
      </c>
      <c r="E105">
        <v>145.45178150000001</v>
      </c>
      <c r="F105">
        <v>1566.2468730000001</v>
      </c>
      <c r="G105">
        <v>2136.4073794000001</v>
      </c>
      <c r="H105">
        <v>97.674873820000002</v>
      </c>
    </row>
    <row r="106" spans="1:8">
      <c r="A106" s="1">
        <v>36404</v>
      </c>
      <c r="B106">
        <v>1607.373</v>
      </c>
      <c r="C106" s="4">
        <f t="shared" si="1"/>
        <v>1851.9411536527959</v>
      </c>
      <c r="D106">
        <v>1851.9411536</v>
      </c>
      <c r="E106">
        <v>145.45178150000001</v>
      </c>
      <c r="F106">
        <v>1566.8609004</v>
      </c>
      <c r="G106">
        <v>2137.0214068999999</v>
      </c>
      <c r="H106">
        <v>-244.56815359999999</v>
      </c>
    </row>
    <row r="107" spans="1:8">
      <c r="A107" s="1">
        <v>36434</v>
      </c>
      <c r="B107">
        <v>1803.664</v>
      </c>
      <c r="C107" s="4">
        <f t="shared" si="1"/>
        <v>1708.0642899159102</v>
      </c>
      <c r="D107">
        <v>1708.0642898999999</v>
      </c>
      <c r="E107">
        <v>145.45178150000001</v>
      </c>
      <c r="F107">
        <v>1422.9840366999999</v>
      </c>
      <c r="G107">
        <v>1993.1445431</v>
      </c>
      <c r="H107">
        <v>95.599710090000002</v>
      </c>
    </row>
    <row r="108" spans="1:8">
      <c r="A108" s="1">
        <v>36465</v>
      </c>
      <c r="B108">
        <v>1850.309</v>
      </c>
      <c r="C108" s="4">
        <f t="shared" si="1"/>
        <v>1787.5923314796976</v>
      </c>
      <c r="D108">
        <v>1787.5923315</v>
      </c>
      <c r="E108">
        <v>145.45178150000001</v>
      </c>
      <c r="F108">
        <v>1502.5120781999999</v>
      </c>
      <c r="G108">
        <v>2072.6725846999998</v>
      </c>
      <c r="H108">
        <v>62.71666853</v>
      </c>
    </row>
    <row r="109" spans="1:8">
      <c r="A109" s="1">
        <v>36495</v>
      </c>
      <c r="B109">
        <v>1836.4349999999999</v>
      </c>
      <c r="C109" s="4">
        <f t="shared" si="1"/>
        <v>1809.2864089344926</v>
      </c>
      <c r="D109">
        <v>1809.2864089</v>
      </c>
      <c r="E109">
        <v>145.45178150000001</v>
      </c>
      <c r="F109">
        <v>1524.2061557</v>
      </c>
      <c r="G109">
        <v>2094.3666621000002</v>
      </c>
      <c r="H109">
        <v>27.148591075999999</v>
      </c>
    </row>
    <row r="110" spans="1:8">
      <c r="A110" s="1">
        <v>36526</v>
      </c>
      <c r="B110">
        <v>1541.66</v>
      </c>
      <c r="C110" s="4">
        <f t="shared" si="1"/>
        <v>1806.0350900726175</v>
      </c>
      <c r="D110">
        <v>1806.0350900999999</v>
      </c>
      <c r="E110">
        <v>145.45178150000001</v>
      </c>
      <c r="F110">
        <v>1520.9548368000001</v>
      </c>
      <c r="G110">
        <v>2091.1153432999999</v>
      </c>
      <c r="H110">
        <v>-264.37509010000002</v>
      </c>
    </row>
    <row r="111" spans="1:8">
      <c r="A111" s="1">
        <v>36557</v>
      </c>
      <c r="B111">
        <v>1616.9280000000001</v>
      </c>
      <c r="C111" s="4">
        <f t="shared" si="1"/>
        <v>1678.1620029004996</v>
      </c>
      <c r="D111">
        <v>1678.1620029000001</v>
      </c>
      <c r="E111">
        <v>145.45178150000001</v>
      </c>
      <c r="F111">
        <v>1393.0817497</v>
      </c>
      <c r="G111">
        <v>1963.2422561000001</v>
      </c>
      <c r="H111">
        <v>-61.2340029</v>
      </c>
    </row>
    <row r="112" spans="1:8">
      <c r="A112" s="1">
        <v>36586</v>
      </c>
      <c r="B112">
        <v>1919.538</v>
      </c>
      <c r="C112" s="4">
        <f t="shared" si="1"/>
        <v>1701.8151162240947</v>
      </c>
      <c r="D112">
        <v>1701.8151161999999</v>
      </c>
      <c r="E112">
        <v>145.45178150000001</v>
      </c>
      <c r="F112">
        <v>1416.7348629999999</v>
      </c>
      <c r="G112">
        <v>1986.8953693999999</v>
      </c>
      <c r="H112">
        <v>217.72288377999999</v>
      </c>
    </row>
    <row r="113" spans="1:8">
      <c r="A113" s="1">
        <v>36617</v>
      </c>
      <c r="B113">
        <v>1971.4929999999999</v>
      </c>
      <c r="C113" s="4">
        <f t="shared" si="1"/>
        <v>1829.335191795396</v>
      </c>
      <c r="D113">
        <v>1829.3351918000001</v>
      </c>
      <c r="E113">
        <v>145.45178150000001</v>
      </c>
      <c r="F113">
        <v>1544.2549386000001</v>
      </c>
      <c r="G113">
        <v>2114.4154450000001</v>
      </c>
      <c r="H113">
        <v>142.15780821000001</v>
      </c>
    </row>
    <row r="114" spans="1:8">
      <c r="A114" s="1">
        <v>36647</v>
      </c>
      <c r="B114">
        <v>1992.3009999999999</v>
      </c>
      <c r="C114" s="4">
        <f t="shared" si="1"/>
        <v>1858.5523013489831</v>
      </c>
      <c r="D114">
        <v>1858.5523013</v>
      </c>
      <c r="E114">
        <v>145.45178150000001</v>
      </c>
      <c r="F114">
        <v>1573.4720480999999</v>
      </c>
      <c r="G114">
        <v>2143.6325545999998</v>
      </c>
      <c r="H114">
        <v>133.74869866</v>
      </c>
    </row>
    <row r="115" spans="1:8">
      <c r="A115" s="1">
        <v>36678</v>
      </c>
      <c r="B115">
        <v>2009.7629999999999</v>
      </c>
      <c r="C115" s="4">
        <f t="shared" si="1"/>
        <v>1875.6225961146563</v>
      </c>
      <c r="D115">
        <v>1875.6225961</v>
      </c>
      <c r="E115">
        <v>145.45178150000001</v>
      </c>
      <c r="F115">
        <v>1590.5423429</v>
      </c>
      <c r="G115">
        <v>2160.7028492999998</v>
      </c>
      <c r="H115">
        <v>134.1404039</v>
      </c>
    </row>
    <row r="116" spans="1:8">
      <c r="A116" s="1">
        <v>36708</v>
      </c>
      <c r="B116">
        <v>2053.9960000000001</v>
      </c>
      <c r="C116" s="4">
        <f t="shared" si="1"/>
        <v>1891.4785227054108</v>
      </c>
      <c r="D116">
        <v>1891.4785227</v>
      </c>
      <c r="E116">
        <v>145.45178150000001</v>
      </c>
      <c r="F116">
        <v>1606.3982695</v>
      </c>
      <c r="G116">
        <v>2176.5587759</v>
      </c>
      <c r="H116">
        <v>162.51747731</v>
      </c>
    </row>
    <row r="117" spans="1:8">
      <c r="A117" s="1">
        <v>36739</v>
      </c>
      <c r="B117">
        <v>2097.471</v>
      </c>
      <c r="C117" s="4">
        <f t="shared" si="1"/>
        <v>1919.2529022273586</v>
      </c>
      <c r="D117">
        <v>1919.2529022000001</v>
      </c>
      <c r="E117">
        <v>145.45178150000001</v>
      </c>
      <c r="F117">
        <v>1634.1726490000001</v>
      </c>
      <c r="G117">
        <v>2204.3331554000001</v>
      </c>
      <c r="H117">
        <v>178.21809779</v>
      </c>
    </row>
    <row r="118" spans="1:8">
      <c r="A118" s="1">
        <v>36770</v>
      </c>
      <c r="B118">
        <v>1823.7059999999999</v>
      </c>
      <c r="C118" s="4">
        <f t="shared" si="1"/>
        <v>1947.8433490277655</v>
      </c>
      <c r="D118">
        <v>1947.843349</v>
      </c>
      <c r="E118">
        <v>145.45178150000001</v>
      </c>
      <c r="F118">
        <v>1662.7630958</v>
      </c>
      <c r="G118">
        <v>2232.9236022</v>
      </c>
      <c r="H118">
        <v>-124.137349</v>
      </c>
    </row>
    <row r="119" spans="1:8">
      <c r="A119" s="1">
        <v>36800</v>
      </c>
      <c r="B119">
        <v>1976.9970000000001</v>
      </c>
      <c r="C119" s="4">
        <f t="shared" si="1"/>
        <v>1837.569063438722</v>
      </c>
      <c r="D119">
        <v>1837.5690634</v>
      </c>
      <c r="E119">
        <v>145.45178150000001</v>
      </c>
      <c r="F119">
        <v>1552.4888102</v>
      </c>
      <c r="G119">
        <v>2122.6493166</v>
      </c>
      <c r="H119">
        <v>139.42793657999999</v>
      </c>
    </row>
    <row r="120" spans="1:8">
      <c r="A120" s="1">
        <v>36831</v>
      </c>
      <c r="B120">
        <v>1981.4079999999999</v>
      </c>
      <c r="C120" s="4">
        <f t="shared" si="1"/>
        <v>1904.2025319750239</v>
      </c>
      <c r="D120">
        <v>1904.202532</v>
      </c>
      <c r="E120">
        <v>145.45178150000001</v>
      </c>
      <c r="F120">
        <v>1619.1222786999999</v>
      </c>
      <c r="G120">
        <v>2189.2827852</v>
      </c>
      <c r="H120">
        <v>77.205468045000003</v>
      </c>
    </row>
    <row r="121" spans="1:8">
      <c r="A121" s="1">
        <v>36861</v>
      </c>
      <c r="B121">
        <v>2000.153</v>
      </c>
      <c r="C121" s="4">
        <f t="shared" si="1"/>
        <v>1911.2356741048268</v>
      </c>
      <c r="D121">
        <v>1911.2356741000001</v>
      </c>
      <c r="E121">
        <v>145.45178150000001</v>
      </c>
      <c r="F121">
        <v>1626.1554209000001</v>
      </c>
      <c r="G121">
        <v>2196.3159273000001</v>
      </c>
      <c r="H121">
        <v>88.917325915999996</v>
      </c>
    </row>
    <row r="122" spans="1:8">
      <c r="A122" s="2">
        <v>43831</v>
      </c>
      <c r="B122">
        <v>1683.1479999999999</v>
      </c>
      <c r="C122" s="4">
        <f t="shared" si="1"/>
        <v>1924.4069401171425</v>
      </c>
      <c r="D122">
        <v>1924.4069400999999</v>
      </c>
      <c r="E122">
        <v>145.45178150000001</v>
      </c>
      <c r="F122">
        <v>1639.3266868999999</v>
      </c>
      <c r="G122">
        <v>2209.4871932999999</v>
      </c>
      <c r="H122">
        <v>-241.25894009999999</v>
      </c>
    </row>
    <row r="123" spans="1:8">
      <c r="A123" s="2">
        <v>43862</v>
      </c>
      <c r="B123">
        <v>1663.404</v>
      </c>
      <c r="C123" s="4">
        <f t="shared" si="1"/>
        <v>1789.8996681182809</v>
      </c>
      <c r="D123">
        <v>1789.8996681000001</v>
      </c>
      <c r="E123">
        <v>145.45178150000001</v>
      </c>
      <c r="F123">
        <v>1504.8194149000001</v>
      </c>
      <c r="G123">
        <v>2074.9799213000001</v>
      </c>
      <c r="H123">
        <v>-126.4956681</v>
      </c>
    </row>
    <row r="124" spans="1:8">
      <c r="A124" s="2">
        <v>43891</v>
      </c>
      <c r="B124">
        <v>2007.9280000000001</v>
      </c>
      <c r="C124" s="4">
        <f t="shared" si="1"/>
        <v>1773.7311778261792</v>
      </c>
      <c r="D124">
        <v>1773.7311778000001</v>
      </c>
      <c r="E124">
        <v>145.45178150000001</v>
      </c>
      <c r="F124">
        <v>1488.6509246000001</v>
      </c>
      <c r="G124">
        <v>2058.8114310000001</v>
      </c>
      <c r="H124">
        <v>234.19682218</v>
      </c>
    </row>
    <row r="125" spans="1:8">
      <c r="A125" s="2">
        <v>43922</v>
      </c>
      <c r="B125" t="s">
        <v>6</v>
      </c>
      <c r="C125" s="4">
        <f t="shared" si="1"/>
        <v>1917.9575265313003</v>
      </c>
      <c r="D125">
        <v>1917.9575265000001</v>
      </c>
      <c r="E125">
        <v>145.45178150000001</v>
      </c>
      <c r="F125">
        <v>1632.8772733000001</v>
      </c>
      <c r="G125">
        <v>2203.0377797000001</v>
      </c>
      <c r="H125" t="s">
        <v>6</v>
      </c>
    </row>
    <row r="126" spans="1:8">
      <c r="A126" s="2">
        <v>43952</v>
      </c>
      <c r="B126" t="s">
        <v>6</v>
      </c>
      <c r="C126" s="4">
        <f>(C125-B124)*N$2+C125</f>
        <v>1884.5682677771495</v>
      </c>
      <c r="D126">
        <v>1884.5682678000001</v>
      </c>
      <c r="E126">
        <v>158.96803023000001</v>
      </c>
      <c r="F126">
        <v>1572.9966538000001</v>
      </c>
      <c r="G126">
        <v>2196.1398816999999</v>
      </c>
      <c r="H126" t="s">
        <v>6</v>
      </c>
    </row>
    <row r="127" spans="1:8">
      <c r="A127" s="2">
        <v>43983</v>
      </c>
      <c r="B127" t="s">
        <v>6</v>
      </c>
      <c r="C127" s="4">
        <f>(C126-C125)*N$2+C126</f>
        <v>1872.1770625609238</v>
      </c>
      <c r="D127">
        <v>1872.1770624999999</v>
      </c>
      <c r="E127">
        <v>162.55732603000001</v>
      </c>
      <c r="F127">
        <v>1553.5705581</v>
      </c>
      <c r="G127">
        <v>2190.7835669999999</v>
      </c>
      <c r="H127" t="s">
        <v>6</v>
      </c>
    </row>
    <row r="128" spans="1:8">
      <c r="A128" s="2">
        <v>44013</v>
      </c>
      <c r="B128" t="s">
        <v>6</v>
      </c>
      <c r="C128" s="4">
        <f t="shared" ref="C128:C160" si="2">(C127-C126)*N$2+C127</f>
        <v>1867.5785188244135</v>
      </c>
      <c r="D128">
        <v>1867.5785188</v>
      </c>
      <c r="E128">
        <v>164.14478206999999</v>
      </c>
      <c r="F128">
        <v>1545.8606577</v>
      </c>
      <c r="G128">
        <v>2189.2963798999999</v>
      </c>
      <c r="H128" t="s">
        <v>6</v>
      </c>
    </row>
    <row r="129" spans="1:8">
      <c r="A129" s="2">
        <v>44044</v>
      </c>
      <c r="B129" t="s">
        <v>6</v>
      </c>
      <c r="C129" s="4">
        <f t="shared" si="2"/>
        <v>1865.8719370894175</v>
      </c>
      <c r="D129">
        <v>1865.8719371</v>
      </c>
      <c r="E129">
        <v>165.19723253000001</v>
      </c>
      <c r="F129">
        <v>1542.0913109999999</v>
      </c>
      <c r="G129">
        <v>2189.6525631999998</v>
      </c>
      <c r="H129" t="s">
        <v>6</v>
      </c>
    </row>
    <row r="130" spans="1:8">
      <c r="A130" s="2">
        <v>44075</v>
      </c>
      <c r="B130" t="s">
        <v>6</v>
      </c>
      <c r="C130" s="4">
        <f t="shared" si="2"/>
        <v>1865.2386015412312</v>
      </c>
      <c r="D130">
        <v>1865.2386015</v>
      </c>
      <c r="E130">
        <v>166.07737510999999</v>
      </c>
      <c r="F130">
        <v>1539.7329276</v>
      </c>
      <c r="G130">
        <v>2190.7442753999999</v>
      </c>
      <c r="H130" t="s">
        <v>6</v>
      </c>
    </row>
    <row r="131" spans="1:8">
      <c r="A131" s="2">
        <v>44105</v>
      </c>
      <c r="B131" t="s">
        <v>6</v>
      </c>
      <c r="C131" s="4">
        <f t="shared" si="2"/>
        <v>1865.0035621590728</v>
      </c>
      <c r="D131">
        <v>1865.0035621</v>
      </c>
      <c r="E131">
        <v>166.89531120999999</v>
      </c>
      <c r="F131">
        <v>1537.894763</v>
      </c>
      <c r="G131">
        <v>2192.1123613</v>
      </c>
      <c r="H131" t="s">
        <v>6</v>
      </c>
    </row>
    <row r="132" spans="1:8">
      <c r="A132" s="2">
        <v>44136</v>
      </c>
      <c r="B132" t="s">
        <v>6</v>
      </c>
      <c r="C132" s="4">
        <f t="shared" si="2"/>
        <v>1864.916335867538</v>
      </c>
      <c r="D132">
        <v>1864.9163358000001</v>
      </c>
      <c r="E132">
        <v>167.68849014</v>
      </c>
      <c r="F132">
        <v>1536.2529345999999</v>
      </c>
      <c r="G132">
        <v>2193.5797370999999</v>
      </c>
      <c r="H132" t="s">
        <v>6</v>
      </c>
    </row>
    <row r="133" spans="1:8">
      <c r="A133" s="2">
        <v>44166</v>
      </c>
      <c r="B133" t="s">
        <v>6</v>
      </c>
      <c r="C133" s="4">
        <f t="shared" si="2"/>
        <v>1864.8839650117902</v>
      </c>
      <c r="D133">
        <v>1864.883965</v>
      </c>
      <c r="E133">
        <v>168.47033117000001</v>
      </c>
      <c r="F133">
        <v>1534.6881834000001</v>
      </c>
      <c r="G133">
        <v>2195.0797465999999</v>
      </c>
      <c r="H133" t="s">
        <v>6</v>
      </c>
    </row>
    <row r="134" spans="1:8">
      <c r="A134" s="2">
        <v>43832</v>
      </c>
      <c r="B134" t="s">
        <v>6</v>
      </c>
      <c r="C134" s="4">
        <f t="shared" si="2"/>
        <v>1864.8719517496945</v>
      </c>
      <c r="D134">
        <v>1864.8719517</v>
      </c>
      <c r="E134">
        <v>169.24576094</v>
      </c>
      <c r="F134">
        <v>1533.1563558</v>
      </c>
      <c r="G134">
        <v>2196.5875477</v>
      </c>
      <c r="H134" t="s">
        <v>6</v>
      </c>
    </row>
    <row r="135" spans="1:8">
      <c r="A135" s="2">
        <v>43863</v>
      </c>
      <c r="B135" t="s">
        <v>6</v>
      </c>
      <c r="C135" s="4">
        <f t="shared" si="2"/>
        <v>1864.8674934657583</v>
      </c>
      <c r="D135">
        <v>1864.8674934000001</v>
      </c>
      <c r="E135">
        <v>170.01662110999999</v>
      </c>
      <c r="F135">
        <v>1531.6410393000001</v>
      </c>
      <c r="G135">
        <v>2198.0939475999999</v>
      </c>
      <c r="H135" t="s">
        <v>6</v>
      </c>
    </row>
    <row r="136" spans="1:8">
      <c r="A136" s="2">
        <v>43892</v>
      </c>
      <c r="B136" t="s">
        <v>6</v>
      </c>
      <c r="C136" s="4">
        <f t="shared" si="2"/>
        <v>1864.8658389363311</v>
      </c>
      <c r="D136">
        <v>1864.8658389</v>
      </c>
      <c r="E136">
        <v>170.78362046000001</v>
      </c>
      <c r="F136">
        <v>1530.1360936999999</v>
      </c>
      <c r="G136">
        <v>2199.5955841999998</v>
      </c>
      <c r="H136" t="s">
        <v>6</v>
      </c>
    </row>
    <row r="137" spans="1:8">
      <c r="A137" s="2">
        <v>43923</v>
      </c>
      <c r="B137" t="s">
        <v>6</v>
      </c>
      <c r="C137" s="4">
        <f t="shared" si="2"/>
        <v>1864.865224918098</v>
      </c>
      <c r="D137">
        <v>1864.8652248999999</v>
      </c>
      <c r="E137">
        <v>171.54704962</v>
      </c>
      <c r="F137">
        <v>1528.6391860000001</v>
      </c>
      <c r="G137">
        <v>2201.0912638</v>
      </c>
      <c r="H137" t="s">
        <v>6</v>
      </c>
    </row>
    <row r="138" spans="1:8">
      <c r="A138" s="2">
        <v>43953</v>
      </c>
      <c r="B138" t="s">
        <v>6</v>
      </c>
      <c r="C138" s="4">
        <f t="shared" si="2"/>
        <v>1864.8649970476324</v>
      </c>
      <c r="D138">
        <v>1864.8649969999999</v>
      </c>
      <c r="E138">
        <v>172.30704428999999</v>
      </c>
      <c r="F138">
        <v>1527.1493958999999</v>
      </c>
      <c r="G138">
        <v>2202.5805980999999</v>
      </c>
      <c r="H138" t="s">
        <v>6</v>
      </c>
    </row>
    <row r="139" spans="1:8">
      <c r="A139" s="2">
        <v>43984</v>
      </c>
      <c r="B139" t="s">
        <v>6</v>
      </c>
      <c r="C139" s="4">
        <f t="shared" si="2"/>
        <v>1864.8649124818228</v>
      </c>
      <c r="D139">
        <v>1864.8649124999999</v>
      </c>
      <c r="E139">
        <v>173.06368230000001</v>
      </c>
      <c r="F139">
        <v>1525.6663281000001</v>
      </c>
      <c r="G139">
        <v>2204.0634967999999</v>
      </c>
      <c r="H139" t="s">
        <v>6</v>
      </c>
    </row>
    <row r="140" spans="1:8">
      <c r="A140" s="2">
        <v>44014</v>
      </c>
      <c r="B140" t="s">
        <v>6</v>
      </c>
      <c r="C140" s="4">
        <f t="shared" si="2"/>
        <v>1864.8648810983079</v>
      </c>
      <c r="D140">
        <v>1864.8648811</v>
      </c>
      <c r="E140">
        <v>173.81701953999999</v>
      </c>
      <c r="F140">
        <v>1524.1897829</v>
      </c>
      <c r="G140">
        <v>2205.5399793000001</v>
      </c>
      <c r="H140" t="s">
        <v>6</v>
      </c>
    </row>
    <row r="141" spans="1:8">
      <c r="A141" s="2">
        <v>44045</v>
      </c>
      <c r="B141" t="s">
        <v>6</v>
      </c>
      <c r="C141" s="4">
        <f t="shared" si="2"/>
        <v>1864.8648694514613</v>
      </c>
      <c r="D141">
        <v>1864.8648694000001</v>
      </c>
      <c r="E141">
        <v>174.56710318</v>
      </c>
      <c r="F141">
        <v>1522.7196343000001</v>
      </c>
      <c r="G141">
        <v>2207.0101045000001</v>
      </c>
      <c r="H141" t="s">
        <v>6</v>
      </c>
    </row>
    <row r="142" spans="1:8">
      <c r="A142" s="2">
        <v>44076</v>
      </c>
      <c r="B142" t="s">
        <v>6</v>
      </c>
      <c r="C142" s="4">
        <f t="shared" si="2"/>
        <v>1864.8648651291592</v>
      </c>
      <c r="D142">
        <v>1864.8648651000001</v>
      </c>
      <c r="E142">
        <v>175.31397663999999</v>
      </c>
      <c r="F142">
        <v>1521.2557849</v>
      </c>
      <c r="G142">
        <v>2208.4739453000002</v>
      </c>
      <c r="H142" t="s">
        <v>6</v>
      </c>
    </row>
    <row r="143" spans="1:8">
      <c r="A143" s="2">
        <v>44106</v>
      </c>
      <c r="B143" t="s">
        <v>6</v>
      </c>
      <c r="C143" s="4">
        <f t="shared" si="2"/>
        <v>1864.8648635250945</v>
      </c>
      <c r="D143">
        <v>1864.8648635</v>
      </c>
      <c r="E143">
        <v>176.05768137000001</v>
      </c>
      <c r="F143">
        <v>1519.7981488</v>
      </c>
      <c r="G143">
        <v>2209.9315781999999</v>
      </c>
      <c r="H143" t="s">
        <v>6</v>
      </c>
    </row>
    <row r="144" spans="1:8">
      <c r="A144" s="2">
        <v>44137</v>
      </c>
      <c r="B144" t="s">
        <v>6</v>
      </c>
      <c r="C144" s="4">
        <f t="shared" si="2"/>
        <v>1864.8648629298045</v>
      </c>
      <c r="D144">
        <v>1864.8648628999999</v>
      </c>
      <c r="E144">
        <v>176.7982576</v>
      </c>
      <c r="F144">
        <v>1518.3466455</v>
      </c>
      <c r="G144">
        <v>2211.3830803000001</v>
      </c>
      <c r="H144" t="s">
        <v>6</v>
      </c>
    </row>
    <row r="145" spans="1:8">
      <c r="A145" s="2">
        <v>44167</v>
      </c>
      <c r="B145" t="s">
        <v>6</v>
      </c>
      <c r="C145" s="4">
        <f t="shared" si="2"/>
        <v>1864.8648627088844</v>
      </c>
      <c r="D145">
        <v>1864.8648627</v>
      </c>
      <c r="E145">
        <v>177.53574454</v>
      </c>
      <c r="F145">
        <v>1516.9011974</v>
      </c>
      <c r="G145">
        <v>2212.828528</v>
      </c>
      <c r="H145" t="s">
        <v>6</v>
      </c>
    </row>
    <row r="146" spans="1:8">
      <c r="A146" s="2">
        <v>43833</v>
      </c>
      <c r="B146" t="s">
        <v>6</v>
      </c>
      <c r="C146" s="4">
        <f t="shared" si="2"/>
        <v>1864.864862626898</v>
      </c>
      <c r="D146">
        <v>1864.8648625999999</v>
      </c>
      <c r="E146">
        <v>178.27018057999999</v>
      </c>
      <c r="F146">
        <v>1515.4617291</v>
      </c>
      <c r="G146">
        <v>2214.2679960999999</v>
      </c>
      <c r="H146" t="s">
        <v>6</v>
      </c>
    </row>
    <row r="147" spans="1:8">
      <c r="A147" s="2">
        <v>43864</v>
      </c>
      <c r="B147" t="s">
        <v>6</v>
      </c>
      <c r="C147" s="4">
        <f t="shared" si="2"/>
        <v>1864.8648625964718</v>
      </c>
      <c r="D147">
        <v>1864.8648625999999</v>
      </c>
      <c r="E147">
        <v>179.00160328000001</v>
      </c>
      <c r="F147">
        <v>1514.0281669999999</v>
      </c>
      <c r="G147">
        <v>2215.7015581999999</v>
      </c>
      <c r="H147" t="s">
        <v>6</v>
      </c>
    </row>
    <row r="148" spans="1:8">
      <c r="A148" s="2">
        <v>43893</v>
      </c>
      <c r="B148" t="s">
        <v>6</v>
      </c>
      <c r="C148" s="4">
        <f t="shared" si="2"/>
        <v>1864.8648625851802</v>
      </c>
      <c r="D148">
        <v>1864.8648625999999</v>
      </c>
      <c r="E148">
        <v>179.73004943000001</v>
      </c>
      <c r="F148">
        <v>1512.6004387</v>
      </c>
      <c r="G148">
        <v>2217.1292864000002</v>
      </c>
      <c r="H148" t="s">
        <v>6</v>
      </c>
    </row>
    <row r="149" spans="1:8">
      <c r="A149" s="2">
        <v>43924</v>
      </c>
      <c r="B149" t="s">
        <v>6</v>
      </c>
      <c r="C149" s="4">
        <f t="shared" si="2"/>
        <v>1864.8648625809897</v>
      </c>
      <c r="D149">
        <v>1864.8648625999999</v>
      </c>
      <c r="E149">
        <v>180.45555508000001</v>
      </c>
      <c r="F149">
        <v>1511.1784737999999</v>
      </c>
      <c r="G149">
        <v>2218.5512512999999</v>
      </c>
      <c r="H149" t="s">
        <v>6</v>
      </c>
    </row>
    <row r="150" spans="1:8">
      <c r="A150" s="2">
        <v>43954</v>
      </c>
      <c r="B150" t="s">
        <v>6</v>
      </c>
      <c r="C150" s="4">
        <f t="shared" si="2"/>
        <v>1864.8648625794344</v>
      </c>
      <c r="D150">
        <v>1864.8648625999999</v>
      </c>
      <c r="E150">
        <v>181.17815555999999</v>
      </c>
      <c r="F150">
        <v>1509.7622028999999</v>
      </c>
      <c r="G150">
        <v>2219.9675222000001</v>
      </c>
      <c r="H150" t="s">
        <v>6</v>
      </c>
    </row>
    <row r="151" spans="1:8">
      <c r="A151" s="2">
        <v>43985</v>
      </c>
      <c r="B151" t="s">
        <v>6</v>
      </c>
      <c r="C151" s="4">
        <f t="shared" si="2"/>
        <v>1864.8648625788574</v>
      </c>
      <c r="D151">
        <v>1864.8648625999999</v>
      </c>
      <c r="E151">
        <v>181.89788548000001</v>
      </c>
      <c r="F151">
        <v>1508.3515580999999</v>
      </c>
      <c r="G151">
        <v>2221.3781669999998</v>
      </c>
      <c r="H151" t="s">
        <v>6</v>
      </c>
    </row>
    <row r="152" spans="1:8">
      <c r="A152" s="2">
        <v>44015</v>
      </c>
      <c r="B152" t="s">
        <v>6</v>
      </c>
      <c r="C152" s="4">
        <f t="shared" si="2"/>
        <v>1864.8648625786432</v>
      </c>
      <c r="D152">
        <v>1864.8648625999999</v>
      </c>
      <c r="E152">
        <v>182.61477879</v>
      </c>
      <c r="F152">
        <v>1506.9464731</v>
      </c>
      <c r="G152">
        <v>2222.7832520000002</v>
      </c>
      <c r="H152" t="s">
        <v>6</v>
      </c>
    </row>
    <row r="153" spans="1:8">
      <c r="A153" s="2">
        <v>44046</v>
      </c>
      <c r="B153" t="s">
        <v>6</v>
      </c>
      <c r="C153" s="4">
        <f t="shared" si="2"/>
        <v>1864.8648625785636</v>
      </c>
      <c r="D153">
        <v>1864.8648625999999</v>
      </c>
      <c r="E153">
        <v>183.32886877000001</v>
      </c>
      <c r="F153">
        <v>1505.5468824</v>
      </c>
      <c r="G153">
        <v>2224.1828427</v>
      </c>
      <c r="H153" t="s">
        <v>6</v>
      </c>
    </row>
    <row r="154" spans="1:8">
      <c r="A154" s="2">
        <v>44077</v>
      </c>
      <c r="B154" t="s">
        <v>6</v>
      </c>
      <c r="C154" s="4">
        <f t="shared" si="2"/>
        <v>1864.864862578534</v>
      </c>
      <c r="D154">
        <v>1864.8648625999999</v>
      </c>
      <c r="E154">
        <v>184.04018805000001</v>
      </c>
      <c r="F154">
        <v>1504.1527223000001</v>
      </c>
      <c r="G154">
        <v>2225.5770028000002</v>
      </c>
      <c r="H154" t="s">
        <v>6</v>
      </c>
    </row>
    <row r="155" spans="1:8">
      <c r="A155" s="2">
        <v>44107</v>
      </c>
      <c r="B155" t="s">
        <v>6</v>
      </c>
      <c r="C155" s="4">
        <f t="shared" si="2"/>
        <v>1864.8648625785231</v>
      </c>
      <c r="D155">
        <v>1864.8648625999999</v>
      </c>
      <c r="E155">
        <v>184.74876861999999</v>
      </c>
      <c r="F155">
        <v>1502.7639299</v>
      </c>
      <c r="G155">
        <v>2226.9657951999998</v>
      </c>
      <c r="H155" t="s">
        <v>6</v>
      </c>
    </row>
    <row r="156" spans="1:8">
      <c r="A156" s="2">
        <v>44138</v>
      </c>
      <c r="B156" t="s">
        <v>6</v>
      </c>
      <c r="C156" s="4">
        <f t="shared" si="2"/>
        <v>1864.864862578519</v>
      </c>
      <c r="D156">
        <v>1864.8648625999999</v>
      </c>
      <c r="E156">
        <v>185.45464189</v>
      </c>
      <c r="F156">
        <v>1501.3804436999999</v>
      </c>
      <c r="G156">
        <v>2228.3492814000001</v>
      </c>
      <c r="H156" t="s">
        <v>6</v>
      </c>
    </row>
    <row r="157" spans="1:8">
      <c r="A157" s="2">
        <v>44168</v>
      </c>
      <c r="B157" t="s">
        <v>6</v>
      </c>
      <c r="C157" s="4">
        <f t="shared" si="2"/>
        <v>1864.8648625785174</v>
      </c>
      <c r="D157">
        <v>1864.8648625999999</v>
      </c>
      <c r="E157">
        <v>186.15783863999999</v>
      </c>
      <c r="F157">
        <v>1500.0022034000001</v>
      </c>
      <c r="G157">
        <v>2229.7275217000001</v>
      </c>
      <c r="H157" t="s">
        <v>6</v>
      </c>
    </row>
    <row r="158" spans="1:8">
      <c r="A158" s="2">
        <v>43834</v>
      </c>
      <c r="B158" t="s">
        <v>6</v>
      </c>
      <c r="C158" s="4">
        <f t="shared" si="2"/>
        <v>1864.8648625785167</v>
      </c>
      <c r="D158">
        <v>1864.8648625999999</v>
      </c>
      <c r="E158">
        <v>186.85838910999999</v>
      </c>
      <c r="F158">
        <v>1498.6291497</v>
      </c>
      <c r="G158">
        <v>2231.1005753999998</v>
      </c>
      <c r="H158" t="s">
        <v>6</v>
      </c>
    </row>
    <row r="159" spans="1:8">
      <c r="A159" s="2">
        <v>43865</v>
      </c>
      <c r="B159" t="s">
        <v>6</v>
      </c>
      <c r="C159" s="4">
        <f t="shared" si="2"/>
        <v>1864.8648625785165</v>
      </c>
      <c r="D159">
        <v>1864.8648625999999</v>
      </c>
      <c r="E159">
        <v>187.55632292999999</v>
      </c>
      <c r="F159">
        <v>1497.2612245</v>
      </c>
      <c r="G159">
        <v>2232.4685006</v>
      </c>
      <c r="H159" t="s">
        <v>6</v>
      </c>
    </row>
    <row r="160" spans="1:8">
      <c r="A160" s="2">
        <v>43894</v>
      </c>
      <c r="B160" t="s">
        <v>6</v>
      </c>
      <c r="C160" s="4">
        <f t="shared" si="2"/>
        <v>1864.8648625785165</v>
      </c>
      <c r="D160">
        <v>1864.8648625999999</v>
      </c>
      <c r="E160">
        <v>188.25166920999999</v>
      </c>
      <c r="F160">
        <v>1495.8983708999999</v>
      </c>
      <c r="G160">
        <v>2233.8313542000001</v>
      </c>
      <c r="H160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CC7B-A569-49A1-8CDC-C70B36E9AE63}">
  <dimension ref="A1:O160"/>
  <sheetViews>
    <sheetView workbookViewId="0">
      <selection activeCell="D15" sqref="D15"/>
    </sheetView>
  </sheetViews>
  <sheetFormatPr defaultRowHeight="14.4"/>
  <cols>
    <col min="3" max="3" width="15.109375" style="4" bestFit="1" customWidth="1"/>
    <col min="4" max="4" width="12" bestFit="1" customWidth="1"/>
    <col min="10" max="10" width="7.5546875" bestFit="1" customWidth="1"/>
    <col min="11" max="11" width="11.109375" bestFit="1" customWidth="1"/>
    <col min="12" max="13" width="12" bestFit="1" customWidth="1"/>
    <col min="15" max="15" width="12" bestFit="1" customWidth="1"/>
  </cols>
  <sheetData>
    <row r="1" spans="1:15" s="3" customFormat="1">
      <c r="A1" s="6" t="s">
        <v>0</v>
      </c>
      <c r="B1" s="6" t="s">
        <v>20</v>
      </c>
      <c r="C1" s="5" t="s">
        <v>24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13</v>
      </c>
    </row>
    <row r="2" spans="1:15">
      <c r="A2" s="7">
        <v>33239</v>
      </c>
      <c r="B2" s="8">
        <v>1708.9169999999999</v>
      </c>
      <c r="C2" s="4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J2" t="s">
        <v>14</v>
      </c>
      <c r="K2" t="s">
        <v>15</v>
      </c>
      <c r="L2">
        <v>12518.709045</v>
      </c>
      <c r="M2">
        <v>0.94249972329999998</v>
      </c>
      <c r="N2">
        <v>-0.61100814599999997</v>
      </c>
      <c r="O2">
        <v>0.44398719679999998</v>
      </c>
    </row>
    <row r="3" spans="1:15">
      <c r="A3" s="7">
        <v>33270</v>
      </c>
      <c r="B3" s="8">
        <v>1620.586</v>
      </c>
      <c r="C3" s="4">
        <f>B2</f>
        <v>1708.9169999999999</v>
      </c>
      <c r="D3">
        <v>1708.9169999999999</v>
      </c>
      <c r="E3">
        <v>111.88703698</v>
      </c>
      <c r="F3">
        <v>1489.6224371999999</v>
      </c>
      <c r="G3">
        <v>1928.2115627999999</v>
      </c>
      <c r="H3">
        <v>-88.331000000000003</v>
      </c>
      <c r="J3" t="s">
        <v>2</v>
      </c>
      <c r="K3" t="s">
        <v>15</v>
      </c>
      <c r="L3" t="s">
        <v>6</v>
      </c>
      <c r="M3">
        <v>4.1028705300000003E-2</v>
      </c>
      <c r="N3">
        <v>7.6630826499999999E-2</v>
      </c>
      <c r="O3">
        <v>9.9660908100000001E-2</v>
      </c>
    </row>
    <row r="4" spans="1:15">
      <c r="A4" s="7">
        <v>33298</v>
      </c>
      <c r="B4" s="8">
        <v>1972.7149999999999</v>
      </c>
      <c r="C4" s="4">
        <f>B3+(B3-B2)*O$2-(B3-C3)*M$2</f>
        <v>1664.6201099782716</v>
      </c>
      <c r="D4">
        <v>1664.6201100000001</v>
      </c>
      <c r="E4">
        <v>111.88703698</v>
      </c>
      <c r="F4">
        <v>1445.3255472000001</v>
      </c>
      <c r="G4">
        <v>1883.9146728000001</v>
      </c>
      <c r="H4">
        <v>308.09489001999998</v>
      </c>
      <c r="J4" t="s">
        <v>16</v>
      </c>
      <c r="K4" t="s">
        <v>15</v>
      </c>
      <c r="L4" t="s">
        <v>6</v>
      </c>
      <c r="M4">
        <v>1</v>
      </c>
      <c r="N4">
        <v>2</v>
      </c>
      <c r="O4">
        <v>1</v>
      </c>
    </row>
    <row r="5" spans="1:15">
      <c r="A5" s="7">
        <v>33329</v>
      </c>
      <c r="B5" s="8">
        <v>1811.665</v>
      </c>
      <c r="C5" s="4">
        <f t="shared" ref="C5:C14" si="0">B4+(B4-B3)*O$2-(B4-C4)*M$2</f>
        <v>1838.6764190263639</v>
      </c>
      <c r="D5">
        <v>1838.6764189999999</v>
      </c>
      <c r="E5">
        <v>111.88703698</v>
      </c>
      <c r="F5">
        <v>1619.3818561999999</v>
      </c>
      <c r="G5">
        <v>2057.9709818000001</v>
      </c>
      <c r="H5">
        <v>-27.011419020000002</v>
      </c>
      <c r="J5" t="s">
        <v>17</v>
      </c>
      <c r="K5" t="s">
        <v>15</v>
      </c>
      <c r="L5" t="s">
        <v>6</v>
      </c>
      <c r="M5">
        <v>1</v>
      </c>
      <c r="N5">
        <v>12</v>
      </c>
      <c r="O5">
        <v>1</v>
      </c>
    </row>
    <row r="6" spans="1:15">
      <c r="A6" s="7">
        <v>33359</v>
      </c>
      <c r="B6" s="8">
        <v>1974.9639999999999</v>
      </c>
      <c r="C6" s="4">
        <f t="shared" si="0"/>
        <v>1765.6191169136482</v>
      </c>
      <c r="D6">
        <v>1765.6191169000001</v>
      </c>
      <c r="E6">
        <v>111.88703698</v>
      </c>
      <c r="F6">
        <v>1546.3245540999999</v>
      </c>
      <c r="G6">
        <v>1984.9136797000001</v>
      </c>
      <c r="H6">
        <v>209.34488307999999</v>
      </c>
      <c r="J6" t="s">
        <v>18</v>
      </c>
      <c r="K6" t="s">
        <v>15</v>
      </c>
      <c r="L6" t="s">
        <v>6</v>
      </c>
      <c r="M6">
        <v>0</v>
      </c>
      <c r="N6">
        <v>0</v>
      </c>
      <c r="O6">
        <v>0</v>
      </c>
    </row>
    <row r="7" spans="1:15">
      <c r="A7" s="7">
        <v>33390</v>
      </c>
      <c r="B7" s="8">
        <v>1862.356</v>
      </c>
      <c r="C7" s="4">
        <f t="shared" si="0"/>
        <v>1850.1591708670858</v>
      </c>
      <c r="D7">
        <v>1850.1591708999999</v>
      </c>
      <c r="E7">
        <v>111.88703698</v>
      </c>
      <c r="F7">
        <v>1630.8646080000001</v>
      </c>
      <c r="G7">
        <v>2069.4537337000002</v>
      </c>
      <c r="H7">
        <v>12.196829133</v>
      </c>
    </row>
    <row r="8" spans="1:15">
      <c r="A8" s="7">
        <v>33420</v>
      </c>
      <c r="B8" s="8">
        <v>1939.86</v>
      </c>
      <c r="C8" s="4">
        <f t="shared" si="0"/>
        <v>1800.8639816598366</v>
      </c>
      <c r="D8">
        <v>1800.8639817000001</v>
      </c>
      <c r="E8">
        <v>111.88703698</v>
      </c>
      <c r="F8">
        <v>1581.5694188</v>
      </c>
      <c r="G8">
        <v>2020.1585445000001</v>
      </c>
      <c r="H8">
        <v>138.99601833</v>
      </c>
    </row>
    <row r="9" spans="1:15">
      <c r="A9" s="7">
        <v>33451</v>
      </c>
      <c r="B9" s="8">
        <v>2013.2639999999999</v>
      </c>
      <c r="C9" s="4">
        <f t="shared" si="0"/>
        <v>1843.2670748753812</v>
      </c>
      <c r="D9">
        <v>1843.2670748999999</v>
      </c>
      <c r="E9">
        <v>111.88703698</v>
      </c>
      <c r="F9">
        <v>1623.9725120999999</v>
      </c>
      <c r="G9">
        <v>2062.5616377000001</v>
      </c>
      <c r="H9">
        <v>169.99692511999999</v>
      </c>
    </row>
    <row r="10" spans="1:15">
      <c r="A10" s="7">
        <v>33482</v>
      </c>
      <c r="B10" s="8">
        <v>1595.6569999999999</v>
      </c>
      <c r="C10" s="4">
        <f t="shared" si="0"/>
        <v>1885.6323813021031</v>
      </c>
      <c r="D10">
        <v>1885.6323812999999</v>
      </c>
      <c r="E10">
        <v>111.88703698</v>
      </c>
      <c r="F10">
        <v>1666.3378184999999</v>
      </c>
      <c r="G10">
        <v>2104.9269441000001</v>
      </c>
      <c r="H10">
        <v>-289.97538129999998</v>
      </c>
    </row>
    <row r="11" spans="1:15">
      <c r="A11" s="7">
        <v>33512</v>
      </c>
      <c r="B11" s="8">
        <v>1724.924</v>
      </c>
      <c r="C11" s="4">
        <f t="shared" si="0"/>
        <v>1683.5465553469867</v>
      </c>
      <c r="D11">
        <v>1683.5465554</v>
      </c>
      <c r="E11">
        <v>111.88703698</v>
      </c>
      <c r="F11">
        <v>1464.2519924999999</v>
      </c>
      <c r="G11">
        <v>1902.8411182</v>
      </c>
      <c r="H11">
        <v>41.377444635000003</v>
      </c>
    </row>
    <row r="12" spans="1:15">
      <c r="A12" s="7">
        <v>33543</v>
      </c>
      <c r="B12" s="8">
        <v>1675.6669999999999</v>
      </c>
      <c r="C12" s="4">
        <f t="shared" si="0"/>
        <v>1743.3186628324195</v>
      </c>
      <c r="D12">
        <v>1743.3186628000001</v>
      </c>
      <c r="E12">
        <v>111.88703698</v>
      </c>
      <c r="F12">
        <v>1524.0241000000001</v>
      </c>
      <c r="G12">
        <v>1962.6132256999999</v>
      </c>
      <c r="H12">
        <v>-67.65166284</v>
      </c>
    </row>
    <row r="13" spans="1:15">
      <c r="A13" s="7">
        <v>33573</v>
      </c>
      <c r="B13" s="8">
        <v>1813.8630000000001</v>
      </c>
      <c r="C13" s="4">
        <f t="shared" si="0"/>
        <v>1717.5591961475625</v>
      </c>
      <c r="D13">
        <v>1717.5591962000001</v>
      </c>
      <c r="E13">
        <v>111.88703698</v>
      </c>
      <c r="F13">
        <v>1498.2646333</v>
      </c>
      <c r="G13">
        <v>1936.8537590000001</v>
      </c>
      <c r="H13">
        <v>96.303803841000004</v>
      </c>
    </row>
    <row r="14" spans="1:15">
      <c r="A14" s="7">
        <v>33604</v>
      </c>
      <c r="B14" s="8">
        <v>1614.827</v>
      </c>
      <c r="C14" s="4">
        <f t="shared" si="0"/>
        <v>1784.453946165313</v>
      </c>
      <c r="D14">
        <v>1784.4539462</v>
      </c>
      <c r="E14">
        <v>111.88703698</v>
      </c>
      <c r="F14">
        <v>1565.1593832999999</v>
      </c>
      <c r="G14">
        <v>2003.748509</v>
      </c>
      <c r="H14">
        <v>-169.62694619999999</v>
      </c>
      <c r="I14" s="3"/>
      <c r="J14" s="3"/>
      <c r="K14" s="3"/>
      <c r="L14" s="3"/>
      <c r="M14" s="3"/>
    </row>
    <row r="15" spans="1:15">
      <c r="A15" s="1">
        <v>33635</v>
      </c>
      <c r="B15">
        <v>1557.088</v>
      </c>
      <c r="C15" s="4">
        <f>B14+(B14-B13)*O$2-(B14-C14)*M$2-(B3-C3)*N$2</f>
        <v>1632.3599535784208</v>
      </c>
      <c r="D15">
        <v>1632.3599535999999</v>
      </c>
      <c r="E15">
        <v>111.88703698</v>
      </c>
      <c r="F15">
        <v>1413.0653907999999</v>
      </c>
      <c r="G15">
        <v>1851.6545163999999</v>
      </c>
      <c r="H15">
        <v>-75.271953589999995</v>
      </c>
    </row>
    <row r="16" spans="1:15">
      <c r="A16" s="1">
        <v>33664</v>
      </c>
      <c r="B16">
        <v>1891.223</v>
      </c>
      <c r="C16" s="4">
        <f>B15+(B15-B14)*O$2-(B15-C15)*M$2-(B4-C4)*N$2+(B3-C3)*M$2*N$2</f>
        <v>1841.5125215873893</v>
      </c>
      <c r="D16">
        <v>1841.5125215999999</v>
      </c>
      <c r="E16">
        <v>111.88703698</v>
      </c>
      <c r="F16">
        <v>1622.2179587999999</v>
      </c>
      <c r="G16">
        <v>2060.8070843999999</v>
      </c>
      <c r="H16">
        <v>49.710478397000003</v>
      </c>
    </row>
    <row r="17" spans="1:8">
      <c r="A17" s="1">
        <v>33695</v>
      </c>
      <c r="B17">
        <v>1955.981</v>
      </c>
      <c r="C17" s="4">
        <f t="shared" ref="C17:C80" si="1">B16+(B16-B15)*O$2-(B16-C16)*M$2-(B5-C5)*N$2+(B4-C4)*M$2*N$2</f>
        <v>1798.7942053715449</v>
      </c>
      <c r="D17">
        <v>1798.7942054</v>
      </c>
      <c r="E17">
        <v>111.88703698</v>
      </c>
      <c r="F17">
        <v>1579.4996424999999</v>
      </c>
      <c r="G17">
        <v>2018.0887682</v>
      </c>
      <c r="H17">
        <v>157.18679463000001</v>
      </c>
    </row>
    <row r="18" spans="1:8">
      <c r="A18" s="1">
        <v>33725</v>
      </c>
      <c r="B18">
        <v>1884.7139999999999</v>
      </c>
      <c r="C18" s="4">
        <f t="shared" si="1"/>
        <v>1980.0508424982791</v>
      </c>
      <c r="D18">
        <v>1980.0508425</v>
      </c>
      <c r="E18">
        <v>111.88703698</v>
      </c>
      <c r="F18">
        <v>1760.7562797000001</v>
      </c>
      <c r="G18">
        <v>2199.3454053</v>
      </c>
      <c r="H18">
        <v>-95.336842500000003</v>
      </c>
    </row>
    <row r="19" spans="1:8">
      <c r="A19" s="1">
        <v>33756</v>
      </c>
      <c r="B19">
        <v>1623.0419999999999</v>
      </c>
      <c r="C19" s="4">
        <f t="shared" si="1"/>
        <v>1829.8231877412004</v>
      </c>
      <c r="D19">
        <v>1829.8231877000001</v>
      </c>
      <c r="E19">
        <v>111.88703698</v>
      </c>
      <c r="F19">
        <v>1610.5286249000001</v>
      </c>
      <c r="G19">
        <v>2049.1177505999999</v>
      </c>
      <c r="H19">
        <v>-206.7811877</v>
      </c>
    </row>
    <row r="20" spans="1:8">
      <c r="A20" s="1">
        <v>33786</v>
      </c>
      <c r="B20">
        <v>1903.309</v>
      </c>
      <c r="C20" s="4">
        <f t="shared" si="1"/>
        <v>1779.6580448550162</v>
      </c>
      <c r="D20">
        <v>1779.6580449</v>
      </c>
      <c r="E20">
        <v>111.88703698</v>
      </c>
      <c r="F20">
        <v>1560.363482</v>
      </c>
      <c r="G20">
        <v>1998.9526077</v>
      </c>
      <c r="H20">
        <v>123.65095513</v>
      </c>
    </row>
    <row r="21" spans="1:8">
      <c r="A21" s="1">
        <v>33817</v>
      </c>
      <c r="B21">
        <v>1996.712</v>
      </c>
      <c r="C21" s="4">
        <f t="shared" si="1"/>
        <v>1935.0281414731769</v>
      </c>
      <c r="D21">
        <v>1935.0281414999999</v>
      </c>
      <c r="E21">
        <v>111.88703698</v>
      </c>
      <c r="F21">
        <v>1715.7335787</v>
      </c>
      <c r="G21">
        <v>2154.3227043000002</v>
      </c>
      <c r="H21">
        <v>61.683858522000001</v>
      </c>
    </row>
    <row r="22" spans="1:8">
      <c r="A22" s="1">
        <v>33848</v>
      </c>
      <c r="B22">
        <v>1703.8969999999999</v>
      </c>
      <c r="C22" s="4">
        <f t="shared" si="1"/>
        <v>1704.9704157263109</v>
      </c>
      <c r="D22">
        <v>1704.9704157000001</v>
      </c>
      <c r="E22">
        <v>111.88703698</v>
      </c>
      <c r="F22">
        <v>1485.6758529000001</v>
      </c>
      <c r="G22">
        <v>1924.2649785000001</v>
      </c>
      <c r="H22">
        <v>-1.0734157200000001</v>
      </c>
    </row>
    <row r="23" spans="1:8">
      <c r="A23" s="1">
        <v>33878</v>
      </c>
      <c r="B23">
        <v>1810</v>
      </c>
      <c r="C23" s="4">
        <f t="shared" si="1"/>
        <v>1767.1741139211588</v>
      </c>
      <c r="D23">
        <v>1767.1741139000001</v>
      </c>
      <c r="E23">
        <v>111.88703698</v>
      </c>
      <c r="F23">
        <v>1547.8795511000001</v>
      </c>
      <c r="G23">
        <v>1986.4686767000001</v>
      </c>
      <c r="H23">
        <v>42.825886076000003</v>
      </c>
    </row>
    <row r="24" spans="1:8">
      <c r="A24" s="1">
        <v>33909</v>
      </c>
      <c r="B24">
        <v>1861.6010000000001</v>
      </c>
      <c r="C24" s="4">
        <f t="shared" si="1"/>
        <v>1751.5810343887533</v>
      </c>
      <c r="D24">
        <v>1751.5810343999999</v>
      </c>
      <c r="E24">
        <v>111.88703698</v>
      </c>
      <c r="F24">
        <v>1532.2864715999999</v>
      </c>
      <c r="G24">
        <v>1970.8755971999999</v>
      </c>
      <c r="H24">
        <v>110.01996561</v>
      </c>
    </row>
    <row r="25" spans="1:8">
      <c r="A25" s="1">
        <v>33939</v>
      </c>
      <c r="B25">
        <v>1875.1220000000001</v>
      </c>
      <c r="C25" s="4">
        <f t="shared" si="1"/>
        <v>1878.618706751927</v>
      </c>
      <c r="D25">
        <v>1878.6187067999999</v>
      </c>
      <c r="E25">
        <v>111.88703698</v>
      </c>
      <c r="F25">
        <v>1659.3241439000001</v>
      </c>
      <c r="G25">
        <v>2097.9132696000001</v>
      </c>
      <c r="H25">
        <v>-3.4967067549999999</v>
      </c>
    </row>
    <row r="26" spans="1:8">
      <c r="A26" s="1">
        <v>33970</v>
      </c>
      <c r="B26">
        <v>1705.259</v>
      </c>
      <c r="C26" s="4">
        <f t="shared" si="1"/>
        <v>1725.3183962801104</v>
      </c>
      <c r="D26">
        <v>1725.3183962999999</v>
      </c>
      <c r="E26">
        <v>111.88703698</v>
      </c>
      <c r="F26">
        <v>1506.0238334999999</v>
      </c>
      <c r="G26">
        <v>1944.6129590999999</v>
      </c>
      <c r="H26">
        <v>-20.059396280000001</v>
      </c>
    </row>
    <row r="27" spans="1:8">
      <c r="A27" s="1">
        <v>34001</v>
      </c>
      <c r="B27">
        <v>1618.5350000000001</v>
      </c>
      <c r="C27" s="4">
        <f t="shared" si="1"/>
        <v>1700.4401205031836</v>
      </c>
      <c r="D27">
        <v>1700.4401204999999</v>
      </c>
      <c r="E27">
        <v>111.88703698</v>
      </c>
      <c r="F27">
        <v>1481.1455576999999</v>
      </c>
      <c r="G27">
        <v>1919.7346832999999</v>
      </c>
      <c r="H27">
        <v>-81.905120510000003</v>
      </c>
    </row>
    <row r="28" spans="1:8">
      <c r="A28" s="1">
        <v>34029</v>
      </c>
      <c r="B28">
        <v>1836.7090000000001</v>
      </c>
      <c r="C28" s="4">
        <f t="shared" si="1"/>
        <v>1730.9469519172064</v>
      </c>
      <c r="D28">
        <v>1730.9469518999999</v>
      </c>
      <c r="E28">
        <v>111.88703698</v>
      </c>
      <c r="F28">
        <v>1511.6523890999999</v>
      </c>
      <c r="G28">
        <v>1950.2415146999999</v>
      </c>
      <c r="H28">
        <v>105.76204808</v>
      </c>
    </row>
    <row r="29" spans="1:8">
      <c r="A29" s="1">
        <v>34060</v>
      </c>
      <c r="B29">
        <v>1957.0429999999999</v>
      </c>
      <c r="C29" s="4">
        <f t="shared" si="1"/>
        <v>1901.3101514022417</v>
      </c>
      <c r="D29">
        <v>1901.3101514</v>
      </c>
      <c r="E29">
        <v>111.88703698</v>
      </c>
      <c r="F29">
        <v>1682.0155886</v>
      </c>
      <c r="G29">
        <v>2120.6047142000002</v>
      </c>
      <c r="H29">
        <v>55.732848591</v>
      </c>
    </row>
    <row r="30" spans="1:8">
      <c r="A30" s="1">
        <v>34090</v>
      </c>
      <c r="B30">
        <v>1917.1849999999999</v>
      </c>
      <c r="C30" s="4">
        <f t="shared" si="1"/>
        <v>1809.1700268783688</v>
      </c>
      <c r="D30">
        <v>1809.1700269</v>
      </c>
      <c r="E30">
        <v>111.88703698</v>
      </c>
      <c r="F30">
        <v>1589.8754641</v>
      </c>
      <c r="G30">
        <v>2028.4645897</v>
      </c>
      <c r="H30">
        <v>108.01497311999999</v>
      </c>
    </row>
    <row r="31" spans="1:8">
      <c r="A31" s="1">
        <v>34121</v>
      </c>
      <c r="B31">
        <v>1882.3979999999999</v>
      </c>
      <c r="C31" s="4">
        <f t="shared" si="1"/>
        <v>1726.2415908689047</v>
      </c>
      <c r="D31">
        <v>1726.2415908999999</v>
      </c>
      <c r="E31">
        <v>111.88703698</v>
      </c>
      <c r="F31">
        <v>1506.947028</v>
      </c>
      <c r="G31">
        <v>1945.5361537000001</v>
      </c>
      <c r="H31">
        <v>156.15640912999999</v>
      </c>
    </row>
    <row r="32" spans="1:8">
      <c r="A32" s="1">
        <v>34151</v>
      </c>
      <c r="B32">
        <v>1933.009</v>
      </c>
      <c r="C32" s="4">
        <f t="shared" si="1"/>
        <v>1914.407504097783</v>
      </c>
      <c r="D32">
        <v>1914.4075041000001</v>
      </c>
      <c r="E32">
        <v>111.88703698</v>
      </c>
      <c r="F32">
        <v>1695.1129413000001</v>
      </c>
      <c r="G32">
        <v>2133.7020668999999</v>
      </c>
      <c r="H32">
        <v>18.601495897</v>
      </c>
    </row>
    <row r="33" spans="1:8">
      <c r="A33" s="1">
        <v>34182</v>
      </c>
      <c r="B33">
        <v>1996.1669999999999</v>
      </c>
      <c r="C33" s="4">
        <f t="shared" si="1"/>
        <v>1904.429576463061</v>
      </c>
      <c r="D33">
        <v>1904.4295764999999</v>
      </c>
      <c r="E33">
        <v>111.88703698</v>
      </c>
      <c r="F33">
        <v>1685.1350136000001</v>
      </c>
      <c r="G33">
        <v>2123.7241392999999</v>
      </c>
      <c r="H33">
        <v>91.737423528999997</v>
      </c>
    </row>
    <row r="34" spans="1:8">
      <c r="A34" s="1">
        <v>34213</v>
      </c>
      <c r="B34">
        <v>1672.8409999999999</v>
      </c>
      <c r="C34" s="4">
        <f t="shared" si="1"/>
        <v>1901.5677887669983</v>
      </c>
      <c r="D34">
        <v>1901.5677888</v>
      </c>
      <c r="E34">
        <v>111.88703698</v>
      </c>
      <c r="F34">
        <v>1682.273226</v>
      </c>
      <c r="G34">
        <v>2120.8623515999998</v>
      </c>
      <c r="H34">
        <v>-228.72678880000001</v>
      </c>
    </row>
    <row r="35" spans="1:8">
      <c r="A35" s="1">
        <v>34243</v>
      </c>
      <c r="B35">
        <v>1752.827</v>
      </c>
      <c r="C35" s="4">
        <f t="shared" si="1"/>
        <v>1771.6484492760321</v>
      </c>
      <c r="D35">
        <v>1771.6484493</v>
      </c>
      <c r="E35">
        <v>111.88703698</v>
      </c>
      <c r="F35">
        <v>1552.3538865</v>
      </c>
      <c r="G35">
        <v>1990.9430121</v>
      </c>
      <c r="H35">
        <v>-18.82144929</v>
      </c>
    </row>
    <row r="36" spans="1:8">
      <c r="A36" s="1">
        <v>34274</v>
      </c>
      <c r="B36">
        <v>1720.377</v>
      </c>
      <c r="C36" s="4">
        <f t="shared" si="1"/>
        <v>1848.639708357777</v>
      </c>
      <c r="D36">
        <v>1848.6397084</v>
      </c>
      <c r="E36">
        <v>111.88703698</v>
      </c>
      <c r="F36">
        <v>1629.3451454999999</v>
      </c>
      <c r="G36">
        <v>2067.9342711999998</v>
      </c>
      <c r="H36">
        <v>-128.26270840000001</v>
      </c>
    </row>
    <row r="37" spans="1:8">
      <c r="A37" s="1">
        <v>34304</v>
      </c>
      <c r="B37">
        <v>1734.2919999999999</v>
      </c>
      <c r="C37" s="4">
        <f t="shared" si="1"/>
        <v>1761.3629176553109</v>
      </c>
      <c r="D37">
        <v>1761.3629177</v>
      </c>
      <c r="E37">
        <v>111.88703698</v>
      </c>
      <c r="F37">
        <v>1542.0683548</v>
      </c>
      <c r="G37">
        <v>1980.6574805</v>
      </c>
      <c r="H37">
        <v>-27.070917659999999</v>
      </c>
    </row>
    <row r="38" spans="1:8">
      <c r="A38" s="1">
        <v>34335</v>
      </c>
      <c r="B38">
        <v>1563.365</v>
      </c>
      <c r="C38" s="4">
        <f t="shared" si="1"/>
        <v>1755.7416257427146</v>
      </c>
      <c r="D38">
        <v>1755.7416258000001</v>
      </c>
      <c r="E38">
        <v>111.88703698</v>
      </c>
      <c r="F38">
        <v>1536.4470629</v>
      </c>
      <c r="G38">
        <v>1975.0361886000001</v>
      </c>
      <c r="H38">
        <v>-192.3766258</v>
      </c>
    </row>
    <row r="39" spans="1:8">
      <c r="A39" s="1">
        <v>34366</v>
      </c>
      <c r="B39">
        <v>1573.9590000000001</v>
      </c>
      <c r="C39" s="4">
        <f t="shared" si="1"/>
        <v>1630.2975261220026</v>
      </c>
      <c r="D39">
        <v>1630.2975260999999</v>
      </c>
      <c r="E39">
        <v>111.88703698</v>
      </c>
      <c r="F39">
        <v>1411.0029632999999</v>
      </c>
      <c r="G39">
        <v>1849.592089</v>
      </c>
      <c r="H39">
        <v>-56.338526129999998</v>
      </c>
    </row>
    <row r="40" spans="1:8">
      <c r="A40" s="1">
        <v>34394</v>
      </c>
      <c r="B40">
        <v>1902.6389999999999</v>
      </c>
      <c r="C40" s="4">
        <f t="shared" si="1"/>
        <v>1743.5502305294094</v>
      </c>
      <c r="D40">
        <v>1743.5502305</v>
      </c>
      <c r="E40">
        <v>111.88703698</v>
      </c>
      <c r="F40">
        <v>1524.2556677</v>
      </c>
      <c r="G40">
        <v>1962.8447934000001</v>
      </c>
      <c r="H40">
        <v>159.08876946000001</v>
      </c>
    </row>
    <row r="41" spans="1:8">
      <c r="A41" s="1">
        <v>34425</v>
      </c>
      <c r="B41">
        <v>1833.8879999999999</v>
      </c>
      <c r="C41" s="4">
        <f t="shared" si="1"/>
        <v>1871.7750947882839</v>
      </c>
      <c r="D41">
        <v>1871.7750948</v>
      </c>
      <c r="E41">
        <v>111.88703698</v>
      </c>
      <c r="F41">
        <v>1652.480532</v>
      </c>
      <c r="G41">
        <v>2091.0696576</v>
      </c>
      <c r="H41">
        <v>-37.887094779999998</v>
      </c>
    </row>
    <row r="42" spans="1:8">
      <c r="A42" s="1">
        <v>34455</v>
      </c>
      <c r="B42">
        <v>1831.049</v>
      </c>
      <c r="C42" s="4">
        <f t="shared" si="1"/>
        <v>1872.9748863925502</v>
      </c>
      <c r="D42">
        <v>1872.9748864000001</v>
      </c>
      <c r="E42">
        <v>111.88703698</v>
      </c>
      <c r="F42">
        <v>1653.6803236000001</v>
      </c>
      <c r="G42">
        <v>2092.2694492000001</v>
      </c>
      <c r="H42">
        <v>-41.925886400000003</v>
      </c>
    </row>
    <row r="43" spans="1:8">
      <c r="A43" s="1">
        <v>34486</v>
      </c>
      <c r="B43">
        <v>1775.7550000000001</v>
      </c>
      <c r="C43" s="4">
        <f t="shared" si="1"/>
        <v>1902.5133711328142</v>
      </c>
      <c r="D43">
        <v>1902.5133711000001</v>
      </c>
      <c r="E43">
        <v>111.88703698</v>
      </c>
      <c r="F43">
        <v>1683.2188083000001</v>
      </c>
      <c r="G43">
        <v>2121.8079339999999</v>
      </c>
      <c r="H43">
        <v>-126.75837110000001</v>
      </c>
    </row>
    <row r="44" spans="1:8">
      <c r="A44" s="1">
        <v>34516</v>
      </c>
      <c r="B44">
        <v>1867.508</v>
      </c>
      <c r="C44" s="4">
        <f t="shared" si="1"/>
        <v>1792.113993741021</v>
      </c>
      <c r="D44">
        <v>1792.1139937</v>
      </c>
      <c r="E44">
        <v>111.88703698</v>
      </c>
      <c r="F44">
        <v>1572.8194309</v>
      </c>
      <c r="G44">
        <v>2011.4085566000001</v>
      </c>
      <c r="H44">
        <v>75.394006258999994</v>
      </c>
    </row>
    <row r="45" spans="1:8">
      <c r="A45" s="1">
        <v>34547</v>
      </c>
      <c r="B45">
        <v>1906.6079999999999</v>
      </c>
      <c r="C45" s="4">
        <f t="shared" si="1"/>
        <v>1882.5265036930177</v>
      </c>
      <c r="D45">
        <v>1882.5265036999999</v>
      </c>
      <c r="E45">
        <v>111.88703698</v>
      </c>
      <c r="F45">
        <v>1663.2319408999999</v>
      </c>
      <c r="G45">
        <v>2101.8210665000001</v>
      </c>
      <c r="H45">
        <v>24.081496308999998</v>
      </c>
    </row>
    <row r="46" spans="1:8">
      <c r="A46" s="1">
        <v>34578</v>
      </c>
      <c r="B46">
        <v>1685.6320000000001</v>
      </c>
      <c r="C46" s="4">
        <f t="shared" si="1"/>
        <v>1708.687875081157</v>
      </c>
      <c r="D46">
        <v>1708.6878750999999</v>
      </c>
      <c r="E46">
        <v>111.88703698</v>
      </c>
      <c r="F46">
        <v>1489.3933122000001</v>
      </c>
      <c r="G46">
        <v>1927.9824378999999</v>
      </c>
      <c r="H46">
        <v>-23.055875069999999</v>
      </c>
    </row>
    <row r="47" spans="1:8">
      <c r="A47" s="1">
        <v>34608</v>
      </c>
      <c r="B47">
        <v>1778.546</v>
      </c>
      <c r="C47" s="4">
        <f t="shared" si="1"/>
        <v>1729.4696236914756</v>
      </c>
      <c r="D47">
        <v>1729.4696237000001</v>
      </c>
      <c r="E47">
        <v>111.88703698</v>
      </c>
      <c r="F47">
        <v>1510.1750609000001</v>
      </c>
      <c r="G47">
        <v>1948.7641865000001</v>
      </c>
      <c r="H47">
        <v>49.076376312000001</v>
      </c>
    </row>
    <row r="48" spans="1:8">
      <c r="A48" s="1">
        <v>34639</v>
      </c>
      <c r="B48">
        <v>1775.9949999999999</v>
      </c>
      <c r="C48" s="4">
        <f t="shared" si="1"/>
        <v>1706.0133979400525</v>
      </c>
      <c r="D48">
        <v>1706.0133979</v>
      </c>
      <c r="E48">
        <v>111.88703698</v>
      </c>
      <c r="F48">
        <v>1486.7188351</v>
      </c>
      <c r="G48">
        <v>1925.3079608</v>
      </c>
      <c r="H48">
        <v>69.981602069000004</v>
      </c>
    </row>
    <row r="49" spans="1:8">
      <c r="A49" s="1">
        <v>34669</v>
      </c>
      <c r="B49">
        <v>1783.35</v>
      </c>
      <c r="C49" s="4">
        <f t="shared" si="1"/>
        <v>1766.2274851470577</v>
      </c>
      <c r="D49">
        <v>1766.2274851</v>
      </c>
      <c r="E49">
        <v>111.88703698</v>
      </c>
      <c r="F49">
        <v>1546.9329223</v>
      </c>
      <c r="G49">
        <v>1985.522048</v>
      </c>
      <c r="H49">
        <v>17.122514855999999</v>
      </c>
    </row>
    <row r="50" spans="1:8">
      <c r="A50" s="1">
        <v>34700</v>
      </c>
      <c r="B50">
        <v>1548.415</v>
      </c>
      <c r="C50" s="4">
        <f t="shared" si="1"/>
        <v>1668.5233398284859</v>
      </c>
      <c r="D50">
        <v>1668.5233398</v>
      </c>
      <c r="E50">
        <v>111.88703698</v>
      </c>
      <c r="F50">
        <v>1449.228777</v>
      </c>
      <c r="G50">
        <v>1887.8179026</v>
      </c>
      <c r="H50">
        <v>-120.1083398</v>
      </c>
    </row>
    <row r="51" spans="1:8">
      <c r="A51" s="1">
        <v>34731</v>
      </c>
      <c r="B51">
        <v>1496.925</v>
      </c>
      <c r="C51" s="4">
        <f t="shared" si="1"/>
        <v>1633.6705375722836</v>
      </c>
      <c r="D51">
        <v>1633.6705376</v>
      </c>
      <c r="E51">
        <v>111.88703698</v>
      </c>
      <c r="F51">
        <v>1414.3759746999999</v>
      </c>
      <c r="G51">
        <v>1852.9651004</v>
      </c>
      <c r="H51">
        <v>-136.74553760000001</v>
      </c>
    </row>
    <row r="52" spans="1:8">
      <c r="A52" s="1">
        <v>34759</v>
      </c>
      <c r="B52">
        <v>1798.316</v>
      </c>
      <c r="C52" s="4">
        <f t="shared" si="1"/>
        <v>1732.5952138563875</v>
      </c>
      <c r="D52">
        <v>1732.5952139000001</v>
      </c>
      <c r="E52">
        <v>111.88703698</v>
      </c>
      <c r="F52">
        <v>1513.300651</v>
      </c>
      <c r="G52">
        <v>1951.8897767000001</v>
      </c>
      <c r="H52">
        <v>65.720786141000005</v>
      </c>
    </row>
    <row r="53" spans="1:8">
      <c r="A53" s="1">
        <v>34790</v>
      </c>
      <c r="B53">
        <v>1732.895</v>
      </c>
      <c r="C53" s="4">
        <f t="shared" si="1"/>
        <v>1755.4233524540771</v>
      </c>
      <c r="D53">
        <v>1755.4233525</v>
      </c>
      <c r="E53">
        <v>111.88703698</v>
      </c>
      <c r="F53">
        <v>1536.1287895999999</v>
      </c>
      <c r="G53">
        <v>1974.7179153</v>
      </c>
      <c r="H53">
        <v>-22.52835245</v>
      </c>
    </row>
    <row r="54" spans="1:8">
      <c r="A54" s="1">
        <v>34820</v>
      </c>
      <c r="B54">
        <v>1772.345</v>
      </c>
      <c r="C54" s="4">
        <f t="shared" si="1"/>
        <v>1721.2830524731237</v>
      </c>
      <c r="D54">
        <v>1721.2830524999999</v>
      </c>
      <c r="E54">
        <v>111.88703698</v>
      </c>
      <c r="F54">
        <v>1501.9884896000001</v>
      </c>
      <c r="G54">
        <v>1940.5776152999999</v>
      </c>
      <c r="H54">
        <v>51.061947535000002</v>
      </c>
    </row>
    <row r="55" spans="1:8">
      <c r="A55" s="1">
        <v>34851</v>
      </c>
      <c r="B55">
        <v>1761.2070000000001</v>
      </c>
      <c r="C55" s="4">
        <f t="shared" si="1"/>
        <v>1688.4280963469962</v>
      </c>
      <c r="D55">
        <v>1688.4280963000001</v>
      </c>
      <c r="E55">
        <v>111.88703698</v>
      </c>
      <c r="F55">
        <v>1469.1335335000001</v>
      </c>
      <c r="G55">
        <v>1907.7226592</v>
      </c>
      <c r="H55">
        <v>72.778903665000001</v>
      </c>
    </row>
    <row r="56" spans="1:8">
      <c r="A56" s="1">
        <v>34881</v>
      </c>
      <c r="B56">
        <v>1791.655</v>
      </c>
      <c r="C56" s="4">
        <f t="shared" si="1"/>
        <v>1806.7311040893244</v>
      </c>
      <c r="D56">
        <v>1806.7311041</v>
      </c>
      <c r="E56">
        <v>111.88703698</v>
      </c>
      <c r="F56">
        <v>1587.4365413</v>
      </c>
      <c r="G56">
        <v>2026.0256669</v>
      </c>
      <c r="H56">
        <v>-15.076104089999999</v>
      </c>
    </row>
    <row r="57" spans="1:8">
      <c r="A57" s="1">
        <v>34912</v>
      </c>
      <c r="B57">
        <v>1874.82</v>
      </c>
      <c r="C57" s="4">
        <f t="shared" si="1"/>
        <v>1790.6792125140491</v>
      </c>
      <c r="D57">
        <v>1790.6792124999999</v>
      </c>
      <c r="E57">
        <v>111.88703698</v>
      </c>
      <c r="F57">
        <v>1571.3846497</v>
      </c>
      <c r="G57">
        <v>2009.9737752999999</v>
      </c>
      <c r="H57">
        <v>84.140787489000004</v>
      </c>
    </row>
    <row r="58" spans="1:8">
      <c r="A58" s="1">
        <v>34943</v>
      </c>
      <c r="B58">
        <v>1571.309</v>
      </c>
      <c r="C58" s="4">
        <f t="shared" si="1"/>
        <v>1804.4862669189574</v>
      </c>
      <c r="D58">
        <v>1804.4862668999999</v>
      </c>
      <c r="E58">
        <v>111.88703698</v>
      </c>
      <c r="F58">
        <v>1585.1917040999999</v>
      </c>
      <c r="G58">
        <v>2023.7808296999999</v>
      </c>
      <c r="H58">
        <v>-233.17726690000001</v>
      </c>
    </row>
    <row r="59" spans="1:8">
      <c r="A59" s="1">
        <v>34973</v>
      </c>
      <c r="B59">
        <v>1646.9480000000001</v>
      </c>
      <c r="C59" s="4">
        <f t="shared" si="1"/>
        <v>1699.5868794229091</v>
      </c>
      <c r="D59">
        <v>1699.5868794</v>
      </c>
      <c r="E59">
        <v>111.88703698</v>
      </c>
      <c r="F59">
        <v>1480.2923166</v>
      </c>
      <c r="G59">
        <v>1918.8814422999999</v>
      </c>
      <c r="H59">
        <v>-52.638879430000003</v>
      </c>
    </row>
    <row r="60" spans="1:8">
      <c r="A60" s="1">
        <v>35004</v>
      </c>
      <c r="B60">
        <v>1672.6310000000001</v>
      </c>
      <c r="C60" s="4">
        <f t="shared" si="1"/>
        <v>1744.6403471726903</v>
      </c>
      <c r="D60">
        <v>1744.6403472</v>
      </c>
      <c r="E60">
        <v>111.88703698</v>
      </c>
      <c r="F60">
        <v>1525.3457844</v>
      </c>
      <c r="G60">
        <v>1963.9349099999999</v>
      </c>
      <c r="H60">
        <v>-72.009347180000006</v>
      </c>
    </row>
    <row r="61" spans="1:8">
      <c r="A61" s="1">
        <v>35034</v>
      </c>
      <c r="B61">
        <v>1656.845</v>
      </c>
      <c r="C61" s="4">
        <f t="shared" si="1"/>
        <v>1722.064053331994</v>
      </c>
      <c r="D61">
        <v>1722.0640533000001</v>
      </c>
      <c r="E61">
        <v>111.88703698</v>
      </c>
      <c r="F61">
        <v>1502.7694905000001</v>
      </c>
      <c r="G61">
        <v>1941.3586161999999</v>
      </c>
      <c r="H61">
        <v>-65.219053329999994</v>
      </c>
    </row>
    <row r="62" spans="1:8">
      <c r="A62" s="1">
        <v>35065</v>
      </c>
      <c r="B62">
        <v>1381.758</v>
      </c>
      <c r="C62" s="4">
        <f t="shared" si="1"/>
        <v>1628.0575554057186</v>
      </c>
      <c r="D62">
        <v>1628.0575554</v>
      </c>
      <c r="E62">
        <v>111.88703698</v>
      </c>
      <c r="F62">
        <v>1408.7629926</v>
      </c>
      <c r="G62">
        <v>1847.3521181999999</v>
      </c>
      <c r="H62">
        <v>-246.2995554</v>
      </c>
    </row>
    <row r="63" spans="1:8">
      <c r="A63" s="1">
        <v>35096</v>
      </c>
      <c r="B63">
        <v>1360.8520000000001</v>
      </c>
      <c r="C63" s="4">
        <f t="shared" si="1"/>
        <v>1477.3749106512068</v>
      </c>
      <c r="D63">
        <v>1477.3749106</v>
      </c>
      <c r="E63">
        <v>111.88703698</v>
      </c>
      <c r="F63">
        <v>1258.0803478</v>
      </c>
      <c r="G63">
        <v>1696.6694735000001</v>
      </c>
      <c r="H63">
        <v>-116.5229106</v>
      </c>
    </row>
    <row r="64" spans="1:8">
      <c r="A64" s="1">
        <v>35125</v>
      </c>
      <c r="B64">
        <v>1558.575</v>
      </c>
      <c r="C64" s="4">
        <f t="shared" si="1"/>
        <v>1580.2970880229589</v>
      </c>
      <c r="D64">
        <v>1580.297088</v>
      </c>
      <c r="E64">
        <v>111.88703698</v>
      </c>
      <c r="F64">
        <v>1361.0025252</v>
      </c>
      <c r="G64">
        <v>1799.5916508</v>
      </c>
      <c r="H64">
        <v>-21.722088020000001</v>
      </c>
    </row>
    <row r="65" spans="1:8">
      <c r="A65" s="1">
        <v>35156</v>
      </c>
      <c r="B65">
        <v>1608.42</v>
      </c>
      <c r="C65" s="4">
        <f t="shared" si="1"/>
        <v>1615.2225773169775</v>
      </c>
      <c r="D65">
        <v>1615.2225773</v>
      </c>
      <c r="E65">
        <v>111.88703698</v>
      </c>
      <c r="F65">
        <v>1395.9280145</v>
      </c>
      <c r="G65">
        <v>1834.5171401</v>
      </c>
      <c r="H65">
        <v>-6.8025773029999996</v>
      </c>
    </row>
    <row r="66" spans="1:8">
      <c r="A66" s="1">
        <v>35186</v>
      </c>
      <c r="B66">
        <v>1696.6959999999999</v>
      </c>
      <c r="C66" s="4">
        <f t="shared" si="1"/>
        <v>1681.1347501148825</v>
      </c>
      <c r="D66">
        <v>1681.1347501</v>
      </c>
      <c r="E66">
        <v>111.88703698</v>
      </c>
      <c r="F66">
        <v>1461.8401873</v>
      </c>
      <c r="G66">
        <v>1900.4293129</v>
      </c>
      <c r="H66">
        <v>15.561249897</v>
      </c>
    </row>
    <row r="67" spans="1:8">
      <c r="A67" s="1">
        <v>35217</v>
      </c>
      <c r="B67">
        <v>1693.183</v>
      </c>
      <c r="C67" s="4">
        <f t="shared" si="1"/>
        <v>1736.2861435946656</v>
      </c>
      <c r="D67">
        <v>1736.2861436000001</v>
      </c>
      <c r="E67">
        <v>111.88703698</v>
      </c>
      <c r="F67">
        <v>1516.9915808000001</v>
      </c>
      <c r="G67">
        <v>1955.5807064000001</v>
      </c>
      <c r="H67">
        <v>-43.103143580000001</v>
      </c>
    </row>
    <row r="68" spans="1:8">
      <c r="A68" s="1">
        <v>35247</v>
      </c>
      <c r="B68">
        <v>1835.5160000000001</v>
      </c>
      <c r="C68" s="4">
        <f t="shared" si="1"/>
        <v>1681.124799717817</v>
      </c>
      <c r="D68">
        <v>1681.1247997</v>
      </c>
      <c r="E68">
        <v>111.88703698</v>
      </c>
      <c r="F68">
        <v>1461.8302369</v>
      </c>
      <c r="G68">
        <v>1900.4193625</v>
      </c>
      <c r="H68">
        <v>154.39120030000001</v>
      </c>
    </row>
    <row r="69" spans="1:8">
      <c r="A69" s="1">
        <v>35278</v>
      </c>
      <c r="B69">
        <v>1942.5730000000001</v>
      </c>
      <c r="C69" s="4">
        <f t="shared" si="1"/>
        <v>1813.2890242721683</v>
      </c>
      <c r="D69">
        <v>1813.2890242999999</v>
      </c>
      <c r="E69">
        <v>111.88703698</v>
      </c>
      <c r="F69">
        <v>1593.9944614000001</v>
      </c>
      <c r="G69">
        <v>2032.5835870999999</v>
      </c>
      <c r="H69">
        <v>129.28397573999999</v>
      </c>
    </row>
    <row r="70" spans="1:8">
      <c r="A70" s="1">
        <v>35309</v>
      </c>
      <c r="B70">
        <v>1551.4010000000001</v>
      </c>
      <c r="C70" s="4">
        <f t="shared" si="1"/>
        <v>1677.3270397157589</v>
      </c>
      <c r="D70">
        <v>1677.3270396999999</v>
      </c>
      <c r="E70">
        <v>111.88703698</v>
      </c>
      <c r="F70">
        <v>1458.0324768999999</v>
      </c>
      <c r="G70">
        <v>1896.6216025000001</v>
      </c>
      <c r="H70">
        <v>-125.9260397</v>
      </c>
    </row>
    <row r="71" spans="1:8">
      <c r="A71" s="1">
        <v>35339</v>
      </c>
      <c r="B71">
        <v>1686.508</v>
      </c>
      <c r="C71" s="4">
        <f t="shared" si="1"/>
        <v>1598.5290742960749</v>
      </c>
      <c r="D71">
        <v>1598.5290743</v>
      </c>
      <c r="E71">
        <v>111.88703698</v>
      </c>
      <c r="F71">
        <v>1379.2345115000001</v>
      </c>
      <c r="G71">
        <v>1817.8236371</v>
      </c>
      <c r="H71">
        <v>87.978925713999999</v>
      </c>
    </row>
    <row r="72" spans="1:8">
      <c r="A72" s="1">
        <v>35370</v>
      </c>
      <c r="B72">
        <v>1576.204</v>
      </c>
      <c r="C72" s="4">
        <f t="shared" si="1"/>
        <v>1649.8887824923747</v>
      </c>
      <c r="D72">
        <v>1649.8887824999999</v>
      </c>
      <c r="E72">
        <v>111.88703698</v>
      </c>
      <c r="F72">
        <v>1430.5942196999999</v>
      </c>
      <c r="G72">
        <v>1869.1833452999999</v>
      </c>
      <c r="H72">
        <v>-73.684782479999996</v>
      </c>
    </row>
    <row r="73" spans="1:8">
      <c r="A73" s="1">
        <v>35400</v>
      </c>
      <c r="B73">
        <v>1700.433</v>
      </c>
      <c r="C73" s="4">
        <f t="shared" si="1"/>
        <v>1598.2973339123639</v>
      </c>
      <c r="D73">
        <v>1598.2973339</v>
      </c>
      <c r="E73">
        <v>111.88703698</v>
      </c>
      <c r="F73">
        <v>1379.0027711</v>
      </c>
      <c r="G73">
        <v>1817.5918967</v>
      </c>
      <c r="H73">
        <v>102.13566609999999</v>
      </c>
    </row>
    <row r="74" spans="1:8">
      <c r="A74" s="1">
        <v>35431</v>
      </c>
      <c r="B74">
        <v>1396.588</v>
      </c>
      <c r="C74" s="4">
        <f t="shared" si="1"/>
        <v>1546.3932366300071</v>
      </c>
      <c r="D74">
        <v>1546.3932365999999</v>
      </c>
      <c r="E74">
        <v>111.88703698</v>
      </c>
      <c r="F74">
        <v>1327.0986737999999</v>
      </c>
      <c r="G74">
        <v>1765.6877993999999</v>
      </c>
      <c r="H74">
        <v>-149.8052366</v>
      </c>
    </row>
    <row r="75" spans="1:8">
      <c r="A75" s="1">
        <v>35462</v>
      </c>
      <c r="B75">
        <v>1371.69</v>
      </c>
      <c r="C75" s="4">
        <f t="shared" si="1"/>
        <v>1473.5174152298905</v>
      </c>
      <c r="D75">
        <v>1473.5174152</v>
      </c>
      <c r="E75">
        <v>111.88703698</v>
      </c>
      <c r="F75">
        <v>1254.2228524</v>
      </c>
      <c r="G75">
        <v>1692.811978</v>
      </c>
      <c r="H75">
        <v>-101.8274152</v>
      </c>
    </row>
    <row r="76" spans="1:8">
      <c r="A76" s="1">
        <v>35490</v>
      </c>
      <c r="B76">
        <v>1707.5219999999999</v>
      </c>
      <c r="C76" s="4">
        <f t="shared" si="1"/>
        <v>1510.438176888701</v>
      </c>
      <c r="D76">
        <v>1510.4381768999999</v>
      </c>
      <c r="E76">
        <v>111.88703698</v>
      </c>
      <c r="F76">
        <v>1291.1436140999999</v>
      </c>
      <c r="G76">
        <v>1729.7327396999999</v>
      </c>
      <c r="H76">
        <v>197.08382312000001</v>
      </c>
    </row>
    <row r="77" spans="1:8">
      <c r="A77" s="1">
        <v>35521</v>
      </c>
      <c r="B77">
        <v>1654.604</v>
      </c>
      <c r="C77" s="4">
        <f t="shared" si="1"/>
        <v>1679.2284369976715</v>
      </c>
      <c r="D77">
        <v>1679.228437</v>
      </c>
      <c r="E77">
        <v>111.88703698</v>
      </c>
      <c r="F77">
        <v>1459.9338742</v>
      </c>
      <c r="G77">
        <v>1898.5229998</v>
      </c>
      <c r="H77">
        <v>-24.62443699</v>
      </c>
    </row>
    <row r="78" spans="1:8">
      <c r="A78" s="1">
        <v>35551</v>
      </c>
      <c r="B78">
        <v>1762.903</v>
      </c>
      <c r="C78" s="4">
        <f t="shared" si="1"/>
        <v>1667.7430952887114</v>
      </c>
      <c r="D78">
        <v>1667.7430953</v>
      </c>
      <c r="E78">
        <v>111.88703698</v>
      </c>
      <c r="F78">
        <v>1448.4485325000001</v>
      </c>
      <c r="G78">
        <v>1887.0376581</v>
      </c>
      <c r="H78">
        <v>95.159904721000004</v>
      </c>
    </row>
    <row r="79" spans="1:8">
      <c r="A79" s="1">
        <v>35582</v>
      </c>
      <c r="B79">
        <v>1775.8</v>
      </c>
      <c r="C79" s="4">
        <f t="shared" si="1"/>
        <v>1686.0004788015808</v>
      </c>
      <c r="D79">
        <v>1686.0004788000001</v>
      </c>
      <c r="E79">
        <v>111.88703698</v>
      </c>
      <c r="F79">
        <v>1466.7059159999999</v>
      </c>
      <c r="G79">
        <v>1905.2950416000001</v>
      </c>
      <c r="H79">
        <v>89.799521210999998</v>
      </c>
    </row>
    <row r="80" spans="1:8">
      <c r="A80" s="1">
        <v>35612</v>
      </c>
      <c r="B80">
        <v>1934.2190000000001</v>
      </c>
      <c r="C80" s="4">
        <f t="shared" si="1"/>
        <v>1816.0463832239161</v>
      </c>
      <c r="D80">
        <v>1816.0463832</v>
      </c>
      <c r="E80">
        <v>111.88703698</v>
      </c>
      <c r="F80">
        <v>1596.7518204</v>
      </c>
      <c r="G80">
        <v>2035.340946</v>
      </c>
      <c r="H80">
        <v>118.17261678</v>
      </c>
    </row>
    <row r="81" spans="1:8">
      <c r="A81" s="1">
        <v>35643</v>
      </c>
      <c r="B81">
        <v>2008.0550000000001</v>
      </c>
      <c r="C81" s="4">
        <f t="shared" ref="C81:C125" si="2">B80+(B80-B79)*O$2-(B80-C80)*M$2-(B69-C69)*N$2+(B68-C68)*M$2*N$2</f>
        <v>1883.2608776528791</v>
      </c>
      <c r="D81">
        <v>1883.2608776</v>
      </c>
      <c r="E81">
        <v>111.88703698</v>
      </c>
      <c r="F81">
        <v>1663.9663148</v>
      </c>
      <c r="G81">
        <v>2102.5554404999998</v>
      </c>
      <c r="H81">
        <v>124.79412234999999</v>
      </c>
    </row>
    <row r="82" spans="1:8">
      <c r="A82" s="1">
        <v>35674</v>
      </c>
      <c r="B82">
        <v>1615.924</v>
      </c>
      <c r="C82" s="4">
        <f t="shared" si="2"/>
        <v>1771.8255661952219</v>
      </c>
      <c r="D82">
        <v>1771.8255661999999</v>
      </c>
      <c r="E82">
        <v>111.88703698</v>
      </c>
      <c r="F82">
        <v>1552.5310033999999</v>
      </c>
      <c r="G82">
        <v>1991.1201289999999</v>
      </c>
      <c r="H82">
        <v>-155.90156619999999</v>
      </c>
    </row>
    <row r="83" spans="1:8">
      <c r="A83" s="1">
        <v>35704</v>
      </c>
      <c r="B83">
        <v>1773.91</v>
      </c>
      <c r="C83" s="4">
        <f t="shared" si="2"/>
        <v>1715.0335390106802</v>
      </c>
      <c r="D83">
        <v>1715.033539</v>
      </c>
      <c r="E83">
        <v>111.88703698</v>
      </c>
      <c r="F83">
        <v>1495.7389762</v>
      </c>
      <c r="G83">
        <v>1934.3281018</v>
      </c>
      <c r="H83">
        <v>58.876460981000001</v>
      </c>
    </row>
    <row r="84" spans="1:8">
      <c r="A84" s="1">
        <v>35735</v>
      </c>
      <c r="B84">
        <v>1732.3679999999999</v>
      </c>
      <c r="C84" s="4">
        <f t="shared" si="2"/>
        <v>1692.8758461522445</v>
      </c>
      <c r="D84">
        <v>1692.8758462000001</v>
      </c>
      <c r="E84">
        <v>111.88703698</v>
      </c>
      <c r="F84">
        <v>1473.5812833</v>
      </c>
      <c r="G84">
        <v>1912.1704090000001</v>
      </c>
      <c r="H84">
        <v>39.492153844000001</v>
      </c>
    </row>
    <row r="85" spans="1:8">
      <c r="A85" s="1">
        <v>35765</v>
      </c>
      <c r="B85">
        <v>1796.626</v>
      </c>
      <c r="C85" s="4">
        <f t="shared" si="2"/>
        <v>1781.5414885201797</v>
      </c>
      <c r="D85">
        <v>1781.5414885</v>
      </c>
      <c r="E85">
        <v>111.88703698</v>
      </c>
      <c r="F85">
        <v>1562.2469257</v>
      </c>
      <c r="G85">
        <v>2000.8360514000001</v>
      </c>
      <c r="H85">
        <v>15.084511473999999</v>
      </c>
    </row>
    <row r="86" spans="1:8">
      <c r="A86" s="1">
        <v>35796</v>
      </c>
      <c r="B86">
        <v>1570.33</v>
      </c>
      <c r="C86" s="4">
        <f t="shared" si="2"/>
        <v>1660.5889839213773</v>
      </c>
      <c r="D86">
        <v>1660.5889838999999</v>
      </c>
      <c r="E86">
        <v>111.88703698</v>
      </c>
      <c r="F86">
        <v>1441.2944210999999</v>
      </c>
      <c r="G86">
        <v>1879.8835466999999</v>
      </c>
      <c r="H86">
        <v>-90.258983929999999</v>
      </c>
    </row>
    <row r="87" spans="1:8">
      <c r="A87" s="1">
        <v>35827</v>
      </c>
      <c r="B87">
        <v>1412.691</v>
      </c>
      <c r="C87" s="4">
        <f t="shared" si="2"/>
        <v>1578.9782524160962</v>
      </c>
      <c r="D87">
        <v>1578.9782524</v>
      </c>
      <c r="E87">
        <v>111.88703698</v>
      </c>
      <c r="F87">
        <v>1359.6836896</v>
      </c>
      <c r="G87">
        <v>1798.2728152</v>
      </c>
      <c r="H87">
        <v>-166.2872524</v>
      </c>
    </row>
    <row r="88" spans="1:8">
      <c r="A88" s="1">
        <v>35855</v>
      </c>
      <c r="B88">
        <v>1754.6410000000001</v>
      </c>
      <c r="C88" s="4">
        <f t="shared" si="2"/>
        <v>1678.4866766549817</v>
      </c>
      <c r="D88">
        <v>1678.4866767000001</v>
      </c>
      <c r="E88">
        <v>111.88703698</v>
      </c>
      <c r="F88">
        <v>1459.1921138</v>
      </c>
      <c r="G88">
        <v>1897.7812395000001</v>
      </c>
      <c r="H88">
        <v>76.154323333999997</v>
      </c>
    </row>
    <row r="89" spans="1:8">
      <c r="A89" s="1">
        <v>35886</v>
      </c>
      <c r="B89">
        <v>1824.932</v>
      </c>
      <c r="C89" s="4">
        <f t="shared" si="2"/>
        <v>1706.1456133516135</v>
      </c>
      <c r="D89">
        <v>1706.1456134</v>
      </c>
      <c r="E89">
        <v>111.88703698</v>
      </c>
      <c r="F89">
        <v>1486.8510504999999</v>
      </c>
      <c r="G89">
        <v>1925.4401762</v>
      </c>
      <c r="H89">
        <v>118.78638665</v>
      </c>
    </row>
    <row r="90" spans="1:8">
      <c r="A90" s="1">
        <v>35916</v>
      </c>
      <c r="B90">
        <v>1843.289</v>
      </c>
      <c r="C90" s="4">
        <f t="shared" si="2"/>
        <v>1816.5082423198421</v>
      </c>
      <c r="D90">
        <v>1816.5082422999999</v>
      </c>
      <c r="E90">
        <v>111.88703698</v>
      </c>
      <c r="F90">
        <v>1597.2136794999999</v>
      </c>
      <c r="G90">
        <v>2035.8028050999999</v>
      </c>
      <c r="H90">
        <v>26.780757679000001</v>
      </c>
    </row>
    <row r="91" spans="1:8">
      <c r="A91" s="1">
        <v>35947</v>
      </c>
      <c r="B91">
        <v>1825.9639999999999</v>
      </c>
      <c r="C91" s="4">
        <f t="shared" si="2"/>
        <v>1826.2664442892901</v>
      </c>
      <c r="D91">
        <v>1826.2664443000001</v>
      </c>
      <c r="E91">
        <v>111.88703698</v>
      </c>
      <c r="F91">
        <v>1606.9718815000001</v>
      </c>
      <c r="G91">
        <v>2045.5610071000001</v>
      </c>
      <c r="H91">
        <v>-0.302444294</v>
      </c>
    </row>
    <row r="92" spans="1:8">
      <c r="A92" s="1">
        <v>35977</v>
      </c>
      <c r="B92">
        <v>1968.172</v>
      </c>
      <c r="C92" s="4">
        <f t="shared" si="2"/>
        <v>1839.0481069217913</v>
      </c>
      <c r="D92">
        <v>1839.0481069</v>
      </c>
      <c r="E92">
        <v>111.88703698</v>
      </c>
      <c r="F92">
        <v>1619.7535441</v>
      </c>
      <c r="G92">
        <v>2058.3426697</v>
      </c>
      <c r="H92">
        <v>129.12389307999999</v>
      </c>
    </row>
    <row r="93" spans="1:8">
      <c r="A93" s="1">
        <v>36008</v>
      </c>
      <c r="B93">
        <v>1921.645</v>
      </c>
      <c r="C93" s="4">
        <f t="shared" si="2"/>
        <v>1917.8088664169068</v>
      </c>
      <c r="D93">
        <v>1917.8088663999999</v>
      </c>
      <c r="E93">
        <v>111.88703698</v>
      </c>
      <c r="F93">
        <v>1698.5143035999999</v>
      </c>
      <c r="G93">
        <v>2137.1034291999999</v>
      </c>
      <c r="H93">
        <v>3.8361335804999999</v>
      </c>
    </row>
    <row r="94" spans="1:8">
      <c r="A94" s="1">
        <v>36039</v>
      </c>
      <c r="B94">
        <v>1669.597</v>
      </c>
      <c r="C94" s="4">
        <f t="shared" si="2"/>
        <v>1730.2491096621691</v>
      </c>
      <c r="D94">
        <v>1730.2491097</v>
      </c>
      <c r="E94">
        <v>111.88703698</v>
      </c>
      <c r="F94">
        <v>1510.9545467999999</v>
      </c>
      <c r="G94">
        <v>1949.5436725</v>
      </c>
      <c r="H94">
        <v>-60.652109660000001</v>
      </c>
    </row>
    <row r="95" spans="1:8">
      <c r="A95" s="1">
        <v>36069</v>
      </c>
      <c r="B95">
        <v>1791.4739999999999</v>
      </c>
      <c r="C95" s="4">
        <f t="shared" si="2"/>
        <v>1740.6093246311589</v>
      </c>
      <c r="D95">
        <v>1740.6093246</v>
      </c>
      <c r="E95">
        <v>111.88703698</v>
      </c>
      <c r="F95">
        <v>1521.3147618</v>
      </c>
      <c r="G95">
        <v>1959.9038875000001</v>
      </c>
      <c r="H95">
        <v>50.864675363000003</v>
      </c>
    </row>
    <row r="96" spans="1:8">
      <c r="A96" s="1">
        <v>36100</v>
      </c>
      <c r="B96">
        <v>1816.7139999999999</v>
      </c>
      <c r="C96" s="4">
        <f t="shared" si="2"/>
        <v>1787.8704303526069</v>
      </c>
      <c r="D96">
        <v>1787.8704304</v>
      </c>
      <c r="E96">
        <v>111.88703698</v>
      </c>
      <c r="F96">
        <v>1568.5758675</v>
      </c>
      <c r="G96">
        <v>2007.1649932</v>
      </c>
      <c r="H96">
        <v>28.843569642999999</v>
      </c>
    </row>
    <row r="97" spans="1:8">
      <c r="A97" s="1">
        <v>36130</v>
      </c>
      <c r="B97">
        <v>1846.7539999999999</v>
      </c>
      <c r="C97" s="4">
        <f t="shared" si="2"/>
        <v>1787.2093953938793</v>
      </c>
      <c r="D97">
        <v>1787.2093953999999</v>
      </c>
      <c r="E97">
        <v>111.88703698</v>
      </c>
      <c r="F97">
        <v>1567.9148326</v>
      </c>
      <c r="G97">
        <v>2006.5039581999999</v>
      </c>
      <c r="H97">
        <v>59.544604603000003</v>
      </c>
    </row>
    <row r="98" spans="1:8">
      <c r="A98" s="1">
        <v>36161</v>
      </c>
      <c r="B98">
        <v>1599.4269999999999</v>
      </c>
      <c r="C98" s="4">
        <f t="shared" si="2"/>
        <v>1740.1348344237019</v>
      </c>
      <c r="D98">
        <v>1740.1348344</v>
      </c>
      <c r="E98">
        <v>111.88703698</v>
      </c>
      <c r="F98">
        <v>1520.8402716000001</v>
      </c>
      <c r="G98">
        <v>1959.4293972999999</v>
      </c>
      <c r="H98">
        <v>-140.7078344</v>
      </c>
    </row>
    <row r="99" spans="1:8">
      <c r="A99" s="1">
        <v>36192</v>
      </c>
      <c r="B99">
        <v>1548.8040000000001</v>
      </c>
      <c r="C99" s="4">
        <f t="shared" si="2"/>
        <v>1572.6091009217832</v>
      </c>
      <c r="D99">
        <v>1572.6091008999999</v>
      </c>
      <c r="E99">
        <v>111.88703698</v>
      </c>
      <c r="F99">
        <v>1353.3145380999999</v>
      </c>
      <c r="G99">
        <v>1791.9036638</v>
      </c>
      <c r="H99">
        <v>-23.805100929999998</v>
      </c>
    </row>
    <row r="100" spans="1:8">
      <c r="A100" s="1">
        <v>36220</v>
      </c>
      <c r="B100">
        <v>1832.3330000000001</v>
      </c>
      <c r="C100" s="4">
        <f t="shared" si="2"/>
        <v>1691.0559219902811</v>
      </c>
      <c r="D100">
        <v>1691.055922</v>
      </c>
      <c r="E100">
        <v>111.88703698</v>
      </c>
      <c r="F100">
        <v>1471.7613592</v>
      </c>
      <c r="G100">
        <v>1910.3504848</v>
      </c>
      <c r="H100">
        <v>141.27707801</v>
      </c>
    </row>
    <row r="101" spans="1:8">
      <c r="A101" s="1">
        <v>36251</v>
      </c>
      <c r="B101">
        <v>1839.72</v>
      </c>
      <c r="C101" s="4">
        <f t="shared" si="2"/>
        <v>1853.7867172581866</v>
      </c>
      <c r="D101">
        <v>1853.7867173</v>
      </c>
      <c r="E101">
        <v>111.88703698</v>
      </c>
      <c r="F101">
        <v>1634.4921543999999</v>
      </c>
      <c r="G101">
        <v>2073.0812801000002</v>
      </c>
      <c r="H101">
        <v>-14.066717260000001</v>
      </c>
    </row>
    <row r="102" spans="1:8">
      <c r="A102" s="1">
        <v>36281</v>
      </c>
      <c r="B102">
        <v>1846.498</v>
      </c>
      <c r="C102" s="4">
        <f t="shared" si="2"/>
        <v>1804.2147602195082</v>
      </c>
      <c r="D102">
        <v>1804.2147602</v>
      </c>
      <c r="E102">
        <v>111.88703698</v>
      </c>
      <c r="F102">
        <v>1584.9201974</v>
      </c>
      <c r="G102">
        <v>2023.509323</v>
      </c>
      <c r="H102">
        <v>42.283239778000002</v>
      </c>
    </row>
    <row r="103" spans="1:8">
      <c r="A103" s="1">
        <v>36312</v>
      </c>
      <c r="B103">
        <v>1864.8520000000001</v>
      </c>
      <c r="C103" s="4">
        <f t="shared" si="2"/>
        <v>1794.0482384443587</v>
      </c>
      <c r="D103">
        <v>1794.0482383999999</v>
      </c>
      <c r="E103">
        <v>111.88703698</v>
      </c>
      <c r="F103">
        <v>1574.7536756</v>
      </c>
      <c r="G103">
        <v>2013.3428013</v>
      </c>
      <c r="H103">
        <v>70.803761554999994</v>
      </c>
    </row>
    <row r="104" spans="1:8">
      <c r="A104" s="1">
        <v>36342</v>
      </c>
      <c r="B104">
        <v>1965.7429999999999</v>
      </c>
      <c r="C104" s="4">
        <f t="shared" si="2"/>
        <v>1885.3383359569723</v>
      </c>
      <c r="D104">
        <v>1885.338336</v>
      </c>
      <c r="E104">
        <v>111.88703698</v>
      </c>
      <c r="F104">
        <v>1666.0437731</v>
      </c>
      <c r="G104">
        <v>2104.6328988</v>
      </c>
      <c r="H104">
        <v>80.404664036</v>
      </c>
    </row>
    <row r="105" spans="1:8">
      <c r="A105" s="1">
        <v>36373</v>
      </c>
      <c r="B105">
        <v>1949.002</v>
      </c>
      <c r="C105" s="4">
        <f t="shared" si="2"/>
        <v>1862.7406244991712</v>
      </c>
      <c r="D105">
        <v>1862.7406245</v>
      </c>
      <c r="E105">
        <v>111.88703698</v>
      </c>
      <c r="F105">
        <v>1643.4460617</v>
      </c>
      <c r="G105">
        <v>2082.0351873</v>
      </c>
      <c r="H105">
        <v>86.261375497000003</v>
      </c>
    </row>
    <row r="106" spans="1:8">
      <c r="A106" s="1">
        <v>36404</v>
      </c>
      <c r="B106">
        <v>1607.373</v>
      </c>
      <c r="C106" s="4">
        <f t="shared" si="2"/>
        <v>1820.9998212617716</v>
      </c>
      <c r="D106">
        <v>1820.9998212999999</v>
      </c>
      <c r="E106">
        <v>111.88703698</v>
      </c>
      <c r="F106">
        <v>1601.7052584</v>
      </c>
      <c r="G106">
        <v>2040.2943840999999</v>
      </c>
      <c r="H106">
        <v>-213.62682129999999</v>
      </c>
    </row>
    <row r="107" spans="1:8">
      <c r="A107" s="1">
        <v>36434</v>
      </c>
      <c r="B107">
        <v>1803.664</v>
      </c>
      <c r="C107" s="4">
        <f t="shared" si="2"/>
        <v>1723.0440830367113</v>
      </c>
      <c r="D107">
        <v>1723.0440831000001</v>
      </c>
      <c r="E107">
        <v>111.88703698</v>
      </c>
      <c r="F107">
        <v>1503.7495202</v>
      </c>
      <c r="G107">
        <v>1942.3386459000001</v>
      </c>
      <c r="H107">
        <v>80.619916949</v>
      </c>
    </row>
    <row r="108" spans="1:8">
      <c r="A108" s="1">
        <v>36465</v>
      </c>
      <c r="B108">
        <v>1850.309</v>
      </c>
      <c r="C108" s="4">
        <f t="shared" si="2"/>
        <v>1803.1624020686083</v>
      </c>
      <c r="D108">
        <v>1803.1624021</v>
      </c>
      <c r="E108">
        <v>111.88703698</v>
      </c>
      <c r="F108">
        <v>1583.8678393</v>
      </c>
      <c r="G108">
        <v>2022.4569649</v>
      </c>
      <c r="H108">
        <v>47.146597923999998</v>
      </c>
    </row>
    <row r="109" spans="1:8">
      <c r="A109" s="1">
        <v>36495</v>
      </c>
      <c r="B109">
        <v>1836.4349999999999</v>
      </c>
      <c r="C109" s="4">
        <f t="shared" si="2"/>
        <v>1846.3550748375626</v>
      </c>
      <c r="D109">
        <v>1846.3550748</v>
      </c>
      <c r="E109">
        <v>111.88703698</v>
      </c>
      <c r="F109">
        <v>1627.060512</v>
      </c>
      <c r="G109">
        <v>2065.6496376999999</v>
      </c>
      <c r="H109">
        <v>-9.9200748460000003</v>
      </c>
    </row>
    <row r="110" spans="1:8">
      <c r="A110" s="1">
        <v>36526</v>
      </c>
      <c r="B110">
        <v>1541.66</v>
      </c>
      <c r="C110" s="4">
        <f t="shared" si="2"/>
        <v>1719.3609066962097</v>
      </c>
      <c r="D110">
        <v>1719.3609067</v>
      </c>
      <c r="E110">
        <v>111.88703698</v>
      </c>
      <c r="F110">
        <v>1500.0663439</v>
      </c>
      <c r="G110">
        <v>1938.6554695</v>
      </c>
      <c r="H110">
        <v>-177.70090669999999</v>
      </c>
    </row>
    <row r="111" spans="1:8">
      <c r="A111" s="1">
        <v>36557</v>
      </c>
      <c r="B111">
        <v>1616.9280000000001</v>
      </c>
      <c r="C111" s="4">
        <f t="shared" si="2"/>
        <v>1644.7517442253152</v>
      </c>
      <c r="D111">
        <v>1644.7517442000001</v>
      </c>
      <c r="E111">
        <v>111.88703698</v>
      </c>
      <c r="F111">
        <v>1425.4571814000001</v>
      </c>
      <c r="G111">
        <v>1864.0463070999999</v>
      </c>
      <c r="H111">
        <v>-27.82374424</v>
      </c>
    </row>
    <row r="112" spans="1:8">
      <c r="A112" s="1">
        <v>36586</v>
      </c>
      <c r="B112">
        <v>1919.538</v>
      </c>
      <c r="C112" s="4">
        <f t="shared" si="2"/>
        <v>1776.6001077658925</v>
      </c>
      <c r="D112">
        <v>1776.6001077999999</v>
      </c>
      <c r="E112">
        <v>111.88703698</v>
      </c>
      <c r="F112">
        <v>1557.3055449999999</v>
      </c>
      <c r="G112">
        <v>1995.8946705999999</v>
      </c>
      <c r="H112">
        <v>142.93789222000001</v>
      </c>
    </row>
    <row r="113" spans="1:8">
      <c r="A113" s="1">
        <v>36617</v>
      </c>
      <c r="B113">
        <v>1971.4929999999999</v>
      </c>
      <c r="C113" s="4">
        <f t="shared" si="2"/>
        <v>1829.2212244064672</v>
      </c>
      <c r="D113">
        <v>1829.2212244</v>
      </c>
      <c r="E113">
        <v>111.88703698</v>
      </c>
      <c r="F113">
        <v>1609.9266616</v>
      </c>
      <c r="G113">
        <v>2048.5157872</v>
      </c>
      <c r="H113">
        <v>142.27177560000001</v>
      </c>
    </row>
    <row r="114" spans="1:8">
      <c r="A114" s="1">
        <v>36647</v>
      </c>
      <c r="B114">
        <v>1992.3009999999999</v>
      </c>
      <c r="C114" s="4">
        <f t="shared" si="2"/>
        <v>1894.4053205457658</v>
      </c>
      <c r="D114">
        <v>1894.4053205</v>
      </c>
      <c r="E114">
        <v>111.88703698</v>
      </c>
      <c r="F114">
        <v>1675.1107577</v>
      </c>
      <c r="G114">
        <v>2113.6998834000001</v>
      </c>
      <c r="H114">
        <v>97.895679451999996</v>
      </c>
    </row>
    <row r="115" spans="1:8">
      <c r="A115" s="1">
        <v>36678</v>
      </c>
      <c r="B115">
        <v>2009.7629999999999</v>
      </c>
      <c r="C115" s="4">
        <f t="shared" si="2"/>
        <v>1928.1846488014223</v>
      </c>
      <c r="D115">
        <v>1928.1846488000001</v>
      </c>
      <c r="E115">
        <v>111.88703698</v>
      </c>
      <c r="F115">
        <v>1708.8900860000001</v>
      </c>
      <c r="G115">
        <v>2147.4792115999999</v>
      </c>
      <c r="H115">
        <v>81.578351192</v>
      </c>
    </row>
    <row r="116" spans="1:8">
      <c r="A116" s="1">
        <v>36708</v>
      </c>
      <c r="B116">
        <v>2053.9960000000001</v>
      </c>
      <c r="C116" s="4">
        <f t="shared" si="2"/>
        <v>1948.9821189148236</v>
      </c>
      <c r="D116">
        <v>1948.9821188999999</v>
      </c>
      <c r="E116">
        <v>111.88703698</v>
      </c>
      <c r="F116">
        <v>1729.6875560999999</v>
      </c>
      <c r="G116">
        <v>2168.2766817000002</v>
      </c>
      <c r="H116">
        <v>105.01388108</v>
      </c>
    </row>
    <row r="117" spans="1:8">
      <c r="A117" s="1">
        <v>36739</v>
      </c>
      <c r="B117">
        <v>2097.471</v>
      </c>
      <c r="C117" s="4">
        <f t="shared" si="2"/>
        <v>1981.06269833443</v>
      </c>
      <c r="D117">
        <v>1981.0626983</v>
      </c>
      <c r="E117">
        <v>111.88703698</v>
      </c>
      <c r="F117">
        <v>1761.7681355</v>
      </c>
      <c r="G117">
        <v>2200.3572611999998</v>
      </c>
      <c r="H117">
        <v>116.40830166000001</v>
      </c>
    </row>
    <row r="118" spans="1:8">
      <c r="A118" s="1">
        <v>36770</v>
      </c>
      <c r="B118">
        <v>1823.7059999999999</v>
      </c>
      <c r="C118" s="4">
        <f t="shared" si="2"/>
        <v>1826.8550529230995</v>
      </c>
      <c r="D118">
        <v>1826.8550528999999</v>
      </c>
      <c r="E118">
        <v>111.88703698</v>
      </c>
      <c r="F118">
        <v>1607.5604900999999</v>
      </c>
      <c r="G118">
        <v>2046.1496158</v>
      </c>
      <c r="H118">
        <v>-3.1490529270000001</v>
      </c>
    </row>
    <row r="119" spans="1:8">
      <c r="A119" s="1">
        <v>36800</v>
      </c>
      <c r="B119">
        <v>1976.9970000000001</v>
      </c>
      <c r="C119" s="4">
        <f t="shared" si="2"/>
        <v>1877.4076000894313</v>
      </c>
      <c r="D119">
        <v>1877.4076001000001</v>
      </c>
      <c r="E119">
        <v>111.88703698</v>
      </c>
      <c r="F119">
        <v>1658.1130373000001</v>
      </c>
      <c r="G119">
        <v>2096.7021629000001</v>
      </c>
      <c r="H119">
        <v>99.589399896000003</v>
      </c>
    </row>
    <row r="120" spans="1:8">
      <c r="A120" s="1">
        <v>36831</v>
      </c>
      <c r="B120">
        <v>1981.4079999999999</v>
      </c>
      <c r="C120" s="4">
        <f t="shared" si="2"/>
        <v>1933.5732195479611</v>
      </c>
      <c r="D120">
        <v>1933.5732195999999</v>
      </c>
      <c r="E120">
        <v>111.88703698</v>
      </c>
      <c r="F120">
        <v>1714.2786567000001</v>
      </c>
      <c r="G120">
        <v>2152.8677824000001</v>
      </c>
      <c r="H120">
        <v>47.834780438000003</v>
      </c>
    </row>
    <row r="121" spans="1:8">
      <c r="A121" s="1">
        <v>36861</v>
      </c>
      <c r="B121">
        <v>2000.153</v>
      </c>
      <c r="C121" s="4">
        <f t="shared" si="2"/>
        <v>1905.0703661639145</v>
      </c>
      <c r="D121">
        <v>1905.0703662000001</v>
      </c>
      <c r="E121">
        <v>111.88703698</v>
      </c>
      <c r="F121">
        <v>1685.7758034000001</v>
      </c>
      <c r="G121">
        <v>2124.3649289999998</v>
      </c>
      <c r="H121">
        <v>95.082633822999995</v>
      </c>
    </row>
    <row r="122" spans="1:8">
      <c r="A122" s="2">
        <v>43831</v>
      </c>
      <c r="B122">
        <v>1683.1479999999999</v>
      </c>
      <c r="C122" s="4">
        <f t="shared" si="2"/>
        <v>1815.9962055616897</v>
      </c>
      <c r="D122">
        <v>1815.9962055999999</v>
      </c>
      <c r="E122">
        <v>111.88703698</v>
      </c>
      <c r="F122">
        <v>1596.7016427000001</v>
      </c>
      <c r="G122">
        <v>2035.2907683999999</v>
      </c>
      <c r="H122">
        <v>-132.8482056</v>
      </c>
    </row>
    <row r="123" spans="1:8">
      <c r="A123" s="2">
        <v>43862</v>
      </c>
      <c r="B123">
        <v>1663.404</v>
      </c>
      <c r="C123" s="4">
        <f t="shared" si="2"/>
        <v>1752.944212448398</v>
      </c>
      <c r="D123">
        <v>1752.9442125</v>
      </c>
      <c r="E123">
        <v>111.88703698</v>
      </c>
      <c r="F123">
        <v>1533.6496496</v>
      </c>
      <c r="G123">
        <v>1972.2387753</v>
      </c>
      <c r="H123">
        <v>-89.54021247</v>
      </c>
    </row>
    <row r="124" spans="1:8">
      <c r="A124" s="2">
        <v>43891</v>
      </c>
      <c r="B124">
        <v>2007.9280000000001</v>
      </c>
      <c r="C124" s="4">
        <f t="shared" si="2"/>
        <v>1842.3887577136707</v>
      </c>
      <c r="D124">
        <v>1842.3887577</v>
      </c>
      <c r="E124">
        <v>111.88703698</v>
      </c>
      <c r="F124">
        <v>1623.0941949</v>
      </c>
      <c r="G124">
        <v>2061.6833206000001</v>
      </c>
      <c r="H124">
        <v>165.53924226999999</v>
      </c>
    </row>
    <row r="125" spans="1:8">
      <c r="A125" s="2">
        <v>43922</v>
      </c>
      <c r="B125" t="s">
        <v>6</v>
      </c>
      <c r="C125" s="4">
        <f t="shared" si="2"/>
        <v>2009.4864088628292</v>
      </c>
      <c r="D125">
        <v>2009.4864089</v>
      </c>
      <c r="E125">
        <v>111.88703698</v>
      </c>
      <c r="F125">
        <v>1790.1918461</v>
      </c>
      <c r="G125">
        <v>2228.7809717</v>
      </c>
      <c r="H125" t="s">
        <v>6</v>
      </c>
    </row>
    <row r="126" spans="1:8">
      <c r="A126" s="2">
        <v>43952</v>
      </c>
      <c r="B126" t="s">
        <v>6</v>
      </c>
      <c r="C126" s="4">
        <f>C125+(C125-B124)*O$2-(C125-C125)*M$2-(B114-C114)*N$2+(B113-C113)*M$2*N$2</f>
        <v>1988.0626200652557</v>
      </c>
      <c r="D126">
        <v>1988.0626201</v>
      </c>
      <c r="E126">
        <v>125.16802808</v>
      </c>
      <c r="F126">
        <v>1742.737793</v>
      </c>
      <c r="G126">
        <v>2233.3874470999999</v>
      </c>
      <c r="H126" t="s">
        <v>6</v>
      </c>
    </row>
    <row r="127" spans="1:8">
      <c r="A127" s="2">
        <v>43983</v>
      </c>
      <c r="B127" t="s">
        <v>6</v>
      </c>
      <c r="C127" s="4">
        <f>C126+(C126-C125)*O$2-(C126-C126)*M$2-(B115-C115)*N$2+(B114-C114)*M$2*N$2</f>
        <v>1972.0200940101229</v>
      </c>
      <c r="D127">
        <v>1972.020094</v>
      </c>
      <c r="E127">
        <v>129.03326709000001</v>
      </c>
      <c r="F127">
        <v>1719.1195376999999</v>
      </c>
      <c r="G127">
        <v>2224.9206503</v>
      </c>
      <c r="H127" t="s">
        <v>6</v>
      </c>
    </row>
    <row r="128" spans="1:8">
      <c r="A128" s="2">
        <v>44013</v>
      </c>
      <c r="B128" t="s">
        <v>6</v>
      </c>
      <c r="C128" s="4">
        <f t="shared" ref="C128:C129" si="3">C127+(C127-C126)*O$2-(C127-C127)*M$2-(B116-C116)*N$2+(B115-C115)*M$2*N$2</f>
        <v>1982.0828209303495</v>
      </c>
      <c r="D128">
        <v>1982.082821</v>
      </c>
      <c r="E128">
        <v>130.62821579999999</v>
      </c>
      <c r="F128">
        <v>1726.0562226</v>
      </c>
      <c r="G128">
        <v>2238.1094192999999</v>
      </c>
      <c r="H128" t="s">
        <v>6</v>
      </c>
    </row>
    <row r="129" spans="1:8">
      <c r="A129" s="2">
        <v>44044</v>
      </c>
      <c r="B129" t="s">
        <v>6</v>
      </c>
      <c r="C129" s="4">
        <f t="shared" si="3"/>
        <v>1997.202093760869</v>
      </c>
      <c r="D129">
        <v>1997.2020938000001</v>
      </c>
      <c r="E129">
        <v>131.54093983000001</v>
      </c>
      <c r="F129">
        <v>1739.3865891999999</v>
      </c>
      <c r="G129">
        <v>2255.0175984000002</v>
      </c>
      <c r="H129" t="s">
        <v>6</v>
      </c>
    </row>
    <row r="130" spans="1:8">
      <c r="A130" s="2">
        <v>44075</v>
      </c>
      <c r="B130" t="s">
        <v>6</v>
      </c>
      <c r="C130" s="4">
        <f>C129+(C129-C128)*O$2-(C129-C129)*M$2-(B118-C118)*N$2+(B117-C117)*M$2*N$2</f>
        <v>1934.9541286186711</v>
      </c>
      <c r="D130">
        <v>1934.9541287</v>
      </c>
      <c r="E130">
        <v>132.21176194</v>
      </c>
      <c r="F130">
        <v>1675.8238369000001</v>
      </c>
      <c r="G130">
        <v>2194.0844204</v>
      </c>
      <c r="H130" t="s">
        <v>6</v>
      </c>
    </row>
    <row r="131" spans="1:8">
      <c r="A131" s="2">
        <v>44105</v>
      </c>
      <c r="B131" t="s">
        <v>6</v>
      </c>
      <c r="C131" s="4">
        <f>C130+(C130-C129)*O$2-(C130-C130)*M$2-(B119-C119)*N$2+(B118-C118)*M$2*N$2</f>
        <v>1969.9802245482717</v>
      </c>
      <c r="D131">
        <v>1969.9802245999999</v>
      </c>
      <c r="E131">
        <v>132.78632135000001</v>
      </c>
      <c r="F131">
        <v>1709.7238170999999</v>
      </c>
      <c r="G131">
        <v>2230.2366321</v>
      </c>
      <c r="H131" t="s">
        <v>6</v>
      </c>
    </row>
    <row r="132" spans="1:8">
      <c r="A132" s="2">
        <v>44136</v>
      </c>
      <c r="B132" t="s">
        <v>6</v>
      </c>
      <c r="C132" s="4">
        <f t="shared" ref="C132" si="4">C131+(C131-C130)*O$2-(C131-C131)*M$2-(B120-C120)*N$2+(B119-C119)*M$2*N$2</f>
        <v>1957.4077566893229</v>
      </c>
      <c r="D132">
        <v>1957.4077566999999</v>
      </c>
      <c r="E132">
        <v>133.31955224999999</v>
      </c>
      <c r="F132">
        <v>1696.1062359</v>
      </c>
      <c r="G132">
        <v>2218.7092776</v>
      </c>
      <c r="H132" t="s">
        <v>6</v>
      </c>
    </row>
    <row r="133" spans="1:8">
      <c r="A133" s="2">
        <v>44166</v>
      </c>
      <c r="B133" t="s">
        <v>6</v>
      </c>
      <c r="C133" s="4">
        <f>C132+(C132-C131)*O$2-(C132-C132)*M$2-(B121-C121)*N$2+(B120-C120)*M$2*N$2</f>
        <v>1982.3751511434725</v>
      </c>
      <c r="D133">
        <v>1982.3751511999999</v>
      </c>
      <c r="E133">
        <v>133.83391066999999</v>
      </c>
      <c r="F133">
        <v>1720.0655062999999</v>
      </c>
      <c r="G133">
        <v>2244.684796</v>
      </c>
      <c r="H133" t="s">
        <v>6</v>
      </c>
    </row>
    <row r="134" spans="1:8">
      <c r="A134" s="2">
        <v>43832</v>
      </c>
      <c r="B134" t="s">
        <v>6</v>
      </c>
      <c r="C134" s="4">
        <f t="shared" ref="C134:C135" si="5">C133+(C133-C132)*O$2-(C133-C133)*M$2-(B122-C122)*N$2+(B121-C121)*M$2*N$2</f>
        <v>1857.5333062666245</v>
      </c>
      <c r="D134">
        <v>1857.5333063</v>
      </c>
      <c r="E134">
        <v>134.3389774</v>
      </c>
      <c r="F134">
        <v>1594.2337488999999</v>
      </c>
      <c r="G134">
        <v>2120.8328637</v>
      </c>
      <c r="H134" t="s">
        <v>6</v>
      </c>
    </row>
    <row r="135" spans="1:8">
      <c r="A135" s="2">
        <v>43863</v>
      </c>
      <c r="B135" t="s">
        <v>6</v>
      </c>
      <c r="C135" s="4">
        <f t="shared" si="5"/>
        <v>1823.8992878281056</v>
      </c>
      <c r="D135">
        <v>1823.8992879</v>
      </c>
      <c r="E135">
        <v>134.83893014</v>
      </c>
      <c r="F135">
        <v>1559.6198411</v>
      </c>
      <c r="G135">
        <v>2088.1787346999999</v>
      </c>
      <c r="H135" t="s">
        <v>6</v>
      </c>
    </row>
    <row r="136" spans="1:8">
      <c r="A136" s="2">
        <v>43892</v>
      </c>
      <c r="B136" t="s">
        <v>6</v>
      </c>
      <c r="C136" s="4">
        <f>C135+(C135-C134)*O$2-(C135-C135)*M$2-(B124-C124)*N$2+(B123-C123)*M$2*N$2</f>
        <v>1961.6760103923921</v>
      </c>
      <c r="D136">
        <v>1961.6760104</v>
      </c>
      <c r="E136">
        <v>135.33561395000001</v>
      </c>
      <c r="F136">
        <v>1696.4230812999999</v>
      </c>
      <c r="G136">
        <v>2226.9289395999999</v>
      </c>
      <c r="H136" t="s">
        <v>6</v>
      </c>
    </row>
    <row r="137" spans="1:8">
      <c r="A137" s="2">
        <v>43923</v>
      </c>
      <c r="B137" t="s">
        <v>6</v>
      </c>
      <c r="C137" s="4">
        <f>C136+(C136-C135)*O$2-(C136-C136)*M$2-(C125-C125)*N$2+(B124-C124)*M$2*N$2</f>
        <v>1927.5171986628138</v>
      </c>
      <c r="D137">
        <v>1927.5171987000001</v>
      </c>
      <c r="E137">
        <v>157.18215789999999</v>
      </c>
      <c r="F137">
        <v>1619.4458302</v>
      </c>
      <c r="G137">
        <v>2235.5885671999999</v>
      </c>
      <c r="H137" t="s">
        <v>6</v>
      </c>
    </row>
    <row r="138" spans="1:8">
      <c r="A138" s="2">
        <v>43953</v>
      </c>
      <c r="B138" t="s">
        <v>6</v>
      </c>
      <c r="C138" s="4">
        <f>C137+(C137-C136)*O$2-(C137-C137)*M$2-(C126-C126)*N$2+(C125-C125)*M$2*N$2</f>
        <v>1912.3511235969795</v>
      </c>
      <c r="D138">
        <v>1912.3511235999999</v>
      </c>
      <c r="E138">
        <v>163.73485693000001</v>
      </c>
      <c r="F138">
        <v>1591.4367010000001</v>
      </c>
      <c r="G138">
        <v>2233.2655461999998</v>
      </c>
      <c r="H138" t="s">
        <v>6</v>
      </c>
    </row>
    <row r="139" spans="1:8">
      <c r="A139" s="2">
        <v>43984</v>
      </c>
      <c r="B139" t="s">
        <v>6</v>
      </c>
      <c r="C139" s="4">
        <f t="shared" ref="C139:C160" si="6">C138+(C138-C137)*O$2-(C138-C138)*M$2-(C127-C127)*N$2+(C126-C126)*M$2*N$2</f>
        <v>1905.6175804420413</v>
      </c>
      <c r="D139">
        <v>1905.6175805</v>
      </c>
      <c r="E139">
        <v>166.59260039</v>
      </c>
      <c r="F139">
        <v>1579.1020836</v>
      </c>
      <c r="G139">
        <v>2232.1330773</v>
      </c>
      <c r="H139" t="s">
        <v>6</v>
      </c>
    </row>
    <row r="140" spans="1:8">
      <c r="A140" s="2">
        <v>44014</v>
      </c>
      <c r="B140" t="s">
        <v>6</v>
      </c>
      <c r="C140" s="4">
        <f t="shared" si="6"/>
        <v>1902.6279734921486</v>
      </c>
      <c r="D140">
        <v>1902.6279735000001</v>
      </c>
      <c r="E140">
        <v>168.31330858999999</v>
      </c>
      <c r="F140">
        <v>1572.7399505999999</v>
      </c>
      <c r="G140">
        <v>2232.5159964999998</v>
      </c>
      <c r="H140" t="s">
        <v>6</v>
      </c>
    </row>
    <row r="141" spans="1:8">
      <c r="A141" s="2">
        <v>44045</v>
      </c>
      <c r="B141" t="s">
        <v>6</v>
      </c>
      <c r="C141" s="4">
        <f t="shared" si="6"/>
        <v>1901.3006262829319</v>
      </c>
      <c r="D141">
        <v>1901.3006263</v>
      </c>
      <c r="E141">
        <v>169.62112044</v>
      </c>
      <c r="F141">
        <v>1568.8493393000001</v>
      </c>
      <c r="G141">
        <v>2233.7519133999999</v>
      </c>
      <c r="H141" t="s">
        <v>6</v>
      </c>
    </row>
    <row r="142" spans="1:8">
      <c r="A142" s="2">
        <v>44076</v>
      </c>
      <c r="B142" t="s">
        <v>6</v>
      </c>
      <c r="C142" s="4">
        <f t="shared" si="6"/>
        <v>1900.7113011163315</v>
      </c>
      <c r="D142">
        <v>1900.7113012</v>
      </c>
      <c r="E142">
        <v>170.76108266</v>
      </c>
      <c r="F142">
        <v>1566.0257291999999</v>
      </c>
      <c r="G142">
        <v>2235.3968731</v>
      </c>
      <c r="H142" t="s">
        <v>6</v>
      </c>
    </row>
    <row r="143" spans="1:8">
      <c r="A143" s="2">
        <v>44106</v>
      </c>
      <c r="B143" t="s">
        <v>6</v>
      </c>
      <c r="C143" s="4">
        <f t="shared" si="6"/>
        <v>1900.4496482876089</v>
      </c>
      <c r="D143">
        <v>1900.4496483</v>
      </c>
      <c r="E143">
        <v>171.82709258</v>
      </c>
      <c r="F143">
        <v>1563.6747353000001</v>
      </c>
      <c r="G143">
        <v>2237.2245613999999</v>
      </c>
      <c r="H143" t="s">
        <v>6</v>
      </c>
    </row>
    <row r="144" spans="1:8">
      <c r="A144" s="2">
        <v>44137</v>
      </c>
      <c r="B144" t="s">
        <v>6</v>
      </c>
      <c r="C144" s="4">
        <f t="shared" si="6"/>
        <v>1900.3334777816494</v>
      </c>
      <c r="D144">
        <v>1900.3334778000001</v>
      </c>
      <c r="E144">
        <v>172.85786596</v>
      </c>
      <c r="F144">
        <v>1561.5382861000001</v>
      </c>
      <c r="G144">
        <v>2239.1286696000002</v>
      </c>
      <c r="H144" t="s">
        <v>6</v>
      </c>
    </row>
    <row r="145" spans="1:8">
      <c r="A145" s="2">
        <v>44167</v>
      </c>
      <c r="B145" t="s">
        <v>6</v>
      </c>
      <c r="C145" s="4">
        <f t="shared" si="6"/>
        <v>1900.2818995643577</v>
      </c>
      <c r="D145">
        <v>1900.2818996000001</v>
      </c>
      <c r="E145">
        <v>173.87000187999999</v>
      </c>
      <c r="F145">
        <v>1559.5029579</v>
      </c>
      <c r="G145">
        <v>2241.0608413</v>
      </c>
      <c r="H145" t="s">
        <v>6</v>
      </c>
    </row>
    <row r="146" spans="1:8">
      <c r="A146" s="2">
        <v>43833</v>
      </c>
      <c r="B146" t="s">
        <v>6</v>
      </c>
      <c r="C146" s="4">
        <f t="shared" si="6"/>
        <v>1900.2589994962464</v>
      </c>
      <c r="D146">
        <v>1900.2589995000001</v>
      </c>
      <c r="E146">
        <v>174.87077439000001</v>
      </c>
      <c r="F146">
        <v>1557.5185798</v>
      </c>
      <c r="G146">
        <v>2242.9994193000002</v>
      </c>
      <c r="H146" t="s">
        <v>6</v>
      </c>
    </row>
    <row r="147" spans="1:8">
      <c r="A147" s="2">
        <v>43864</v>
      </c>
      <c r="B147" t="s">
        <v>6</v>
      </c>
      <c r="C147" s="4">
        <f t="shared" si="6"/>
        <v>1900.2488321591991</v>
      </c>
      <c r="D147">
        <v>1900.2488321999999</v>
      </c>
      <c r="E147">
        <v>175.86342625</v>
      </c>
      <c r="F147">
        <v>1555.5628506</v>
      </c>
      <c r="G147">
        <v>2244.9348138999999</v>
      </c>
      <c r="H147" t="s">
        <v>6</v>
      </c>
    </row>
    <row r="148" spans="1:8">
      <c r="A148" s="2">
        <v>43893</v>
      </c>
      <c r="B148" t="s">
        <v>6</v>
      </c>
      <c r="C148" s="4">
        <f t="shared" si="6"/>
        <v>1900.2443179917245</v>
      </c>
      <c r="D148">
        <v>1900.244318</v>
      </c>
      <c r="E148">
        <v>176.84943641999999</v>
      </c>
      <c r="F148">
        <v>1553.625792</v>
      </c>
      <c r="G148">
        <v>2246.8628441000001</v>
      </c>
      <c r="H148" t="s">
        <v>6</v>
      </c>
    </row>
    <row r="149" spans="1:8">
      <c r="A149" s="2">
        <v>43924</v>
      </c>
      <c r="B149" t="s">
        <v>6</v>
      </c>
      <c r="C149" s="4">
        <f t="shared" si="6"/>
        <v>1900.2423137591616</v>
      </c>
      <c r="D149">
        <v>1900.2423137999999</v>
      </c>
      <c r="E149">
        <v>177.82950728</v>
      </c>
      <c r="F149">
        <v>1551.7028842</v>
      </c>
      <c r="G149">
        <v>2248.7817435000002</v>
      </c>
      <c r="H149" t="s">
        <v>6</v>
      </c>
    </row>
    <row r="150" spans="1:8">
      <c r="A150" s="2">
        <v>43954</v>
      </c>
      <c r="B150" t="s">
        <v>6</v>
      </c>
      <c r="C150" s="4">
        <f t="shared" si="6"/>
        <v>1900.2414239055643</v>
      </c>
      <c r="D150">
        <v>1900.2414240000001</v>
      </c>
      <c r="E150">
        <v>178.80399768999999</v>
      </c>
      <c r="F150">
        <v>1549.7920282</v>
      </c>
      <c r="G150">
        <v>2250.6908196999998</v>
      </c>
      <c r="H150" t="s">
        <v>6</v>
      </c>
    </row>
    <row r="151" spans="1:8">
      <c r="A151" s="2">
        <v>43985</v>
      </c>
      <c r="B151" t="s">
        <v>6</v>
      </c>
      <c r="C151" s="4">
        <f t="shared" si="6"/>
        <v>1900.2410288219601</v>
      </c>
      <c r="D151">
        <v>1900.2410288999999</v>
      </c>
      <c r="E151">
        <v>179.77311370999999</v>
      </c>
      <c r="F151">
        <v>1547.8922006</v>
      </c>
      <c r="G151">
        <v>2252.5898570999998</v>
      </c>
      <c r="H151" t="s">
        <v>6</v>
      </c>
    </row>
    <row r="152" spans="1:8">
      <c r="A152" s="2">
        <v>44015</v>
      </c>
      <c r="B152" t="s">
        <v>6</v>
      </c>
      <c r="C152" s="4">
        <f t="shared" si="6"/>
        <v>1900.2408534098981</v>
      </c>
      <c r="D152">
        <v>1900.2408535</v>
      </c>
      <c r="E152">
        <v>180.73699274000001</v>
      </c>
      <c r="F152">
        <v>1546.0028569999999</v>
      </c>
      <c r="G152">
        <v>2254.4788499000001</v>
      </c>
      <c r="H152" t="s">
        <v>6</v>
      </c>
    </row>
    <row r="153" spans="1:8">
      <c r="A153" s="2">
        <v>44046</v>
      </c>
      <c r="B153" t="s">
        <v>6</v>
      </c>
      <c r="C153" s="4">
        <f t="shared" si="6"/>
        <v>1900.2407755291886</v>
      </c>
      <c r="D153">
        <v>1900.2407756</v>
      </c>
      <c r="E153">
        <v>181.69574058000001</v>
      </c>
      <c r="F153">
        <v>1544.1236679000001</v>
      </c>
      <c r="G153">
        <v>2256.3578833000001</v>
      </c>
      <c r="H153" t="s">
        <v>6</v>
      </c>
    </row>
    <row r="154" spans="1:8">
      <c r="A154" s="2">
        <v>44077</v>
      </c>
      <c r="B154" t="s">
        <v>6</v>
      </c>
      <c r="C154" s="4">
        <f t="shared" si="6"/>
        <v>1900.2407409511507</v>
      </c>
      <c r="D154">
        <v>1900.2407410000001</v>
      </c>
      <c r="E154">
        <v>182.64944799</v>
      </c>
      <c r="F154">
        <v>1542.2544011</v>
      </c>
      <c r="G154">
        <v>2258.2270809000001</v>
      </c>
      <c r="H154" t="s">
        <v>6</v>
      </c>
    </row>
    <row r="155" spans="1:8">
      <c r="A155" s="2">
        <v>44107</v>
      </c>
      <c r="B155" t="s">
        <v>6</v>
      </c>
      <c r="C155" s="4">
        <f t="shared" si="6"/>
        <v>1900.2407255989444</v>
      </c>
      <c r="D155">
        <v>1900.2407255999999</v>
      </c>
      <c r="E155">
        <v>183.5981979</v>
      </c>
      <c r="F155">
        <v>1540.3948700999999</v>
      </c>
      <c r="G155">
        <v>2260.0865812000002</v>
      </c>
      <c r="H155" t="s">
        <v>6</v>
      </c>
    </row>
    <row r="156" spans="1:8">
      <c r="A156" s="2">
        <v>44138</v>
      </c>
      <c r="B156" t="s">
        <v>6</v>
      </c>
      <c r="C156" s="4">
        <f t="shared" si="6"/>
        <v>1900.2407187827614</v>
      </c>
      <c r="D156">
        <v>1900.2407188</v>
      </c>
      <c r="E156">
        <v>184.54206869999999</v>
      </c>
      <c r="F156">
        <v>1538.5449105</v>
      </c>
      <c r="G156">
        <v>2261.9365271000001</v>
      </c>
      <c r="H156" t="s">
        <v>6</v>
      </c>
    </row>
    <row r="157" spans="1:8">
      <c r="A157" s="2">
        <v>44168</v>
      </c>
      <c r="B157" t="s">
        <v>6</v>
      </c>
      <c r="C157" s="4">
        <f t="shared" si="6"/>
        <v>1900.2407157564635</v>
      </c>
      <c r="D157">
        <v>1900.2407158000001</v>
      </c>
      <c r="E157">
        <v>185.48113574000001</v>
      </c>
      <c r="F157">
        <v>1536.7043699000001</v>
      </c>
      <c r="G157">
        <v>2263.7770617000001</v>
      </c>
      <c r="H157" t="s">
        <v>6</v>
      </c>
    </row>
    <row r="158" spans="1:8">
      <c r="A158" s="2">
        <v>43834</v>
      </c>
      <c r="B158" t="s">
        <v>6</v>
      </c>
      <c r="C158" s="4">
        <f t="shared" si="6"/>
        <v>1900.240714412826</v>
      </c>
      <c r="D158">
        <v>1900.2407145</v>
      </c>
      <c r="E158">
        <v>186.41547198999999</v>
      </c>
      <c r="F158">
        <v>1534.8731032000001</v>
      </c>
      <c r="G158">
        <v>2265.6083257</v>
      </c>
      <c r="H158" t="s">
        <v>6</v>
      </c>
    </row>
    <row r="159" spans="1:8">
      <c r="A159" s="2">
        <v>43865</v>
      </c>
      <c r="B159" t="s">
        <v>6</v>
      </c>
      <c r="C159" s="4">
        <f t="shared" si="6"/>
        <v>1900.2407138162682</v>
      </c>
      <c r="D159">
        <v>1900.2407138999999</v>
      </c>
      <c r="E159">
        <v>187.3451484</v>
      </c>
      <c r="F159">
        <v>1533.0509703</v>
      </c>
      <c r="G159">
        <v>2267.4304573999998</v>
      </c>
      <c r="H159" t="s">
        <v>6</v>
      </c>
    </row>
    <row r="160" spans="1:8">
      <c r="A160" s="2">
        <v>43894</v>
      </c>
      <c r="B160" t="s">
        <v>6</v>
      </c>
      <c r="C160" s="4">
        <f t="shared" si="6"/>
        <v>1900.2407135514043</v>
      </c>
      <c r="D160">
        <v>1900.2407135999999</v>
      </c>
      <c r="E160">
        <v>188.27023407999999</v>
      </c>
      <c r="F160">
        <v>1531.2378354</v>
      </c>
      <c r="G160">
        <v>2269.2435918000001</v>
      </c>
      <c r="H160" t="s">
        <v>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5F76-E25A-4F5B-973A-8D4DCA4F3CFE}">
  <dimension ref="A1:N160"/>
  <sheetViews>
    <sheetView workbookViewId="0">
      <selection activeCell="F19" sqref="F19"/>
    </sheetView>
  </sheetViews>
  <sheetFormatPr defaultRowHeight="14.4"/>
  <cols>
    <col min="3" max="3" width="12" style="4" bestFit="1" customWidth="1"/>
    <col min="4" max="4" width="12" bestFit="1" customWidth="1"/>
    <col min="8" max="8" width="12.6640625" bestFit="1" customWidth="1"/>
  </cols>
  <sheetData>
    <row r="1" spans="1:14" s="3" customFormat="1">
      <c r="A1" s="3" t="s">
        <v>0</v>
      </c>
      <c r="B1" s="3" t="s">
        <v>20</v>
      </c>
      <c r="C1" s="5" t="s">
        <v>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</row>
    <row r="2" spans="1:14">
      <c r="A2" s="1">
        <v>33239</v>
      </c>
      <c r="B2">
        <v>1708.9169999999999</v>
      </c>
      <c r="C2" s="4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J2" t="s">
        <v>14</v>
      </c>
      <c r="K2" t="s">
        <v>15</v>
      </c>
      <c r="L2">
        <v>4660.7609359999997</v>
      </c>
      <c r="M2">
        <v>0.52236047890000004</v>
      </c>
      <c r="N2">
        <v>0.58067787540000004</v>
      </c>
    </row>
    <row r="3" spans="1:14">
      <c r="A3" s="1">
        <v>33270</v>
      </c>
      <c r="B3">
        <v>1620.586</v>
      </c>
      <c r="C3" s="4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J3" t="s">
        <v>2</v>
      </c>
      <c r="K3" t="s">
        <v>15</v>
      </c>
      <c r="L3" t="s">
        <v>6</v>
      </c>
      <c r="M3">
        <v>8.2244240400000002E-2</v>
      </c>
      <c r="N3">
        <v>8.1817637299999996E-2</v>
      </c>
    </row>
    <row r="4" spans="1:14">
      <c r="A4" s="1">
        <v>33298</v>
      </c>
      <c r="B4">
        <v>1972.7149999999999</v>
      </c>
      <c r="C4" s="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J4" t="s">
        <v>16</v>
      </c>
      <c r="K4" t="s">
        <v>15</v>
      </c>
      <c r="L4" t="s">
        <v>6</v>
      </c>
      <c r="M4">
        <v>1</v>
      </c>
      <c r="N4">
        <v>2</v>
      </c>
    </row>
    <row r="5" spans="1:14">
      <c r="A5" s="1">
        <v>33329</v>
      </c>
      <c r="B5">
        <v>1811.665</v>
      </c>
      <c r="C5" s="4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J5" t="s">
        <v>17</v>
      </c>
      <c r="K5" t="s">
        <v>15</v>
      </c>
      <c r="L5" t="s">
        <v>6</v>
      </c>
      <c r="M5">
        <v>1</v>
      </c>
      <c r="N5">
        <v>12</v>
      </c>
    </row>
    <row r="6" spans="1:14">
      <c r="A6" s="1">
        <v>33359</v>
      </c>
      <c r="B6">
        <v>1974.9639999999999</v>
      </c>
      <c r="C6" s="4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J6" t="s">
        <v>18</v>
      </c>
      <c r="K6" t="s">
        <v>15</v>
      </c>
      <c r="L6" t="s">
        <v>6</v>
      </c>
      <c r="M6">
        <v>0</v>
      </c>
      <c r="N6">
        <v>0</v>
      </c>
    </row>
    <row r="7" spans="1:14">
      <c r="A7" s="1">
        <v>33390</v>
      </c>
      <c r="B7">
        <v>1862.356</v>
      </c>
      <c r="C7" s="4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</row>
    <row r="8" spans="1:14">
      <c r="A8" s="1">
        <v>33420</v>
      </c>
      <c r="B8">
        <v>1939.86</v>
      </c>
      <c r="C8" s="4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1:14">
      <c r="A9" s="1">
        <v>33451</v>
      </c>
      <c r="B9">
        <v>2013.2639999999999</v>
      </c>
      <c r="C9" s="4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J9" s="13" t="s">
        <v>32</v>
      </c>
    </row>
    <row r="10" spans="1:14">
      <c r="A10" s="1">
        <v>33482</v>
      </c>
      <c r="B10">
        <v>1595.6569999999999</v>
      </c>
      <c r="C10" s="4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1:14">
      <c r="A11" s="1">
        <v>33512</v>
      </c>
      <c r="B11">
        <v>1724.924</v>
      </c>
      <c r="C11" s="4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L11" s="11"/>
    </row>
    <row r="12" spans="1:14">
      <c r="A12" s="1">
        <v>33543</v>
      </c>
      <c r="B12">
        <v>1675.6669999999999</v>
      </c>
      <c r="C12" s="4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1:14">
      <c r="A13" s="1">
        <v>33573</v>
      </c>
      <c r="B13">
        <v>1813.8630000000001</v>
      </c>
      <c r="C13" s="4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J13" s="11" t="s">
        <v>31</v>
      </c>
    </row>
    <row r="14" spans="1:14">
      <c r="A14" s="1">
        <v>33604</v>
      </c>
      <c r="B14">
        <v>1614.827</v>
      </c>
      <c r="C14" s="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  <row r="15" spans="1:14">
      <c r="A15" s="14">
        <v>33635</v>
      </c>
      <c r="B15" s="15">
        <v>1557.088</v>
      </c>
      <c r="C15" s="16">
        <f>B14+(B3-B2)</f>
        <v>1526.4960000000001</v>
      </c>
      <c r="D15" s="15">
        <v>1526.4960000000001</v>
      </c>
      <c r="E15" s="15">
        <v>68.269765899999996</v>
      </c>
      <c r="F15" s="15">
        <v>1392.6897176</v>
      </c>
      <c r="G15" s="15">
        <v>1660.3022824</v>
      </c>
      <c r="H15" s="15">
        <v>30.591999999999999</v>
      </c>
    </row>
    <row r="16" spans="1:14">
      <c r="A16" s="14">
        <v>33664</v>
      </c>
      <c r="B16" s="15">
        <v>1891.223</v>
      </c>
      <c r="C16" s="16">
        <f>B15+(B4-B3)-(B15-C15)*M$2</f>
        <v>1893.2369482294912</v>
      </c>
      <c r="D16" s="15">
        <v>1893.2369481999999</v>
      </c>
      <c r="E16" s="15">
        <v>68.269765899999996</v>
      </c>
      <c r="F16" s="15">
        <v>1759.4306658</v>
      </c>
      <c r="G16" s="15">
        <v>2027.0432306</v>
      </c>
      <c r="H16" s="15">
        <v>-2.0139482279999998</v>
      </c>
      <c r="J16" s="13" t="s">
        <v>33</v>
      </c>
    </row>
    <row r="17" spans="1:10">
      <c r="A17" s="14">
        <v>33695</v>
      </c>
      <c r="B17" s="15">
        <v>1955.981</v>
      </c>
      <c r="C17" s="16">
        <f t="shared" ref="C17:C26" si="0">B16+(B5-B4)-(B16-C16)*M$2</f>
        <v>1731.2250069616368</v>
      </c>
      <c r="D17" s="15">
        <v>1731.225007</v>
      </c>
      <c r="E17" s="15">
        <v>68.269765899999996</v>
      </c>
      <c r="F17" s="15">
        <v>1597.4187245999999</v>
      </c>
      <c r="G17" s="15">
        <v>1865.0312894000001</v>
      </c>
      <c r="H17" s="15">
        <v>224.75599303999999</v>
      </c>
    </row>
    <row r="18" spans="1:10">
      <c r="A18" s="14">
        <v>33725</v>
      </c>
      <c r="B18" s="15">
        <v>1884.7139999999999</v>
      </c>
      <c r="C18" s="16">
        <f t="shared" si="0"/>
        <v>2001.8763518408352</v>
      </c>
      <c r="D18" s="15">
        <v>2001.8763518000001</v>
      </c>
      <c r="E18" s="15">
        <v>68.269765899999996</v>
      </c>
      <c r="F18" s="15">
        <v>1868.0700694</v>
      </c>
      <c r="G18" s="15">
        <v>2135.6826341999999</v>
      </c>
      <c r="H18" s="15">
        <v>-117.1623518</v>
      </c>
    </row>
    <row r="19" spans="1:10">
      <c r="A19" s="14">
        <v>33756</v>
      </c>
      <c r="B19" s="15">
        <v>1623.0419999999999</v>
      </c>
      <c r="C19" s="16">
        <f t="shared" si="0"/>
        <v>1833.306982216629</v>
      </c>
      <c r="D19" s="15">
        <v>1833.3069822</v>
      </c>
      <c r="E19" s="15">
        <v>68.269765899999996</v>
      </c>
      <c r="F19" s="15">
        <v>1699.5006997999999</v>
      </c>
      <c r="G19" s="15">
        <v>1967.1132646000001</v>
      </c>
      <c r="H19" s="15">
        <v>-210.26498219999999</v>
      </c>
    </row>
    <row r="20" spans="1:10">
      <c r="A20" s="14">
        <v>33786</v>
      </c>
      <c r="B20" s="15">
        <v>1903.309</v>
      </c>
      <c r="C20" s="16">
        <f t="shared" si="0"/>
        <v>1810.3801168065781</v>
      </c>
      <c r="D20" s="15">
        <v>1810.3801168</v>
      </c>
      <c r="E20" s="15">
        <v>68.269765899999996</v>
      </c>
      <c r="F20" s="15">
        <v>1676.5738343999999</v>
      </c>
      <c r="G20" s="15">
        <v>1944.1863992000001</v>
      </c>
      <c r="H20" s="15">
        <v>92.928883185000004</v>
      </c>
      <c r="J20" s="11" t="s">
        <v>34</v>
      </c>
    </row>
    <row r="21" spans="1:10">
      <c r="A21" s="14">
        <v>33817</v>
      </c>
      <c r="B21" s="15">
        <v>1996.712</v>
      </c>
      <c r="C21" s="16">
        <f t="shared" si="0"/>
        <v>1928.170624071442</v>
      </c>
      <c r="D21" s="15">
        <v>1928.1706240999999</v>
      </c>
      <c r="E21" s="15">
        <v>68.269765899999996</v>
      </c>
      <c r="F21" s="15">
        <v>1794.3643417000001</v>
      </c>
      <c r="G21" s="15">
        <v>2061.9769065</v>
      </c>
      <c r="H21" s="15">
        <v>68.541375927999994</v>
      </c>
    </row>
    <row r="22" spans="1:10">
      <c r="A22" s="14">
        <v>33848</v>
      </c>
      <c r="B22" s="15">
        <v>1703.8969999999999</v>
      </c>
      <c r="C22" s="16">
        <f t="shared" si="0"/>
        <v>1543.3016940454936</v>
      </c>
      <c r="D22" s="15">
        <v>1543.301694</v>
      </c>
      <c r="E22" s="15">
        <v>68.269765899999996</v>
      </c>
      <c r="F22" s="15">
        <v>1409.4954115999999</v>
      </c>
      <c r="G22" s="15">
        <v>1677.1079764000001</v>
      </c>
      <c r="H22" s="15">
        <v>160.59530595999999</v>
      </c>
    </row>
    <row r="23" spans="1:10">
      <c r="A23" s="14">
        <v>33878</v>
      </c>
      <c r="B23" s="15">
        <v>1810</v>
      </c>
      <c r="C23" s="16">
        <f t="shared" si="0"/>
        <v>1749.2753590725119</v>
      </c>
      <c r="D23" s="15">
        <v>1749.2753591000001</v>
      </c>
      <c r="E23" s="15">
        <v>68.269765899999996</v>
      </c>
      <c r="F23" s="15">
        <v>1615.4690767</v>
      </c>
      <c r="G23" s="15">
        <v>1883.0816414999999</v>
      </c>
      <c r="H23" s="15">
        <v>60.724640934999996</v>
      </c>
    </row>
    <row r="24" spans="1:10">
      <c r="A24" s="14">
        <v>33909</v>
      </c>
      <c r="B24" s="15">
        <v>1861.6010000000001</v>
      </c>
      <c r="C24" s="16">
        <f t="shared" si="0"/>
        <v>1729.0228474840867</v>
      </c>
      <c r="D24" s="15">
        <v>1729.0228474999999</v>
      </c>
      <c r="E24" s="15">
        <v>68.269765899999996</v>
      </c>
      <c r="F24" s="15">
        <v>1595.2165651</v>
      </c>
      <c r="G24" s="15">
        <v>1862.8291299</v>
      </c>
      <c r="H24" s="15">
        <v>132.57815252</v>
      </c>
    </row>
    <row r="25" spans="1:10">
      <c r="A25" s="14">
        <v>33939</v>
      </c>
      <c r="B25" s="15">
        <v>1875.1220000000001</v>
      </c>
      <c r="C25" s="16">
        <f t="shared" si="0"/>
        <v>1930.5434127601104</v>
      </c>
      <c r="D25" s="15">
        <v>1930.5434127999999</v>
      </c>
      <c r="E25" s="15">
        <v>68.269765899999996</v>
      </c>
      <c r="F25" s="15">
        <v>1796.7371304000001</v>
      </c>
      <c r="G25" s="15">
        <v>2064.3496951000002</v>
      </c>
      <c r="H25" s="15">
        <v>-55.421412750000002</v>
      </c>
    </row>
    <row r="26" spans="1:10">
      <c r="A26" s="14">
        <v>33970</v>
      </c>
      <c r="B26" s="15">
        <v>1705.259</v>
      </c>
      <c r="C26" s="16">
        <f t="shared" si="0"/>
        <v>1705.0359557106858</v>
      </c>
      <c r="D26" s="15">
        <v>1705.0359556999999</v>
      </c>
      <c r="E26" s="15">
        <v>68.269765899999996</v>
      </c>
      <c r="F26" s="15">
        <v>1571.2296733000001</v>
      </c>
      <c r="G26" s="15">
        <v>1838.8422381</v>
      </c>
      <c r="H26" s="15">
        <v>0.22304429170000001</v>
      </c>
    </row>
    <row r="27" spans="1:10">
      <c r="A27" s="1">
        <v>34001</v>
      </c>
      <c r="B27">
        <v>1618.5350000000001</v>
      </c>
      <c r="C27" s="12">
        <f>B26-(B26-C26)*M$2-(B15-C15)*N$2+(B15-B14)</f>
        <v>1629.6393929139813</v>
      </c>
      <c r="D27">
        <v>1629.6393929000001</v>
      </c>
      <c r="E27">
        <v>68.269765899999996</v>
      </c>
      <c r="F27">
        <v>1495.8331105</v>
      </c>
      <c r="G27">
        <v>1763.4456752999999</v>
      </c>
      <c r="H27">
        <v>-11.10439291</v>
      </c>
    </row>
    <row r="28" spans="1:10">
      <c r="A28" s="1">
        <v>34029</v>
      </c>
      <c r="B28">
        <v>1836.7090000000001</v>
      </c>
      <c r="C28" s="12">
        <f>B27-(B27-C27)*M$2-(B16-C16)*N$2+(B16-B15)+(B15-C15)*M$2*N$2</f>
        <v>1968.9192136903885</v>
      </c>
      <c r="D28">
        <v>1968.9192137</v>
      </c>
      <c r="E28">
        <v>68.269765899999996</v>
      </c>
      <c r="F28">
        <v>1835.1129312999999</v>
      </c>
      <c r="G28">
        <v>2102.7254960999999</v>
      </c>
      <c r="H28">
        <v>-132.2102137</v>
      </c>
    </row>
    <row r="29" spans="1:10">
      <c r="A29" s="1">
        <v>34060</v>
      </c>
      <c r="B29">
        <v>1957.0429999999999</v>
      </c>
      <c r="C29" s="12">
        <f t="shared" ref="C29:C92" si="1">B28-(B28-C28)*M$2-(B17-C17)*N$2+(B17-B16)+(B16-C16)*M$2*N$2</f>
        <v>1839.4066808504595</v>
      </c>
      <c r="D29">
        <v>1839.4066809000001</v>
      </c>
      <c r="E29">
        <v>68.269765899999996</v>
      </c>
      <c r="F29">
        <v>1705.6003985</v>
      </c>
      <c r="G29">
        <v>1973.2129633</v>
      </c>
      <c r="H29">
        <v>117.63631914</v>
      </c>
    </row>
    <row r="30" spans="1:10">
      <c r="A30" s="1">
        <v>34090</v>
      </c>
      <c r="B30">
        <v>1917.1849999999999</v>
      </c>
      <c r="C30" s="12">
        <f t="shared" si="1"/>
        <v>1960.534722514089</v>
      </c>
      <c r="D30">
        <v>1960.5347225</v>
      </c>
      <c r="E30">
        <v>68.269765899999996</v>
      </c>
      <c r="F30">
        <v>1826.7284400999999</v>
      </c>
      <c r="G30">
        <v>2094.3410048999999</v>
      </c>
      <c r="H30">
        <v>-43.349722509999999</v>
      </c>
    </row>
    <row r="31" spans="1:10">
      <c r="A31" s="1">
        <v>34121</v>
      </c>
      <c r="B31">
        <v>1882.3979999999999</v>
      </c>
      <c r="C31" s="12">
        <f t="shared" si="1"/>
        <v>1764.715348631267</v>
      </c>
      <c r="D31">
        <v>1764.7153486</v>
      </c>
      <c r="E31">
        <v>68.269765899999996</v>
      </c>
      <c r="F31">
        <v>1630.9090662000001</v>
      </c>
      <c r="G31">
        <v>1898.5216310000001</v>
      </c>
      <c r="H31">
        <v>117.68265137</v>
      </c>
    </row>
    <row r="32" spans="1:10">
      <c r="A32" s="1">
        <v>34151</v>
      </c>
      <c r="B32">
        <v>1933.009</v>
      </c>
      <c r="C32" s="12">
        <f t="shared" si="1"/>
        <v>1983.4522458230765</v>
      </c>
      <c r="D32">
        <v>1983.4522457999999</v>
      </c>
      <c r="E32">
        <v>68.269765899999996</v>
      </c>
      <c r="F32">
        <v>1849.6459634</v>
      </c>
      <c r="G32">
        <v>2117.2585282</v>
      </c>
      <c r="H32">
        <v>-50.443245820000001</v>
      </c>
    </row>
    <row r="33" spans="1:8">
      <c r="A33" s="1">
        <v>34182</v>
      </c>
      <c r="B33">
        <v>1996.1669999999999</v>
      </c>
      <c r="C33" s="12">
        <f t="shared" si="1"/>
        <v>2041.1485812152882</v>
      </c>
      <c r="D33">
        <v>2041.1485812000001</v>
      </c>
      <c r="E33">
        <v>68.269765899999996</v>
      </c>
      <c r="F33">
        <v>1907.3422988</v>
      </c>
      <c r="G33">
        <v>2174.9548636</v>
      </c>
      <c r="H33">
        <v>-44.981581220000002</v>
      </c>
    </row>
    <row r="34" spans="1:8">
      <c r="A34" s="1">
        <v>34213</v>
      </c>
      <c r="B34">
        <v>1672.8409999999999</v>
      </c>
      <c r="C34" s="12">
        <f t="shared" si="1"/>
        <v>1654.3846468783804</v>
      </c>
      <c r="D34">
        <v>1654.3846469</v>
      </c>
      <c r="E34">
        <v>68.269765899999996</v>
      </c>
      <c r="F34">
        <v>1520.5783644999999</v>
      </c>
      <c r="G34">
        <v>1788.1909293000001</v>
      </c>
      <c r="H34">
        <v>18.456353116999999</v>
      </c>
    </row>
    <row r="35" spans="1:8">
      <c r="A35" s="1">
        <v>34243</v>
      </c>
      <c r="B35">
        <v>1752.827</v>
      </c>
      <c r="C35" s="12">
        <f t="shared" si="1"/>
        <v>1782.753952850409</v>
      </c>
      <c r="D35">
        <v>1782.7539529000001</v>
      </c>
      <c r="E35">
        <v>68.269765899999996</v>
      </c>
      <c r="F35">
        <v>1648.9476705</v>
      </c>
      <c r="G35">
        <v>1916.5602352000001</v>
      </c>
      <c r="H35">
        <v>-29.926952849999999</v>
      </c>
    </row>
    <row r="36" spans="1:8">
      <c r="A36" s="1">
        <v>34274</v>
      </c>
      <c r="B36">
        <v>1720.377</v>
      </c>
      <c r="C36" s="12">
        <f t="shared" si="1"/>
        <v>1761.494648265864</v>
      </c>
      <c r="D36">
        <v>1761.4946483000001</v>
      </c>
      <c r="E36">
        <v>68.269765899999996</v>
      </c>
      <c r="F36">
        <v>1627.6883659</v>
      </c>
      <c r="G36">
        <v>1895.3009307</v>
      </c>
      <c r="H36">
        <v>-41.117648269999997</v>
      </c>
    </row>
    <row r="37" spans="1:8">
      <c r="A37" s="1">
        <v>34304</v>
      </c>
      <c r="B37">
        <v>1734.2919999999999</v>
      </c>
      <c r="C37" s="12">
        <f t="shared" si="1"/>
        <v>1827.7722485548936</v>
      </c>
      <c r="D37">
        <v>1827.7722486</v>
      </c>
      <c r="E37">
        <v>68.269765899999996</v>
      </c>
      <c r="F37">
        <v>1693.9659661999999</v>
      </c>
      <c r="G37">
        <v>1961.5785310000001</v>
      </c>
      <c r="H37">
        <v>-93.480248560000007</v>
      </c>
    </row>
    <row r="38" spans="1:8">
      <c r="A38" s="1">
        <v>34335</v>
      </c>
      <c r="B38">
        <v>1563.365</v>
      </c>
      <c r="C38" s="12">
        <f t="shared" si="1"/>
        <v>1596.319271743781</v>
      </c>
      <c r="D38">
        <v>1596.3192716999999</v>
      </c>
      <c r="E38">
        <v>68.269765899999996</v>
      </c>
      <c r="F38">
        <v>1462.5129893999999</v>
      </c>
      <c r="G38">
        <v>1730.1255541</v>
      </c>
      <c r="H38">
        <v>-32.954271749999997</v>
      </c>
    </row>
    <row r="39" spans="1:8">
      <c r="A39" s="1">
        <v>34366</v>
      </c>
      <c r="B39">
        <v>1573.9590000000001</v>
      </c>
      <c r="C39" s="12">
        <f t="shared" si="1"/>
        <v>1500.3707389563519</v>
      </c>
      <c r="D39">
        <v>1500.370739</v>
      </c>
      <c r="E39">
        <v>68.269765899999996</v>
      </c>
      <c r="F39">
        <v>1366.5644566000001</v>
      </c>
      <c r="G39">
        <v>1634.1770214000001</v>
      </c>
      <c r="H39">
        <v>73.588261040000006</v>
      </c>
    </row>
    <row r="40" spans="1:8">
      <c r="A40" s="1">
        <v>34394</v>
      </c>
      <c r="B40">
        <v>1902.6389999999999</v>
      </c>
      <c r="C40" s="12">
        <f t="shared" si="1"/>
        <v>1827.0967270179342</v>
      </c>
      <c r="D40">
        <v>1827.0967270000001</v>
      </c>
      <c r="E40">
        <v>68.269765899999996</v>
      </c>
      <c r="F40">
        <v>1693.2904446</v>
      </c>
      <c r="G40">
        <v>1960.9030094</v>
      </c>
      <c r="H40">
        <v>75.542272986</v>
      </c>
    </row>
    <row r="41" spans="1:8">
      <c r="A41" s="1">
        <v>34425</v>
      </c>
      <c r="B41">
        <v>1833.8879999999999</v>
      </c>
      <c r="C41" s="12">
        <f t="shared" si="1"/>
        <v>1875.1014727040319</v>
      </c>
      <c r="D41">
        <v>1875.1014726999999</v>
      </c>
      <c r="E41">
        <v>68.269765899999996</v>
      </c>
      <c r="F41">
        <v>1741.2951903000001</v>
      </c>
      <c r="G41">
        <v>2008.9077551</v>
      </c>
      <c r="H41">
        <v>-41.213472709999998</v>
      </c>
    </row>
    <row r="42" spans="1:8">
      <c r="A42" s="1">
        <v>34455</v>
      </c>
      <c r="B42">
        <v>1831.049</v>
      </c>
      <c r="C42" s="12">
        <f t="shared" si="1"/>
        <v>1876.4123357014291</v>
      </c>
      <c r="D42">
        <v>1876.4123357000001</v>
      </c>
      <c r="E42">
        <v>68.269765899999996</v>
      </c>
      <c r="F42">
        <v>1742.6060533</v>
      </c>
      <c r="G42">
        <v>2010.2186181</v>
      </c>
      <c r="H42">
        <v>-45.3633357</v>
      </c>
    </row>
    <row r="43" spans="1:8">
      <c r="A43" s="1">
        <v>34486</v>
      </c>
      <c r="B43">
        <v>1775.7550000000001</v>
      </c>
      <c r="C43" s="12">
        <f t="shared" si="1"/>
        <v>1738.473326408129</v>
      </c>
      <c r="D43">
        <v>1738.4733263999999</v>
      </c>
      <c r="E43">
        <v>68.269765899999996</v>
      </c>
      <c r="F43">
        <v>1604.667044</v>
      </c>
      <c r="G43">
        <v>1872.2796088</v>
      </c>
      <c r="H43">
        <v>37.281673589999997</v>
      </c>
    </row>
    <row r="44" spans="1:8">
      <c r="A44" s="1">
        <v>34516</v>
      </c>
      <c r="B44">
        <v>1867.508</v>
      </c>
      <c r="C44" s="12">
        <f t="shared" si="1"/>
        <v>1871.8786791708806</v>
      </c>
      <c r="D44">
        <v>1871.8786792000001</v>
      </c>
      <c r="E44">
        <v>68.269765899999996</v>
      </c>
      <c r="F44">
        <v>1738.0723968</v>
      </c>
      <c r="G44">
        <v>2005.6849616</v>
      </c>
      <c r="H44">
        <v>-4.3706791699999998</v>
      </c>
    </row>
    <row r="45" spans="1:8">
      <c r="A45" s="1">
        <v>34547</v>
      </c>
      <c r="B45">
        <v>1906.6079999999999</v>
      </c>
      <c r="C45" s="12">
        <f t="shared" si="1"/>
        <v>1943.7682736935062</v>
      </c>
      <c r="D45">
        <v>1943.7682737</v>
      </c>
      <c r="E45">
        <v>68.269765899999996</v>
      </c>
      <c r="F45">
        <v>1809.9619912999999</v>
      </c>
      <c r="G45">
        <v>2077.5745560999999</v>
      </c>
      <c r="H45">
        <v>-37.160273689999997</v>
      </c>
    </row>
    <row r="46" spans="1:8">
      <c r="A46" s="1">
        <v>34578</v>
      </c>
      <c r="B46">
        <v>1685.6320000000001</v>
      </c>
      <c r="C46" s="12">
        <f t="shared" si="1"/>
        <v>1578.3319064998977</v>
      </c>
      <c r="D46">
        <v>1578.3319065000001</v>
      </c>
      <c r="E46">
        <v>68.269765899999996</v>
      </c>
      <c r="F46">
        <v>1444.5256241</v>
      </c>
      <c r="G46">
        <v>1712.1381888999999</v>
      </c>
      <c r="H46">
        <v>107.3000935</v>
      </c>
    </row>
    <row r="47" spans="1:8">
      <c r="A47" s="1">
        <v>34608</v>
      </c>
      <c r="B47">
        <v>1778.546</v>
      </c>
      <c r="C47" s="12">
        <f t="shared" si="1"/>
        <v>1732.5448307639886</v>
      </c>
      <c r="D47">
        <v>1732.5448308</v>
      </c>
      <c r="E47">
        <v>68.269765899999996</v>
      </c>
      <c r="F47">
        <v>1598.7385483999999</v>
      </c>
      <c r="G47">
        <v>1866.3511132000001</v>
      </c>
      <c r="H47">
        <v>46.001169240000003</v>
      </c>
    </row>
    <row r="48" spans="1:8">
      <c r="A48" s="1">
        <v>34639</v>
      </c>
      <c r="B48">
        <v>1775.9949999999999</v>
      </c>
      <c r="C48" s="12">
        <f t="shared" si="1"/>
        <v>1736.8653775451644</v>
      </c>
      <c r="D48">
        <v>1736.8653775</v>
      </c>
      <c r="E48">
        <v>68.269765899999996</v>
      </c>
      <c r="F48">
        <v>1603.0590950999999</v>
      </c>
      <c r="G48">
        <v>1870.6716598999999</v>
      </c>
      <c r="H48">
        <v>39.129622458</v>
      </c>
    </row>
    <row r="49" spans="1:8">
      <c r="A49" s="1">
        <v>34669</v>
      </c>
      <c r="B49">
        <v>1783.35</v>
      </c>
      <c r="C49" s="12">
        <f t="shared" si="1"/>
        <v>1811.2802082564224</v>
      </c>
      <c r="D49">
        <v>1811.2802082999999</v>
      </c>
      <c r="E49">
        <v>68.269765899999996</v>
      </c>
      <c r="F49">
        <v>1677.4739259</v>
      </c>
      <c r="G49">
        <v>1945.0864905999999</v>
      </c>
      <c r="H49">
        <v>-27.93020825</v>
      </c>
    </row>
    <row r="50" spans="1:8">
      <c r="A50" s="1">
        <v>34700</v>
      </c>
      <c r="B50">
        <v>1548.415</v>
      </c>
      <c r="C50" s="12">
        <f t="shared" si="1"/>
        <v>1617.7937278501033</v>
      </c>
      <c r="D50">
        <v>1617.7937277999999</v>
      </c>
      <c r="E50">
        <v>68.269765899999996</v>
      </c>
      <c r="F50">
        <v>1483.9874454999999</v>
      </c>
      <c r="G50">
        <v>1751.6000102</v>
      </c>
      <c r="H50">
        <v>-69.378727850000004</v>
      </c>
    </row>
    <row r="51" spans="1:8">
      <c r="A51" s="1">
        <v>34731</v>
      </c>
      <c r="B51">
        <v>1496.925</v>
      </c>
      <c r="C51" s="12">
        <f t="shared" si="1"/>
        <v>1542.5228361561631</v>
      </c>
      <c r="D51">
        <v>1542.5228362</v>
      </c>
      <c r="E51">
        <v>68.269765899999996</v>
      </c>
      <c r="F51">
        <v>1408.7165537999999</v>
      </c>
      <c r="G51">
        <v>1676.3291185999999</v>
      </c>
      <c r="H51">
        <v>-45.59783616</v>
      </c>
    </row>
    <row r="52" spans="1:8">
      <c r="A52" s="1">
        <v>34759</v>
      </c>
      <c r="B52">
        <v>1798.316</v>
      </c>
      <c r="C52" s="12">
        <f t="shared" si="1"/>
        <v>1827.8788057944653</v>
      </c>
      <c r="D52">
        <v>1827.8788058</v>
      </c>
      <c r="E52">
        <v>68.269765899999996</v>
      </c>
      <c r="F52">
        <v>1694.0725233999999</v>
      </c>
      <c r="G52">
        <v>1961.6850882000001</v>
      </c>
      <c r="H52">
        <v>-29.5628058</v>
      </c>
    </row>
    <row r="53" spans="1:8">
      <c r="A53" s="1">
        <v>34790</v>
      </c>
      <c r="B53">
        <v>1732.895</v>
      </c>
      <c r="C53" s="12">
        <f t="shared" si="1"/>
        <v>1791.8529151026974</v>
      </c>
      <c r="D53">
        <v>1791.8529151</v>
      </c>
      <c r="E53">
        <v>68.269765899999996</v>
      </c>
      <c r="F53">
        <v>1658.0466326999999</v>
      </c>
      <c r="G53">
        <v>1925.6591974999999</v>
      </c>
      <c r="H53">
        <v>-58.957915110000002</v>
      </c>
    </row>
    <row r="54" spans="1:8">
      <c r="A54" s="1">
        <v>34820</v>
      </c>
      <c r="B54">
        <v>1772.345</v>
      </c>
      <c r="C54" s="12">
        <f t="shared" si="1"/>
        <v>1774.6937688498965</v>
      </c>
      <c r="D54">
        <v>1774.6937688999999</v>
      </c>
      <c r="E54">
        <v>68.269765899999996</v>
      </c>
      <c r="F54">
        <v>1640.8874865</v>
      </c>
      <c r="G54">
        <v>1908.5000511999999</v>
      </c>
      <c r="H54">
        <v>-2.3487688520000001</v>
      </c>
    </row>
    <row r="55" spans="1:8">
      <c r="A55" s="1">
        <v>34851</v>
      </c>
      <c r="B55">
        <v>1761.2070000000001</v>
      </c>
      <c r="C55" s="12">
        <f t="shared" si="1"/>
        <v>1682.8695100820964</v>
      </c>
      <c r="D55">
        <v>1682.8695101000001</v>
      </c>
      <c r="E55">
        <v>68.269765899999996</v>
      </c>
      <c r="F55">
        <v>1549.0632277</v>
      </c>
      <c r="G55">
        <v>1816.6757924999999</v>
      </c>
      <c r="H55">
        <v>78.337489915000006</v>
      </c>
    </row>
    <row r="56" spans="1:8">
      <c r="A56" s="1">
        <v>34881</v>
      </c>
      <c r="B56">
        <v>1791.655</v>
      </c>
      <c r="C56" s="12">
        <f t="shared" si="1"/>
        <v>1825.8859434773026</v>
      </c>
      <c r="D56">
        <v>1825.8859434999999</v>
      </c>
      <c r="E56">
        <v>68.269765899999996</v>
      </c>
      <c r="F56">
        <v>1692.0796611000001</v>
      </c>
      <c r="G56">
        <v>1959.6922259</v>
      </c>
      <c r="H56">
        <v>-34.230943480000001</v>
      </c>
    </row>
    <row r="57" spans="1:8">
      <c r="A57" s="1">
        <v>34912</v>
      </c>
      <c r="B57">
        <v>1874.82</v>
      </c>
      <c r="C57" s="12">
        <f t="shared" si="1"/>
        <v>1868.8883125310015</v>
      </c>
      <c r="D57">
        <v>1868.8883125</v>
      </c>
      <c r="E57">
        <v>68.269765899999996</v>
      </c>
      <c r="F57">
        <v>1735.0820301000001</v>
      </c>
      <c r="G57">
        <v>2002.6945949000001</v>
      </c>
      <c r="H57">
        <v>5.9316874694999999</v>
      </c>
    </row>
    <row r="58" spans="1:8">
      <c r="A58" s="1">
        <v>34943</v>
      </c>
      <c r="B58">
        <v>1571.309</v>
      </c>
      <c r="C58" s="12">
        <f t="shared" si="1"/>
        <v>1577.1671584398912</v>
      </c>
      <c r="D58">
        <v>1577.1671584000001</v>
      </c>
      <c r="E58">
        <v>68.269765899999996</v>
      </c>
      <c r="F58">
        <v>1443.360876</v>
      </c>
      <c r="G58">
        <v>1710.9734407999999</v>
      </c>
      <c r="H58">
        <v>-5.8581584429999998</v>
      </c>
    </row>
    <row r="59" spans="1:8">
      <c r="A59" s="1">
        <v>34973</v>
      </c>
      <c r="B59">
        <v>1646.9480000000001</v>
      </c>
      <c r="C59" s="12">
        <f t="shared" si="1"/>
        <v>1673.1178140625443</v>
      </c>
      <c r="D59">
        <v>1673.1178141</v>
      </c>
      <c r="E59">
        <v>68.269765899999996</v>
      </c>
      <c r="F59">
        <v>1539.3115316999999</v>
      </c>
      <c r="G59">
        <v>1806.9240964999999</v>
      </c>
      <c r="H59">
        <v>-26.16981406</v>
      </c>
    </row>
    <row r="60" spans="1:8">
      <c r="A60" s="1">
        <v>35004</v>
      </c>
      <c r="B60">
        <v>1672.6310000000001</v>
      </c>
      <c r="C60" s="12">
        <f t="shared" si="1"/>
        <v>1649.2985911922401</v>
      </c>
      <c r="D60">
        <v>1649.2985911999999</v>
      </c>
      <c r="E60">
        <v>68.269765899999996</v>
      </c>
      <c r="F60">
        <v>1515.4923088</v>
      </c>
      <c r="G60">
        <v>1783.1048736</v>
      </c>
      <c r="H60">
        <v>23.332408805</v>
      </c>
    </row>
    <row r="61" spans="1:8">
      <c r="A61" s="1">
        <v>35034</v>
      </c>
      <c r="B61">
        <v>1656.845</v>
      </c>
      <c r="C61" s="12">
        <f t="shared" si="1"/>
        <v>1695.8854469955527</v>
      </c>
      <c r="D61">
        <v>1695.8854470000001</v>
      </c>
      <c r="E61">
        <v>68.269765899999996</v>
      </c>
      <c r="F61">
        <v>1562.0791646</v>
      </c>
      <c r="G61">
        <v>1829.6917294</v>
      </c>
      <c r="H61">
        <v>-39.04044699</v>
      </c>
    </row>
    <row r="62" spans="1:8">
      <c r="A62" s="1">
        <v>35065</v>
      </c>
      <c r="B62">
        <v>1381.758</v>
      </c>
      <c r="C62" s="12">
        <f t="shared" si="1"/>
        <v>1474.1179994818804</v>
      </c>
      <c r="D62">
        <v>1474.1179995</v>
      </c>
      <c r="E62">
        <v>68.269765899999996</v>
      </c>
      <c r="F62">
        <v>1340.3117170999999</v>
      </c>
      <c r="G62">
        <v>1607.9242819000001</v>
      </c>
      <c r="H62">
        <v>-92.359999479999999</v>
      </c>
    </row>
    <row r="63" spans="1:8">
      <c r="A63" s="1">
        <v>35096</v>
      </c>
      <c r="B63">
        <v>1360.8520000000001</v>
      </c>
      <c r="C63" s="12">
        <f t="shared" si="1"/>
        <v>1383.9466923067696</v>
      </c>
      <c r="D63">
        <v>1383.9466923</v>
      </c>
      <c r="E63">
        <v>68.269765899999996</v>
      </c>
      <c r="F63">
        <v>1250.1404098999999</v>
      </c>
      <c r="G63">
        <v>1517.7529747000001</v>
      </c>
      <c r="H63">
        <v>-23.094692309999999</v>
      </c>
    </row>
    <row r="64" spans="1:8">
      <c r="A64" s="1">
        <v>35125</v>
      </c>
      <c r="B64">
        <v>1558.575</v>
      </c>
      <c r="C64" s="12">
        <f t="shared" si="1"/>
        <v>1677.6423414445096</v>
      </c>
      <c r="D64">
        <v>1677.6423414000001</v>
      </c>
      <c r="E64">
        <v>68.269765899999996</v>
      </c>
      <c r="F64">
        <v>1543.8360591000001</v>
      </c>
      <c r="G64">
        <v>1811.4486238</v>
      </c>
      <c r="H64">
        <v>-119.0673414</v>
      </c>
    </row>
    <row r="65" spans="1:8">
      <c r="A65" s="1">
        <v>35156</v>
      </c>
      <c r="B65">
        <v>1608.42</v>
      </c>
      <c r="C65" s="12">
        <f t="shared" si="1"/>
        <v>1580.6185463194097</v>
      </c>
      <c r="D65">
        <v>1580.6185462999999</v>
      </c>
      <c r="E65">
        <v>68.269765899999996</v>
      </c>
      <c r="F65">
        <v>1446.8122639000001</v>
      </c>
      <c r="G65">
        <v>1714.4248287</v>
      </c>
      <c r="H65">
        <v>27.801453674000001</v>
      </c>
    </row>
    <row r="66" spans="1:8">
      <c r="A66" s="1">
        <v>35186</v>
      </c>
      <c r="B66">
        <v>1696.6959999999999</v>
      </c>
      <c r="C66" s="12">
        <f t="shared" si="1"/>
        <v>1616.8281955596888</v>
      </c>
      <c r="D66">
        <v>1616.8281956000001</v>
      </c>
      <c r="E66">
        <v>68.269765899999996</v>
      </c>
      <c r="F66">
        <v>1483.0219132</v>
      </c>
      <c r="G66">
        <v>1750.6344779999999</v>
      </c>
      <c r="H66">
        <v>79.867804438999997</v>
      </c>
    </row>
    <row r="67" spans="1:8">
      <c r="A67" s="1">
        <v>35217</v>
      </c>
      <c r="B67">
        <v>1693.183</v>
      </c>
      <c r="C67" s="12">
        <f t="shared" si="1"/>
        <v>1597.6369321937868</v>
      </c>
      <c r="D67">
        <v>1597.6369322</v>
      </c>
      <c r="E67">
        <v>68.269765899999996</v>
      </c>
      <c r="F67">
        <v>1463.8306497999999</v>
      </c>
      <c r="G67">
        <v>1731.4432145999999</v>
      </c>
      <c r="H67">
        <v>95.546067805999996</v>
      </c>
    </row>
    <row r="68" spans="1:8">
      <c r="A68" s="1">
        <v>35247</v>
      </c>
      <c r="B68">
        <v>1835.5160000000001</v>
      </c>
      <c r="C68" s="12">
        <f t="shared" si="1"/>
        <v>1717.3602378081384</v>
      </c>
      <c r="D68">
        <v>1717.3602378</v>
      </c>
      <c r="E68">
        <v>68.269765899999996</v>
      </c>
      <c r="F68">
        <v>1583.5539553999999</v>
      </c>
      <c r="G68">
        <v>1851.1665201999999</v>
      </c>
      <c r="H68">
        <v>118.1557622</v>
      </c>
    </row>
    <row r="69" spans="1:8">
      <c r="A69" s="1">
        <v>35278</v>
      </c>
      <c r="B69">
        <v>1942.5730000000001</v>
      </c>
      <c r="C69" s="12">
        <f t="shared" si="1"/>
        <v>1843.1336614065524</v>
      </c>
      <c r="D69">
        <v>1843.1336613999999</v>
      </c>
      <c r="E69">
        <v>68.269765899999996</v>
      </c>
      <c r="F69">
        <v>1709.3273790000001</v>
      </c>
      <c r="G69">
        <v>1976.9399438</v>
      </c>
      <c r="H69">
        <v>99.439338601000003</v>
      </c>
    </row>
    <row r="70" spans="1:8">
      <c r="A70" s="1">
        <v>35309</v>
      </c>
      <c r="B70">
        <v>1551.4010000000001</v>
      </c>
      <c r="C70" s="12">
        <f t="shared" si="1"/>
        <v>1592.3197407322789</v>
      </c>
      <c r="D70">
        <v>1592.3197407</v>
      </c>
      <c r="E70">
        <v>68.269765899999996</v>
      </c>
      <c r="F70">
        <v>1458.5134582999999</v>
      </c>
      <c r="G70">
        <v>1726.1260231000001</v>
      </c>
      <c r="H70">
        <v>-40.918740730000003</v>
      </c>
    </row>
    <row r="71" spans="1:8">
      <c r="A71" s="1">
        <v>35339</v>
      </c>
      <c r="B71">
        <v>1686.508</v>
      </c>
      <c r="C71" s="12">
        <f t="shared" si="1"/>
        <v>1661.833649827953</v>
      </c>
      <c r="D71">
        <v>1661.8336498000001</v>
      </c>
      <c r="E71">
        <v>68.269765899999996</v>
      </c>
      <c r="F71">
        <v>1528.0273674</v>
      </c>
      <c r="G71">
        <v>1795.6399322</v>
      </c>
      <c r="H71">
        <v>24.674350174000001</v>
      </c>
    </row>
    <row r="72" spans="1:8">
      <c r="A72" s="1">
        <v>35370</v>
      </c>
      <c r="B72">
        <v>1576.204</v>
      </c>
      <c r="C72" s="12">
        <f t="shared" si="1"/>
        <v>1677.8155700127493</v>
      </c>
      <c r="D72">
        <v>1677.81557</v>
      </c>
      <c r="E72">
        <v>68.269765899999996</v>
      </c>
      <c r="F72">
        <v>1544.0092876000001</v>
      </c>
      <c r="G72">
        <v>1811.6218524000001</v>
      </c>
      <c r="H72">
        <v>-101.61157</v>
      </c>
    </row>
    <row r="73" spans="1:8">
      <c r="A73" s="1">
        <v>35400</v>
      </c>
      <c r="B73">
        <v>1700.433</v>
      </c>
      <c r="C73" s="12">
        <f t="shared" si="1"/>
        <v>1643.2430524648673</v>
      </c>
      <c r="D73">
        <v>1643.2430525</v>
      </c>
      <c r="E73">
        <v>68.269765899999996</v>
      </c>
      <c r="F73">
        <v>1509.4367701000001</v>
      </c>
      <c r="G73">
        <v>1777.0493349000001</v>
      </c>
      <c r="H73">
        <v>57.189947533999998</v>
      </c>
    </row>
    <row r="74" spans="1:8">
      <c r="A74" s="1">
        <v>35431</v>
      </c>
      <c r="B74">
        <v>1396.588</v>
      </c>
      <c r="C74" s="12">
        <f t="shared" si="1"/>
        <v>1437.2617676271902</v>
      </c>
      <c r="D74">
        <v>1437.2617676</v>
      </c>
      <c r="E74">
        <v>68.269765899999996</v>
      </c>
      <c r="F74">
        <v>1303.4554852000001</v>
      </c>
      <c r="G74">
        <v>1571.0680500000001</v>
      </c>
      <c r="H74">
        <v>-40.67376762</v>
      </c>
    </row>
    <row r="75" spans="1:8">
      <c r="A75" s="1">
        <v>35462</v>
      </c>
      <c r="B75">
        <v>1371.69</v>
      </c>
      <c r="C75" s="12">
        <f t="shared" si="1"/>
        <v>1382.3240174895534</v>
      </c>
      <c r="D75">
        <v>1382.3240175000001</v>
      </c>
      <c r="E75">
        <v>68.269765899999996</v>
      </c>
      <c r="F75">
        <v>1248.5177351</v>
      </c>
      <c r="G75">
        <v>1516.1302999</v>
      </c>
      <c r="H75">
        <v>-10.63401749</v>
      </c>
    </row>
    <row r="76" spans="1:8">
      <c r="A76" s="1">
        <v>35490</v>
      </c>
      <c r="B76">
        <v>1707.5219999999999</v>
      </c>
      <c r="C76" s="12">
        <f t="shared" si="1"/>
        <v>1637.1024059761892</v>
      </c>
      <c r="D76">
        <v>1637.102406</v>
      </c>
      <c r="E76">
        <v>68.269765899999996</v>
      </c>
      <c r="F76">
        <v>1503.2961236000001</v>
      </c>
      <c r="G76">
        <v>1770.9086884000001</v>
      </c>
      <c r="H76">
        <v>70.419594024999995</v>
      </c>
    </row>
    <row r="77" spans="1:8">
      <c r="A77" s="1">
        <v>35521</v>
      </c>
      <c r="B77">
        <v>1654.604</v>
      </c>
      <c r="C77" s="12">
        <f t="shared" si="1"/>
        <v>1668.3230142682844</v>
      </c>
      <c r="D77">
        <v>1668.3230143000001</v>
      </c>
      <c r="E77">
        <v>68.269765899999996</v>
      </c>
      <c r="F77">
        <v>1534.5167319</v>
      </c>
      <c r="G77">
        <v>1802.1292966999999</v>
      </c>
      <c r="H77">
        <v>-13.719014270000001</v>
      </c>
    </row>
    <row r="78" spans="1:8">
      <c r="A78" s="1">
        <v>35551</v>
      </c>
      <c r="B78">
        <v>1762.903</v>
      </c>
      <c r="C78" s="12">
        <f t="shared" si="1"/>
        <v>1712.101629014604</v>
      </c>
      <c r="D78">
        <v>1712.101629</v>
      </c>
      <c r="E78">
        <v>68.269765899999996</v>
      </c>
      <c r="F78">
        <v>1578.2953465999999</v>
      </c>
      <c r="G78">
        <v>1845.9079114000001</v>
      </c>
      <c r="H78">
        <v>50.801370984999998</v>
      </c>
    </row>
    <row r="79" spans="1:8">
      <c r="A79" s="1">
        <v>35582</v>
      </c>
      <c r="B79">
        <v>1775.8</v>
      </c>
      <c r="C79" s="12">
        <f t="shared" si="1"/>
        <v>1701.59763973657</v>
      </c>
      <c r="D79">
        <v>1701.5976396999999</v>
      </c>
      <c r="E79">
        <v>68.269765899999996</v>
      </c>
      <c r="F79">
        <v>1567.7913573000001</v>
      </c>
      <c r="G79">
        <v>1835.4039221</v>
      </c>
      <c r="H79">
        <v>74.202360263000003</v>
      </c>
    </row>
    <row r="80" spans="1:8">
      <c r="A80" s="1">
        <v>35612</v>
      </c>
      <c r="B80">
        <v>1934.2190000000001</v>
      </c>
      <c r="C80" s="12">
        <f t="shared" si="1"/>
        <v>1839.7435190637991</v>
      </c>
      <c r="D80">
        <v>1839.7435191</v>
      </c>
      <c r="E80">
        <v>68.269765899999996</v>
      </c>
      <c r="F80">
        <v>1705.9372367000001</v>
      </c>
      <c r="G80">
        <v>1973.5498015000001</v>
      </c>
      <c r="H80">
        <v>94.475480938999993</v>
      </c>
    </row>
    <row r="81" spans="1:8">
      <c r="A81" s="1">
        <v>35643</v>
      </c>
      <c r="B81">
        <v>2008.0550000000001</v>
      </c>
      <c r="C81" s="12">
        <f t="shared" si="1"/>
        <v>1970.0228993740236</v>
      </c>
      <c r="D81">
        <v>1970.0228993999999</v>
      </c>
      <c r="E81">
        <v>68.269765899999996</v>
      </c>
      <c r="F81">
        <v>1836.216617</v>
      </c>
      <c r="G81">
        <v>2103.8291817999998</v>
      </c>
      <c r="H81">
        <v>38.032100630000002</v>
      </c>
    </row>
    <row r="82" spans="1:8">
      <c r="A82" s="1">
        <v>35674</v>
      </c>
      <c r="B82">
        <v>1615.924</v>
      </c>
      <c r="C82" s="12">
        <f t="shared" si="1"/>
        <v>1650.9393968471038</v>
      </c>
      <c r="D82">
        <v>1650.9393967999999</v>
      </c>
      <c r="E82">
        <v>68.269765899999996</v>
      </c>
      <c r="F82">
        <v>1517.1331144000001</v>
      </c>
      <c r="G82">
        <v>1784.7456792</v>
      </c>
      <c r="H82">
        <v>-35.015396840000001</v>
      </c>
    </row>
    <row r="83" spans="1:8">
      <c r="A83" s="1">
        <v>35704</v>
      </c>
      <c r="B83">
        <v>1773.91</v>
      </c>
      <c r="C83" s="12">
        <f t="shared" si="1"/>
        <v>1742.5822079537704</v>
      </c>
      <c r="D83">
        <v>1742.582208</v>
      </c>
      <c r="E83">
        <v>68.269765899999996</v>
      </c>
      <c r="F83">
        <v>1608.7759255999999</v>
      </c>
      <c r="G83">
        <v>1876.3884903999999</v>
      </c>
      <c r="H83">
        <v>31.327792046999999</v>
      </c>
    </row>
    <row r="84" spans="1:8">
      <c r="A84" s="1">
        <v>35735</v>
      </c>
      <c r="B84">
        <v>1732.3679999999999</v>
      </c>
      <c r="C84" s="12">
        <f t="shared" si="1"/>
        <v>1713.7294923228001</v>
      </c>
      <c r="D84">
        <v>1713.7294922999999</v>
      </c>
      <c r="E84">
        <v>68.269765899999996</v>
      </c>
      <c r="F84">
        <v>1579.9232099000001</v>
      </c>
      <c r="G84">
        <v>1847.5357747</v>
      </c>
      <c r="H84">
        <v>18.63850768</v>
      </c>
    </row>
    <row r="85" spans="1:8">
      <c r="A85" s="1">
        <v>35765</v>
      </c>
      <c r="B85">
        <v>1796.626</v>
      </c>
      <c r="C85" s="12">
        <f t="shared" si="1"/>
        <v>1782.8308991368517</v>
      </c>
      <c r="D85">
        <v>1782.8308990999999</v>
      </c>
      <c r="E85">
        <v>68.269765899999996</v>
      </c>
      <c r="F85">
        <v>1649.0246167</v>
      </c>
      <c r="G85">
        <v>1916.6371815</v>
      </c>
      <c r="H85">
        <v>13.795100865</v>
      </c>
    </row>
    <row r="86" spans="1:8">
      <c r="A86" s="1">
        <v>35796</v>
      </c>
      <c r="B86">
        <v>1570.33</v>
      </c>
      <c r="C86" s="12">
        <f t="shared" si="1"/>
        <v>1526.5403778315904</v>
      </c>
      <c r="D86">
        <v>1526.5403778</v>
      </c>
      <c r="E86">
        <v>68.269765899999996</v>
      </c>
      <c r="F86">
        <v>1392.7340953999999</v>
      </c>
      <c r="G86">
        <v>1660.3466602000001</v>
      </c>
      <c r="H86">
        <v>43.789622172000001</v>
      </c>
    </row>
    <row r="87" spans="1:8">
      <c r="A87" s="1">
        <v>35827</v>
      </c>
      <c r="B87">
        <v>1412.691</v>
      </c>
      <c r="C87" s="12">
        <f t="shared" si="1"/>
        <v>1516.3956744182385</v>
      </c>
      <c r="D87">
        <v>1516.3956744</v>
      </c>
      <c r="E87">
        <v>68.269765899999996</v>
      </c>
      <c r="F87">
        <v>1382.5893920000001</v>
      </c>
      <c r="G87">
        <v>1650.2019568000001</v>
      </c>
      <c r="H87">
        <v>-103.7046744</v>
      </c>
    </row>
    <row r="88" spans="1:8">
      <c r="A88" s="1">
        <v>35855</v>
      </c>
      <c r="B88">
        <v>1754.6410000000001</v>
      </c>
      <c r="C88" s="12">
        <f t="shared" si="1"/>
        <v>1758.577579221477</v>
      </c>
      <c r="D88">
        <v>1758.5775791999999</v>
      </c>
      <c r="E88">
        <v>68.269765899999996</v>
      </c>
      <c r="F88">
        <v>1624.7712968000001</v>
      </c>
      <c r="G88">
        <v>1892.3838616</v>
      </c>
      <c r="H88">
        <v>-3.9365792239999999</v>
      </c>
    </row>
    <row r="89" spans="1:8">
      <c r="A89" s="1">
        <v>35886</v>
      </c>
      <c r="B89">
        <v>1824.932</v>
      </c>
      <c r="C89" s="12">
        <f t="shared" si="1"/>
        <v>1733.1055361715964</v>
      </c>
      <c r="D89">
        <v>1733.1055362</v>
      </c>
      <c r="E89">
        <v>68.269765899999996</v>
      </c>
      <c r="F89">
        <v>1599.2992538000001</v>
      </c>
      <c r="G89">
        <v>1866.9118186000001</v>
      </c>
      <c r="H89">
        <v>91.826463826999998</v>
      </c>
    </row>
    <row r="90" spans="1:8">
      <c r="A90" s="1">
        <v>35916</v>
      </c>
      <c r="B90">
        <v>1843.289</v>
      </c>
      <c r="C90" s="12">
        <f t="shared" si="1"/>
        <v>1851.603957268301</v>
      </c>
      <c r="D90">
        <v>1851.6039573</v>
      </c>
      <c r="E90">
        <v>68.269765899999996</v>
      </c>
      <c r="F90">
        <v>1717.7976748999999</v>
      </c>
      <c r="G90">
        <v>1985.4102396999999</v>
      </c>
      <c r="H90">
        <v>-8.3149572670000005</v>
      </c>
    </row>
    <row r="91" spans="1:8">
      <c r="A91" s="1">
        <v>35947</v>
      </c>
      <c r="B91">
        <v>1825.9639999999999</v>
      </c>
      <c r="C91" s="12">
        <f t="shared" si="1"/>
        <v>1832.8509691974027</v>
      </c>
      <c r="D91">
        <v>1832.8509692</v>
      </c>
      <c r="E91">
        <v>68.269765899999996</v>
      </c>
      <c r="F91">
        <v>1699.0446867999999</v>
      </c>
      <c r="G91">
        <v>1966.6572516000001</v>
      </c>
      <c r="H91">
        <v>-6.8869691990000002</v>
      </c>
    </row>
    <row r="92" spans="1:8">
      <c r="A92" s="1">
        <v>35977</v>
      </c>
      <c r="B92">
        <v>1968.172</v>
      </c>
      <c r="C92" s="12">
        <f t="shared" si="1"/>
        <v>1955.6279543458702</v>
      </c>
      <c r="D92">
        <v>1955.6279543000001</v>
      </c>
      <c r="E92">
        <v>68.269765899999996</v>
      </c>
      <c r="F92">
        <v>1821.821672</v>
      </c>
      <c r="G92">
        <v>2089.4342366999999</v>
      </c>
      <c r="H92">
        <v>12.544045650999999</v>
      </c>
    </row>
    <row r="93" spans="1:8">
      <c r="A93" s="1">
        <v>36008</v>
      </c>
      <c r="B93">
        <v>1921.645</v>
      </c>
      <c r="C93" s="12">
        <f t="shared" ref="C93:C125" si="2">B92-(B92-C92)*M$2-(B81-C81)*N$2+(B81-B80)+(B80-C80)*M$2*N$2</f>
        <v>2042.0276895721565</v>
      </c>
      <c r="D93">
        <v>2042.0276896</v>
      </c>
      <c r="E93">
        <v>68.269765899999996</v>
      </c>
      <c r="F93">
        <v>1908.2214071999999</v>
      </c>
      <c r="G93">
        <v>2175.8339719999999</v>
      </c>
      <c r="H93">
        <v>-120.38268960000001</v>
      </c>
    </row>
    <row r="94" spans="1:8">
      <c r="A94" s="1">
        <v>36039</v>
      </c>
      <c r="B94">
        <v>1669.597</v>
      </c>
      <c r="C94" s="12">
        <f t="shared" si="2"/>
        <v>1624.2658430644369</v>
      </c>
      <c r="D94">
        <v>1624.2658431</v>
      </c>
      <c r="E94">
        <v>68.269765899999996</v>
      </c>
      <c r="F94">
        <v>1490.4595607000001</v>
      </c>
      <c r="G94">
        <v>1758.0721255000001</v>
      </c>
      <c r="H94">
        <v>45.331156931999999</v>
      </c>
    </row>
    <row r="95" spans="1:8">
      <c r="A95" s="1">
        <v>36069</v>
      </c>
      <c r="B95">
        <v>1791.4739999999999</v>
      </c>
      <c r="C95" s="12">
        <f t="shared" si="2"/>
        <v>1775.0914581493314</v>
      </c>
      <c r="D95">
        <v>1775.0914582</v>
      </c>
      <c r="E95">
        <v>68.269765899999996</v>
      </c>
      <c r="F95">
        <v>1641.2851757999999</v>
      </c>
      <c r="G95">
        <v>1908.8977405000001</v>
      </c>
      <c r="H95">
        <v>16.382541848999999</v>
      </c>
    </row>
    <row r="96" spans="1:8">
      <c r="A96" s="1">
        <v>36100</v>
      </c>
      <c r="B96">
        <v>1816.7139999999999</v>
      </c>
      <c r="C96" s="12">
        <f t="shared" si="2"/>
        <v>1740.053883843733</v>
      </c>
      <c r="D96">
        <v>1740.0538838</v>
      </c>
      <c r="E96">
        <v>68.269765899999996</v>
      </c>
      <c r="F96">
        <v>1606.2476013999999</v>
      </c>
      <c r="G96">
        <v>1873.8601662000001</v>
      </c>
      <c r="H96">
        <v>76.660116157000004</v>
      </c>
    </row>
    <row r="97" spans="1:8">
      <c r="A97" s="1">
        <v>36130</v>
      </c>
      <c r="B97">
        <v>1846.7539999999999</v>
      </c>
      <c r="C97" s="12">
        <f t="shared" si="2"/>
        <v>1838.5707664420761</v>
      </c>
      <c r="D97">
        <v>1838.5707663999999</v>
      </c>
      <c r="E97">
        <v>68.269765899999996</v>
      </c>
      <c r="F97">
        <v>1704.764484</v>
      </c>
      <c r="G97">
        <v>1972.3770488</v>
      </c>
      <c r="H97">
        <v>8.1832335609999998</v>
      </c>
    </row>
    <row r="98" spans="1:8">
      <c r="A98" s="1">
        <v>36161</v>
      </c>
      <c r="B98">
        <v>1599.4269999999999</v>
      </c>
      <c r="C98" s="12">
        <f t="shared" si="2"/>
        <v>1594.9401112011883</v>
      </c>
      <c r="D98">
        <v>1594.9401112</v>
      </c>
      <c r="E98">
        <v>68.269765899999996</v>
      </c>
      <c r="F98">
        <v>1461.1338287999999</v>
      </c>
      <c r="G98">
        <v>1728.7463935999999</v>
      </c>
      <c r="H98">
        <v>4.4868888015000001</v>
      </c>
    </row>
    <row r="99" spans="1:8">
      <c r="A99" s="1">
        <v>36192</v>
      </c>
      <c r="B99">
        <v>1548.8040000000001</v>
      </c>
      <c r="C99" s="12">
        <f t="shared" si="2"/>
        <v>1512.9456437726349</v>
      </c>
      <c r="D99">
        <v>1512.9456438</v>
      </c>
      <c r="E99">
        <v>68.269765899999996</v>
      </c>
      <c r="F99">
        <v>1379.1393614000001</v>
      </c>
      <c r="G99">
        <v>1646.7519262000001</v>
      </c>
      <c r="H99">
        <v>35.858356231000002</v>
      </c>
    </row>
    <row r="100" spans="1:8">
      <c r="A100" s="1">
        <v>36220</v>
      </c>
      <c r="B100">
        <v>1832.3330000000001</v>
      </c>
      <c r="C100" s="12">
        <f t="shared" si="2"/>
        <v>1842.8528654193494</v>
      </c>
      <c r="D100">
        <v>1842.8528653999999</v>
      </c>
      <c r="E100">
        <v>68.269765899999996</v>
      </c>
      <c r="F100">
        <v>1709.0465830000001</v>
      </c>
      <c r="G100">
        <v>1976.6591478</v>
      </c>
      <c r="H100">
        <v>-10.51986542</v>
      </c>
    </row>
    <row r="101" spans="1:8">
      <c r="A101" s="1">
        <v>36251</v>
      </c>
      <c r="B101">
        <v>1839.72</v>
      </c>
      <c r="C101" s="12">
        <f t="shared" si="2"/>
        <v>1853.6035103165011</v>
      </c>
      <c r="D101">
        <v>1853.6035102999999</v>
      </c>
      <c r="E101">
        <v>68.269765899999996</v>
      </c>
      <c r="F101">
        <v>1719.7972279000001</v>
      </c>
      <c r="G101">
        <v>1987.4097927</v>
      </c>
      <c r="H101">
        <v>-13.883510319999999</v>
      </c>
    </row>
    <row r="102" spans="1:8">
      <c r="A102" s="1">
        <v>36281</v>
      </c>
      <c r="B102">
        <v>1846.498</v>
      </c>
      <c r="C102" s="12">
        <f t="shared" si="2"/>
        <v>1898.0106031995399</v>
      </c>
      <c r="D102">
        <v>1898.0106032000001</v>
      </c>
      <c r="E102">
        <v>68.269765899999996</v>
      </c>
      <c r="F102">
        <v>1764.2043208</v>
      </c>
      <c r="G102">
        <v>2031.8168856</v>
      </c>
      <c r="H102">
        <v>-51.512603200000001</v>
      </c>
    </row>
    <row r="103" spans="1:8">
      <c r="A103" s="1">
        <v>36312</v>
      </c>
      <c r="B103">
        <v>1864.8520000000001</v>
      </c>
      <c r="C103" s="12">
        <f t="shared" si="2"/>
        <v>1857.55813949554</v>
      </c>
      <c r="D103">
        <v>1857.5581394999999</v>
      </c>
      <c r="E103">
        <v>68.269765899999996</v>
      </c>
      <c r="F103">
        <v>1723.7518571000001</v>
      </c>
      <c r="G103">
        <v>1991.3644219</v>
      </c>
      <c r="H103">
        <v>7.2938605005000001</v>
      </c>
    </row>
    <row r="104" spans="1:8">
      <c r="A104" s="1">
        <v>36342</v>
      </c>
      <c r="B104">
        <v>1965.7429999999999</v>
      </c>
      <c r="C104" s="12">
        <f t="shared" si="2"/>
        <v>1993.8769484046356</v>
      </c>
      <c r="D104">
        <v>1993.8769483999999</v>
      </c>
      <c r="E104">
        <v>68.269765899999996</v>
      </c>
      <c r="F104">
        <v>1860.0706660000001</v>
      </c>
      <c r="G104">
        <v>2127.6832307999998</v>
      </c>
      <c r="H104">
        <v>-28.133948409999999</v>
      </c>
    </row>
    <row r="105" spans="1:8">
      <c r="A105" s="1">
        <v>36373</v>
      </c>
      <c r="B105">
        <v>1949.002</v>
      </c>
      <c r="C105" s="12">
        <f t="shared" si="2"/>
        <v>2007.6205269087689</v>
      </c>
      <c r="D105">
        <v>2007.6205269</v>
      </c>
      <c r="E105">
        <v>68.269765899999996</v>
      </c>
      <c r="F105">
        <v>1873.8142445000001</v>
      </c>
      <c r="G105">
        <v>2141.4268093000001</v>
      </c>
      <c r="H105">
        <v>-58.61852691</v>
      </c>
    </row>
    <row r="106" spans="1:8">
      <c r="A106" s="1">
        <v>36404</v>
      </c>
      <c r="B106">
        <v>1607.373</v>
      </c>
      <c r="C106" s="12">
        <f t="shared" si="2"/>
        <v>1664.7363425047095</v>
      </c>
      <c r="D106">
        <v>1664.7363425000001</v>
      </c>
      <c r="E106">
        <v>68.269765899999996</v>
      </c>
      <c r="F106">
        <v>1530.9300601</v>
      </c>
      <c r="G106">
        <v>1798.5426249</v>
      </c>
      <c r="H106">
        <v>-57.363342510000003</v>
      </c>
    </row>
    <row r="107" spans="1:8">
      <c r="A107" s="1">
        <v>36434</v>
      </c>
      <c r="B107">
        <v>1803.664</v>
      </c>
      <c r="C107" s="12">
        <f t="shared" si="2"/>
        <v>1763.4513538276756</v>
      </c>
      <c r="D107">
        <v>1763.4513538000001</v>
      </c>
      <c r="E107">
        <v>68.269765899999996</v>
      </c>
      <c r="F107">
        <v>1629.6450714</v>
      </c>
      <c r="G107">
        <v>1897.2576362</v>
      </c>
      <c r="H107">
        <v>40.212646167000003</v>
      </c>
    </row>
    <row r="108" spans="1:8">
      <c r="A108" s="1">
        <v>36465</v>
      </c>
      <c r="B108">
        <v>1850.309</v>
      </c>
      <c r="C108" s="12">
        <f t="shared" si="2"/>
        <v>1768.3528740873203</v>
      </c>
      <c r="D108">
        <v>1768.3528741</v>
      </c>
      <c r="E108">
        <v>68.269765899999996</v>
      </c>
      <c r="F108">
        <v>1634.5465916999999</v>
      </c>
      <c r="G108">
        <v>1902.1591565000001</v>
      </c>
      <c r="H108">
        <v>81.956125911000001</v>
      </c>
    </row>
    <row r="109" spans="1:8">
      <c r="A109" s="1">
        <v>36495</v>
      </c>
      <c r="B109">
        <v>1836.4349999999999</v>
      </c>
      <c r="C109" s="12">
        <f t="shared" si="2"/>
        <v>1856.0393258243912</v>
      </c>
      <c r="D109">
        <v>1856.0393257999999</v>
      </c>
      <c r="E109">
        <v>68.269765899999996</v>
      </c>
      <c r="F109">
        <v>1722.2330434</v>
      </c>
      <c r="G109">
        <v>1989.8456082</v>
      </c>
      <c r="H109">
        <v>-19.60432582</v>
      </c>
    </row>
    <row r="110" spans="1:8">
      <c r="A110" s="1">
        <v>36526</v>
      </c>
      <c r="B110">
        <v>1541.66</v>
      </c>
      <c r="C110" s="12">
        <f t="shared" si="2"/>
        <v>1599.2252523401396</v>
      </c>
      <c r="D110">
        <v>1599.2252523</v>
      </c>
      <c r="E110">
        <v>68.269765899999996</v>
      </c>
      <c r="F110">
        <v>1465.4189699000001</v>
      </c>
      <c r="G110">
        <v>1733.0315347000001</v>
      </c>
      <c r="H110">
        <v>-57.565252340000001</v>
      </c>
    </row>
    <row r="111" spans="1:8">
      <c r="A111" s="1">
        <v>36557</v>
      </c>
      <c r="B111">
        <v>1616.9280000000001</v>
      </c>
      <c r="C111" s="12">
        <f t="shared" si="2"/>
        <v>1501.6456360186673</v>
      </c>
      <c r="D111">
        <v>1501.645636</v>
      </c>
      <c r="E111">
        <v>68.269765899999996</v>
      </c>
      <c r="F111">
        <v>1367.8393536000001</v>
      </c>
      <c r="G111">
        <v>1635.4519184000001</v>
      </c>
      <c r="H111">
        <v>115.28236398</v>
      </c>
    </row>
    <row r="112" spans="1:8">
      <c r="A112" s="1">
        <v>36586</v>
      </c>
      <c r="B112">
        <v>1919.538</v>
      </c>
      <c r="C112" s="12">
        <f t="shared" si="2"/>
        <v>1857.2233726355269</v>
      </c>
      <c r="D112">
        <v>1857.2233725999999</v>
      </c>
      <c r="E112">
        <v>68.269765899999996</v>
      </c>
      <c r="F112">
        <v>1723.4170902000001</v>
      </c>
      <c r="G112">
        <v>1991.029655</v>
      </c>
      <c r="H112">
        <v>62.314627369</v>
      </c>
    </row>
    <row r="113" spans="1:8">
      <c r="A113" s="1">
        <v>36617</v>
      </c>
      <c r="B113">
        <v>1971.4929999999999</v>
      </c>
      <c r="C113" s="12">
        <f t="shared" si="2"/>
        <v>1899.2452297217208</v>
      </c>
      <c r="D113">
        <v>1899.2452297</v>
      </c>
      <c r="E113">
        <v>68.269765899999996</v>
      </c>
      <c r="F113">
        <v>1765.4389473000001</v>
      </c>
      <c r="G113">
        <v>2033.0515121000001</v>
      </c>
      <c r="H113">
        <v>72.247770282000005</v>
      </c>
    </row>
    <row r="114" spans="1:8">
      <c r="A114" s="1">
        <v>36647</v>
      </c>
      <c r="B114">
        <v>1992.3009999999999</v>
      </c>
      <c r="C114" s="12">
        <f t="shared" si="2"/>
        <v>1966.2326586975148</v>
      </c>
      <c r="D114">
        <v>1966.2326587</v>
      </c>
      <c r="E114">
        <v>68.269765899999996</v>
      </c>
      <c r="F114">
        <v>1832.4263762999999</v>
      </c>
      <c r="G114">
        <v>2100.0389411000001</v>
      </c>
      <c r="H114">
        <v>26.068341308000001</v>
      </c>
    </row>
    <row r="115" spans="1:8">
      <c r="A115" s="1">
        <v>36678</v>
      </c>
      <c r="B115">
        <v>2009.7629999999999</v>
      </c>
      <c r="C115" s="12">
        <f t="shared" si="2"/>
        <v>1977.1775790757863</v>
      </c>
      <c r="D115">
        <v>1977.1775791</v>
      </c>
      <c r="E115">
        <v>68.269765899999996</v>
      </c>
      <c r="F115">
        <v>1843.3712966999999</v>
      </c>
      <c r="G115">
        <v>2110.9838614999999</v>
      </c>
      <c r="H115">
        <v>32.585420927000001</v>
      </c>
    </row>
    <row r="116" spans="1:8">
      <c r="A116" s="1">
        <v>36708</v>
      </c>
      <c r="B116">
        <v>2053.9960000000001</v>
      </c>
      <c r="C116" s="12">
        <f t="shared" si="2"/>
        <v>2112.1818222193065</v>
      </c>
      <c r="D116">
        <v>2112.1818222000002</v>
      </c>
      <c r="E116">
        <v>68.269765899999996</v>
      </c>
      <c r="F116">
        <v>1978.3755398000001</v>
      </c>
      <c r="G116">
        <v>2245.9881046</v>
      </c>
      <c r="H116">
        <v>-58.185822219999999</v>
      </c>
    </row>
    <row r="117" spans="1:8">
      <c r="A117" s="1">
        <v>36739</v>
      </c>
      <c r="B117">
        <v>2097.471</v>
      </c>
      <c r="C117" s="12">
        <f t="shared" si="2"/>
        <v>2093.1537771227499</v>
      </c>
      <c r="D117">
        <v>2093.1537770999998</v>
      </c>
      <c r="E117">
        <v>68.269765899999996</v>
      </c>
      <c r="F117">
        <v>1959.3474947</v>
      </c>
      <c r="G117">
        <v>2226.9600595000002</v>
      </c>
      <c r="H117">
        <v>4.3172228785</v>
      </c>
    </row>
    <row r="118" spans="1:8">
      <c r="A118" s="1">
        <v>36770</v>
      </c>
      <c r="B118">
        <v>1823.7059999999999</v>
      </c>
      <c r="C118" s="12">
        <f t="shared" si="2"/>
        <v>1769.1161196585219</v>
      </c>
      <c r="D118">
        <v>1769.1161196999999</v>
      </c>
      <c r="E118">
        <v>68.269765899999996</v>
      </c>
      <c r="F118">
        <v>1635.3098373</v>
      </c>
      <c r="G118">
        <v>1902.9224021</v>
      </c>
      <c r="H118">
        <v>54.589880342000001</v>
      </c>
    </row>
    <row r="119" spans="1:8">
      <c r="A119" s="1">
        <v>36800</v>
      </c>
      <c r="B119">
        <v>1976.9970000000001</v>
      </c>
      <c r="C119" s="12">
        <f t="shared" si="2"/>
        <v>1950.731178951138</v>
      </c>
      <c r="D119">
        <v>1950.7311790000001</v>
      </c>
      <c r="E119">
        <v>68.269765899999996</v>
      </c>
      <c r="F119">
        <v>1816.9248966</v>
      </c>
      <c r="G119">
        <v>2084.5374612999999</v>
      </c>
      <c r="H119">
        <v>26.26582105</v>
      </c>
    </row>
    <row r="120" spans="1:8">
      <c r="A120" s="1">
        <v>36831</v>
      </c>
      <c r="B120">
        <v>1981.4079999999999</v>
      </c>
      <c r="C120" s="12">
        <f t="shared" si="2"/>
        <v>1974.5290915021812</v>
      </c>
      <c r="D120">
        <v>1974.5290915</v>
      </c>
      <c r="E120">
        <v>68.269765899999996</v>
      </c>
      <c r="F120">
        <v>1840.7228090999999</v>
      </c>
      <c r="G120">
        <v>2108.3353738999999</v>
      </c>
      <c r="H120">
        <v>6.8789084977000003</v>
      </c>
    </row>
    <row r="121" spans="1:8">
      <c r="A121" s="1">
        <v>36861</v>
      </c>
      <c r="B121">
        <v>2000.153</v>
      </c>
      <c r="C121" s="12">
        <f t="shared" si="2"/>
        <v>2000.1837204963524</v>
      </c>
      <c r="D121">
        <v>2000.1837204999999</v>
      </c>
      <c r="E121">
        <v>68.269765899999996</v>
      </c>
      <c r="F121">
        <v>1866.3774381000001</v>
      </c>
      <c r="G121">
        <v>2133.9900029</v>
      </c>
      <c r="H121">
        <v>-3.0720495E-2</v>
      </c>
    </row>
    <row r="122" spans="1:8">
      <c r="A122" s="2">
        <v>43831</v>
      </c>
      <c r="B122">
        <v>1683.1479999999999</v>
      </c>
      <c r="C122" s="12">
        <f t="shared" si="2"/>
        <v>1732.8744692837643</v>
      </c>
      <c r="D122">
        <v>1732.8744693000001</v>
      </c>
      <c r="E122">
        <v>68.269765899999996</v>
      </c>
      <c r="F122">
        <v>1599.0681869</v>
      </c>
      <c r="G122">
        <v>1866.6807517</v>
      </c>
      <c r="H122">
        <v>-49.726469280000003</v>
      </c>
    </row>
    <row r="123" spans="1:8">
      <c r="A123" s="2">
        <v>43862</v>
      </c>
      <c r="B123">
        <v>1663.404</v>
      </c>
      <c r="C123" s="12">
        <f t="shared" si="2"/>
        <v>1699.9883491223084</v>
      </c>
      <c r="D123">
        <v>1699.9883491000001</v>
      </c>
      <c r="E123">
        <v>68.269765899999996</v>
      </c>
      <c r="F123">
        <v>1566.1820667</v>
      </c>
      <c r="G123">
        <v>1833.7946314999999</v>
      </c>
      <c r="H123">
        <v>-36.58434913</v>
      </c>
    </row>
    <row r="124" spans="1:8">
      <c r="A124" s="2">
        <v>43891</v>
      </c>
      <c r="B124">
        <v>2007.9280000000001</v>
      </c>
      <c r="C124" s="12">
        <f t="shared" si="2"/>
        <v>1983.9073051464768</v>
      </c>
      <c r="D124">
        <v>1983.9073051</v>
      </c>
      <c r="E124">
        <v>68.269765899999996</v>
      </c>
      <c r="F124">
        <v>1850.1010228</v>
      </c>
      <c r="G124">
        <v>2117.7135874999999</v>
      </c>
      <c r="H124">
        <v>24.020694850000002</v>
      </c>
    </row>
    <row r="125" spans="1:8">
      <c r="A125" s="2">
        <v>43922</v>
      </c>
      <c r="B125" t="s">
        <v>6</v>
      </c>
      <c r="C125" s="12">
        <f t="shared" si="2"/>
        <v>2024.2843270867502</v>
      </c>
      <c r="D125">
        <v>2024.2843270999999</v>
      </c>
      <c r="E125">
        <v>68.269765899999996</v>
      </c>
      <c r="F125">
        <v>1890.4780447000001</v>
      </c>
      <c r="G125">
        <v>2158.0906095</v>
      </c>
      <c r="H125" t="s">
        <v>6</v>
      </c>
    </row>
    <row r="126" spans="1:8">
      <c r="A126" s="2">
        <v>43952</v>
      </c>
      <c r="B126" t="s">
        <v>6</v>
      </c>
      <c r="C126" s="12">
        <f>C125-(C125-C125)*M$2-(B114-C114)*N$2+(B114-B113)+(B113-C113)*M$2*N$2</f>
        <v>2051.8694409728255</v>
      </c>
      <c r="D126">
        <v>2051.8694409999998</v>
      </c>
      <c r="E126">
        <v>75.657548610999996</v>
      </c>
      <c r="F126">
        <v>1903.5833705</v>
      </c>
      <c r="G126">
        <v>2200.1555113999998</v>
      </c>
      <c r="H126" t="s">
        <v>6</v>
      </c>
    </row>
    <row r="127" spans="1:8">
      <c r="A127" s="2">
        <v>43983</v>
      </c>
      <c r="B127" t="s">
        <v>6</v>
      </c>
      <c r="C127" s="12">
        <f t="shared" ref="C127:C136" si="3">C126-(C126-C126)*M$2-(B115-C115)*N$2+(B115-B114)+(B114-C114)*M$2*N$2</f>
        <v>2058.316939982356</v>
      </c>
      <c r="D127">
        <v>2058.3169400000002</v>
      </c>
      <c r="E127">
        <v>82.385486512</v>
      </c>
      <c r="F127">
        <v>1896.8443536</v>
      </c>
      <c r="G127">
        <v>2219.7895263999999</v>
      </c>
      <c r="H127" t="s">
        <v>6</v>
      </c>
    </row>
    <row r="128" spans="1:8">
      <c r="A128" s="2">
        <v>44013</v>
      </c>
      <c r="B128" t="s">
        <v>6</v>
      </c>
      <c r="C128" s="12">
        <f t="shared" si="3"/>
        <v>2146.2210728779637</v>
      </c>
      <c r="D128">
        <v>2146.2210728999999</v>
      </c>
      <c r="E128">
        <v>88.604018608999993</v>
      </c>
      <c r="F128">
        <v>1972.5603874999999</v>
      </c>
      <c r="G128">
        <v>2319.8817582000001</v>
      </c>
      <c r="H128" t="s">
        <v>6</v>
      </c>
    </row>
    <row r="129" spans="1:8">
      <c r="A129" s="2">
        <v>44044</v>
      </c>
      <c r="B129" t="s">
        <v>6</v>
      </c>
      <c r="C129" s="12">
        <f t="shared" si="3"/>
        <v>2169.5400488461109</v>
      </c>
      <c r="D129">
        <v>2169.5400488</v>
      </c>
      <c r="E129">
        <v>94.413854064999995</v>
      </c>
      <c r="F129">
        <v>1984.4922951999999</v>
      </c>
      <c r="G129">
        <v>2354.5878025000002</v>
      </c>
      <c r="H129" t="s">
        <v>6</v>
      </c>
    </row>
    <row r="130" spans="1:8">
      <c r="A130" s="2">
        <v>44075</v>
      </c>
      <c r="B130" t="s">
        <v>6</v>
      </c>
      <c r="C130" s="12">
        <f t="shared" si="3"/>
        <v>1865.3854268531045</v>
      </c>
      <c r="D130">
        <v>1865.3854269000001</v>
      </c>
      <c r="E130">
        <v>99.886333226000005</v>
      </c>
      <c r="F130">
        <v>1669.6118111999999</v>
      </c>
      <c r="G130">
        <v>2061.1590424999999</v>
      </c>
      <c r="H130" t="s">
        <v>6</v>
      </c>
    </row>
    <row r="131" spans="1:8">
      <c r="A131" s="2">
        <v>44105</v>
      </c>
      <c r="B131" t="s">
        <v>6</v>
      </c>
      <c r="C131" s="12">
        <f t="shared" si="3"/>
        <v>2019.9828214140809</v>
      </c>
      <c r="D131">
        <v>2019.9828213999999</v>
      </c>
      <c r="E131">
        <v>105.07417995</v>
      </c>
      <c r="F131">
        <v>1814.041213</v>
      </c>
      <c r="G131">
        <v>2225.9244297999999</v>
      </c>
      <c r="H131" t="s">
        <v>6</v>
      </c>
    </row>
    <row r="132" spans="1:8">
      <c r="A132" s="2">
        <v>44136</v>
      </c>
      <c r="B132" t="s">
        <v>6</v>
      </c>
      <c r="C132" s="12">
        <f t="shared" si="3"/>
        <v>2028.3664236266038</v>
      </c>
      <c r="D132">
        <v>2028.3664236</v>
      </c>
      <c r="E132">
        <v>110.01766684</v>
      </c>
      <c r="F132">
        <v>1812.7357589999999</v>
      </c>
      <c r="G132">
        <v>2243.9970883000001</v>
      </c>
      <c r="H132" t="s">
        <v>6</v>
      </c>
    </row>
    <row r="133" spans="1:8">
      <c r="A133" s="2">
        <v>44166</v>
      </c>
      <c r="B133" t="s">
        <v>6</v>
      </c>
      <c r="C133" s="12">
        <f t="shared" si="3"/>
        <v>2049.2157946920465</v>
      </c>
      <c r="D133">
        <v>2049.2157947000001</v>
      </c>
      <c r="E133">
        <v>114.74838013</v>
      </c>
      <c r="F133">
        <v>1824.3131023999999</v>
      </c>
      <c r="G133">
        <v>2274.1184870000002</v>
      </c>
      <c r="H133" t="s">
        <v>6</v>
      </c>
    </row>
    <row r="134" spans="1:8">
      <c r="A134" s="2">
        <v>43832</v>
      </c>
      <c r="B134" t="s">
        <v>6</v>
      </c>
      <c r="C134" s="12">
        <f t="shared" si="3"/>
        <v>1761.0765369884539</v>
      </c>
      <c r="D134">
        <v>1761.0765369999999</v>
      </c>
      <c r="E134">
        <v>119.29163620999999</v>
      </c>
      <c r="F134">
        <v>1527.2692264</v>
      </c>
      <c r="G134">
        <v>1994.8838476000001</v>
      </c>
      <c r="H134" t="s">
        <v>6</v>
      </c>
    </row>
    <row r="135" spans="1:8">
      <c r="A135" s="2">
        <v>43863</v>
      </c>
      <c r="B135" t="s">
        <v>6</v>
      </c>
      <c r="C135" s="12">
        <f t="shared" si="3"/>
        <v>1747.4930686604425</v>
      </c>
      <c r="D135">
        <v>1747.4930687000001</v>
      </c>
      <c r="E135">
        <v>123.66809692</v>
      </c>
      <c r="F135">
        <v>1505.1080526999999</v>
      </c>
      <c r="G135">
        <v>1989.8780847</v>
      </c>
      <c r="H135" t="s">
        <v>6</v>
      </c>
    </row>
    <row r="136" spans="1:8">
      <c r="A136" s="2">
        <v>43892</v>
      </c>
      <c r="B136" t="s">
        <v>6</v>
      </c>
      <c r="C136" s="12">
        <f t="shared" si="3"/>
        <v>2066.9719017464008</v>
      </c>
      <c r="D136">
        <v>2066.9719017000002</v>
      </c>
      <c r="E136">
        <v>127.89488622</v>
      </c>
      <c r="F136">
        <v>1816.302531</v>
      </c>
      <c r="G136">
        <v>2317.6412725</v>
      </c>
      <c r="H136" t="s">
        <v>6</v>
      </c>
    </row>
    <row r="137" spans="1:8">
      <c r="A137" s="2">
        <v>43923</v>
      </c>
      <c r="B137" t="s">
        <v>6</v>
      </c>
      <c r="C137" s="12">
        <f>C136-(C136-C136)*M$2-(C125-C125)*N$2+(C125-B124)+(B124-C124)*M$2*N$2</f>
        <v>2090.6142622157222</v>
      </c>
      <c r="D137">
        <v>2090.6142622000002</v>
      </c>
      <c r="E137">
        <v>141.79870037000001</v>
      </c>
      <c r="F137">
        <v>1812.6939164</v>
      </c>
      <c r="G137">
        <v>2368.5346079999999</v>
      </c>
      <c r="H137" t="s">
        <v>6</v>
      </c>
    </row>
    <row r="138" spans="1:8">
      <c r="A138" s="2">
        <v>43953</v>
      </c>
      <c r="B138" t="s">
        <v>6</v>
      </c>
      <c r="C138" s="12">
        <f>C137-(C137-C137)*M$2-(C126-C126)*N$2+(C126-C125)+(C125-C125)*M$2*N$2</f>
        <v>2118.1993761017975</v>
      </c>
      <c r="D138">
        <v>2118.1993760999999</v>
      </c>
      <c r="E138">
        <v>149.1605528</v>
      </c>
      <c r="F138">
        <v>1825.8500647000001</v>
      </c>
      <c r="G138">
        <v>2410.5486875000001</v>
      </c>
      <c r="H138" t="s">
        <v>6</v>
      </c>
    </row>
    <row r="139" spans="1:8">
      <c r="A139" s="2">
        <v>43984</v>
      </c>
      <c r="B139" t="s">
        <v>6</v>
      </c>
      <c r="C139" s="12">
        <f t="shared" ref="C139:C160" si="4">C138-(C138-C138)*M$2-(C127-C127)*N$2+(C127-C126)+(C126-C126)*M$2*N$2</f>
        <v>2124.646875111328</v>
      </c>
      <c r="D139">
        <v>2124.6468751000002</v>
      </c>
      <c r="E139">
        <v>156.17576507999999</v>
      </c>
      <c r="F139">
        <v>1818.5480003</v>
      </c>
      <c r="G139">
        <v>2430.7457499000002</v>
      </c>
      <c r="H139" t="s">
        <v>6</v>
      </c>
    </row>
    <row r="140" spans="1:8">
      <c r="A140" s="2">
        <v>44014</v>
      </c>
      <c r="B140" t="s">
        <v>6</v>
      </c>
      <c r="C140" s="12">
        <f t="shared" si="4"/>
        <v>2212.5510080069357</v>
      </c>
      <c r="D140">
        <v>2212.5510079999999</v>
      </c>
      <c r="E140">
        <v>162.88913002999999</v>
      </c>
      <c r="F140">
        <v>1893.2941797000001</v>
      </c>
      <c r="G140">
        <v>2531.8078363</v>
      </c>
      <c r="H140" t="s">
        <v>6</v>
      </c>
    </row>
    <row r="141" spans="1:8">
      <c r="A141" s="2">
        <v>44045</v>
      </c>
      <c r="B141" t="s">
        <v>6</v>
      </c>
      <c r="C141" s="12">
        <f t="shared" si="4"/>
        <v>2235.869983975083</v>
      </c>
      <c r="D141">
        <v>2235.8699839999999</v>
      </c>
      <c r="E141">
        <v>169.33655178000001</v>
      </c>
      <c r="F141">
        <v>1903.9764412</v>
      </c>
      <c r="G141">
        <v>2567.7635267000001</v>
      </c>
      <c r="H141" t="s">
        <v>6</v>
      </c>
    </row>
    <row r="142" spans="1:8">
      <c r="A142" s="2">
        <v>44076</v>
      </c>
      <c r="B142" t="s">
        <v>6</v>
      </c>
      <c r="C142" s="12">
        <f t="shared" si="4"/>
        <v>1931.7153619820765</v>
      </c>
      <c r="D142">
        <v>1931.7153619999999</v>
      </c>
      <c r="E142">
        <v>175.54733508000001</v>
      </c>
      <c r="F142">
        <v>1587.6489077000001</v>
      </c>
      <c r="G142">
        <v>2275.7818163000002</v>
      </c>
      <c r="H142" t="s">
        <v>6</v>
      </c>
    </row>
    <row r="143" spans="1:8">
      <c r="A143" s="2">
        <v>44106</v>
      </c>
      <c r="B143" t="s">
        <v>6</v>
      </c>
      <c r="C143" s="12">
        <f t="shared" si="4"/>
        <v>2086.3127565430532</v>
      </c>
      <c r="D143">
        <v>2086.3127565</v>
      </c>
      <c r="E143">
        <v>181.54576815999999</v>
      </c>
      <c r="F143">
        <v>1730.4895894000001</v>
      </c>
      <c r="G143">
        <v>2442.1359237000001</v>
      </c>
      <c r="H143" t="s">
        <v>6</v>
      </c>
    </row>
    <row r="144" spans="1:8">
      <c r="A144" s="2">
        <v>44137</v>
      </c>
      <c r="B144" t="s">
        <v>6</v>
      </c>
      <c r="C144" s="12">
        <f t="shared" si="4"/>
        <v>2094.6963587555761</v>
      </c>
      <c r="D144">
        <v>2094.6963587999999</v>
      </c>
      <c r="E144">
        <v>187.35224851000001</v>
      </c>
      <c r="F144">
        <v>1727.4926992999999</v>
      </c>
      <c r="G144">
        <v>2461.9000182999998</v>
      </c>
      <c r="H144" t="s">
        <v>6</v>
      </c>
    </row>
    <row r="145" spans="1:8">
      <c r="A145" s="2">
        <v>44167</v>
      </c>
      <c r="B145" t="s">
        <v>6</v>
      </c>
      <c r="C145" s="12">
        <f t="shared" si="4"/>
        <v>2115.5457298210185</v>
      </c>
      <c r="D145">
        <v>2115.5457298000001</v>
      </c>
      <c r="E145">
        <v>192.98410325</v>
      </c>
      <c r="F145">
        <v>1737.3038379</v>
      </c>
      <c r="G145">
        <v>2493.7876218000001</v>
      </c>
      <c r="H145" t="s">
        <v>6</v>
      </c>
    </row>
    <row r="146" spans="1:8">
      <c r="A146" s="2">
        <v>43833</v>
      </c>
      <c r="B146" t="s">
        <v>6</v>
      </c>
      <c r="C146" s="12">
        <f t="shared" si="4"/>
        <v>1827.4064721174259</v>
      </c>
      <c r="D146">
        <v>1827.4064721</v>
      </c>
      <c r="E146">
        <v>198.45619969000001</v>
      </c>
      <c r="F146">
        <v>1438.4394682</v>
      </c>
      <c r="G146">
        <v>2216.3734760000002</v>
      </c>
      <c r="H146" t="s">
        <v>6</v>
      </c>
    </row>
    <row r="147" spans="1:8">
      <c r="A147" s="2">
        <v>43864</v>
      </c>
      <c r="B147" t="s">
        <v>6</v>
      </c>
      <c r="C147" s="12">
        <f t="shared" si="4"/>
        <v>1813.8230037894145</v>
      </c>
      <c r="D147">
        <v>1813.8230037999999</v>
      </c>
      <c r="E147">
        <v>203.78140808000001</v>
      </c>
      <c r="F147">
        <v>1414.4187832</v>
      </c>
      <c r="G147">
        <v>2213.2272243000002</v>
      </c>
      <c r="H147" t="s">
        <v>6</v>
      </c>
    </row>
    <row r="148" spans="1:8">
      <c r="A148" s="2">
        <v>43893</v>
      </c>
      <c r="B148" t="s">
        <v>6</v>
      </c>
      <c r="C148" s="12">
        <f t="shared" si="4"/>
        <v>2133.3018368753728</v>
      </c>
      <c r="D148">
        <v>2133.3018369000001</v>
      </c>
      <c r="E148">
        <v>208.97095818</v>
      </c>
      <c r="F148">
        <v>1723.726285</v>
      </c>
      <c r="G148">
        <v>2542.8773887000002</v>
      </c>
      <c r="H148" t="s">
        <v>6</v>
      </c>
    </row>
    <row r="149" spans="1:8">
      <c r="A149" s="2">
        <v>43924</v>
      </c>
      <c r="B149" t="s">
        <v>6</v>
      </c>
      <c r="C149" s="12">
        <f t="shared" si="4"/>
        <v>2156.9441973446942</v>
      </c>
      <c r="D149">
        <v>2156.9441974000001</v>
      </c>
      <c r="E149">
        <v>221.99140428999999</v>
      </c>
      <c r="F149">
        <v>1721.8490400999999</v>
      </c>
      <c r="G149">
        <v>2592.0393546</v>
      </c>
      <c r="H149" t="s">
        <v>6</v>
      </c>
    </row>
    <row r="150" spans="1:8">
      <c r="A150" s="2">
        <v>43954</v>
      </c>
      <c r="B150" t="s">
        <v>6</v>
      </c>
      <c r="C150" s="12">
        <f t="shared" si="4"/>
        <v>2184.5293112307695</v>
      </c>
      <c r="D150">
        <v>2184.5293111999999</v>
      </c>
      <c r="E150">
        <v>229.94521441000001</v>
      </c>
      <c r="F150">
        <v>1733.8449725999999</v>
      </c>
      <c r="G150">
        <v>2635.2136498999998</v>
      </c>
      <c r="H150" t="s">
        <v>6</v>
      </c>
    </row>
    <row r="151" spans="1:8">
      <c r="A151" s="2">
        <v>43985</v>
      </c>
      <c r="B151" t="s">
        <v>6</v>
      </c>
      <c r="C151" s="12">
        <f t="shared" si="4"/>
        <v>2190.9768102403</v>
      </c>
      <c r="D151">
        <v>2190.9768101999998</v>
      </c>
      <c r="E151">
        <v>237.63295160000001</v>
      </c>
      <c r="F151">
        <v>1725.2247835999999</v>
      </c>
      <c r="G151">
        <v>2656.7288368999998</v>
      </c>
      <c r="H151" t="s">
        <v>6</v>
      </c>
    </row>
    <row r="152" spans="1:8">
      <c r="A152" s="2">
        <v>44015</v>
      </c>
      <c r="B152" t="s">
        <v>6</v>
      </c>
      <c r="C152" s="12">
        <f t="shared" si="4"/>
        <v>2278.8809431359077</v>
      </c>
      <c r="D152">
        <v>2278.8809431</v>
      </c>
      <c r="E152">
        <v>245.07965590000001</v>
      </c>
      <c r="F152">
        <v>1798.5336442</v>
      </c>
      <c r="G152">
        <v>2759.2282421</v>
      </c>
      <c r="H152" t="s">
        <v>6</v>
      </c>
    </row>
    <row r="153" spans="1:8">
      <c r="A153" s="2">
        <v>44046</v>
      </c>
      <c r="B153" t="s">
        <v>6</v>
      </c>
      <c r="C153" s="12">
        <f t="shared" si="4"/>
        <v>2302.199919104055</v>
      </c>
      <c r="D153">
        <v>2302.1999191</v>
      </c>
      <c r="E153">
        <v>252.30667012999999</v>
      </c>
      <c r="F153">
        <v>1807.6879326000001</v>
      </c>
      <c r="G153">
        <v>2796.7119056000001</v>
      </c>
      <c r="H153" t="s">
        <v>6</v>
      </c>
    </row>
    <row r="154" spans="1:8">
      <c r="A154" s="2">
        <v>44077</v>
      </c>
      <c r="B154" t="s">
        <v>6</v>
      </c>
      <c r="C154" s="12">
        <f t="shared" si="4"/>
        <v>1998.0452971110485</v>
      </c>
      <c r="D154">
        <v>1998.0452971</v>
      </c>
      <c r="E154">
        <v>259.33236174000001</v>
      </c>
      <c r="F154">
        <v>1489.7632080999999</v>
      </c>
      <c r="G154">
        <v>2506.3273860999998</v>
      </c>
      <c r="H154" t="s">
        <v>6</v>
      </c>
    </row>
    <row r="155" spans="1:8">
      <c r="A155" s="2">
        <v>44107</v>
      </c>
      <c r="B155" t="s">
        <v>6</v>
      </c>
      <c r="C155" s="12">
        <f t="shared" si="4"/>
        <v>2152.6426916720252</v>
      </c>
      <c r="D155">
        <v>2152.6426916999999</v>
      </c>
      <c r="E155">
        <v>266.17267308999999</v>
      </c>
      <c r="F155">
        <v>1630.9538388000001</v>
      </c>
      <c r="G155">
        <v>2674.3315446000001</v>
      </c>
      <c r="H155" t="s">
        <v>6</v>
      </c>
    </row>
    <row r="156" spans="1:8">
      <c r="A156" s="2">
        <v>44138</v>
      </c>
      <c r="B156" t="s">
        <v>6</v>
      </c>
      <c r="C156" s="12">
        <f t="shared" si="4"/>
        <v>2161.0262938845481</v>
      </c>
      <c r="D156">
        <v>2161.0262938999999</v>
      </c>
      <c r="E156">
        <v>272.84154733000003</v>
      </c>
      <c r="F156">
        <v>1626.2666876000001</v>
      </c>
      <c r="G156">
        <v>2695.7859002</v>
      </c>
      <c r="H156" t="s">
        <v>6</v>
      </c>
    </row>
    <row r="157" spans="1:8">
      <c r="A157" s="2">
        <v>44168</v>
      </c>
      <c r="B157" t="s">
        <v>6</v>
      </c>
      <c r="C157" s="12">
        <f t="shared" si="4"/>
        <v>2181.8756649499906</v>
      </c>
      <c r="D157">
        <v>2181.875665</v>
      </c>
      <c r="E157">
        <v>279.35126276</v>
      </c>
      <c r="F157">
        <v>1634.3572509000001</v>
      </c>
      <c r="G157">
        <v>2729.3940790000001</v>
      </c>
      <c r="H157" t="s">
        <v>6</v>
      </c>
    </row>
    <row r="158" spans="1:8">
      <c r="A158" s="2">
        <v>43834</v>
      </c>
      <c r="B158" t="s">
        <v>6</v>
      </c>
      <c r="C158" s="12">
        <f t="shared" si="4"/>
        <v>1893.7364072463979</v>
      </c>
      <c r="D158">
        <v>1893.7364073000001</v>
      </c>
      <c r="E158">
        <v>285.71269845</v>
      </c>
      <c r="F158">
        <v>1333.7498083999999</v>
      </c>
      <c r="G158">
        <v>2453.7230061</v>
      </c>
      <c r="H158" t="s">
        <v>6</v>
      </c>
    </row>
    <row r="159" spans="1:8">
      <c r="A159" s="2">
        <v>43865</v>
      </c>
      <c r="B159" t="s">
        <v>6</v>
      </c>
      <c r="C159" s="12">
        <f t="shared" si="4"/>
        <v>1880.1529389183866</v>
      </c>
      <c r="D159">
        <v>1880.1529389</v>
      </c>
      <c r="E159">
        <v>291.93554786999999</v>
      </c>
      <c r="F159">
        <v>1307.9697793</v>
      </c>
      <c r="G159">
        <v>2452.3360985999998</v>
      </c>
      <c r="H159" t="s">
        <v>6</v>
      </c>
    </row>
    <row r="160" spans="1:8">
      <c r="A160" s="2">
        <v>43894</v>
      </c>
      <c r="B160" t="s">
        <v>6</v>
      </c>
      <c r="C160" s="12">
        <f t="shared" si="4"/>
        <v>2199.6317720043448</v>
      </c>
      <c r="D160">
        <v>2199.6317720000002</v>
      </c>
      <c r="E160">
        <v>298.02849220000002</v>
      </c>
      <c r="F160">
        <v>1615.5066609</v>
      </c>
      <c r="G160">
        <v>2783.7568830999999</v>
      </c>
      <c r="H160" t="s">
        <v>6</v>
      </c>
    </row>
  </sheetData>
  <hyperlinks>
    <hyperlink ref="J13" r:id="rId1" xr:uid="{6A5A8E73-9412-4026-847C-ACC1FDF96200}"/>
    <hyperlink ref="J20" r:id="rId2" xr:uid="{751CE8C8-1C07-44DF-8647-63C8071B3ECC}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EADF-D6FD-491A-838B-C55B36D2A8A8}">
  <dimension ref="A1:P160"/>
  <sheetViews>
    <sheetView topLeftCell="A135" workbookViewId="0">
      <selection activeCell="C148" sqref="C148"/>
    </sheetView>
  </sheetViews>
  <sheetFormatPr defaultRowHeight="14.4"/>
  <cols>
    <col min="3" max="3" width="15.109375" style="4" bestFit="1" customWidth="1"/>
    <col min="4" max="4" width="12" bestFit="1" customWidth="1"/>
    <col min="10" max="10" width="11" bestFit="1" customWidth="1"/>
    <col min="11" max="11" width="11.109375" bestFit="1" customWidth="1"/>
    <col min="13" max="13" width="12" bestFit="1" customWidth="1"/>
  </cols>
  <sheetData>
    <row r="1" spans="1:16" s="3" customFormat="1">
      <c r="A1" s="3" t="s">
        <v>0</v>
      </c>
      <c r="B1" s="3" t="s">
        <v>20</v>
      </c>
      <c r="C1" s="5" t="s">
        <v>24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>
      <c r="A2" s="1">
        <v>33239</v>
      </c>
      <c r="B2">
        <v>1708.9169999999999</v>
      </c>
      <c r="C2" s="4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J2" t="s">
        <v>14</v>
      </c>
      <c r="K2" t="s">
        <v>15</v>
      </c>
      <c r="L2">
        <v>4570.9106542</v>
      </c>
      <c r="M2">
        <v>1.5314402213</v>
      </c>
      <c r="N2">
        <v>0.79600078510000005</v>
      </c>
      <c r="O2">
        <v>0.61037124009999999</v>
      </c>
      <c r="P2">
        <v>0.3135531808</v>
      </c>
    </row>
    <row r="3" spans="1:16">
      <c r="A3" s="1">
        <v>33270</v>
      </c>
      <c r="B3">
        <v>1620.586</v>
      </c>
      <c r="C3" s="4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J3" t="s">
        <v>2</v>
      </c>
      <c r="K3" t="s">
        <v>15</v>
      </c>
      <c r="L3" t="s">
        <v>6</v>
      </c>
      <c r="M3">
        <v>0.89903684009999996</v>
      </c>
      <c r="N3">
        <v>9.1209483999999993E-2</v>
      </c>
      <c r="O3">
        <v>7.9994630999999997E-2</v>
      </c>
      <c r="P3">
        <v>0.14322185239999999</v>
      </c>
    </row>
    <row r="4" spans="1:16">
      <c r="A4" s="1">
        <v>33298</v>
      </c>
      <c r="B4">
        <v>1972.7149999999999</v>
      </c>
      <c r="C4" s="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J4" t="s">
        <v>16</v>
      </c>
      <c r="K4" t="s">
        <v>15</v>
      </c>
      <c r="L4" t="s">
        <v>6</v>
      </c>
      <c r="M4">
        <v>0</v>
      </c>
      <c r="N4">
        <v>1</v>
      </c>
      <c r="O4">
        <v>2</v>
      </c>
      <c r="P4">
        <v>1</v>
      </c>
    </row>
    <row r="5" spans="1:16">
      <c r="A5" s="1">
        <v>33329</v>
      </c>
      <c r="B5">
        <v>1811.665</v>
      </c>
      <c r="C5" s="4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J5" t="s">
        <v>17</v>
      </c>
      <c r="K5" t="s">
        <v>15</v>
      </c>
      <c r="L5" t="s">
        <v>6</v>
      </c>
      <c r="M5">
        <v>0</v>
      </c>
      <c r="N5">
        <v>1</v>
      </c>
      <c r="O5">
        <v>12</v>
      </c>
      <c r="P5">
        <v>1</v>
      </c>
    </row>
    <row r="6" spans="1:16">
      <c r="A6" s="1">
        <v>33359</v>
      </c>
      <c r="B6">
        <v>1974.9639999999999</v>
      </c>
      <c r="C6" s="4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J6" t="s">
        <v>18</v>
      </c>
      <c r="K6" t="s">
        <v>15</v>
      </c>
      <c r="L6" t="s">
        <v>6</v>
      </c>
      <c r="M6">
        <v>0</v>
      </c>
      <c r="N6">
        <v>0</v>
      </c>
      <c r="O6">
        <v>0</v>
      </c>
      <c r="P6">
        <v>0</v>
      </c>
    </row>
    <row r="7" spans="1:16">
      <c r="A7" s="1">
        <v>33390</v>
      </c>
      <c r="B7">
        <v>1862.356</v>
      </c>
      <c r="C7" s="4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</row>
    <row r="8" spans="1:16">
      <c r="A8" s="1">
        <v>33420</v>
      </c>
      <c r="B8">
        <v>1939.86</v>
      </c>
      <c r="C8" s="4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1:16">
      <c r="A9" s="1">
        <v>33451</v>
      </c>
      <c r="B9">
        <v>2013.2639999999999</v>
      </c>
      <c r="C9" s="4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16">
      <c r="A10" s="1">
        <v>33482</v>
      </c>
      <c r="B10">
        <v>1595.6569999999999</v>
      </c>
      <c r="C10" s="4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1:16">
      <c r="A11" s="1">
        <v>33512</v>
      </c>
      <c r="B11">
        <v>1724.924</v>
      </c>
      <c r="C11" s="4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1:16">
      <c r="A12" s="1">
        <v>33543</v>
      </c>
      <c r="B12">
        <v>1675.6669999999999</v>
      </c>
      <c r="C12" s="4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1:16">
      <c r="A13" s="1">
        <v>33573</v>
      </c>
      <c r="B13">
        <v>1813.8630000000001</v>
      </c>
      <c r="C13" s="4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</row>
    <row r="14" spans="1:16">
      <c r="A14" s="1">
        <v>33604</v>
      </c>
      <c r="B14">
        <v>1614.827</v>
      </c>
      <c r="C14" s="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  <row r="15" spans="1:16">
      <c r="A15" s="1">
        <v>33635</v>
      </c>
      <c r="B15">
        <v>1557.088</v>
      </c>
      <c r="C15" s="4">
        <f>M$2+B14+(B3-B2)</f>
        <v>1528.0274402213001</v>
      </c>
      <c r="D15">
        <v>1528.0274402</v>
      </c>
      <c r="E15">
        <v>67.608510219999999</v>
      </c>
      <c r="F15">
        <v>1395.5171951</v>
      </c>
      <c r="G15">
        <v>1660.5376853</v>
      </c>
      <c r="H15">
        <v>29.060559778999998</v>
      </c>
      <c r="J15" s="3"/>
    </row>
    <row r="16" spans="1:16">
      <c r="A16" s="1">
        <v>33664</v>
      </c>
      <c r="B16">
        <v>1891.223</v>
      </c>
      <c r="C16" s="9">
        <f>M$2*(1-P$2)+B15+(B4-B3)-(B15-C15)*N$2+((B15-B14)-(B3-B2))*P$2</f>
        <v>1896.7282427764492</v>
      </c>
      <c r="D16">
        <v>1896.7282428000001</v>
      </c>
      <c r="E16">
        <v>67.608510219999999</v>
      </c>
      <c r="F16">
        <v>1764.2179977000001</v>
      </c>
      <c r="G16">
        <v>2029.2384879000001</v>
      </c>
      <c r="H16">
        <v>-5.5052427760000002</v>
      </c>
    </row>
    <row r="17" spans="1:8">
      <c r="A17" s="1">
        <v>33695</v>
      </c>
      <c r="B17">
        <v>1955.981</v>
      </c>
      <c r="C17" s="9">
        <f t="shared" ref="C17:C26" si="0">M$2*(1-P$2)+B16+(B5-B4)-(B16-C16)*N$2+((B16-B15)-(B4-B3))*P$2</f>
        <v>1729.9643539056108</v>
      </c>
      <c r="D17">
        <v>1729.9643539000001</v>
      </c>
      <c r="E17">
        <v>67.608510219999999</v>
      </c>
      <c r="F17">
        <v>1597.4541088000001</v>
      </c>
      <c r="G17">
        <v>1862.4745989999999</v>
      </c>
      <c r="H17">
        <v>226.01664608999999</v>
      </c>
    </row>
    <row r="18" spans="1:8">
      <c r="A18" s="1">
        <v>33725</v>
      </c>
      <c r="B18">
        <v>1884.7139999999999</v>
      </c>
      <c r="C18" s="9">
        <f t="shared" si="0"/>
        <v>2011.2246411819904</v>
      </c>
      <c r="D18">
        <v>2011.2246412</v>
      </c>
      <c r="E18">
        <v>67.608510219999999</v>
      </c>
      <c r="F18">
        <v>1878.7143960999999</v>
      </c>
      <c r="G18">
        <v>2143.7348863000002</v>
      </c>
      <c r="H18">
        <v>-126.51064119999999</v>
      </c>
    </row>
    <row r="19" spans="1:8">
      <c r="A19" s="1">
        <v>33756</v>
      </c>
      <c r="B19">
        <v>1623.0419999999999</v>
      </c>
      <c r="C19" s="9">
        <f t="shared" si="0"/>
        <v>1800.3109065655422</v>
      </c>
      <c r="D19">
        <v>1800.3109066</v>
      </c>
      <c r="E19">
        <v>67.608510219999999</v>
      </c>
      <c r="F19">
        <v>1667.8006614999999</v>
      </c>
      <c r="G19">
        <v>1932.8211515999999</v>
      </c>
      <c r="H19">
        <v>-177.26890660000001</v>
      </c>
    </row>
    <row r="20" spans="1:8">
      <c r="A20" s="1">
        <v>33786</v>
      </c>
      <c r="B20">
        <v>1903.309</v>
      </c>
      <c r="C20" s="9">
        <f t="shared" si="0"/>
        <v>1795.963949725925</v>
      </c>
      <c r="D20">
        <v>1795.9639497000001</v>
      </c>
      <c r="E20">
        <v>67.608510219999999</v>
      </c>
      <c r="F20">
        <v>1663.4537046</v>
      </c>
      <c r="G20">
        <v>1928.4741948000001</v>
      </c>
      <c r="H20">
        <v>107.34505027</v>
      </c>
    </row>
    <row r="21" spans="1:8">
      <c r="A21" s="1">
        <v>33817</v>
      </c>
      <c r="B21">
        <v>1996.712</v>
      </c>
      <c r="C21" s="9">
        <f t="shared" si="0"/>
        <v>1955.894491572494</v>
      </c>
      <c r="D21">
        <v>1955.8944916</v>
      </c>
      <c r="E21">
        <v>67.608510219999999</v>
      </c>
      <c r="F21">
        <v>1823.3842465</v>
      </c>
      <c r="G21">
        <v>2088.4047366999998</v>
      </c>
      <c r="H21">
        <v>40.817508427999996</v>
      </c>
    </row>
    <row r="22" spans="1:8">
      <c r="A22" s="1">
        <v>33848</v>
      </c>
      <c r="B22">
        <v>1703.8969999999999</v>
      </c>
      <c r="C22" s="9">
        <f t="shared" si="0"/>
        <v>1553.9362335774049</v>
      </c>
      <c r="D22">
        <v>1553.9362335999999</v>
      </c>
      <c r="E22">
        <v>67.608510219999999</v>
      </c>
      <c r="F22">
        <v>1421.4259884999999</v>
      </c>
      <c r="G22">
        <v>1686.4464786999999</v>
      </c>
      <c r="H22">
        <v>149.96076642</v>
      </c>
    </row>
    <row r="23" spans="1:8">
      <c r="A23" s="1">
        <v>33878</v>
      </c>
      <c r="B23">
        <v>1810</v>
      </c>
      <c r="C23" s="9">
        <f t="shared" si="0"/>
        <v>1753.9752930005166</v>
      </c>
      <c r="D23">
        <v>1753.975293</v>
      </c>
      <c r="E23">
        <v>67.608510219999999</v>
      </c>
      <c r="F23">
        <v>1621.4650478999999</v>
      </c>
      <c r="G23">
        <v>1886.4855381</v>
      </c>
      <c r="H23">
        <v>56.024707001000003</v>
      </c>
    </row>
    <row r="24" spans="1:8">
      <c r="A24" s="1">
        <v>33909</v>
      </c>
      <c r="B24">
        <v>1861.6010000000001</v>
      </c>
      <c r="C24" s="9">
        <f t="shared" si="0"/>
        <v>1709.9353956320688</v>
      </c>
      <c r="D24">
        <v>1709.9353956</v>
      </c>
      <c r="E24">
        <v>67.608510219999999</v>
      </c>
      <c r="F24">
        <v>1577.4251506000001</v>
      </c>
      <c r="G24">
        <v>1842.4456407</v>
      </c>
      <c r="H24">
        <v>151.66560437000001</v>
      </c>
    </row>
    <row r="25" spans="1:8">
      <c r="A25" s="1">
        <v>33939</v>
      </c>
      <c r="B25">
        <v>1875.1220000000001</v>
      </c>
      <c r="C25" s="9">
        <f t="shared" si="0"/>
        <v>1911.7466588282937</v>
      </c>
      <c r="D25">
        <v>1911.7466588</v>
      </c>
      <c r="E25">
        <v>67.608510219999999</v>
      </c>
      <c r="F25">
        <v>1779.2364137</v>
      </c>
      <c r="G25">
        <v>2044.2569039</v>
      </c>
      <c r="H25">
        <v>-36.624658830000001</v>
      </c>
    </row>
    <row r="26" spans="1:8">
      <c r="A26" s="1">
        <v>33970</v>
      </c>
      <c r="B26">
        <v>1705.259</v>
      </c>
      <c r="C26" s="9">
        <f t="shared" si="0"/>
        <v>1667.1982666338076</v>
      </c>
      <c r="D26">
        <v>1667.1982665999999</v>
      </c>
      <c r="E26">
        <v>67.608510219999999</v>
      </c>
      <c r="F26">
        <v>1534.6880216</v>
      </c>
      <c r="G26">
        <v>1799.7085116999999</v>
      </c>
      <c r="H26">
        <v>38.060733368000001</v>
      </c>
    </row>
    <row r="27" spans="1:8">
      <c r="A27" s="1">
        <v>34001</v>
      </c>
      <c r="B27">
        <v>1618.5350000000001</v>
      </c>
      <c r="C27" s="9">
        <f>M$2*(1-P$2)+B26+(B15-B14)-(B26-C26)*N$2-(B15-C15)*O$2+((B26-B25)-(B14-B13))*P$2</f>
        <v>1609.6844356610886</v>
      </c>
      <c r="D27">
        <v>1609.6844357</v>
      </c>
      <c r="E27">
        <v>67.608510219999999</v>
      </c>
      <c r="F27">
        <v>1477.1741906</v>
      </c>
      <c r="G27">
        <v>1742.1946806999999</v>
      </c>
      <c r="H27">
        <v>8.85056434</v>
      </c>
    </row>
    <row r="28" spans="1:8">
      <c r="A28" s="1">
        <v>34029</v>
      </c>
      <c r="B28">
        <v>1836.7090000000001</v>
      </c>
      <c r="C28" s="9">
        <f>M$2*(1-P$2)+B27+(B16-B15)-(B27-C27)*N$2-(B16-C16)*O$2+((B27-B26)-(B15-B14))*P$2+(B15-C15)*N$2*O$2</f>
        <v>1955.0673459557311</v>
      </c>
      <c r="D28">
        <v>1955.067346</v>
      </c>
      <c r="E28">
        <v>67.608510219999999</v>
      </c>
      <c r="F28">
        <v>1822.5571009</v>
      </c>
      <c r="G28">
        <v>2087.5775910000002</v>
      </c>
      <c r="H28">
        <v>-118.358346</v>
      </c>
    </row>
    <row r="29" spans="1:8">
      <c r="A29" s="1">
        <v>34060</v>
      </c>
      <c r="B29">
        <v>1957.0429999999999</v>
      </c>
      <c r="C29" s="9">
        <f>M$2*(1-P$2)+B28+(B17-B16)-(B28-C28)*N$2-(B17-C17)*O$2+((B28-B27)-(B16-B15))*P$2+(B16-C16)*N$2*O$2</f>
        <v>1819.7428324548875</v>
      </c>
      <c r="D29">
        <v>1819.7428325000001</v>
      </c>
      <c r="E29">
        <v>67.608510219999999</v>
      </c>
      <c r="F29">
        <v>1687.2325874000001</v>
      </c>
      <c r="G29">
        <v>1952.2530775</v>
      </c>
      <c r="H29">
        <v>137.30016753999999</v>
      </c>
    </row>
    <row r="30" spans="1:8">
      <c r="A30" s="1">
        <v>34090</v>
      </c>
      <c r="B30">
        <v>1917.1849999999999</v>
      </c>
      <c r="C30" s="9">
        <f t="shared" ref="C30:C93" si="1">M$2*(1-P$2)+B29+(B18-B17)-(B29-C29)*N$2-(B18-C18)*O$2+((B29-B28)-(B17-B16))*P$2+(B17-C17)*N$2*O$2</f>
        <v>1981.9922401420672</v>
      </c>
      <c r="D30">
        <v>1981.9922400999999</v>
      </c>
      <c r="E30">
        <v>67.608510219999999</v>
      </c>
      <c r="F30">
        <v>1849.4819950999999</v>
      </c>
      <c r="G30">
        <v>2114.5024852000001</v>
      </c>
      <c r="H30">
        <v>-64.807240140000005</v>
      </c>
    </row>
    <row r="31" spans="1:8">
      <c r="A31" s="1">
        <v>34121</v>
      </c>
      <c r="B31">
        <v>1882.3979999999999</v>
      </c>
      <c r="C31" s="9">
        <f t="shared" si="1"/>
        <v>1764.733148137572</v>
      </c>
      <c r="D31">
        <v>1764.7331481000001</v>
      </c>
      <c r="E31">
        <v>67.608510219999999</v>
      </c>
      <c r="F31">
        <v>1632.2229030999999</v>
      </c>
      <c r="G31">
        <v>1897.2433931999999</v>
      </c>
      <c r="H31">
        <v>117.66485186</v>
      </c>
    </row>
    <row r="32" spans="1:8">
      <c r="A32" s="1">
        <v>34151</v>
      </c>
      <c r="B32">
        <v>1933.009</v>
      </c>
      <c r="C32" s="9">
        <f t="shared" si="1"/>
        <v>1989.5479603353278</v>
      </c>
      <c r="D32">
        <v>1989.5479603000001</v>
      </c>
      <c r="E32">
        <v>67.608510219999999</v>
      </c>
      <c r="F32">
        <v>1857.0377152999999</v>
      </c>
      <c r="G32">
        <v>2122.0582054000001</v>
      </c>
      <c r="H32">
        <v>-56.538960340000003</v>
      </c>
    </row>
    <row r="33" spans="1:8">
      <c r="A33" s="1">
        <v>34182</v>
      </c>
      <c r="B33">
        <v>1996.1669999999999</v>
      </c>
      <c r="C33" s="9">
        <f t="shared" si="1"/>
        <v>2027.6993418355733</v>
      </c>
      <c r="D33">
        <v>2027.6993418</v>
      </c>
      <c r="E33">
        <v>67.608510219999999</v>
      </c>
      <c r="F33">
        <v>1895.1890968</v>
      </c>
      <c r="G33">
        <v>2160.2095869</v>
      </c>
      <c r="H33">
        <v>-31.532341840000001</v>
      </c>
    </row>
    <row r="34" spans="1:8">
      <c r="A34" s="1">
        <v>34213</v>
      </c>
      <c r="B34">
        <v>1672.8409999999999</v>
      </c>
      <c r="C34" s="9">
        <f t="shared" si="1"/>
        <v>1648.3192970211171</v>
      </c>
      <c r="D34">
        <v>1648.319297</v>
      </c>
      <c r="E34">
        <v>67.608510219999999</v>
      </c>
      <c r="F34">
        <v>1515.8090519</v>
      </c>
      <c r="G34">
        <v>1780.8295421</v>
      </c>
      <c r="H34">
        <v>24.521702977</v>
      </c>
    </row>
    <row r="35" spans="1:8">
      <c r="A35" s="1">
        <v>34243</v>
      </c>
      <c r="B35">
        <v>1752.827</v>
      </c>
      <c r="C35" s="9">
        <f t="shared" si="1"/>
        <v>1789.5726025384859</v>
      </c>
      <c r="D35">
        <v>1789.5726024999999</v>
      </c>
      <c r="E35">
        <v>67.608510219999999</v>
      </c>
      <c r="F35">
        <v>1657.0623575</v>
      </c>
      <c r="G35">
        <v>1922.0828475999999</v>
      </c>
      <c r="H35">
        <v>-36.74560254</v>
      </c>
    </row>
    <row r="36" spans="1:8">
      <c r="A36" s="1">
        <v>34274</v>
      </c>
      <c r="B36">
        <v>1720.377</v>
      </c>
      <c r="C36" s="9">
        <f t="shared" si="1"/>
        <v>1761.1873285744284</v>
      </c>
      <c r="D36">
        <v>1761.1873286</v>
      </c>
      <c r="E36">
        <v>67.608510219999999</v>
      </c>
      <c r="F36">
        <v>1628.6770835</v>
      </c>
      <c r="G36">
        <v>1893.6975737</v>
      </c>
      <c r="H36">
        <v>-40.810328579999997</v>
      </c>
    </row>
    <row r="37" spans="1:8">
      <c r="A37" s="1">
        <v>34304</v>
      </c>
      <c r="B37">
        <v>1734.2919999999999</v>
      </c>
      <c r="C37" s="9">
        <f t="shared" si="1"/>
        <v>1837.1221276832973</v>
      </c>
      <c r="D37">
        <v>1837.1221277</v>
      </c>
      <c r="E37">
        <v>67.608510219999999</v>
      </c>
      <c r="F37">
        <v>1704.6118825999999</v>
      </c>
      <c r="G37">
        <v>1969.6323728</v>
      </c>
      <c r="H37">
        <v>-102.83012770000001</v>
      </c>
    </row>
    <row r="38" spans="1:8">
      <c r="A38" s="1">
        <v>34335</v>
      </c>
      <c r="B38">
        <v>1563.365</v>
      </c>
      <c r="C38" s="9">
        <f t="shared" si="1"/>
        <v>1606.4311678272118</v>
      </c>
      <c r="D38">
        <v>1606.4311677999999</v>
      </c>
      <c r="E38">
        <v>67.608510219999999</v>
      </c>
      <c r="F38">
        <v>1473.9209226999999</v>
      </c>
      <c r="G38">
        <v>1738.9414128999999</v>
      </c>
      <c r="H38">
        <v>-43.066167829999998</v>
      </c>
    </row>
    <row r="39" spans="1:8">
      <c r="A39" s="1">
        <v>34366</v>
      </c>
      <c r="B39">
        <v>1573.9590000000001</v>
      </c>
      <c r="C39" s="9">
        <f t="shared" si="1"/>
        <v>1524.7292403046904</v>
      </c>
      <c r="D39">
        <v>1524.7292402999999</v>
      </c>
      <c r="E39">
        <v>67.608510219999999</v>
      </c>
      <c r="F39">
        <v>1392.2189952000001</v>
      </c>
      <c r="G39">
        <v>1657.2394853999999</v>
      </c>
      <c r="H39">
        <v>49.229759694000002</v>
      </c>
    </row>
    <row r="40" spans="1:8">
      <c r="A40" s="1">
        <v>34394</v>
      </c>
      <c r="B40">
        <v>1902.6389999999999</v>
      </c>
      <c r="C40" s="9">
        <f t="shared" si="1"/>
        <v>1861.054323413623</v>
      </c>
      <c r="D40">
        <v>1861.0543233999999</v>
      </c>
      <c r="E40">
        <v>67.608510219999999</v>
      </c>
      <c r="F40">
        <v>1728.5440782999999</v>
      </c>
      <c r="G40">
        <v>1993.5645685</v>
      </c>
      <c r="H40">
        <v>41.584676586999997</v>
      </c>
    </row>
    <row r="41" spans="1:8">
      <c r="A41" s="1">
        <v>34425</v>
      </c>
      <c r="B41">
        <v>1833.8879999999999</v>
      </c>
      <c r="C41" s="9">
        <f t="shared" si="1"/>
        <v>1884.263140411088</v>
      </c>
      <c r="D41">
        <v>1884.2631404000001</v>
      </c>
      <c r="E41">
        <v>67.608510219999999</v>
      </c>
      <c r="F41">
        <v>1751.7528953000001</v>
      </c>
      <c r="G41">
        <v>2016.7733854999999</v>
      </c>
      <c r="H41">
        <v>-50.37514041</v>
      </c>
    </row>
    <row r="42" spans="1:8">
      <c r="A42" s="1">
        <v>34455</v>
      </c>
      <c r="B42">
        <v>1831.049</v>
      </c>
      <c r="C42" s="9">
        <f t="shared" si="1"/>
        <v>1882.1562842516742</v>
      </c>
      <c r="D42">
        <v>1882.1562842999999</v>
      </c>
      <c r="E42">
        <v>67.608510219999999</v>
      </c>
      <c r="F42">
        <v>1749.6460391999999</v>
      </c>
      <c r="G42">
        <v>2014.6665293000001</v>
      </c>
      <c r="H42">
        <v>-51.107284249999999</v>
      </c>
    </row>
    <row r="43" spans="1:8">
      <c r="A43" s="1">
        <v>34486</v>
      </c>
      <c r="B43">
        <v>1775.7550000000001</v>
      </c>
      <c r="C43" s="9">
        <f t="shared" si="1"/>
        <v>1746.2958887299151</v>
      </c>
      <c r="D43">
        <v>1746.2958887</v>
      </c>
      <c r="E43">
        <v>67.608510219999999</v>
      </c>
      <c r="F43">
        <v>1613.7856437</v>
      </c>
      <c r="G43">
        <v>1878.8061338</v>
      </c>
      <c r="H43">
        <v>29.459111269000001</v>
      </c>
    </row>
    <row r="44" spans="1:8">
      <c r="A44" s="1">
        <v>34516</v>
      </c>
      <c r="B44">
        <v>1867.508</v>
      </c>
      <c r="C44" s="9">
        <f t="shared" si="1"/>
        <v>1889.2156694816031</v>
      </c>
      <c r="D44">
        <v>1889.2156695000001</v>
      </c>
      <c r="E44">
        <v>67.608510219999999</v>
      </c>
      <c r="F44">
        <v>1756.7054244000001</v>
      </c>
      <c r="G44">
        <v>2021.7259145999999</v>
      </c>
      <c r="H44">
        <v>-21.70766948</v>
      </c>
    </row>
    <row r="45" spans="1:8">
      <c r="A45" s="1">
        <v>34547</v>
      </c>
      <c r="B45">
        <v>1906.6079999999999</v>
      </c>
      <c r="C45" s="9">
        <f t="shared" si="1"/>
        <v>1953.6734214333183</v>
      </c>
      <c r="D45">
        <v>1953.6734214000001</v>
      </c>
      <c r="E45">
        <v>67.608510219999999</v>
      </c>
      <c r="F45">
        <v>1821.1631764000001</v>
      </c>
      <c r="G45">
        <v>2086.1836665000001</v>
      </c>
      <c r="H45">
        <v>-47.065421430000001</v>
      </c>
    </row>
    <row r="46" spans="1:8">
      <c r="A46" s="1">
        <v>34578</v>
      </c>
      <c r="B46">
        <v>1685.6320000000001</v>
      </c>
      <c r="C46" s="9">
        <f t="shared" si="1"/>
        <v>1583.9663829568522</v>
      </c>
      <c r="D46">
        <v>1583.966383</v>
      </c>
      <c r="E46">
        <v>67.608510219999999</v>
      </c>
      <c r="F46">
        <v>1451.4561378999999</v>
      </c>
      <c r="G46">
        <v>1716.4766279999999</v>
      </c>
      <c r="H46">
        <v>101.66561704</v>
      </c>
    </row>
    <row r="47" spans="1:8">
      <c r="A47" s="1">
        <v>34608</v>
      </c>
      <c r="B47">
        <v>1778.546</v>
      </c>
      <c r="C47" s="9">
        <f t="shared" si="1"/>
        <v>1752.1779845163039</v>
      </c>
      <c r="D47">
        <v>1752.1779845000001</v>
      </c>
      <c r="E47">
        <v>67.608510219999999</v>
      </c>
      <c r="F47">
        <v>1619.6677394000001</v>
      </c>
      <c r="G47">
        <v>1884.6882296000001</v>
      </c>
      <c r="H47">
        <v>26.368015484000001</v>
      </c>
    </row>
    <row r="48" spans="1:8">
      <c r="A48" s="1">
        <v>34639</v>
      </c>
      <c r="B48">
        <v>1775.9949999999999</v>
      </c>
      <c r="C48" s="9">
        <f t="shared" si="1"/>
        <v>1737.2682866600655</v>
      </c>
      <c r="D48">
        <v>1737.2682867000001</v>
      </c>
      <c r="E48">
        <v>67.608510219999999</v>
      </c>
      <c r="F48">
        <v>1604.7580416000001</v>
      </c>
      <c r="G48">
        <v>1869.7785317</v>
      </c>
      <c r="H48">
        <v>38.726713340000003</v>
      </c>
    </row>
    <row r="49" spans="1:8">
      <c r="A49" s="1">
        <v>34669</v>
      </c>
      <c r="B49">
        <v>1783.35</v>
      </c>
      <c r="C49" s="9">
        <f t="shared" si="1"/>
        <v>1812.4462947105542</v>
      </c>
      <c r="D49">
        <v>1812.4462947</v>
      </c>
      <c r="E49">
        <v>67.608510219999999</v>
      </c>
      <c r="F49">
        <v>1679.9360495999999</v>
      </c>
      <c r="G49">
        <v>1944.9565398</v>
      </c>
      <c r="H49">
        <v>-29.096294709999999</v>
      </c>
    </row>
    <row r="50" spans="1:8">
      <c r="A50" s="1">
        <v>34700</v>
      </c>
      <c r="B50">
        <v>1548.415</v>
      </c>
      <c r="C50" s="9">
        <f t="shared" si="1"/>
        <v>1610.9037339896188</v>
      </c>
      <c r="D50">
        <v>1610.903734</v>
      </c>
      <c r="E50">
        <v>67.608510219999999</v>
      </c>
      <c r="F50">
        <v>1478.3934889</v>
      </c>
      <c r="G50">
        <v>1743.4139791</v>
      </c>
      <c r="H50">
        <v>-62.48873399</v>
      </c>
    </row>
    <row r="51" spans="1:8">
      <c r="A51" s="1">
        <v>34731</v>
      </c>
      <c r="B51">
        <v>1496.925</v>
      </c>
      <c r="C51" s="9">
        <f t="shared" si="1"/>
        <v>1538.7590366658492</v>
      </c>
      <c r="D51">
        <v>1538.7590367</v>
      </c>
      <c r="E51">
        <v>67.608510219999999</v>
      </c>
      <c r="F51">
        <v>1406.2487916</v>
      </c>
      <c r="G51">
        <v>1671.2692817</v>
      </c>
      <c r="H51">
        <v>-41.834036670000003</v>
      </c>
    </row>
    <row r="52" spans="1:8">
      <c r="A52" s="1">
        <v>34759</v>
      </c>
      <c r="B52">
        <v>1798.316</v>
      </c>
      <c r="C52" s="9">
        <f t="shared" si="1"/>
        <v>1839.0260254578154</v>
      </c>
      <c r="D52">
        <v>1839.0260255000001</v>
      </c>
      <c r="E52">
        <v>67.608510219999999</v>
      </c>
      <c r="F52">
        <v>1706.5157804</v>
      </c>
      <c r="G52">
        <v>1971.5362705</v>
      </c>
      <c r="H52">
        <v>-40.710025459999997</v>
      </c>
    </row>
    <row r="53" spans="1:8">
      <c r="A53" s="1">
        <v>34790</v>
      </c>
      <c r="B53">
        <v>1732.895</v>
      </c>
      <c r="C53" s="9">
        <f t="shared" si="1"/>
        <v>1805.4166127254027</v>
      </c>
      <c r="D53">
        <v>1805.4166127000001</v>
      </c>
      <c r="E53">
        <v>67.608510219999999</v>
      </c>
      <c r="F53">
        <v>1672.9063676000001</v>
      </c>
      <c r="G53">
        <v>1937.9268578000001</v>
      </c>
      <c r="H53">
        <v>-72.521612730000001</v>
      </c>
    </row>
    <row r="54" spans="1:8">
      <c r="A54" s="1">
        <v>34820</v>
      </c>
      <c r="B54">
        <v>1772.345</v>
      </c>
      <c r="C54" s="9">
        <f t="shared" si="1"/>
        <v>1796.5979979632052</v>
      </c>
      <c r="D54">
        <v>1796.597998</v>
      </c>
      <c r="E54">
        <v>67.608510219999999</v>
      </c>
      <c r="F54">
        <v>1664.0877528999999</v>
      </c>
      <c r="G54">
        <v>1929.1082429999999</v>
      </c>
      <c r="H54">
        <v>-24.252997959999998</v>
      </c>
    </row>
    <row r="55" spans="1:8">
      <c r="A55" s="1">
        <v>34851</v>
      </c>
      <c r="B55">
        <v>1761.2070000000001</v>
      </c>
      <c r="C55" s="9">
        <f t="shared" si="1"/>
        <v>1707.8557338747928</v>
      </c>
      <c r="D55">
        <v>1707.8557338999999</v>
      </c>
      <c r="E55">
        <v>67.608510219999999</v>
      </c>
      <c r="F55">
        <v>1575.3454888000001</v>
      </c>
      <c r="G55">
        <v>1840.3659789999999</v>
      </c>
      <c r="H55">
        <v>53.351266123999999</v>
      </c>
    </row>
    <row r="56" spans="1:8">
      <c r="A56" s="1">
        <v>34881</v>
      </c>
      <c r="B56">
        <v>1791.655</v>
      </c>
      <c r="C56" s="9">
        <f t="shared" si="1"/>
        <v>1852.9514795018326</v>
      </c>
      <c r="D56">
        <v>1852.9514795</v>
      </c>
      <c r="E56">
        <v>67.608510219999999</v>
      </c>
      <c r="F56">
        <v>1720.4412344</v>
      </c>
      <c r="G56">
        <v>1985.4617246</v>
      </c>
      <c r="H56">
        <v>-61.296479499999997</v>
      </c>
    </row>
    <row r="57" spans="1:8">
      <c r="A57" s="1">
        <v>34912</v>
      </c>
      <c r="B57">
        <v>1874.82</v>
      </c>
      <c r="C57" s="9">
        <f t="shared" si="1"/>
        <v>1879.5564988064332</v>
      </c>
      <c r="D57">
        <v>1879.5564988000001</v>
      </c>
      <c r="E57">
        <v>67.608510219999999</v>
      </c>
      <c r="F57">
        <v>1747.0462537000001</v>
      </c>
      <c r="G57">
        <v>2012.0667438999999</v>
      </c>
      <c r="H57">
        <v>-4.7364988070000003</v>
      </c>
    </row>
    <row r="58" spans="1:8">
      <c r="A58" s="1">
        <v>34943</v>
      </c>
      <c r="B58">
        <v>1571.309</v>
      </c>
      <c r="C58" s="9">
        <f t="shared" si="1"/>
        <v>1587.5614444468981</v>
      </c>
      <c r="D58">
        <v>1587.5614444</v>
      </c>
      <c r="E58">
        <v>67.608510219999999</v>
      </c>
      <c r="F58">
        <v>1455.0511994000001</v>
      </c>
      <c r="G58">
        <v>1720.0716895</v>
      </c>
      <c r="H58">
        <v>-16.252444449999999</v>
      </c>
    </row>
    <row r="59" spans="1:8">
      <c r="A59" s="1">
        <v>34973</v>
      </c>
      <c r="B59">
        <v>1646.9480000000001</v>
      </c>
      <c r="C59" s="9">
        <f t="shared" si="1"/>
        <v>1685.6326693646831</v>
      </c>
      <c r="D59">
        <v>1685.6326693999999</v>
      </c>
      <c r="E59">
        <v>67.608510219999999</v>
      </c>
      <c r="F59">
        <v>1553.1224242999999</v>
      </c>
      <c r="G59">
        <v>1818.1429144000001</v>
      </c>
      <c r="H59">
        <v>-38.684669370000002</v>
      </c>
    </row>
    <row r="60" spans="1:8">
      <c r="A60" s="1">
        <v>35004</v>
      </c>
      <c r="B60">
        <v>1672.6310000000001</v>
      </c>
      <c r="C60" s="9">
        <f t="shared" si="1"/>
        <v>1659.9980343799016</v>
      </c>
      <c r="D60">
        <v>1659.9980344000001</v>
      </c>
      <c r="E60">
        <v>67.608510219999999</v>
      </c>
      <c r="F60">
        <v>1527.4877893</v>
      </c>
      <c r="G60">
        <v>1792.5082795000001</v>
      </c>
      <c r="H60">
        <v>12.632965618</v>
      </c>
    </row>
    <row r="61" spans="1:8">
      <c r="A61" s="1">
        <v>35034</v>
      </c>
      <c r="B61">
        <v>1656.845</v>
      </c>
      <c r="C61" s="9">
        <f t="shared" si="1"/>
        <v>1716.4094092152554</v>
      </c>
      <c r="D61">
        <v>1716.4094092</v>
      </c>
      <c r="E61">
        <v>67.608510219999999</v>
      </c>
      <c r="F61">
        <v>1583.8991641</v>
      </c>
      <c r="G61">
        <v>1848.9196543</v>
      </c>
      <c r="H61">
        <v>-59.564409210000001</v>
      </c>
    </row>
    <row r="62" spans="1:8">
      <c r="A62" s="1">
        <v>35065</v>
      </c>
      <c r="B62">
        <v>1381.758</v>
      </c>
      <c r="C62" s="9">
        <f t="shared" si="1"/>
        <v>1487.1233517037836</v>
      </c>
      <c r="D62">
        <v>1487.1233517000001</v>
      </c>
      <c r="E62">
        <v>67.608510219999999</v>
      </c>
      <c r="F62">
        <v>1354.6131066</v>
      </c>
      <c r="G62">
        <v>1619.6335968000001</v>
      </c>
      <c r="H62">
        <v>-105.36535170000001</v>
      </c>
    </row>
    <row r="63" spans="1:8">
      <c r="A63" s="1">
        <v>35096</v>
      </c>
      <c r="B63">
        <v>1360.8520000000001</v>
      </c>
      <c r="C63" s="9">
        <f t="shared" si="1"/>
        <v>1397.7741349833543</v>
      </c>
      <c r="D63">
        <v>1397.7741349999999</v>
      </c>
      <c r="E63">
        <v>67.608510219999999</v>
      </c>
      <c r="F63">
        <v>1265.2638899000001</v>
      </c>
      <c r="G63">
        <v>1530.2843800999999</v>
      </c>
      <c r="H63">
        <v>-36.922134980000003</v>
      </c>
    </row>
    <row r="64" spans="1:8">
      <c r="A64" s="1">
        <v>35125</v>
      </c>
      <c r="B64">
        <v>1558.575</v>
      </c>
      <c r="C64" s="9">
        <f t="shared" si="1"/>
        <v>1706.7969227616816</v>
      </c>
      <c r="D64">
        <v>1706.7969227999999</v>
      </c>
      <c r="E64">
        <v>67.608510219999999</v>
      </c>
      <c r="F64">
        <v>1574.2866776999999</v>
      </c>
      <c r="G64">
        <v>1839.3071677999999</v>
      </c>
      <c r="H64">
        <v>-148.22192279999999</v>
      </c>
    </row>
    <row r="65" spans="1:8">
      <c r="A65" s="1">
        <v>35156</v>
      </c>
      <c r="B65">
        <v>1608.42</v>
      </c>
      <c r="C65" s="9">
        <f t="shared" si="1"/>
        <v>1604.1704851301149</v>
      </c>
      <c r="D65">
        <v>1604.1704851</v>
      </c>
      <c r="E65">
        <v>67.608510219999999</v>
      </c>
      <c r="F65">
        <v>1471.6602401</v>
      </c>
      <c r="G65">
        <v>1736.6807302</v>
      </c>
      <c r="H65">
        <v>4.2495148676000003</v>
      </c>
    </row>
    <row r="66" spans="1:8">
      <c r="A66" s="1">
        <v>35186</v>
      </c>
      <c r="B66">
        <v>1696.6959999999999</v>
      </c>
      <c r="C66" s="9">
        <f t="shared" si="1"/>
        <v>1661.2489287966537</v>
      </c>
      <c r="D66">
        <v>1661.2489287999999</v>
      </c>
      <c r="E66">
        <v>67.608510219999999</v>
      </c>
      <c r="F66">
        <v>1528.7386836999999</v>
      </c>
      <c r="G66">
        <v>1793.7591739</v>
      </c>
      <c r="H66">
        <v>35.447071203</v>
      </c>
    </row>
    <row r="67" spans="1:8">
      <c r="A67" s="1">
        <v>35217</v>
      </c>
      <c r="B67">
        <v>1693.183</v>
      </c>
      <c r="C67" s="9">
        <f t="shared" si="1"/>
        <v>1629.35536065466</v>
      </c>
      <c r="D67">
        <v>1629.3553606999999</v>
      </c>
      <c r="E67">
        <v>67.608510219999999</v>
      </c>
      <c r="F67">
        <v>1496.8451156000001</v>
      </c>
      <c r="G67">
        <v>1761.8656057000001</v>
      </c>
      <c r="H67">
        <v>63.827639343000001</v>
      </c>
    </row>
    <row r="68" spans="1:8">
      <c r="A68" s="1">
        <v>35247</v>
      </c>
      <c r="B68">
        <v>1835.5160000000001</v>
      </c>
      <c r="C68" s="9">
        <f t="shared" si="1"/>
        <v>1739.6008844744267</v>
      </c>
      <c r="D68">
        <v>1739.6008844999999</v>
      </c>
      <c r="E68">
        <v>67.608510219999999</v>
      </c>
      <c r="F68">
        <v>1607.0906394000001</v>
      </c>
      <c r="G68">
        <v>1872.1111295999999</v>
      </c>
      <c r="H68">
        <v>95.915115525999994</v>
      </c>
    </row>
    <row r="69" spans="1:8">
      <c r="A69" s="1">
        <v>35278</v>
      </c>
      <c r="B69">
        <v>1942.5730000000001</v>
      </c>
      <c r="C69" s="9">
        <f t="shared" si="1"/>
        <v>1851.5754037849827</v>
      </c>
      <c r="D69">
        <v>1851.5754038</v>
      </c>
      <c r="E69">
        <v>67.608510219999999</v>
      </c>
      <c r="F69">
        <v>1719.0651587</v>
      </c>
      <c r="G69">
        <v>1984.0856489</v>
      </c>
      <c r="H69">
        <v>90.997596216000005</v>
      </c>
    </row>
    <row r="70" spans="1:8">
      <c r="A70" s="1">
        <v>35309</v>
      </c>
      <c r="B70">
        <v>1551.4010000000001</v>
      </c>
      <c r="C70" s="9">
        <f t="shared" si="1"/>
        <v>1582.7892752074101</v>
      </c>
      <c r="D70">
        <v>1582.7892752</v>
      </c>
      <c r="E70">
        <v>67.608510219999999</v>
      </c>
      <c r="F70">
        <v>1450.2790301</v>
      </c>
      <c r="G70">
        <v>1715.2995203</v>
      </c>
      <c r="H70">
        <v>-31.38827521</v>
      </c>
    </row>
    <row r="71" spans="1:8">
      <c r="A71" s="1">
        <v>35339</v>
      </c>
      <c r="B71">
        <v>1686.508</v>
      </c>
      <c r="C71" s="9">
        <f t="shared" si="1"/>
        <v>1641.3056207807188</v>
      </c>
      <c r="D71">
        <v>1641.3056208</v>
      </c>
      <c r="E71">
        <v>67.608510219999999</v>
      </c>
      <c r="F71">
        <v>1508.7953757</v>
      </c>
      <c r="G71">
        <v>1773.8158659000001</v>
      </c>
      <c r="H71">
        <v>45.202379219999997</v>
      </c>
    </row>
    <row r="72" spans="1:8">
      <c r="A72" s="1">
        <v>35370</v>
      </c>
      <c r="B72">
        <v>1576.204</v>
      </c>
      <c r="C72" s="9">
        <f t="shared" si="1"/>
        <v>1669.4015263961837</v>
      </c>
      <c r="D72">
        <v>1669.4015264</v>
      </c>
      <c r="E72">
        <v>67.608510219999999</v>
      </c>
      <c r="F72">
        <v>1536.8912812999999</v>
      </c>
      <c r="G72">
        <v>1801.9117715</v>
      </c>
      <c r="H72">
        <v>-93.197526400000001</v>
      </c>
    </row>
    <row r="73" spans="1:8">
      <c r="A73" s="1">
        <v>35400</v>
      </c>
      <c r="B73">
        <v>1700.433</v>
      </c>
      <c r="C73" s="9">
        <f t="shared" si="1"/>
        <v>1635.5096043420619</v>
      </c>
      <c r="D73">
        <v>1635.5096043000001</v>
      </c>
      <c r="E73">
        <v>67.608510219999999</v>
      </c>
      <c r="F73">
        <v>1502.9993592999999</v>
      </c>
      <c r="G73">
        <v>1768.0198494000001</v>
      </c>
      <c r="H73">
        <v>64.923395658999993</v>
      </c>
    </row>
    <row r="74" spans="1:8">
      <c r="A74" s="1">
        <v>35431</v>
      </c>
      <c r="B74">
        <v>1396.588</v>
      </c>
      <c r="C74" s="9">
        <f t="shared" si="1"/>
        <v>1453.9925825573839</v>
      </c>
      <c r="D74">
        <v>1453.9925826000001</v>
      </c>
      <c r="E74">
        <v>67.608510219999999</v>
      </c>
      <c r="F74">
        <v>1321.4823375000001</v>
      </c>
      <c r="G74">
        <v>1586.5028276</v>
      </c>
      <c r="H74">
        <v>-57.404582560000001</v>
      </c>
    </row>
    <row r="75" spans="1:8">
      <c r="A75" s="1">
        <v>35462</v>
      </c>
      <c r="B75">
        <v>1371.69</v>
      </c>
      <c r="C75" s="9">
        <f t="shared" si="1"/>
        <v>1384.7540051199921</v>
      </c>
      <c r="D75">
        <v>1384.7540051000001</v>
      </c>
      <c r="E75">
        <v>67.608510219999999</v>
      </c>
      <c r="F75">
        <v>1252.2437600000001</v>
      </c>
      <c r="G75">
        <v>1517.2642502000001</v>
      </c>
      <c r="H75">
        <v>-13.064005119999999</v>
      </c>
    </row>
    <row r="76" spans="1:8">
      <c r="A76" s="1">
        <v>35490</v>
      </c>
      <c r="B76">
        <v>1707.5219999999999</v>
      </c>
      <c r="C76" s="9">
        <f t="shared" si="1"/>
        <v>1652.1430647996169</v>
      </c>
      <c r="D76">
        <v>1652.1430648</v>
      </c>
      <c r="E76">
        <v>67.608510219999999</v>
      </c>
      <c r="F76">
        <v>1519.6328197</v>
      </c>
      <c r="G76">
        <v>1784.6533099000001</v>
      </c>
      <c r="H76">
        <v>55.378935202000001</v>
      </c>
    </row>
    <row r="77" spans="1:8">
      <c r="A77" s="1">
        <v>35521</v>
      </c>
      <c r="B77">
        <v>1654.604</v>
      </c>
      <c r="C77" s="9">
        <f t="shared" si="1"/>
        <v>1683.0328024794221</v>
      </c>
      <c r="D77">
        <v>1683.0328024999999</v>
      </c>
      <c r="E77">
        <v>67.608510219999999</v>
      </c>
      <c r="F77">
        <v>1550.5225574000001</v>
      </c>
      <c r="G77">
        <v>1815.5430475999999</v>
      </c>
      <c r="H77">
        <v>-28.428802480000002</v>
      </c>
    </row>
    <row r="78" spans="1:8">
      <c r="A78" s="1">
        <v>35551</v>
      </c>
      <c r="B78">
        <v>1762.903</v>
      </c>
      <c r="C78" s="9">
        <f t="shared" si="1"/>
        <v>1714.7677152734275</v>
      </c>
      <c r="D78">
        <v>1714.7677153</v>
      </c>
      <c r="E78">
        <v>67.608510219999999</v>
      </c>
      <c r="F78">
        <v>1582.2574701999999</v>
      </c>
      <c r="G78">
        <v>1847.2779604</v>
      </c>
      <c r="H78">
        <v>48.135284726999998</v>
      </c>
    </row>
    <row r="79" spans="1:8">
      <c r="A79" s="1">
        <v>35582</v>
      </c>
      <c r="B79">
        <v>1775.8</v>
      </c>
      <c r="C79" s="9">
        <f t="shared" si="1"/>
        <v>1706.6674195363605</v>
      </c>
      <c r="D79">
        <v>1706.6674195000001</v>
      </c>
      <c r="E79">
        <v>67.608510219999999</v>
      </c>
      <c r="F79">
        <v>1574.1571745000001</v>
      </c>
      <c r="G79">
        <v>1839.1776646000001</v>
      </c>
      <c r="H79">
        <v>69.132580462999996</v>
      </c>
    </row>
    <row r="80" spans="1:8">
      <c r="A80" s="1">
        <v>35612</v>
      </c>
      <c r="B80">
        <v>1934.2190000000001</v>
      </c>
      <c r="C80" s="9">
        <f t="shared" si="1"/>
        <v>1841.7672843016485</v>
      </c>
      <c r="D80">
        <v>1841.7672843</v>
      </c>
      <c r="E80">
        <v>67.608510219999999</v>
      </c>
      <c r="F80">
        <v>1709.2570392</v>
      </c>
      <c r="G80">
        <v>1974.2775294</v>
      </c>
      <c r="H80">
        <v>92.451715698000001</v>
      </c>
    </row>
    <row r="81" spans="1:8">
      <c r="A81" s="1">
        <v>35643</v>
      </c>
      <c r="B81">
        <v>2008.0550000000001</v>
      </c>
      <c r="C81" s="9">
        <f t="shared" si="1"/>
        <v>1964.838047864318</v>
      </c>
      <c r="D81">
        <v>1964.8380479</v>
      </c>
      <c r="E81">
        <v>67.608510219999999</v>
      </c>
      <c r="F81">
        <v>1832.3278028</v>
      </c>
      <c r="G81">
        <v>2097.3482929000002</v>
      </c>
      <c r="H81">
        <v>43.216952136000003</v>
      </c>
    </row>
    <row r="82" spans="1:8">
      <c r="A82" s="1">
        <v>35674</v>
      </c>
      <c r="B82">
        <v>1615.924</v>
      </c>
      <c r="C82" s="9">
        <f t="shared" si="1"/>
        <v>1636.4872015446483</v>
      </c>
      <c r="D82">
        <v>1636.4872015000001</v>
      </c>
      <c r="E82">
        <v>67.608510219999999</v>
      </c>
      <c r="F82">
        <v>1503.9769564999999</v>
      </c>
      <c r="G82">
        <v>1768.9974466000001</v>
      </c>
      <c r="H82">
        <v>-20.563201540000001</v>
      </c>
    </row>
    <row r="83" spans="1:8">
      <c r="A83" s="1">
        <v>35704</v>
      </c>
      <c r="B83">
        <v>1773.91</v>
      </c>
      <c r="C83" s="9">
        <f t="shared" si="1"/>
        <v>1725.3094656726407</v>
      </c>
      <c r="D83">
        <v>1725.3094656999999</v>
      </c>
      <c r="E83">
        <v>67.608510219999999</v>
      </c>
      <c r="F83">
        <v>1592.7992205999999</v>
      </c>
      <c r="G83">
        <v>1857.8197107999999</v>
      </c>
      <c r="H83">
        <v>48.600534328000002</v>
      </c>
    </row>
    <row r="84" spans="1:8">
      <c r="A84" s="1">
        <v>35735</v>
      </c>
      <c r="B84">
        <v>1732.3679999999999</v>
      </c>
      <c r="C84" s="9">
        <f t="shared" si="1"/>
        <v>1711.9919083117511</v>
      </c>
      <c r="D84">
        <v>1711.9919083</v>
      </c>
      <c r="E84">
        <v>67.608510219999999</v>
      </c>
      <c r="F84">
        <v>1579.4816632</v>
      </c>
      <c r="G84">
        <v>1844.5021534</v>
      </c>
      <c r="H84">
        <v>20.376091689999999</v>
      </c>
    </row>
    <row r="85" spans="1:8">
      <c r="A85" s="1">
        <v>35765</v>
      </c>
      <c r="B85">
        <v>1796.626</v>
      </c>
      <c r="C85" s="9">
        <f t="shared" si="1"/>
        <v>1778.0814614765277</v>
      </c>
      <c r="D85">
        <v>1778.0814614999999</v>
      </c>
      <c r="E85">
        <v>67.608510219999999</v>
      </c>
      <c r="F85">
        <v>1645.5712163999999</v>
      </c>
      <c r="G85">
        <v>1910.5917066</v>
      </c>
      <c r="H85">
        <v>18.544538525</v>
      </c>
    </row>
    <row r="86" spans="1:8">
      <c r="A86" s="1">
        <v>35796</v>
      </c>
      <c r="B86">
        <v>1570.33</v>
      </c>
      <c r="C86" s="9">
        <f t="shared" si="1"/>
        <v>1526.8482139146865</v>
      </c>
      <c r="D86">
        <v>1526.8482139</v>
      </c>
      <c r="E86">
        <v>67.608510219999999</v>
      </c>
      <c r="F86">
        <v>1394.3379688</v>
      </c>
      <c r="G86">
        <v>1659.358459</v>
      </c>
      <c r="H86">
        <v>43.481786088</v>
      </c>
    </row>
    <row r="87" spans="1:8">
      <c r="A87" s="1">
        <v>35827</v>
      </c>
      <c r="B87">
        <v>1412.691</v>
      </c>
      <c r="C87" s="9">
        <f t="shared" si="1"/>
        <v>1516.2709849530443</v>
      </c>
      <c r="D87">
        <v>1516.2709850000001</v>
      </c>
      <c r="E87">
        <v>67.608510219999999</v>
      </c>
      <c r="F87">
        <v>1383.7607399000001</v>
      </c>
      <c r="G87">
        <v>1648.7812300000001</v>
      </c>
      <c r="H87">
        <v>-103.57998499999999</v>
      </c>
    </row>
    <row r="88" spans="1:8">
      <c r="A88" s="1">
        <v>35855</v>
      </c>
      <c r="B88">
        <v>1754.6410000000001</v>
      </c>
      <c r="C88" s="9">
        <f t="shared" si="1"/>
        <v>1750.2537043928371</v>
      </c>
      <c r="D88">
        <v>1750.2537044000001</v>
      </c>
      <c r="E88">
        <v>67.608510219999999</v>
      </c>
      <c r="F88">
        <v>1617.7434593</v>
      </c>
      <c r="G88">
        <v>1882.7639495000001</v>
      </c>
      <c r="H88">
        <v>4.3872956077999996</v>
      </c>
    </row>
    <row r="89" spans="1:8">
      <c r="A89" s="1">
        <v>35886</v>
      </c>
      <c r="B89">
        <v>1824.932</v>
      </c>
      <c r="C89" s="9">
        <f t="shared" si="1"/>
        <v>1745.4585904882438</v>
      </c>
      <c r="D89">
        <v>1745.4585904999999</v>
      </c>
      <c r="E89">
        <v>67.608510219999999</v>
      </c>
      <c r="F89">
        <v>1612.9483454000001</v>
      </c>
      <c r="G89">
        <v>1877.9688355999999</v>
      </c>
      <c r="H89">
        <v>79.473409512000003</v>
      </c>
    </row>
    <row r="90" spans="1:8">
      <c r="A90" s="1">
        <v>35916</v>
      </c>
      <c r="B90">
        <v>1843.289</v>
      </c>
      <c r="C90" s="9">
        <f t="shared" si="1"/>
        <v>1866.4612324562422</v>
      </c>
      <c r="D90">
        <v>1866.4612325000001</v>
      </c>
      <c r="E90">
        <v>67.608510219999999</v>
      </c>
      <c r="F90">
        <v>1733.9509874</v>
      </c>
      <c r="G90">
        <v>1998.9714775</v>
      </c>
      <c r="H90">
        <v>-23.17223246</v>
      </c>
    </row>
    <row r="91" spans="1:8">
      <c r="A91" s="1">
        <v>35947</v>
      </c>
      <c r="B91">
        <v>1825.9639999999999</v>
      </c>
      <c r="C91" s="9">
        <f t="shared" si="1"/>
        <v>1828.6710446776988</v>
      </c>
      <c r="D91">
        <v>1828.6710447</v>
      </c>
      <c r="E91">
        <v>67.608510219999999</v>
      </c>
      <c r="F91">
        <v>1696.1607996</v>
      </c>
      <c r="G91">
        <v>1961.1812898000001</v>
      </c>
      <c r="H91">
        <v>-2.707044679</v>
      </c>
    </row>
    <row r="92" spans="1:8">
      <c r="A92" s="1">
        <v>35977</v>
      </c>
      <c r="B92">
        <v>1968.172</v>
      </c>
      <c r="C92" s="9">
        <f t="shared" si="1"/>
        <v>1955.2714674352931</v>
      </c>
      <c r="D92">
        <v>1955.2714673999999</v>
      </c>
      <c r="E92">
        <v>67.608510219999999</v>
      </c>
      <c r="F92">
        <v>1822.7612224</v>
      </c>
      <c r="G92">
        <v>2087.7817125000001</v>
      </c>
      <c r="H92">
        <v>12.900532563000001</v>
      </c>
    </row>
    <row r="93" spans="1:8">
      <c r="A93" s="1">
        <v>36008</v>
      </c>
      <c r="B93">
        <v>1921.645</v>
      </c>
      <c r="C93" s="9">
        <f t="shared" si="1"/>
        <v>2046.2472424544335</v>
      </c>
      <c r="D93">
        <v>2046.2472425000001</v>
      </c>
      <c r="E93">
        <v>67.608510219999999</v>
      </c>
      <c r="F93">
        <v>1913.7369974000001</v>
      </c>
      <c r="G93">
        <v>2178.7574875</v>
      </c>
      <c r="H93">
        <v>-124.6022425</v>
      </c>
    </row>
    <row r="94" spans="1:8">
      <c r="A94" s="1">
        <v>36039</v>
      </c>
      <c r="B94">
        <v>1669.597</v>
      </c>
      <c r="C94" s="9">
        <f t="shared" ref="C94:C125" si="2">M$2*(1-P$2)+B93+(B82-B81)-(B93-C93)*N$2-(B82-C82)*O$2+((B93-B92)-(B81-B80))*P$2+(B81-C81)*N$2*O$2</f>
        <v>1625.5569353199737</v>
      </c>
      <c r="D94">
        <v>1625.5569353000001</v>
      </c>
      <c r="E94">
        <v>67.608510219999999</v>
      </c>
      <c r="F94">
        <v>1493.0466902000001</v>
      </c>
      <c r="G94">
        <v>1758.0671804000001</v>
      </c>
      <c r="H94">
        <v>44.040064678999997</v>
      </c>
    </row>
    <row r="95" spans="1:8">
      <c r="A95" s="1">
        <v>36069</v>
      </c>
      <c r="B95">
        <v>1791.4739999999999</v>
      </c>
      <c r="C95" s="9">
        <f t="shared" si="2"/>
        <v>1797.8466734582298</v>
      </c>
      <c r="D95">
        <v>1797.8466735</v>
      </c>
      <c r="E95">
        <v>67.608510219999999</v>
      </c>
      <c r="F95">
        <v>1665.3364283999999</v>
      </c>
      <c r="G95">
        <v>1930.3569184999999</v>
      </c>
      <c r="H95">
        <v>-6.3726734589999996</v>
      </c>
    </row>
    <row r="96" spans="1:8">
      <c r="A96" s="1">
        <v>36100</v>
      </c>
      <c r="B96">
        <v>1816.7139999999999</v>
      </c>
      <c r="C96" s="9">
        <f t="shared" si="2"/>
        <v>1755.9096937283864</v>
      </c>
      <c r="D96">
        <v>1755.9096936999999</v>
      </c>
      <c r="E96">
        <v>67.608510219999999</v>
      </c>
      <c r="F96">
        <v>1623.3994485999999</v>
      </c>
      <c r="G96">
        <v>1888.4199388</v>
      </c>
      <c r="H96">
        <v>60.804306271999998</v>
      </c>
    </row>
    <row r="97" spans="1:8">
      <c r="A97" s="1">
        <v>36130</v>
      </c>
      <c r="B97">
        <v>1846.7539999999999</v>
      </c>
      <c r="C97" s="9">
        <f t="shared" si="2"/>
        <v>1853.1434784081555</v>
      </c>
      <c r="D97">
        <v>1853.1434784</v>
      </c>
      <c r="E97">
        <v>67.608510219999999</v>
      </c>
      <c r="F97">
        <v>1720.6332333</v>
      </c>
      <c r="G97">
        <v>1985.6537235000001</v>
      </c>
      <c r="H97">
        <v>-6.3894784080000004</v>
      </c>
    </row>
    <row r="98" spans="1:8">
      <c r="A98" s="1">
        <v>36161</v>
      </c>
      <c r="B98">
        <v>1599.4269999999999</v>
      </c>
      <c r="C98" s="9">
        <f t="shared" si="2"/>
        <v>1598.3360627179165</v>
      </c>
      <c r="D98">
        <v>1598.3360627</v>
      </c>
      <c r="E98">
        <v>67.608510219999999</v>
      </c>
      <c r="F98">
        <v>1465.8258175999999</v>
      </c>
      <c r="G98">
        <v>1730.8463078</v>
      </c>
      <c r="H98">
        <v>1.0909372827999999</v>
      </c>
    </row>
    <row r="99" spans="1:8">
      <c r="A99" s="1">
        <v>36192</v>
      </c>
      <c r="B99">
        <v>1548.8040000000001</v>
      </c>
      <c r="C99" s="9">
        <f t="shared" si="2"/>
        <v>1519.724658321122</v>
      </c>
      <c r="D99">
        <v>1519.7246583000001</v>
      </c>
      <c r="E99">
        <v>67.608510219999999</v>
      </c>
      <c r="F99">
        <v>1387.2144132000001</v>
      </c>
      <c r="G99">
        <v>1652.2349033999999</v>
      </c>
      <c r="H99">
        <v>29.079341680999999</v>
      </c>
    </row>
    <row r="100" spans="1:8">
      <c r="A100" s="1">
        <v>36220</v>
      </c>
      <c r="B100">
        <v>1832.3330000000001</v>
      </c>
      <c r="C100" s="9">
        <f t="shared" si="2"/>
        <v>1849.2104458456063</v>
      </c>
      <c r="D100">
        <v>1849.2104457999999</v>
      </c>
      <c r="E100">
        <v>67.608510219999999</v>
      </c>
      <c r="F100">
        <v>1716.7002007999999</v>
      </c>
      <c r="G100">
        <v>1981.7206908999999</v>
      </c>
      <c r="H100">
        <v>-16.87744584</v>
      </c>
    </row>
    <row r="101" spans="1:8">
      <c r="A101" s="1">
        <v>36251</v>
      </c>
      <c r="B101">
        <v>1839.72</v>
      </c>
      <c r="C101" s="9">
        <f t="shared" si="2"/>
        <v>1852.4149323526137</v>
      </c>
      <c r="D101">
        <v>1852.4149324</v>
      </c>
      <c r="E101">
        <v>67.608510219999999</v>
      </c>
      <c r="F101">
        <v>1719.9046873</v>
      </c>
      <c r="G101">
        <v>1984.9251773999999</v>
      </c>
      <c r="H101">
        <v>-12.69493235</v>
      </c>
    </row>
    <row r="102" spans="1:8">
      <c r="A102" s="1">
        <v>36281</v>
      </c>
      <c r="B102">
        <v>1846.498</v>
      </c>
      <c r="C102" s="9">
        <f t="shared" si="2"/>
        <v>1902.2659751280485</v>
      </c>
      <c r="D102">
        <v>1902.2659751000001</v>
      </c>
      <c r="E102">
        <v>67.608510219999999</v>
      </c>
      <c r="F102">
        <v>1769.7557300000001</v>
      </c>
      <c r="G102">
        <v>2034.7762201999999</v>
      </c>
      <c r="H102">
        <v>-55.767975130000004</v>
      </c>
    </row>
    <row r="103" spans="1:8">
      <c r="A103" s="1">
        <v>36312</v>
      </c>
      <c r="B103">
        <v>1864.8520000000001</v>
      </c>
      <c r="C103" s="9">
        <f t="shared" si="2"/>
        <v>1861.3789063352083</v>
      </c>
      <c r="D103">
        <v>1861.3789062999999</v>
      </c>
      <c r="E103">
        <v>67.608510219999999</v>
      </c>
      <c r="F103">
        <v>1728.8686613</v>
      </c>
      <c r="G103">
        <v>1993.8891513999999</v>
      </c>
      <c r="H103">
        <v>3.4730936633999998</v>
      </c>
    </row>
    <row r="104" spans="1:8">
      <c r="A104" s="1">
        <v>36342</v>
      </c>
      <c r="B104">
        <v>1965.7429999999999</v>
      </c>
      <c r="C104" s="9">
        <f t="shared" si="2"/>
        <v>2007.3445830011976</v>
      </c>
      <c r="D104">
        <v>2007.3445830000001</v>
      </c>
      <c r="E104">
        <v>67.608510219999999</v>
      </c>
      <c r="F104">
        <v>1874.8343379</v>
      </c>
      <c r="G104">
        <v>2139.8548280999998</v>
      </c>
      <c r="H104">
        <v>-41.601582999999998</v>
      </c>
    </row>
    <row r="105" spans="1:8">
      <c r="A105" s="1">
        <v>36373</v>
      </c>
      <c r="B105">
        <v>1949.002</v>
      </c>
      <c r="C105" s="9">
        <f t="shared" si="2"/>
        <v>2022.7484944474077</v>
      </c>
      <c r="D105">
        <v>2022.7484944</v>
      </c>
      <c r="E105">
        <v>67.608510219999999</v>
      </c>
      <c r="F105">
        <v>1890.2382494000001</v>
      </c>
      <c r="G105">
        <v>2155.2587395</v>
      </c>
      <c r="H105">
        <v>-73.74649445</v>
      </c>
    </row>
    <row r="106" spans="1:8">
      <c r="A106" s="1">
        <v>36404</v>
      </c>
      <c r="B106">
        <v>1607.373</v>
      </c>
      <c r="C106" s="9">
        <f t="shared" si="2"/>
        <v>1678.6274804920533</v>
      </c>
      <c r="D106">
        <v>1678.6274805</v>
      </c>
      <c r="E106">
        <v>67.608510219999999</v>
      </c>
      <c r="F106">
        <v>1546.1172354</v>
      </c>
      <c r="G106">
        <v>1811.1377256000001</v>
      </c>
      <c r="H106">
        <v>-71.254480490000006</v>
      </c>
    </row>
    <row r="107" spans="1:8">
      <c r="A107" s="1">
        <v>36434</v>
      </c>
      <c r="B107">
        <v>1803.664</v>
      </c>
      <c r="C107" s="9">
        <f t="shared" si="2"/>
        <v>1784.2182928572824</v>
      </c>
      <c r="D107">
        <v>1784.2182929000001</v>
      </c>
      <c r="E107">
        <v>67.608510219999999</v>
      </c>
      <c r="F107">
        <v>1651.7080478</v>
      </c>
      <c r="G107">
        <v>1916.7285379</v>
      </c>
      <c r="H107">
        <v>19.445707141</v>
      </c>
    </row>
    <row r="108" spans="1:8">
      <c r="A108" s="1">
        <v>36465</v>
      </c>
      <c r="B108">
        <v>1850.309</v>
      </c>
      <c r="C108" s="9">
        <f t="shared" si="2"/>
        <v>1797.5997991413478</v>
      </c>
      <c r="D108">
        <v>1797.5997990999999</v>
      </c>
      <c r="E108">
        <v>67.608510219999999</v>
      </c>
      <c r="F108">
        <v>1665.0895541</v>
      </c>
      <c r="G108">
        <v>1930.1100441999999</v>
      </c>
      <c r="H108">
        <v>52.709200856999999</v>
      </c>
    </row>
    <row r="109" spans="1:8">
      <c r="A109" s="1">
        <v>36495</v>
      </c>
      <c r="B109">
        <v>1836.4349999999999</v>
      </c>
      <c r="C109" s="9">
        <f t="shared" si="2"/>
        <v>1879.5973828940512</v>
      </c>
      <c r="D109">
        <v>1879.5973829</v>
      </c>
      <c r="E109">
        <v>67.608510219999999</v>
      </c>
      <c r="F109">
        <v>1747.0871377999999</v>
      </c>
      <c r="G109">
        <v>2012.107628</v>
      </c>
      <c r="H109">
        <v>-43.162382890000003</v>
      </c>
    </row>
    <row r="110" spans="1:8">
      <c r="A110" s="1">
        <v>36526</v>
      </c>
      <c r="B110">
        <v>1541.66</v>
      </c>
      <c r="C110" s="9">
        <f t="shared" si="2"/>
        <v>1606.9769254816922</v>
      </c>
      <c r="D110">
        <v>1606.9769255000001</v>
      </c>
      <c r="E110">
        <v>67.608510219999999</v>
      </c>
      <c r="F110">
        <v>1474.4666804000001</v>
      </c>
      <c r="G110">
        <v>1739.4871705999999</v>
      </c>
      <c r="H110">
        <v>-65.316925479999995</v>
      </c>
    </row>
    <row r="111" spans="1:8">
      <c r="A111" s="1">
        <v>36557</v>
      </c>
      <c r="B111">
        <v>1616.9280000000001</v>
      </c>
      <c r="C111" s="9">
        <f t="shared" si="2"/>
        <v>1511.9839494772268</v>
      </c>
      <c r="D111">
        <v>1511.9839495000001</v>
      </c>
      <c r="E111">
        <v>67.608510219999999</v>
      </c>
      <c r="F111">
        <v>1379.4737044000001</v>
      </c>
      <c r="G111">
        <v>1644.4941945999999</v>
      </c>
      <c r="H111">
        <v>104.94405052</v>
      </c>
    </row>
    <row r="112" spans="1:8">
      <c r="A112" s="1">
        <v>36586</v>
      </c>
      <c r="B112">
        <v>1919.538</v>
      </c>
      <c r="C112" s="9">
        <f t="shared" si="2"/>
        <v>1881.8761089285881</v>
      </c>
      <c r="D112">
        <v>1881.8761089</v>
      </c>
      <c r="E112">
        <v>67.608510219999999</v>
      </c>
      <c r="F112">
        <v>1749.3658637999999</v>
      </c>
      <c r="G112">
        <v>2014.386354</v>
      </c>
      <c r="H112">
        <v>37.661891072000003</v>
      </c>
    </row>
    <row r="113" spans="1:8">
      <c r="A113" s="1">
        <v>36617</v>
      </c>
      <c r="B113">
        <v>1971.4929999999999</v>
      </c>
      <c r="C113" s="9">
        <f t="shared" si="2"/>
        <v>1903.5288791554929</v>
      </c>
      <c r="D113">
        <v>1903.5288791999999</v>
      </c>
      <c r="E113">
        <v>67.608510219999999</v>
      </c>
      <c r="F113">
        <v>1771.0186341000001</v>
      </c>
      <c r="G113">
        <v>2036.0391242000001</v>
      </c>
      <c r="H113">
        <v>67.964120844000007</v>
      </c>
    </row>
    <row r="114" spans="1:8">
      <c r="A114" s="1">
        <v>36647</v>
      </c>
      <c r="B114">
        <v>1992.3009999999999</v>
      </c>
      <c r="C114" s="9">
        <f t="shared" si="2"/>
        <v>1967.0684561370435</v>
      </c>
      <c r="D114">
        <v>1967.0684561</v>
      </c>
      <c r="E114">
        <v>67.608510219999999</v>
      </c>
      <c r="F114">
        <v>1834.5582111000001</v>
      </c>
      <c r="G114">
        <v>2099.5787012000001</v>
      </c>
      <c r="H114">
        <v>25.232543864</v>
      </c>
    </row>
    <row r="115" spans="1:8">
      <c r="A115" s="1">
        <v>36678</v>
      </c>
      <c r="B115">
        <v>2009.7629999999999</v>
      </c>
      <c r="C115" s="9">
        <f t="shared" si="2"/>
        <v>1966.8051976221625</v>
      </c>
      <c r="D115">
        <v>1966.8051975999999</v>
      </c>
      <c r="E115">
        <v>67.608510219999999</v>
      </c>
      <c r="F115">
        <v>1834.2949524999999</v>
      </c>
      <c r="G115">
        <v>2099.3154426999999</v>
      </c>
      <c r="H115">
        <v>42.957802377999997</v>
      </c>
    </row>
    <row r="116" spans="1:8">
      <c r="A116" s="1">
        <v>36708</v>
      </c>
      <c r="B116">
        <v>2053.9960000000001</v>
      </c>
      <c r="C116" s="9">
        <f t="shared" si="2"/>
        <v>2104.3109515671636</v>
      </c>
      <c r="D116">
        <v>2104.3109516</v>
      </c>
      <c r="E116">
        <v>67.608510219999999</v>
      </c>
      <c r="F116">
        <v>1971.8007064999999</v>
      </c>
      <c r="G116">
        <v>2236.8211965999999</v>
      </c>
      <c r="H116">
        <v>-50.314951569999998</v>
      </c>
    </row>
    <row r="117" spans="1:8">
      <c r="A117" s="1">
        <v>36739</v>
      </c>
      <c r="B117">
        <v>2097.471</v>
      </c>
      <c r="C117" s="9">
        <f t="shared" si="2"/>
        <v>2085.3920582279566</v>
      </c>
      <c r="D117">
        <v>2085.3920582000001</v>
      </c>
      <c r="E117">
        <v>67.608510219999999</v>
      </c>
      <c r="F117">
        <v>1952.8818131</v>
      </c>
      <c r="G117">
        <v>2217.9023032999999</v>
      </c>
      <c r="H117">
        <v>12.078941774</v>
      </c>
    </row>
    <row r="118" spans="1:8">
      <c r="A118" s="1">
        <v>36770</v>
      </c>
      <c r="B118">
        <v>1823.7059999999999</v>
      </c>
      <c r="C118" s="9">
        <f t="shared" si="2"/>
        <v>1773.8208332931115</v>
      </c>
      <c r="D118">
        <v>1773.8208333</v>
      </c>
      <c r="E118">
        <v>67.608510219999999</v>
      </c>
      <c r="F118">
        <v>1641.3105882</v>
      </c>
      <c r="G118">
        <v>1906.3310784</v>
      </c>
      <c r="H118">
        <v>49.885166708</v>
      </c>
    </row>
    <row r="119" spans="1:8">
      <c r="A119" s="1">
        <v>36800</v>
      </c>
      <c r="B119">
        <v>1976.9970000000001</v>
      </c>
      <c r="C119" s="9">
        <f t="shared" si="2"/>
        <v>1956.1300771843353</v>
      </c>
      <c r="D119">
        <v>1956.1300772</v>
      </c>
      <c r="E119">
        <v>67.608510219999999</v>
      </c>
      <c r="F119">
        <v>1823.6198320999999</v>
      </c>
      <c r="G119">
        <v>2088.6403223000002</v>
      </c>
      <c r="H119">
        <v>20.866922815999999</v>
      </c>
    </row>
    <row r="120" spans="1:8">
      <c r="A120" s="1">
        <v>36831</v>
      </c>
      <c r="B120">
        <v>1981.4079999999999</v>
      </c>
      <c r="C120" s="9">
        <f t="shared" si="2"/>
        <v>1971.8760114811955</v>
      </c>
      <c r="D120">
        <v>1971.8760115</v>
      </c>
      <c r="E120">
        <v>67.608510219999999</v>
      </c>
      <c r="F120">
        <v>1839.3657664</v>
      </c>
      <c r="G120">
        <v>2104.3862565999998</v>
      </c>
      <c r="H120">
        <v>9.5319885184000004</v>
      </c>
    </row>
    <row r="121" spans="1:8">
      <c r="A121" s="1">
        <v>36861</v>
      </c>
      <c r="B121">
        <v>2000.153</v>
      </c>
      <c r="C121" s="9">
        <f t="shared" si="2"/>
        <v>1999.7093348304077</v>
      </c>
      <c r="D121">
        <v>1999.7093348000001</v>
      </c>
      <c r="E121">
        <v>67.608510219999999</v>
      </c>
      <c r="F121">
        <v>1867.1990897000001</v>
      </c>
      <c r="G121">
        <v>2132.2195799000001</v>
      </c>
      <c r="H121">
        <v>0.4436651707</v>
      </c>
    </row>
    <row r="122" spans="1:8">
      <c r="A122" s="2">
        <v>43831</v>
      </c>
      <c r="B122">
        <v>1683.1479999999999</v>
      </c>
      <c r="C122" s="9">
        <f t="shared" si="2"/>
        <v>1735.2007563426844</v>
      </c>
      <c r="D122">
        <v>1735.2007563</v>
      </c>
      <c r="E122">
        <v>67.608510219999999</v>
      </c>
      <c r="F122">
        <v>1602.6905113</v>
      </c>
      <c r="G122">
        <v>1867.7110014</v>
      </c>
      <c r="H122">
        <v>-52.052756340000002</v>
      </c>
    </row>
    <row r="123" spans="1:8">
      <c r="A123" s="2">
        <v>43862</v>
      </c>
      <c r="B123">
        <v>1663.404</v>
      </c>
      <c r="C123" s="9">
        <f t="shared" si="2"/>
        <v>1698.1415504627837</v>
      </c>
      <c r="D123">
        <v>1698.1415505</v>
      </c>
      <c r="E123">
        <v>67.608510219999999</v>
      </c>
      <c r="F123">
        <v>1565.6313054</v>
      </c>
      <c r="G123">
        <v>1830.6517954999999</v>
      </c>
      <c r="H123">
        <v>-34.737550460000001</v>
      </c>
    </row>
    <row r="124" spans="1:8">
      <c r="A124" s="2">
        <v>43891</v>
      </c>
      <c r="B124">
        <v>2007.9280000000001</v>
      </c>
      <c r="C124" s="9">
        <f t="shared" si="2"/>
        <v>1992.9250149129689</v>
      </c>
      <c r="D124">
        <v>1992.9250149</v>
      </c>
      <c r="E124">
        <v>67.608510219999999</v>
      </c>
      <c r="F124">
        <v>1860.4147697999999</v>
      </c>
      <c r="G124">
        <v>2125.4352600000002</v>
      </c>
      <c r="H124">
        <v>15.002985087000001</v>
      </c>
    </row>
    <row r="125" spans="1:8">
      <c r="A125" s="2">
        <v>43922</v>
      </c>
      <c r="B125" t="s">
        <v>6</v>
      </c>
      <c r="C125" s="9">
        <f t="shared" si="2"/>
        <v>2038.949042891724</v>
      </c>
      <c r="D125">
        <v>2038.9490429</v>
      </c>
      <c r="E125">
        <v>67.608510219999999</v>
      </c>
      <c r="F125">
        <v>1906.4387978</v>
      </c>
      <c r="G125">
        <v>2171.459288</v>
      </c>
      <c r="H125" t="s">
        <v>6</v>
      </c>
    </row>
    <row r="126" spans="1:8">
      <c r="A126" s="2">
        <v>43952</v>
      </c>
      <c r="B126" t="s">
        <v>6</v>
      </c>
      <c r="C126" s="9">
        <f>M$2*(1-P$2)+C125+(B114-B113)-(C125-C125)*N$2-(B114-C114)*O$2+((C125-B124)-(B113-B112))*P$2+(B113-C113)*N$2*O$2</f>
        <v>2071.8639422013089</v>
      </c>
      <c r="D126">
        <v>2071.8639422000001</v>
      </c>
      <c r="E126">
        <v>76.126716641000002</v>
      </c>
      <c r="F126">
        <v>1922.6583192999999</v>
      </c>
      <c r="G126">
        <v>2221.0695651000001</v>
      </c>
      <c r="H126" t="s">
        <v>6</v>
      </c>
    </row>
    <row r="127" spans="1:8">
      <c r="A127" s="2">
        <v>43983</v>
      </c>
      <c r="B127" t="s">
        <v>6</v>
      </c>
      <c r="C127" s="9">
        <f>M$2*(1-P$2)+C126+(B115-B114)-(C126-C126)*N$2-(B115-C115)*O$2+((C126-C125)-(B114-B113))*P$2+(B114-C114)*N$2*O$2</f>
        <v>2080.2125266347807</v>
      </c>
      <c r="D127">
        <v>2080.2125265999998</v>
      </c>
      <c r="E127">
        <v>80.053189485999994</v>
      </c>
      <c r="F127">
        <v>1923.3111584000001</v>
      </c>
      <c r="G127">
        <v>2237.1138949000001</v>
      </c>
      <c r="H127" t="s">
        <v>6</v>
      </c>
    </row>
    <row r="128" spans="1:8">
      <c r="A128" s="2">
        <v>44013</v>
      </c>
      <c r="B128" t="s">
        <v>6</v>
      </c>
      <c r="C128" s="9">
        <f t="shared" ref="C128:C136" si="3">M$2*(1-P$2)+C127+(B116-B115)-(C127-C127)*N$2-(B116-C116)*O$2+((C127-C126)-(B115-B114))*P$2+(B115-C115)*N$2*O$2</f>
        <v>2174.2213432927838</v>
      </c>
      <c r="D128">
        <v>2174.2213433000002</v>
      </c>
      <c r="E128">
        <v>82.904815026999998</v>
      </c>
      <c r="F128">
        <v>2011.7308917</v>
      </c>
      <c r="G128">
        <v>2336.7117948999999</v>
      </c>
      <c r="H128" t="s">
        <v>6</v>
      </c>
    </row>
    <row r="129" spans="1:8">
      <c r="A129" s="2">
        <v>44044</v>
      </c>
      <c r="B129" t="s">
        <v>6</v>
      </c>
      <c r="C129" s="9">
        <f t="shared" si="3"/>
        <v>2202.5365021126154</v>
      </c>
      <c r="D129">
        <v>2202.5365020999998</v>
      </c>
      <c r="E129">
        <v>85.414071409000002</v>
      </c>
      <c r="F129">
        <v>2035.1279984</v>
      </c>
      <c r="G129">
        <v>2369.9450058000002</v>
      </c>
      <c r="H129" t="s">
        <v>6</v>
      </c>
    </row>
    <row r="130" spans="1:8">
      <c r="A130" s="2">
        <v>44075</v>
      </c>
      <c r="B130" t="s">
        <v>6</v>
      </c>
      <c r="C130" s="9">
        <f t="shared" si="3"/>
        <v>1900.4894930617611</v>
      </c>
      <c r="D130">
        <v>1900.4894930999999</v>
      </c>
      <c r="E130">
        <v>87.778467864999996</v>
      </c>
      <c r="F130">
        <v>1728.4468574</v>
      </c>
      <c r="G130">
        <v>2072.5321287000002</v>
      </c>
      <c r="H130" t="s">
        <v>6</v>
      </c>
    </row>
    <row r="131" spans="1:8">
      <c r="A131" s="2">
        <v>44105</v>
      </c>
      <c r="B131" t="s">
        <v>6</v>
      </c>
      <c r="C131" s="9">
        <f t="shared" si="3"/>
        <v>2057.4642687503051</v>
      </c>
      <c r="D131">
        <v>2057.4642687999999</v>
      </c>
      <c r="E131">
        <v>90.058670192999998</v>
      </c>
      <c r="F131">
        <v>1880.9525186999999</v>
      </c>
      <c r="G131">
        <v>2233.9760188</v>
      </c>
      <c r="H131" t="s">
        <v>6</v>
      </c>
    </row>
    <row r="132" spans="1:8">
      <c r="A132" s="2">
        <v>44136</v>
      </c>
      <c r="B132" t="s">
        <v>6</v>
      </c>
      <c r="C132" s="9">
        <f t="shared" si="3"/>
        <v>2068.4018483167779</v>
      </c>
      <c r="D132">
        <v>2068.4018483</v>
      </c>
      <c r="E132">
        <v>92.275789426000003</v>
      </c>
      <c r="F132">
        <v>1887.5446244</v>
      </c>
      <c r="G132">
        <v>2249.2590722</v>
      </c>
      <c r="H132" t="s">
        <v>6</v>
      </c>
    </row>
    <row r="133" spans="1:8">
      <c r="A133" s="2">
        <v>44166</v>
      </c>
      <c r="B133" t="s">
        <v>6</v>
      </c>
      <c r="C133" s="9">
        <f t="shared" si="3"/>
        <v>2094.6049035919568</v>
      </c>
      <c r="D133">
        <v>2094.6049035999999</v>
      </c>
      <c r="E133">
        <v>94.438804603999998</v>
      </c>
      <c r="F133">
        <v>1909.5082477999999</v>
      </c>
      <c r="G133">
        <v>2279.7015594</v>
      </c>
      <c r="H133" t="s">
        <v>6</v>
      </c>
    </row>
    <row r="134" spans="1:8">
      <c r="A134" s="2">
        <v>43832</v>
      </c>
      <c r="B134" t="s">
        <v>6</v>
      </c>
      <c r="C134" s="9">
        <f t="shared" si="3"/>
        <v>1812.9767156328542</v>
      </c>
      <c r="D134">
        <v>1812.9767156</v>
      </c>
      <c r="E134">
        <v>96.552741225999995</v>
      </c>
      <c r="F134">
        <v>1623.7368202</v>
      </c>
      <c r="G134">
        <v>2002.2166110000001</v>
      </c>
      <c r="H134" t="s">
        <v>6</v>
      </c>
    </row>
    <row r="135" spans="1:8">
      <c r="A135" s="2">
        <v>43863</v>
      </c>
      <c r="B135" t="s">
        <v>6</v>
      </c>
      <c r="C135" s="9">
        <f t="shared" si="3"/>
        <v>1801.2891383238964</v>
      </c>
      <c r="D135">
        <v>1801.2891383000001</v>
      </c>
      <c r="E135">
        <v>98.621181609000004</v>
      </c>
      <c r="F135">
        <v>1607.9951742999999</v>
      </c>
      <c r="G135">
        <v>1994.5831023999999</v>
      </c>
      <c r="H135" t="s">
        <v>6</v>
      </c>
    </row>
    <row r="136" spans="1:8">
      <c r="A136" s="2">
        <v>43892</v>
      </c>
      <c r="B136" t="s">
        <v>6</v>
      </c>
      <c r="C136" s="9">
        <f t="shared" si="3"/>
        <v>2123.355670097967</v>
      </c>
      <c r="D136">
        <v>2123.3556701000002</v>
      </c>
      <c r="E136">
        <v>100.64706178</v>
      </c>
      <c r="F136">
        <v>1926.0910538999999</v>
      </c>
      <c r="G136">
        <v>2320.6202862999999</v>
      </c>
      <c r="H136" t="s">
        <v>6</v>
      </c>
    </row>
    <row r="137" spans="1:8">
      <c r="A137" s="2">
        <v>43923</v>
      </c>
      <c r="B137" t="s">
        <v>6</v>
      </c>
      <c r="C137" s="9">
        <f>M$2*(1-P$2)+C136+(C125-B124)-(C136-C136)*N$2-(C125-C125)*O$2+((C136-C135)-(B124-B123))*P$2+(B124-C124)*N$2*O$2</f>
        <v>2155.675644780677</v>
      </c>
      <c r="D137">
        <v>2155.6756448000001</v>
      </c>
      <c r="E137">
        <v>110.84209912999999</v>
      </c>
      <c r="F137">
        <v>1938.4291224999999</v>
      </c>
      <c r="G137">
        <v>2372.9221671</v>
      </c>
      <c r="H137" t="s">
        <v>6</v>
      </c>
    </row>
    <row r="138" spans="1:8">
      <c r="A138" s="2">
        <v>43953</v>
      </c>
      <c r="B138" t="s">
        <v>6</v>
      </c>
      <c r="C138" s="9">
        <f>M$2*(1-P$2)+C137+(C126-C125)-(C137-C137)*N$2-(C126-C126)*O$2+((C137-C136)-(C125-B124))*P$2+(C125-C125)*N$2*O$2</f>
        <v>2190.0490805536742</v>
      </c>
      <c r="D138">
        <v>2190.0490805999998</v>
      </c>
      <c r="E138">
        <v>115.85930756</v>
      </c>
      <c r="F138">
        <v>1962.9690105</v>
      </c>
      <c r="G138">
        <v>2417.1291505999998</v>
      </c>
      <c r="H138" t="s">
        <v>6</v>
      </c>
    </row>
    <row r="139" spans="1:8">
      <c r="A139" s="2">
        <v>43984</v>
      </c>
      <c r="B139" t="s">
        <v>6</v>
      </c>
      <c r="C139" s="9">
        <f>M$2*(1-P$2)+C138+(C127-C126)-(C138-C138)*N$2-(C127-C127)*O$2+((C138-C137)-(C126-C125))*P$2+(C126-C126)*N$2*O$2</f>
        <v>2199.9062460032683</v>
      </c>
      <c r="D139">
        <v>2199.906246</v>
      </c>
      <c r="E139">
        <v>119.61556293</v>
      </c>
      <c r="F139">
        <v>1965.4640506999999</v>
      </c>
      <c r="G139">
        <v>2434.3484413000001</v>
      </c>
      <c r="H139" t="s">
        <v>6</v>
      </c>
    </row>
    <row r="140" spans="1:8">
      <c r="A140" s="2">
        <v>44014</v>
      </c>
      <c r="B140" t="s">
        <v>6</v>
      </c>
      <c r="C140" s="9">
        <f t="shared" ref="C140:C160" si="4">M$2*(1-P$2)+C139+(C128-C127)-(C139-C139)*N$2-(C128-C128)*O$2+((C139-C138)-(C127-C126))*P$2+(C127-C127)*N$2*O$2</f>
        <v>2295.4393353060773</v>
      </c>
      <c r="D140">
        <v>2295.4393353</v>
      </c>
      <c r="E140">
        <v>122.96189572999999</v>
      </c>
      <c r="F140">
        <v>2054.4384482</v>
      </c>
      <c r="G140">
        <v>2536.4402224</v>
      </c>
      <c r="H140" t="s">
        <v>6</v>
      </c>
    </row>
    <row r="141" spans="1:8">
      <c r="A141" s="2">
        <v>44045</v>
      </c>
      <c r="B141" t="s">
        <v>6</v>
      </c>
      <c r="C141" s="9">
        <f t="shared" si="4"/>
        <v>2325.2836869308007</v>
      </c>
      <c r="D141">
        <v>2325.2836868999998</v>
      </c>
      <c r="E141">
        <v>126.13168493000001</v>
      </c>
      <c r="F141">
        <v>2078.0701272000001</v>
      </c>
      <c r="G141">
        <v>2572.4972466999998</v>
      </c>
      <c r="H141" t="s">
        <v>6</v>
      </c>
    </row>
    <row r="142" spans="1:8">
      <c r="A142" s="2">
        <v>44076</v>
      </c>
      <c r="B142" t="s">
        <v>6</v>
      </c>
      <c r="C142" s="9">
        <f t="shared" si="4"/>
        <v>2024.767413416683</v>
      </c>
      <c r="D142">
        <v>2024.7674133999999</v>
      </c>
      <c r="E142">
        <v>129.19708815000001</v>
      </c>
      <c r="F142">
        <v>1771.5457736999999</v>
      </c>
      <c r="G142">
        <v>2277.9890531000001</v>
      </c>
      <c r="H142" t="s">
        <v>6</v>
      </c>
    </row>
    <row r="143" spans="1:8">
      <c r="A143" s="2">
        <v>44106</v>
      </c>
      <c r="B143" t="s">
        <v>6</v>
      </c>
      <c r="C143" s="9">
        <f t="shared" si="4"/>
        <v>2183.2734083704404</v>
      </c>
      <c r="D143">
        <v>2183.2734083999999</v>
      </c>
      <c r="E143">
        <v>132.18328009999999</v>
      </c>
      <c r="F143">
        <v>1924.19894</v>
      </c>
      <c r="G143">
        <v>2442.3478767000001</v>
      </c>
      <c r="H143" t="s">
        <v>6</v>
      </c>
    </row>
    <row r="144" spans="1:8">
      <c r="A144" s="2">
        <v>44137</v>
      </c>
      <c r="B144" t="s">
        <v>6</v>
      </c>
      <c r="C144" s="9">
        <f t="shared" si="4"/>
        <v>2195.7423588767292</v>
      </c>
      <c r="D144">
        <v>2195.7423589</v>
      </c>
      <c r="E144">
        <v>135.10098740999999</v>
      </c>
      <c r="F144">
        <v>1930.9492892999999</v>
      </c>
      <c r="G144">
        <v>2460.5354284999999</v>
      </c>
      <c r="H144" t="s">
        <v>6</v>
      </c>
    </row>
    <row r="145" spans="1:8">
      <c r="A145" s="2">
        <v>44167</v>
      </c>
      <c r="B145" t="s">
        <v>6</v>
      </c>
      <c r="C145" s="9">
        <f t="shared" si="4"/>
        <v>2223.4768326497783</v>
      </c>
      <c r="D145">
        <v>2223.4768327000002</v>
      </c>
      <c r="E145">
        <v>137.95623426</v>
      </c>
      <c r="F145">
        <v>1953.0875821</v>
      </c>
      <c r="G145">
        <v>2493.8660832</v>
      </c>
      <c r="H145" t="s">
        <v>6</v>
      </c>
    </row>
    <row r="146" spans="1:8">
      <c r="A146" s="2">
        <v>43833</v>
      </c>
      <c r="B146" t="s">
        <v>6</v>
      </c>
      <c r="C146" s="9">
        <f t="shared" si="4"/>
        <v>1943.3800781005252</v>
      </c>
      <c r="D146">
        <v>1943.3800781</v>
      </c>
      <c r="E146">
        <v>140.75333757000001</v>
      </c>
      <c r="F146">
        <v>1667.5086057999999</v>
      </c>
      <c r="G146">
        <v>2219.2515503999998</v>
      </c>
      <c r="H146" t="s">
        <v>6</v>
      </c>
    </row>
    <row r="147" spans="1:8">
      <c r="A147" s="2">
        <v>43864</v>
      </c>
      <c r="B147" t="s">
        <v>6</v>
      </c>
      <c r="C147" s="9">
        <f t="shared" si="4"/>
        <v>1933.2239388771154</v>
      </c>
      <c r="D147">
        <v>1933.2239388999999</v>
      </c>
      <c r="E147">
        <v>143.49585608000001</v>
      </c>
      <c r="F147">
        <v>1651.9772290000001</v>
      </c>
      <c r="G147">
        <v>2214.4706486999999</v>
      </c>
      <c r="H147" t="s">
        <v>6</v>
      </c>
    </row>
    <row r="148" spans="1:8">
      <c r="A148" s="2">
        <v>43893</v>
      </c>
      <c r="B148" t="s">
        <v>6</v>
      </c>
      <c r="C148" s="9">
        <f t="shared" si="4"/>
        <v>2256.8219102028138</v>
      </c>
      <c r="D148">
        <v>2256.8219101999998</v>
      </c>
      <c r="E148">
        <v>146.18691071999999</v>
      </c>
      <c r="F148">
        <v>1970.3008302000001</v>
      </c>
      <c r="G148">
        <v>2543.3429901999998</v>
      </c>
      <c r="H148" t="s">
        <v>6</v>
      </c>
    </row>
    <row r="149" spans="1:8">
      <c r="A149" s="2">
        <v>43924</v>
      </c>
      <c r="B149" t="s">
        <v>6</v>
      </c>
      <c r="C149" s="9">
        <f t="shared" si="4"/>
        <v>2290.6733248968458</v>
      </c>
      <c r="D149">
        <v>2290.6733248999999</v>
      </c>
      <c r="E149">
        <v>155.93282998999999</v>
      </c>
      <c r="F149">
        <v>1985.0505940999999</v>
      </c>
      <c r="G149">
        <v>2596.2960557000001</v>
      </c>
      <c r="H149" t="s">
        <v>6</v>
      </c>
    </row>
    <row r="150" spans="1:8">
      <c r="A150" s="2">
        <v>43954</v>
      </c>
      <c r="B150" t="s">
        <v>6</v>
      </c>
      <c r="C150" s="9">
        <f t="shared" si="4"/>
        <v>2326.5782008253036</v>
      </c>
      <c r="D150">
        <v>2326.5782008000001</v>
      </c>
      <c r="E150">
        <v>161.37463688</v>
      </c>
      <c r="F150">
        <v>2010.2897244999999</v>
      </c>
      <c r="G150">
        <v>2642.8666770999998</v>
      </c>
      <c r="H150" t="s">
        <v>6</v>
      </c>
    </row>
    <row r="151" spans="1:8">
      <c r="A151" s="2">
        <v>43985</v>
      </c>
      <c r="B151" t="s">
        <v>6</v>
      </c>
      <c r="C151" s="9">
        <f t="shared" si="4"/>
        <v>2337.9668064755533</v>
      </c>
      <c r="D151">
        <v>2337.9668065000001</v>
      </c>
      <c r="E151">
        <v>165.69008683999999</v>
      </c>
      <c r="F151">
        <v>2013.2202037</v>
      </c>
      <c r="G151">
        <v>2662.7134093</v>
      </c>
      <c r="H151" t="s">
        <v>6</v>
      </c>
    </row>
    <row r="152" spans="1:8">
      <c r="A152" s="2">
        <v>44015</v>
      </c>
      <c r="B152" t="s">
        <v>6</v>
      </c>
      <c r="C152" s="9">
        <f t="shared" si="4"/>
        <v>2435.0313359931893</v>
      </c>
      <c r="D152">
        <v>2435.031336</v>
      </c>
      <c r="E152">
        <v>169.62403979000001</v>
      </c>
      <c r="F152">
        <v>2102.5743271000001</v>
      </c>
      <c r="G152">
        <v>2767.4883448999999</v>
      </c>
      <c r="H152" t="s">
        <v>6</v>
      </c>
    </row>
    <row r="153" spans="1:8">
      <c r="A153" s="2">
        <v>44046</v>
      </c>
      <c r="B153" t="s">
        <v>6</v>
      </c>
      <c r="C153" s="9">
        <f t="shared" si="4"/>
        <v>2466.407127837183</v>
      </c>
      <c r="D153">
        <v>2466.4071278000001</v>
      </c>
      <c r="E153">
        <v>173.38719728000001</v>
      </c>
      <c r="F153">
        <v>2126.5744657999999</v>
      </c>
      <c r="G153">
        <v>2806.2397898999998</v>
      </c>
      <c r="H153" t="s">
        <v>6</v>
      </c>
    </row>
    <row r="154" spans="1:8">
      <c r="A154" s="2">
        <v>44077</v>
      </c>
      <c r="B154" t="s">
        <v>6</v>
      </c>
      <c r="C154" s="9">
        <f t="shared" si="4"/>
        <v>2167.4222945437286</v>
      </c>
      <c r="D154">
        <v>2167.4222945000001</v>
      </c>
      <c r="E154">
        <v>177.04551301999999</v>
      </c>
      <c r="F154">
        <v>1820.4194654</v>
      </c>
      <c r="G154">
        <v>2514.4251236999999</v>
      </c>
      <c r="H154" t="s">
        <v>6</v>
      </c>
    </row>
    <row r="155" spans="1:8">
      <c r="A155" s="2">
        <v>44107</v>
      </c>
      <c r="B155" t="s">
        <v>6</v>
      </c>
      <c r="C155" s="9">
        <f t="shared" si="4"/>
        <v>2327.4597297185865</v>
      </c>
      <c r="D155">
        <v>2327.4597297</v>
      </c>
      <c r="E155">
        <v>180.62212052999999</v>
      </c>
      <c r="F155">
        <v>1973.4468787000001</v>
      </c>
      <c r="G155">
        <v>2681.4725807999998</v>
      </c>
      <c r="H155" t="s">
        <v>6</v>
      </c>
    </row>
    <row r="156" spans="1:8">
      <c r="A156" s="2">
        <v>44138</v>
      </c>
      <c r="B156" t="s">
        <v>6</v>
      </c>
      <c r="C156" s="9">
        <f t="shared" si="4"/>
        <v>2341.4601204461128</v>
      </c>
      <c r="D156">
        <v>2341.4601204000001</v>
      </c>
      <c r="E156">
        <v>184.12692196</v>
      </c>
      <c r="F156">
        <v>1980.5779848</v>
      </c>
      <c r="G156">
        <v>2702.3422561000002</v>
      </c>
      <c r="H156" t="s">
        <v>6</v>
      </c>
    </row>
    <row r="157" spans="1:8">
      <c r="A157" s="2">
        <v>44168</v>
      </c>
      <c r="B157" t="s">
        <v>6</v>
      </c>
      <c r="C157" s="9">
        <f t="shared" si="4"/>
        <v>2370.7260344404422</v>
      </c>
      <c r="D157">
        <v>2370.7260344000001</v>
      </c>
      <c r="E157">
        <v>187.56552342000001</v>
      </c>
      <c r="F157">
        <v>2003.1043638000001</v>
      </c>
      <c r="G157">
        <v>2738.3477051</v>
      </c>
      <c r="H157" t="s">
        <v>6</v>
      </c>
    </row>
    <row r="158" spans="1:8">
      <c r="A158" s="2">
        <v>43834</v>
      </c>
      <c r="B158" t="s">
        <v>6</v>
      </c>
      <c r="C158" s="9">
        <f t="shared" si="4"/>
        <v>2092.160720112483</v>
      </c>
      <c r="D158">
        <v>2092.1607201000002</v>
      </c>
      <c r="E158">
        <v>190.94198821000001</v>
      </c>
      <c r="F158">
        <v>1717.9213001000001</v>
      </c>
      <c r="G158">
        <v>2466.4001401</v>
      </c>
      <c r="H158" t="s">
        <v>6</v>
      </c>
    </row>
    <row r="159" spans="1:8">
      <c r="A159" s="2">
        <v>43865</v>
      </c>
      <c r="B159" t="s">
        <v>6</v>
      </c>
      <c r="C159" s="9">
        <f t="shared" si="4"/>
        <v>2083.5360211103712</v>
      </c>
      <c r="D159">
        <v>2083.5360211000002</v>
      </c>
      <c r="E159">
        <v>194.2597064</v>
      </c>
      <c r="F159">
        <v>1702.7939928999999</v>
      </c>
      <c r="G159">
        <v>2464.2780493</v>
      </c>
      <c r="H159" t="s">
        <v>6</v>
      </c>
    </row>
    <row r="160" spans="1:8">
      <c r="A160" s="2">
        <v>43894</v>
      </c>
      <c r="B160" t="s">
        <v>6</v>
      </c>
      <c r="C160" s="9">
        <f t="shared" si="4"/>
        <v>2408.6654326573689</v>
      </c>
      <c r="D160">
        <v>2408.6654327000001</v>
      </c>
      <c r="E160">
        <v>197.52168451</v>
      </c>
      <c r="F160">
        <v>2021.5300448999999</v>
      </c>
      <c r="G160">
        <v>2795.8008205000001</v>
      </c>
      <c r="H160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F6FE-A555-4D63-81D4-C2CD38BE317A}">
  <dimension ref="A1:N160"/>
  <sheetViews>
    <sheetView workbookViewId="0">
      <selection activeCell="C137" sqref="C137"/>
    </sheetView>
  </sheetViews>
  <sheetFormatPr defaultRowHeight="14.4"/>
  <cols>
    <col min="2" max="2" width="9" bestFit="1" customWidth="1"/>
    <col min="3" max="3" width="15.109375" style="4" bestFit="1" customWidth="1"/>
    <col min="4" max="7" width="12" bestFit="1" customWidth="1"/>
  </cols>
  <sheetData>
    <row r="1" spans="1:14">
      <c r="A1" t="s">
        <v>0</v>
      </c>
      <c r="B1" t="s">
        <v>20</v>
      </c>
      <c r="C1" s="5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7</v>
      </c>
      <c r="K1" t="s">
        <v>8</v>
      </c>
      <c r="L1" t="s">
        <v>9</v>
      </c>
      <c r="M1" t="s">
        <v>11</v>
      </c>
      <c r="N1" t="s">
        <v>25</v>
      </c>
    </row>
    <row r="2" spans="1:14">
      <c r="A2" s="1">
        <v>33239</v>
      </c>
      <c r="B2">
        <v>1708.9169999999999</v>
      </c>
      <c r="C2" s="4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J2" t="s">
        <v>14</v>
      </c>
      <c r="K2" t="s">
        <v>15</v>
      </c>
      <c r="L2">
        <v>14926.75899</v>
      </c>
      <c r="M2">
        <v>0.24289365139999999</v>
      </c>
      <c r="N2">
        <v>-0.60113681600000002</v>
      </c>
    </row>
    <row r="3" spans="1:14">
      <c r="A3" s="1">
        <v>33270</v>
      </c>
      <c r="B3">
        <v>1620.586</v>
      </c>
      <c r="C3" s="4">
        <f>B2</f>
        <v>1708.9169999999999</v>
      </c>
      <c r="D3">
        <v>1708.9169999999999</v>
      </c>
      <c r="E3">
        <v>122.17511608</v>
      </c>
      <c r="F3">
        <v>1469.4581727</v>
      </c>
      <c r="G3">
        <v>1948.3758273000001</v>
      </c>
      <c r="H3">
        <v>-88.331000000000003</v>
      </c>
      <c r="J3" t="s">
        <v>2</v>
      </c>
      <c r="K3" t="s">
        <v>15</v>
      </c>
      <c r="L3" t="s">
        <v>6</v>
      </c>
      <c r="M3">
        <v>6.9807876300000002E-2</v>
      </c>
      <c r="N3">
        <v>7.1607680199999996E-2</v>
      </c>
    </row>
    <row r="4" spans="1:14">
      <c r="A4" s="1">
        <v>33298</v>
      </c>
      <c r="B4">
        <v>1972.7149999999999</v>
      </c>
      <c r="C4" s="4">
        <f>B3-(B3-C3)*M$2</f>
        <v>1642.0410391218134</v>
      </c>
      <c r="D4">
        <v>1642.0410391</v>
      </c>
      <c r="E4">
        <v>122.17511608</v>
      </c>
      <c r="F4">
        <v>1402.5822118000001</v>
      </c>
      <c r="G4">
        <v>1881.4998665000001</v>
      </c>
      <c r="H4">
        <v>330.67396087999998</v>
      </c>
      <c r="J4" t="s">
        <v>16</v>
      </c>
      <c r="K4" t="s">
        <v>15</v>
      </c>
      <c r="L4" t="s">
        <v>6</v>
      </c>
      <c r="M4">
        <v>1</v>
      </c>
      <c r="N4">
        <v>1</v>
      </c>
    </row>
    <row r="5" spans="1:14">
      <c r="A5" s="1">
        <v>33329</v>
      </c>
      <c r="B5">
        <v>1811.665</v>
      </c>
      <c r="C5" s="4">
        <f t="shared" ref="C5:C13" si="0">B4-(B4-C4)*M$2</f>
        <v>1892.3963942193964</v>
      </c>
      <c r="D5">
        <v>1892.3963942</v>
      </c>
      <c r="E5">
        <v>122.17511608</v>
      </c>
      <c r="F5">
        <v>1652.9375669000001</v>
      </c>
      <c r="G5">
        <v>2131.8552215999998</v>
      </c>
      <c r="H5">
        <v>-80.731394219999999</v>
      </c>
      <c r="J5" t="s">
        <v>17</v>
      </c>
      <c r="K5" t="s">
        <v>15</v>
      </c>
      <c r="L5" t="s">
        <v>6</v>
      </c>
      <c r="M5">
        <v>1</v>
      </c>
      <c r="N5">
        <v>12</v>
      </c>
    </row>
    <row r="6" spans="1:14">
      <c r="A6" s="1">
        <v>33359</v>
      </c>
      <c r="B6">
        <v>1974.9639999999999</v>
      </c>
      <c r="C6" s="4">
        <f t="shared" si="0"/>
        <v>1831.274143124562</v>
      </c>
      <c r="D6">
        <v>1831.2741430999999</v>
      </c>
      <c r="E6">
        <v>122.17511608</v>
      </c>
      <c r="F6">
        <v>1591.8153158</v>
      </c>
      <c r="G6">
        <v>2070.7329705000002</v>
      </c>
      <c r="H6">
        <v>143.68985688000001</v>
      </c>
      <c r="J6" t="s">
        <v>18</v>
      </c>
      <c r="K6" t="s">
        <v>15</v>
      </c>
      <c r="L6" t="s">
        <v>6</v>
      </c>
      <c r="M6">
        <v>0</v>
      </c>
      <c r="N6">
        <v>0</v>
      </c>
    </row>
    <row r="7" spans="1:14">
      <c r="A7" s="1">
        <v>33390</v>
      </c>
      <c r="B7">
        <v>1862.356</v>
      </c>
      <c r="C7" s="4">
        <f t="shared" si="0"/>
        <v>1940.0626459943815</v>
      </c>
      <c r="D7">
        <v>1940.0626460000001</v>
      </c>
      <c r="E7">
        <v>122.17511608</v>
      </c>
      <c r="F7">
        <v>1700.6038186999999</v>
      </c>
      <c r="G7">
        <v>2179.5214732999998</v>
      </c>
      <c r="H7">
        <v>-77.706645989999998</v>
      </c>
    </row>
    <row r="8" spans="1:14">
      <c r="A8" s="1">
        <v>33420</v>
      </c>
      <c r="B8">
        <v>1939.86</v>
      </c>
      <c r="C8" s="4">
        <f t="shared" si="0"/>
        <v>1881.2304509836224</v>
      </c>
      <c r="D8">
        <v>1881.2304509999999</v>
      </c>
      <c r="E8">
        <v>122.17511608</v>
      </c>
      <c r="F8">
        <v>1641.7716237</v>
      </c>
      <c r="G8">
        <v>2120.6892782999998</v>
      </c>
      <c r="H8">
        <v>58.629549015999999</v>
      </c>
    </row>
    <row r="9" spans="1:14">
      <c r="A9" s="1">
        <v>33451</v>
      </c>
      <c r="B9">
        <v>2013.2639999999999</v>
      </c>
      <c r="C9" s="4">
        <f t="shared" si="0"/>
        <v>1925.6192547594767</v>
      </c>
      <c r="D9">
        <v>1925.6192547999999</v>
      </c>
      <c r="E9">
        <v>122.17511608</v>
      </c>
      <c r="F9">
        <v>1686.1604273999999</v>
      </c>
      <c r="G9">
        <v>2165.0780820999998</v>
      </c>
      <c r="H9">
        <v>87.644745240000006</v>
      </c>
    </row>
    <row r="10" spans="1:14">
      <c r="A10" s="1">
        <v>33482</v>
      </c>
      <c r="B10">
        <v>1595.6569999999999</v>
      </c>
      <c r="C10" s="4">
        <f t="shared" si="0"/>
        <v>1991.9756478025065</v>
      </c>
      <c r="D10">
        <v>1991.9756477999999</v>
      </c>
      <c r="E10">
        <v>122.17511608</v>
      </c>
      <c r="F10">
        <v>1752.5168205</v>
      </c>
      <c r="G10">
        <v>2231.4344750999999</v>
      </c>
      <c r="H10">
        <v>-396.31864780000001</v>
      </c>
    </row>
    <row r="11" spans="1:14">
      <c r="A11" s="1">
        <v>33512</v>
      </c>
      <c r="B11">
        <v>1724.924</v>
      </c>
      <c r="C11" s="4">
        <f t="shared" si="0"/>
        <v>1691.9202834826613</v>
      </c>
      <c r="D11">
        <v>1691.9202835000001</v>
      </c>
      <c r="E11">
        <v>122.17511608</v>
      </c>
      <c r="F11">
        <v>1452.4614561000001</v>
      </c>
      <c r="G11">
        <v>1931.3791108</v>
      </c>
      <c r="H11">
        <v>33.003716517999997</v>
      </c>
    </row>
    <row r="12" spans="1:14">
      <c r="A12" s="1">
        <v>33543</v>
      </c>
      <c r="B12">
        <v>1675.6669999999999</v>
      </c>
      <c r="C12" s="4">
        <f t="shared" si="0"/>
        <v>1716.907606785333</v>
      </c>
      <c r="D12">
        <v>1716.9076067999999</v>
      </c>
      <c r="E12">
        <v>122.17511608</v>
      </c>
      <c r="F12">
        <v>1477.4487795</v>
      </c>
      <c r="G12">
        <v>1956.3664341000001</v>
      </c>
      <c r="H12">
        <v>-41.240606790000001</v>
      </c>
    </row>
    <row r="13" spans="1:14">
      <c r="A13" s="1">
        <v>33573</v>
      </c>
      <c r="B13">
        <v>1813.8630000000001</v>
      </c>
      <c r="C13" s="4">
        <f t="shared" si="0"/>
        <v>1685.6840815680412</v>
      </c>
      <c r="D13">
        <v>1685.6840815999999</v>
      </c>
      <c r="E13">
        <v>122.17511608</v>
      </c>
      <c r="F13">
        <v>1446.2252542000001</v>
      </c>
      <c r="G13">
        <v>1925.1429089000001</v>
      </c>
      <c r="H13">
        <v>128.17891843000001</v>
      </c>
    </row>
    <row r="14" spans="1:14">
      <c r="A14" s="1">
        <v>33604</v>
      </c>
      <c r="B14">
        <v>1614.827</v>
      </c>
      <c r="C14" s="4">
        <f>B13-(B13-C13)*M$2</f>
        <v>1782.7291544695588</v>
      </c>
      <c r="D14">
        <v>1782.7291545</v>
      </c>
      <c r="E14">
        <v>122.17511608</v>
      </c>
      <c r="F14">
        <v>1543.2703271</v>
      </c>
      <c r="G14">
        <v>2022.1879818</v>
      </c>
      <c r="H14">
        <v>-167.90215449999999</v>
      </c>
    </row>
    <row r="15" spans="1:14">
      <c r="A15" s="1">
        <v>33635</v>
      </c>
      <c r="B15">
        <v>1557.088</v>
      </c>
      <c r="C15" s="4">
        <f>B14-(B14-C14)*M$2-(B3-C3)*N$2</f>
        <v>1602.5103512829419</v>
      </c>
      <c r="D15">
        <v>1602.5103512000001</v>
      </c>
      <c r="E15">
        <v>122.17511608</v>
      </c>
      <c r="F15">
        <v>1363.0515238999999</v>
      </c>
      <c r="G15">
        <v>1841.9691786000001</v>
      </c>
      <c r="H15">
        <v>-45.422351239999998</v>
      </c>
    </row>
    <row r="16" spans="1:14">
      <c r="A16" s="1">
        <v>33664</v>
      </c>
      <c r="B16">
        <v>1891.223</v>
      </c>
      <c r="C16" s="4">
        <f>B15-(B15-C15)*M$2-(B4-C4)*N$2</f>
        <v>1766.901092734709</v>
      </c>
      <c r="D16">
        <v>1766.9010929000001</v>
      </c>
      <c r="E16">
        <v>122.17511608</v>
      </c>
      <c r="F16">
        <v>1527.4422655999999</v>
      </c>
      <c r="G16">
        <v>2006.3599202</v>
      </c>
      <c r="H16">
        <v>124.32190712000001</v>
      </c>
    </row>
    <row r="17" spans="1:8">
      <c r="A17" s="1">
        <v>33695</v>
      </c>
      <c r="B17">
        <v>1955.981</v>
      </c>
      <c r="C17" s="4">
        <f t="shared" ref="C17:C80" si="1">B16-(B16-C16)*M$2-(B5-C5)*N$2</f>
        <v>1812.4953847230324</v>
      </c>
      <c r="D17">
        <v>1812.4953846999999</v>
      </c>
      <c r="E17">
        <v>122.17511608</v>
      </c>
      <c r="F17">
        <v>1573.0365574</v>
      </c>
      <c r="G17">
        <v>2051.9542120999999</v>
      </c>
      <c r="H17">
        <v>143.48561527999999</v>
      </c>
    </row>
    <row r="18" spans="1:8">
      <c r="A18" s="1">
        <v>33725</v>
      </c>
      <c r="B18">
        <v>1884.7139999999999</v>
      </c>
      <c r="C18" s="4">
        <f t="shared" si="1"/>
        <v>2007.506518035598</v>
      </c>
      <c r="D18">
        <v>2007.5065181</v>
      </c>
      <c r="E18">
        <v>122.17511608</v>
      </c>
      <c r="F18">
        <v>1768.0476908000001</v>
      </c>
      <c r="G18">
        <v>2246.9653453999999</v>
      </c>
      <c r="H18">
        <v>-122.7925181</v>
      </c>
    </row>
    <row r="19" spans="1:8">
      <c r="A19" s="1">
        <v>33756</v>
      </c>
      <c r="B19">
        <v>1623.0419999999999</v>
      </c>
      <c r="C19" s="4">
        <f t="shared" si="1"/>
        <v>1867.8271973151652</v>
      </c>
      <c r="D19">
        <v>1867.8271973000001</v>
      </c>
      <c r="E19">
        <v>122.17511608</v>
      </c>
      <c r="F19">
        <v>1628.3683699999999</v>
      </c>
      <c r="G19">
        <v>2107.2860246</v>
      </c>
      <c r="H19">
        <v>-244.78519729999999</v>
      </c>
    </row>
    <row r="20" spans="1:8">
      <c r="A20" s="1">
        <v>33786</v>
      </c>
      <c r="B20">
        <v>1903.309</v>
      </c>
      <c r="C20" s="4">
        <f t="shared" si="1"/>
        <v>1717.7431508037712</v>
      </c>
      <c r="D20">
        <v>1717.7431508</v>
      </c>
      <c r="E20">
        <v>122.17511608</v>
      </c>
      <c r="F20">
        <v>1478.2843235</v>
      </c>
      <c r="G20">
        <v>1957.2019782</v>
      </c>
      <c r="H20">
        <v>185.56584917000001</v>
      </c>
    </row>
    <row r="21" spans="1:8">
      <c r="A21" s="1">
        <v>33817</v>
      </c>
      <c r="B21">
        <v>1996.712</v>
      </c>
      <c r="C21" s="4">
        <f t="shared" si="1"/>
        <v>1910.9227164066053</v>
      </c>
      <c r="D21">
        <v>1910.9227165</v>
      </c>
      <c r="E21">
        <v>122.17511608</v>
      </c>
      <c r="F21">
        <v>1671.4638891</v>
      </c>
      <c r="G21">
        <v>2150.3815438000001</v>
      </c>
      <c r="H21">
        <v>85.789283545000004</v>
      </c>
    </row>
    <row r="22" spans="1:8">
      <c r="A22" s="1">
        <v>33848</v>
      </c>
      <c r="B22">
        <v>1703.8969999999999</v>
      </c>
      <c r="C22" s="4">
        <f t="shared" si="1"/>
        <v>1737.632597595586</v>
      </c>
      <c r="D22">
        <v>1737.6325973999999</v>
      </c>
      <c r="E22">
        <v>122.17511608</v>
      </c>
      <c r="F22">
        <v>1498.1737701</v>
      </c>
      <c r="G22">
        <v>1977.0914247000001</v>
      </c>
      <c r="H22">
        <v>-33.735597419999998</v>
      </c>
    </row>
    <row r="23" spans="1:8">
      <c r="A23" s="1">
        <v>33878</v>
      </c>
      <c r="B23">
        <v>1810</v>
      </c>
      <c r="C23" s="4">
        <f t="shared" si="1"/>
        <v>1731.9309115455524</v>
      </c>
      <c r="D23">
        <v>1731.9309115000001</v>
      </c>
      <c r="E23">
        <v>122.17511608</v>
      </c>
      <c r="F23">
        <v>1492.4720841999999</v>
      </c>
      <c r="G23">
        <v>1971.3897388</v>
      </c>
      <c r="H23">
        <v>78.069088481999998</v>
      </c>
    </row>
    <row r="24" spans="1:8">
      <c r="A24" s="1">
        <v>33909</v>
      </c>
      <c r="B24">
        <v>1861.6010000000001</v>
      </c>
      <c r="C24" s="4">
        <f t="shared" si="1"/>
        <v>1766.2462669909864</v>
      </c>
      <c r="D24">
        <v>1766.246267</v>
      </c>
      <c r="E24">
        <v>122.17511608</v>
      </c>
      <c r="F24">
        <v>1526.7874396</v>
      </c>
      <c r="G24">
        <v>2005.7050942999999</v>
      </c>
      <c r="H24">
        <v>95.354733034999995</v>
      </c>
    </row>
    <row r="25" spans="1:8">
      <c r="A25" s="1">
        <v>33939</v>
      </c>
      <c r="B25">
        <v>1875.1220000000001</v>
      </c>
      <c r="C25" s="4">
        <f t="shared" si="1"/>
        <v>1915.4930076256801</v>
      </c>
      <c r="D25">
        <v>1915.4930076999999</v>
      </c>
      <c r="E25">
        <v>122.17511608</v>
      </c>
      <c r="F25">
        <v>1676.0341804</v>
      </c>
      <c r="G25">
        <v>2154.9518349999998</v>
      </c>
      <c r="H25">
        <v>-40.371007679999998</v>
      </c>
    </row>
    <row r="26" spans="1:8">
      <c r="A26" s="1">
        <v>33970</v>
      </c>
      <c r="B26">
        <v>1705.259</v>
      </c>
      <c r="C26" s="4">
        <f t="shared" si="1"/>
        <v>1783.995694915528</v>
      </c>
      <c r="D26">
        <v>1783.9956947999999</v>
      </c>
      <c r="E26">
        <v>122.17511608</v>
      </c>
      <c r="F26">
        <v>1544.5368675</v>
      </c>
      <c r="G26">
        <v>2023.4545221999999</v>
      </c>
      <c r="H26">
        <v>-78.736694850000006</v>
      </c>
    </row>
    <row r="27" spans="1:8">
      <c r="A27" s="1">
        <v>34001</v>
      </c>
      <c r="B27">
        <v>1618.5350000000001</v>
      </c>
      <c r="C27" s="4">
        <f t="shared" si="1"/>
        <v>1697.0785957017392</v>
      </c>
      <c r="D27">
        <v>1697.0785957000001</v>
      </c>
      <c r="E27">
        <v>122.17511608</v>
      </c>
      <c r="F27">
        <v>1457.6197684000001</v>
      </c>
      <c r="G27">
        <v>1936.537423</v>
      </c>
      <c r="H27">
        <v>-78.543595690000004</v>
      </c>
    </row>
    <row r="28" spans="1:8">
      <c r="A28" s="1">
        <v>34029</v>
      </c>
      <c r="B28">
        <v>1836.7090000000001</v>
      </c>
      <c r="C28" s="4">
        <f t="shared" si="1"/>
        <v>1712.3472162465853</v>
      </c>
      <c r="D28">
        <v>1712.3472162</v>
      </c>
      <c r="E28">
        <v>122.17511608</v>
      </c>
      <c r="F28">
        <v>1472.8883889000001</v>
      </c>
      <c r="G28">
        <v>1951.8060435</v>
      </c>
      <c r="H28">
        <v>124.36178379</v>
      </c>
    </row>
    <row r="29" spans="1:8">
      <c r="A29" s="1">
        <v>34060</v>
      </c>
      <c r="B29">
        <v>1957.0429999999999</v>
      </c>
      <c r="C29" s="4">
        <f t="shared" si="1"/>
        <v>1892.7567981589132</v>
      </c>
      <c r="D29">
        <v>1892.7567982</v>
      </c>
      <c r="E29">
        <v>122.17511608</v>
      </c>
      <c r="F29">
        <v>1653.2979709000001</v>
      </c>
      <c r="G29">
        <v>2132.2156255999998</v>
      </c>
      <c r="H29">
        <v>64.286201777000002</v>
      </c>
    </row>
    <row r="30" spans="1:8">
      <c r="A30" s="1">
        <v>34090</v>
      </c>
      <c r="B30">
        <v>1917.1849999999999</v>
      </c>
      <c r="C30" s="4">
        <f t="shared" si="1"/>
        <v>1867.613186379639</v>
      </c>
      <c r="D30">
        <v>1867.6131863000001</v>
      </c>
      <c r="E30">
        <v>122.17511608</v>
      </c>
      <c r="F30">
        <v>1628.1543590000001</v>
      </c>
      <c r="G30">
        <v>2107.0720136</v>
      </c>
      <c r="H30">
        <v>49.571813706</v>
      </c>
    </row>
    <row r="31" spans="1:8">
      <c r="A31" s="1">
        <v>34121</v>
      </c>
      <c r="B31">
        <v>1882.3979999999999</v>
      </c>
      <c r="C31" s="4">
        <f t="shared" si="1"/>
        <v>1757.9949270652601</v>
      </c>
      <c r="D31">
        <v>1757.9949269000001</v>
      </c>
      <c r="E31">
        <v>122.17511608</v>
      </c>
      <c r="F31">
        <v>1518.5360995999999</v>
      </c>
      <c r="G31">
        <v>1997.4537542999999</v>
      </c>
      <c r="H31">
        <v>124.40307306</v>
      </c>
    </row>
    <row r="32" spans="1:8">
      <c r="A32" s="1">
        <v>34151</v>
      </c>
      <c r="B32">
        <v>1933.009</v>
      </c>
      <c r="C32" s="4">
        <f t="shared" si="1"/>
        <v>1963.7317471136575</v>
      </c>
      <c r="D32">
        <v>1963.7317472</v>
      </c>
      <c r="E32">
        <v>122.17511608</v>
      </c>
      <c r="F32">
        <v>1724.2729198</v>
      </c>
      <c r="G32">
        <v>2203.1905744999999</v>
      </c>
      <c r="H32">
        <v>-30.722747160000001</v>
      </c>
    </row>
    <row r="33" spans="1:8">
      <c r="A33" s="1">
        <v>34182</v>
      </c>
      <c r="B33">
        <v>1996.1669999999999</v>
      </c>
      <c r="C33" s="4">
        <f t="shared" si="1"/>
        <v>1992.0424570137293</v>
      </c>
      <c r="D33">
        <v>1992.042457</v>
      </c>
      <c r="E33">
        <v>122.17511608</v>
      </c>
      <c r="F33">
        <v>1752.5836297000001</v>
      </c>
      <c r="G33">
        <v>2231.5012843999998</v>
      </c>
      <c r="H33">
        <v>4.1245429626999996</v>
      </c>
    </row>
    <row r="34" spans="1:8">
      <c r="A34" s="1">
        <v>34213</v>
      </c>
      <c r="B34">
        <v>1672.8409999999999</v>
      </c>
      <c r="C34" s="4">
        <f t="shared" si="1"/>
        <v>1974.8854649692405</v>
      </c>
      <c r="D34">
        <v>1974.8854650999999</v>
      </c>
      <c r="E34">
        <v>122.17511608</v>
      </c>
      <c r="F34">
        <v>1735.4266376999999</v>
      </c>
      <c r="G34">
        <v>2214.3442924000001</v>
      </c>
      <c r="H34">
        <v>-302.04446510000002</v>
      </c>
    </row>
    <row r="35" spans="1:8">
      <c r="A35" s="1">
        <v>34243</v>
      </c>
      <c r="B35">
        <v>1752.827</v>
      </c>
      <c r="C35" s="4">
        <f t="shared" si="1"/>
        <v>1793.135886243067</v>
      </c>
      <c r="D35">
        <v>1793.1358863</v>
      </c>
      <c r="E35">
        <v>122.17511608</v>
      </c>
      <c r="F35">
        <v>1553.6770590000001</v>
      </c>
      <c r="G35">
        <v>2032.5947137000001</v>
      </c>
      <c r="H35">
        <v>-40.308886319999999</v>
      </c>
    </row>
    <row r="36" spans="1:8">
      <c r="A36" s="1">
        <v>34274</v>
      </c>
      <c r="B36">
        <v>1720.377</v>
      </c>
      <c r="C36" s="4">
        <f t="shared" si="1"/>
        <v>1819.9390131550142</v>
      </c>
      <c r="D36">
        <v>1819.9390132000001</v>
      </c>
      <c r="E36">
        <v>122.17511608</v>
      </c>
      <c r="F36">
        <v>1580.4801858999999</v>
      </c>
      <c r="G36">
        <v>2059.3978406000001</v>
      </c>
      <c r="H36">
        <v>-99.562013239999999</v>
      </c>
    </row>
    <row r="37" spans="1:8">
      <c r="A37" s="1">
        <v>34304</v>
      </c>
      <c r="B37">
        <v>1734.2919999999999</v>
      </c>
      <c r="C37" s="4">
        <f t="shared" si="1"/>
        <v>1720.2914819331431</v>
      </c>
      <c r="D37">
        <v>1720.2914819</v>
      </c>
      <c r="E37">
        <v>122.17511608</v>
      </c>
      <c r="F37">
        <v>1480.8326546000001</v>
      </c>
      <c r="G37">
        <v>1959.7503091999999</v>
      </c>
      <c r="H37">
        <v>14.000518101000001</v>
      </c>
    </row>
    <row r="38" spans="1:8">
      <c r="A38" s="1">
        <v>34335</v>
      </c>
      <c r="B38">
        <v>1563.365</v>
      </c>
      <c r="C38" s="4">
        <f t="shared" si="1"/>
        <v>1683.5598369613654</v>
      </c>
      <c r="D38">
        <v>1683.559837</v>
      </c>
      <c r="E38">
        <v>122.17511608</v>
      </c>
      <c r="F38">
        <v>1444.1010096</v>
      </c>
      <c r="G38">
        <v>1923.0186643</v>
      </c>
      <c r="H38">
        <v>-120.19483700000001</v>
      </c>
    </row>
    <row r="39" spans="1:8">
      <c r="A39" s="1">
        <v>34366</v>
      </c>
      <c r="B39">
        <v>1573.9590000000001</v>
      </c>
      <c r="C39" s="4">
        <f t="shared" si="1"/>
        <v>1545.3441157916388</v>
      </c>
      <c r="D39">
        <v>1545.3441158000001</v>
      </c>
      <c r="E39">
        <v>122.17511608</v>
      </c>
      <c r="F39">
        <v>1305.8852884</v>
      </c>
      <c r="G39">
        <v>1784.8029431</v>
      </c>
      <c r="H39">
        <v>28.614884239999999</v>
      </c>
    </row>
    <row r="40" spans="1:8">
      <c r="A40" s="1">
        <v>34394</v>
      </c>
      <c r="B40">
        <v>1902.6389999999999</v>
      </c>
      <c r="C40" s="4">
        <f t="shared" si="1"/>
        <v>1641.7670730078512</v>
      </c>
      <c r="D40">
        <v>1641.7670731000001</v>
      </c>
      <c r="E40">
        <v>122.17511608</v>
      </c>
      <c r="F40">
        <v>1402.3082457</v>
      </c>
      <c r="G40">
        <v>1881.2259004</v>
      </c>
      <c r="H40">
        <v>260.87192692000002</v>
      </c>
    </row>
    <row r="41" spans="1:8">
      <c r="A41" s="1">
        <v>34425</v>
      </c>
      <c r="B41">
        <v>1833.8879999999999</v>
      </c>
      <c r="C41" s="4">
        <f t="shared" si="1"/>
        <v>1877.9196677926068</v>
      </c>
      <c r="D41">
        <v>1877.9196678000001</v>
      </c>
      <c r="E41">
        <v>122.17511608</v>
      </c>
      <c r="F41">
        <v>1638.4608404999999</v>
      </c>
      <c r="G41">
        <v>2117.3784950999998</v>
      </c>
      <c r="H41">
        <v>-44.031667800000001</v>
      </c>
    </row>
    <row r="42" spans="1:8">
      <c r="A42" s="1">
        <v>34455</v>
      </c>
      <c r="B42">
        <v>1831.049</v>
      </c>
      <c r="C42" s="4">
        <f t="shared" si="1"/>
        <v>1874.3824547704673</v>
      </c>
      <c r="D42">
        <v>1874.3824548</v>
      </c>
      <c r="E42">
        <v>122.17511608</v>
      </c>
      <c r="F42">
        <v>1634.9236275000001</v>
      </c>
      <c r="G42">
        <v>2113.8412822</v>
      </c>
      <c r="H42">
        <v>-43.333454850000003</v>
      </c>
    </row>
    <row r="43" spans="1:8">
      <c r="A43" s="1">
        <v>34486</v>
      </c>
      <c r="B43">
        <v>1775.7550000000001</v>
      </c>
      <c r="C43" s="4">
        <f t="shared" si="1"/>
        <v>1916.3576882215809</v>
      </c>
      <c r="D43">
        <v>1916.3576883999999</v>
      </c>
      <c r="E43">
        <v>122.17511608</v>
      </c>
      <c r="F43">
        <v>1676.8988609999999</v>
      </c>
      <c r="G43">
        <v>2155.8165156999999</v>
      </c>
      <c r="H43">
        <v>-140.60268840000001</v>
      </c>
    </row>
    <row r="44" spans="1:8">
      <c r="A44" s="1">
        <v>34516</v>
      </c>
      <c r="B44">
        <v>1867.508</v>
      </c>
      <c r="C44" s="4">
        <f t="shared" si="1"/>
        <v>1791.4379259601185</v>
      </c>
      <c r="D44">
        <v>1791.4379260000001</v>
      </c>
      <c r="E44">
        <v>122.17511608</v>
      </c>
      <c r="F44">
        <v>1551.9790986</v>
      </c>
      <c r="G44">
        <v>2030.8967533</v>
      </c>
      <c r="H44">
        <v>76.070074044999998</v>
      </c>
    </row>
    <row r="45" spans="1:8">
      <c r="A45" s="1">
        <v>34547</v>
      </c>
      <c r="B45">
        <v>1906.6079999999999</v>
      </c>
      <c r="C45" s="4">
        <f t="shared" si="1"/>
        <v>1851.5104765924068</v>
      </c>
      <c r="D45">
        <v>1851.5104765999999</v>
      </c>
      <c r="E45">
        <v>122.17511608</v>
      </c>
      <c r="F45">
        <v>1612.0516491999999</v>
      </c>
      <c r="G45">
        <v>2090.9693038999999</v>
      </c>
      <c r="H45">
        <v>55.097523420999998</v>
      </c>
    </row>
    <row r="46" spans="1:8">
      <c r="A46" s="1">
        <v>34578</v>
      </c>
      <c r="B46">
        <v>1685.6320000000001</v>
      </c>
      <c r="C46" s="4">
        <f t="shared" si="1"/>
        <v>1711.6551133943999</v>
      </c>
      <c r="D46">
        <v>1711.6551132</v>
      </c>
      <c r="E46">
        <v>122.17511608</v>
      </c>
      <c r="F46">
        <v>1472.1962859</v>
      </c>
      <c r="G46">
        <v>1951.1139404999999</v>
      </c>
      <c r="H46">
        <v>-26.02311319</v>
      </c>
    </row>
    <row r="47" spans="1:8">
      <c r="A47" s="1">
        <v>34608</v>
      </c>
      <c r="B47">
        <v>1778.546</v>
      </c>
      <c r="C47" s="4">
        <f t="shared" si="1"/>
        <v>1667.7216935004985</v>
      </c>
      <c r="D47">
        <v>1667.7216934</v>
      </c>
      <c r="E47">
        <v>122.17511608</v>
      </c>
      <c r="F47">
        <v>1428.2628661000001</v>
      </c>
      <c r="G47">
        <v>1907.1805207</v>
      </c>
      <c r="H47">
        <v>110.82430662</v>
      </c>
    </row>
    <row r="48" spans="1:8">
      <c r="A48" s="1">
        <v>34639</v>
      </c>
      <c r="B48">
        <v>1775.9949999999999</v>
      </c>
      <c r="C48" s="4">
        <f t="shared" si="1"/>
        <v>1691.7770879479081</v>
      </c>
      <c r="D48">
        <v>1691.7770877999999</v>
      </c>
      <c r="E48">
        <v>122.17511608</v>
      </c>
      <c r="F48">
        <v>1452.3182605</v>
      </c>
      <c r="G48">
        <v>1931.2359151999999</v>
      </c>
      <c r="H48">
        <v>84.217912177000002</v>
      </c>
    </row>
    <row r="49" spans="1:8">
      <c r="A49" s="1">
        <v>34669</v>
      </c>
      <c r="B49">
        <v>1783.35</v>
      </c>
      <c r="C49" s="4">
        <f t="shared" si="1"/>
        <v>1763.9552306814442</v>
      </c>
      <c r="D49">
        <v>1763.9552306999999</v>
      </c>
      <c r="E49">
        <v>122.17511608</v>
      </c>
      <c r="F49">
        <v>1524.4964033000001</v>
      </c>
      <c r="G49">
        <v>2003.4140580000001</v>
      </c>
      <c r="H49">
        <v>19.394769320999998</v>
      </c>
    </row>
    <row r="50" spans="1:8">
      <c r="A50" s="1">
        <v>34700</v>
      </c>
      <c r="B50">
        <v>1548.415</v>
      </c>
      <c r="C50" s="4">
        <f t="shared" si="1"/>
        <v>1706.3855920715609</v>
      </c>
      <c r="D50">
        <v>1706.3855920000001</v>
      </c>
      <c r="E50">
        <v>122.17511608</v>
      </c>
      <c r="F50">
        <v>1466.9267646999999</v>
      </c>
      <c r="G50">
        <v>1945.8444193</v>
      </c>
      <c r="H50">
        <v>-157.97059200000001</v>
      </c>
    </row>
    <row r="51" spans="1:8">
      <c r="A51" s="1">
        <v>34731</v>
      </c>
      <c r="B51">
        <v>1496.925</v>
      </c>
      <c r="C51" s="4">
        <f t="shared" si="1"/>
        <v>1603.9865143053041</v>
      </c>
      <c r="D51">
        <v>1603.9865143</v>
      </c>
      <c r="E51">
        <v>122.17511608</v>
      </c>
      <c r="F51">
        <v>1364.527687</v>
      </c>
      <c r="G51">
        <v>1843.4453417</v>
      </c>
      <c r="H51">
        <v>-107.0615143</v>
      </c>
    </row>
    <row r="52" spans="1:8">
      <c r="A52" s="1">
        <v>34759</v>
      </c>
      <c r="B52">
        <v>1798.316</v>
      </c>
      <c r="C52" s="4">
        <f t="shared" si="1"/>
        <v>1679.7492817098735</v>
      </c>
      <c r="D52">
        <v>1679.7492818000001</v>
      </c>
      <c r="E52">
        <v>122.17511608</v>
      </c>
      <c r="F52">
        <v>1440.2904544999999</v>
      </c>
      <c r="G52">
        <v>1919.2081091</v>
      </c>
      <c r="H52">
        <v>118.5667182</v>
      </c>
    </row>
    <row r="53" spans="1:8">
      <c r="A53" s="1">
        <v>34790</v>
      </c>
      <c r="B53">
        <v>1732.895</v>
      </c>
      <c r="C53" s="4">
        <f t="shared" si="1"/>
        <v>1743.0478402799786</v>
      </c>
      <c r="D53">
        <v>1743.0478403</v>
      </c>
      <c r="E53">
        <v>122.17511608</v>
      </c>
      <c r="F53">
        <v>1503.5890128999999</v>
      </c>
      <c r="G53">
        <v>1982.5066675999999</v>
      </c>
      <c r="H53">
        <v>-10.15284027</v>
      </c>
    </row>
    <row r="54" spans="1:8">
      <c r="A54" s="1">
        <v>34820</v>
      </c>
      <c r="B54">
        <v>1772.345</v>
      </c>
      <c r="C54" s="4">
        <f t="shared" si="1"/>
        <v>1709.3117254206863</v>
      </c>
      <c r="D54">
        <v>1709.3117253999999</v>
      </c>
      <c r="E54">
        <v>122.17511608</v>
      </c>
      <c r="F54">
        <v>1469.8528980000001</v>
      </c>
      <c r="G54">
        <v>1948.7705527000001</v>
      </c>
      <c r="H54">
        <v>63.033274648999999</v>
      </c>
    </row>
    <row r="55" spans="1:8">
      <c r="A55" s="1">
        <v>34851</v>
      </c>
      <c r="B55">
        <v>1761.2070000000001</v>
      </c>
      <c r="C55" s="4">
        <f t="shared" si="1"/>
        <v>1672.5131654591698</v>
      </c>
      <c r="D55">
        <v>1672.5131653000001</v>
      </c>
      <c r="E55">
        <v>122.17511608</v>
      </c>
      <c r="F55">
        <v>1433.0543379000001</v>
      </c>
      <c r="G55">
        <v>1911.9719926</v>
      </c>
      <c r="H55">
        <v>88.693834718999994</v>
      </c>
    </row>
    <row r="56" spans="1:8">
      <c r="A56" s="1">
        <v>34881</v>
      </c>
      <c r="B56">
        <v>1791.655</v>
      </c>
      <c r="C56" s="4">
        <f t="shared" si="1"/>
        <v>1785.3923527729291</v>
      </c>
      <c r="D56">
        <v>1785.3923528</v>
      </c>
      <c r="E56">
        <v>122.17511608</v>
      </c>
      <c r="F56">
        <v>1545.9335254</v>
      </c>
      <c r="G56">
        <v>2024.8511801</v>
      </c>
      <c r="H56">
        <v>6.2626472300999998</v>
      </c>
    </row>
    <row r="57" spans="1:8">
      <c r="A57" s="1">
        <v>34912</v>
      </c>
      <c r="B57">
        <v>1874.82</v>
      </c>
      <c r="C57" s="4">
        <f t="shared" si="1"/>
        <v>1823.2549925383128</v>
      </c>
      <c r="D57">
        <v>1823.2549925999999</v>
      </c>
      <c r="E57">
        <v>122.17511608</v>
      </c>
      <c r="F57">
        <v>1583.7961651999999</v>
      </c>
      <c r="G57">
        <v>2062.7138199000001</v>
      </c>
      <c r="H57">
        <v>51.565007428000001</v>
      </c>
    </row>
    <row r="58" spans="1:8">
      <c r="A58" s="1">
        <v>34943</v>
      </c>
      <c r="B58">
        <v>1571.309</v>
      </c>
      <c r="C58" s="4">
        <f t="shared" si="1"/>
        <v>1846.6517355248459</v>
      </c>
      <c r="D58">
        <v>1846.6517355999999</v>
      </c>
      <c r="E58">
        <v>122.17511608</v>
      </c>
      <c r="F58">
        <v>1607.1929083</v>
      </c>
      <c r="G58">
        <v>2086.1105630000002</v>
      </c>
      <c r="H58">
        <v>-275.34273560000003</v>
      </c>
    </row>
    <row r="59" spans="1:8">
      <c r="A59" s="1">
        <v>34973</v>
      </c>
      <c r="B59">
        <v>1646.9480000000001</v>
      </c>
      <c r="C59" s="4">
        <f t="shared" si="1"/>
        <v>1704.8085731626129</v>
      </c>
      <c r="D59">
        <v>1704.8085733</v>
      </c>
      <c r="E59">
        <v>122.17511608</v>
      </c>
      <c r="F59">
        <v>1465.3497460000001</v>
      </c>
      <c r="G59">
        <v>1944.2674006</v>
      </c>
      <c r="H59">
        <v>-57.86057332</v>
      </c>
    </row>
    <row r="60" spans="1:8">
      <c r="A60" s="1">
        <v>35004</v>
      </c>
      <c r="B60">
        <v>1672.6310000000001</v>
      </c>
      <c r="C60" s="4">
        <f t="shared" si="1"/>
        <v>1711.6284533887265</v>
      </c>
      <c r="D60">
        <v>1711.6284535</v>
      </c>
      <c r="E60">
        <v>122.17511608</v>
      </c>
      <c r="F60">
        <v>1472.1696262</v>
      </c>
      <c r="G60">
        <v>1951.0872809</v>
      </c>
      <c r="H60">
        <v>-38.997453540000002</v>
      </c>
    </row>
    <row r="61" spans="1:8">
      <c r="A61" s="1">
        <v>35034</v>
      </c>
      <c r="B61">
        <v>1656.845</v>
      </c>
      <c r="C61" s="4">
        <f t="shared" si="1"/>
        <v>1693.7621437241003</v>
      </c>
      <c r="D61">
        <v>1693.7621438000001</v>
      </c>
      <c r="E61">
        <v>122.17511608</v>
      </c>
      <c r="F61">
        <v>1454.3033164000001</v>
      </c>
      <c r="G61">
        <v>1933.2209711</v>
      </c>
      <c r="H61">
        <v>-36.917143770000003</v>
      </c>
    </row>
    <row r="62" spans="1:8">
      <c r="A62" s="1">
        <v>35065</v>
      </c>
      <c r="B62">
        <v>1381.758</v>
      </c>
      <c r="C62" s="4">
        <f t="shared" si="1"/>
        <v>1570.8500010988723</v>
      </c>
      <c r="D62">
        <v>1570.8500011000001</v>
      </c>
      <c r="E62">
        <v>122.17511608</v>
      </c>
      <c r="F62">
        <v>1331.3911737000001</v>
      </c>
      <c r="G62">
        <v>1810.3088284</v>
      </c>
      <c r="H62">
        <v>-189.0920011</v>
      </c>
    </row>
    <row r="63" spans="1:8">
      <c r="A63" s="1">
        <v>35096</v>
      </c>
      <c r="B63">
        <v>1360.8520000000001</v>
      </c>
      <c r="C63" s="4">
        <f t="shared" si="1"/>
        <v>1363.328628771809</v>
      </c>
      <c r="D63">
        <v>1363.3286287000001</v>
      </c>
      <c r="E63">
        <v>122.17511608</v>
      </c>
      <c r="F63">
        <v>1123.8698013999999</v>
      </c>
      <c r="G63">
        <v>1602.787456</v>
      </c>
      <c r="H63">
        <v>-2.4766287</v>
      </c>
    </row>
    <row r="64" spans="1:8">
      <c r="A64" s="1">
        <v>35125</v>
      </c>
      <c r="B64">
        <v>1558.575</v>
      </c>
      <c r="C64" s="4">
        <f t="shared" si="1"/>
        <v>1432.7283769220428</v>
      </c>
      <c r="D64">
        <v>1432.7283769000001</v>
      </c>
      <c r="E64">
        <v>122.17511608</v>
      </c>
      <c r="F64">
        <v>1193.2695495999999</v>
      </c>
      <c r="G64">
        <v>1672.1872042</v>
      </c>
      <c r="H64">
        <v>125.84662308999999</v>
      </c>
    </row>
    <row r="65" spans="1:8">
      <c r="A65" s="1">
        <v>35156</v>
      </c>
      <c r="B65">
        <v>1608.42</v>
      </c>
      <c r="C65" s="4">
        <f t="shared" si="1"/>
        <v>1521.9044081249726</v>
      </c>
      <c r="D65">
        <v>1521.9044081</v>
      </c>
      <c r="E65">
        <v>122.17511608</v>
      </c>
      <c r="F65">
        <v>1282.4455808</v>
      </c>
      <c r="G65">
        <v>1761.3632355</v>
      </c>
      <c r="H65">
        <v>86.515591878999999</v>
      </c>
    </row>
    <row r="66" spans="1:8">
      <c r="A66" s="1">
        <v>35186</v>
      </c>
      <c r="B66">
        <v>1696.6959999999999</v>
      </c>
      <c r="C66" s="4">
        <f t="shared" si="1"/>
        <v>1625.297533969105</v>
      </c>
      <c r="D66">
        <v>1625.297534</v>
      </c>
      <c r="E66">
        <v>122.17511608</v>
      </c>
      <c r="F66">
        <v>1385.8387067000001</v>
      </c>
      <c r="G66">
        <v>1864.7563614000001</v>
      </c>
      <c r="H66">
        <v>71.398465959000006</v>
      </c>
    </row>
    <row r="67" spans="1:8">
      <c r="A67" s="1">
        <v>35217</v>
      </c>
      <c r="B67">
        <v>1693.183</v>
      </c>
      <c r="C67" s="4">
        <f t="shared" si="1"/>
        <v>1732.6708951761027</v>
      </c>
      <c r="D67">
        <v>1732.6708953</v>
      </c>
      <c r="E67">
        <v>122.17511608</v>
      </c>
      <c r="F67">
        <v>1493.212068</v>
      </c>
      <c r="G67">
        <v>1972.1297227</v>
      </c>
      <c r="H67">
        <v>-39.487895340000001</v>
      </c>
    </row>
    <row r="68" spans="1:8">
      <c r="A68" s="1">
        <v>35247</v>
      </c>
      <c r="B68">
        <v>1835.5160000000001</v>
      </c>
      <c r="C68" s="4">
        <f t="shared" si="1"/>
        <v>1706.5390668592365</v>
      </c>
      <c r="D68">
        <v>1706.5390669000001</v>
      </c>
      <c r="E68">
        <v>122.17511608</v>
      </c>
      <c r="F68">
        <v>1467.0802395999999</v>
      </c>
      <c r="G68">
        <v>1945.9978942</v>
      </c>
      <c r="H68">
        <v>128.9769331</v>
      </c>
    </row>
    <row r="69" spans="1:8">
      <c r="A69" s="1">
        <v>35278</v>
      </c>
      <c r="B69">
        <v>1942.5730000000001</v>
      </c>
      <c r="C69" s="4">
        <f t="shared" si="1"/>
        <v>1835.1859461656013</v>
      </c>
      <c r="D69">
        <v>1835.1859462</v>
      </c>
      <c r="E69">
        <v>122.17511608</v>
      </c>
      <c r="F69">
        <v>1595.7271188</v>
      </c>
      <c r="G69">
        <v>2074.6447735000002</v>
      </c>
      <c r="H69">
        <v>107.38705382000001</v>
      </c>
    </row>
    <row r="70" spans="1:8">
      <c r="A70" s="1">
        <v>35309</v>
      </c>
      <c r="B70">
        <v>1551.4010000000001</v>
      </c>
      <c r="C70" s="4">
        <f t="shared" si="1"/>
        <v>1750.9707110389386</v>
      </c>
      <c r="D70">
        <v>1750.9707108</v>
      </c>
      <c r="E70">
        <v>122.17511608</v>
      </c>
      <c r="F70">
        <v>1511.5118835000001</v>
      </c>
      <c r="G70">
        <v>1990.4295382</v>
      </c>
      <c r="H70">
        <v>-199.5697108</v>
      </c>
    </row>
    <row r="71" spans="1:8">
      <c r="A71" s="1">
        <v>35339</v>
      </c>
      <c r="B71">
        <v>1686.508</v>
      </c>
      <c r="C71" s="4">
        <f t="shared" si="1"/>
        <v>1565.0930951001826</v>
      </c>
      <c r="D71">
        <v>1565.0930949000001</v>
      </c>
      <c r="E71">
        <v>122.17511608</v>
      </c>
      <c r="F71">
        <v>1325.6342675999999</v>
      </c>
      <c r="G71">
        <v>1804.5519222999999</v>
      </c>
      <c r="H71">
        <v>121.41490507</v>
      </c>
    </row>
    <row r="72" spans="1:8">
      <c r="A72" s="1">
        <v>35370</v>
      </c>
      <c r="B72">
        <v>1576.204</v>
      </c>
      <c r="C72" s="4">
        <f t="shared" si="1"/>
        <v>1633.5742854522921</v>
      </c>
      <c r="D72">
        <v>1633.5742852999999</v>
      </c>
      <c r="E72">
        <v>122.17511608</v>
      </c>
      <c r="F72">
        <v>1394.115458</v>
      </c>
      <c r="G72">
        <v>1873.0331126000001</v>
      </c>
      <c r="H72">
        <v>-57.370285299999999</v>
      </c>
    </row>
    <row r="73" spans="1:8">
      <c r="A73" s="1">
        <v>35400</v>
      </c>
      <c r="B73">
        <v>1700.433</v>
      </c>
      <c r="C73" s="4">
        <f t="shared" si="1"/>
        <v>1567.9466238812477</v>
      </c>
      <c r="D73">
        <v>1567.9466238</v>
      </c>
      <c r="E73">
        <v>122.17511608</v>
      </c>
      <c r="F73">
        <v>1328.4877965000001</v>
      </c>
      <c r="G73">
        <v>1807.4054510999999</v>
      </c>
      <c r="H73">
        <v>132.4863762</v>
      </c>
    </row>
    <row r="74" spans="1:8">
      <c r="A74" s="1">
        <v>35431</v>
      </c>
      <c r="B74">
        <v>1396.588</v>
      </c>
      <c r="C74" s="4">
        <f t="shared" si="1"/>
        <v>1554.5827368721179</v>
      </c>
      <c r="D74">
        <v>1554.5827368</v>
      </c>
      <c r="E74">
        <v>122.17511608</v>
      </c>
      <c r="F74">
        <v>1315.1239094</v>
      </c>
      <c r="G74">
        <v>1794.0415641</v>
      </c>
      <c r="H74">
        <v>-157.9947368</v>
      </c>
    </row>
    <row r="75" spans="1:8">
      <c r="A75" s="1">
        <v>35462</v>
      </c>
      <c r="B75">
        <v>1371.69</v>
      </c>
      <c r="C75" s="4">
        <f t="shared" si="1"/>
        <v>1433.4751258065517</v>
      </c>
      <c r="D75">
        <v>1433.4751257999999</v>
      </c>
      <c r="E75">
        <v>122.17511608</v>
      </c>
      <c r="F75">
        <v>1194.0162984999999</v>
      </c>
      <c r="G75">
        <v>1672.9339531999999</v>
      </c>
      <c r="H75">
        <v>-61.785125829999998</v>
      </c>
    </row>
    <row r="76" spans="1:8">
      <c r="A76" s="1">
        <v>35490</v>
      </c>
      <c r="B76">
        <v>1707.5219999999999</v>
      </c>
      <c r="C76" s="4">
        <f t="shared" si="1"/>
        <v>1462.348253110797</v>
      </c>
      <c r="D76">
        <v>1462.3482532</v>
      </c>
      <c r="E76">
        <v>122.17511608</v>
      </c>
      <c r="F76">
        <v>1222.8894259000001</v>
      </c>
      <c r="G76">
        <v>1701.8070805</v>
      </c>
      <c r="H76">
        <v>245.17374681999999</v>
      </c>
    </row>
    <row r="77" spans="1:8">
      <c r="A77" s="1">
        <v>35521</v>
      </c>
      <c r="B77">
        <v>1654.604</v>
      </c>
      <c r="C77" s="4">
        <f t="shared" si="1"/>
        <v>1699.9785608247716</v>
      </c>
      <c r="D77">
        <v>1699.9785609</v>
      </c>
      <c r="E77">
        <v>122.17511608</v>
      </c>
      <c r="F77">
        <v>1460.5197336000001</v>
      </c>
      <c r="G77">
        <v>1939.4373882</v>
      </c>
      <c r="H77">
        <v>-45.374560889999998</v>
      </c>
    </row>
    <row r="78" spans="1:8">
      <c r="A78" s="1">
        <v>35551</v>
      </c>
      <c r="B78">
        <v>1762.903</v>
      </c>
      <c r="C78" s="4">
        <f t="shared" si="1"/>
        <v>1708.5454392964966</v>
      </c>
      <c r="D78">
        <v>1708.5454393</v>
      </c>
      <c r="E78">
        <v>122.17511608</v>
      </c>
      <c r="F78">
        <v>1469.0866120000001</v>
      </c>
      <c r="G78">
        <v>1948.0042665999999</v>
      </c>
      <c r="H78">
        <v>54.357560696999997</v>
      </c>
    </row>
    <row r="79" spans="1:8">
      <c r="A79" s="1">
        <v>35582</v>
      </c>
      <c r="B79">
        <v>1775.8</v>
      </c>
      <c r="C79" s="4">
        <f t="shared" si="1"/>
        <v>1725.9622660228247</v>
      </c>
      <c r="D79">
        <v>1725.9622658999999</v>
      </c>
      <c r="E79">
        <v>122.17511608</v>
      </c>
      <c r="F79">
        <v>1486.5034386</v>
      </c>
      <c r="G79">
        <v>1965.4210932000001</v>
      </c>
      <c r="H79">
        <v>49.837734095999998</v>
      </c>
    </row>
    <row r="80" spans="1:8">
      <c r="A80" s="1">
        <v>35612</v>
      </c>
      <c r="B80">
        <v>1934.2190000000001</v>
      </c>
      <c r="C80" s="4">
        <f t="shared" si="1"/>
        <v>1841.2275137424656</v>
      </c>
      <c r="D80">
        <v>1841.2275136999999</v>
      </c>
      <c r="E80">
        <v>122.17511608</v>
      </c>
      <c r="F80">
        <v>1601.7686864</v>
      </c>
      <c r="G80">
        <v>2080.6863410999999</v>
      </c>
      <c r="H80">
        <v>92.991486250999998</v>
      </c>
    </row>
    <row r="81" spans="1:8">
      <c r="A81" s="1">
        <v>35643</v>
      </c>
      <c r="B81">
        <v>2008.0550000000001</v>
      </c>
      <c r="C81" s="4">
        <f t="shared" ref="C81:C125" si="2">B80-(B80-C80)*M$2-(B69-C69)*N$2</f>
        <v>1976.1862699754256</v>
      </c>
      <c r="D81">
        <v>1976.1862699999999</v>
      </c>
      <c r="E81">
        <v>122.17511608</v>
      </c>
      <c r="F81">
        <v>1736.7274427</v>
      </c>
      <c r="G81">
        <v>2215.6450973999999</v>
      </c>
      <c r="H81">
        <v>31.868729980000001</v>
      </c>
    </row>
    <row r="82" spans="1:8">
      <c r="A82" s="1">
        <v>35674</v>
      </c>
      <c r="B82">
        <v>1615.924</v>
      </c>
      <c r="C82" s="4">
        <f t="shared" si="2"/>
        <v>1880.3455871348626</v>
      </c>
      <c r="D82">
        <v>1880.3455872</v>
      </c>
      <c r="E82">
        <v>122.17511608</v>
      </c>
      <c r="F82">
        <v>1640.8867597999999</v>
      </c>
      <c r="G82">
        <v>2119.8044144999999</v>
      </c>
      <c r="H82">
        <v>-264.42158719999998</v>
      </c>
    </row>
    <row r="83" spans="1:8">
      <c r="A83" s="1">
        <v>35704</v>
      </c>
      <c r="B83">
        <v>1773.91</v>
      </c>
      <c r="C83" s="4">
        <f t="shared" si="2"/>
        <v>1753.1372941545892</v>
      </c>
      <c r="D83">
        <v>1753.1372942999999</v>
      </c>
      <c r="E83">
        <v>122.17511608</v>
      </c>
      <c r="F83">
        <v>1513.678467</v>
      </c>
      <c r="G83">
        <v>1992.5961216999999</v>
      </c>
      <c r="H83">
        <v>20.772705677000001</v>
      </c>
    </row>
    <row r="84" spans="1:8">
      <c r="A84" s="1">
        <v>35735</v>
      </c>
      <c r="B84">
        <v>1732.3679999999999</v>
      </c>
      <c r="C84" s="4">
        <f t="shared" si="2"/>
        <v>1734.377050897948</v>
      </c>
      <c r="D84">
        <v>1734.3770509999999</v>
      </c>
      <c r="E84">
        <v>122.17511608</v>
      </c>
      <c r="F84">
        <v>1494.9182237</v>
      </c>
      <c r="G84">
        <v>1973.8358783000001</v>
      </c>
      <c r="H84">
        <v>-2.0090510020000001</v>
      </c>
    </row>
    <row r="85" spans="1:8">
      <c r="A85" s="1">
        <v>35765</v>
      </c>
      <c r="B85">
        <v>1796.626</v>
      </c>
      <c r="C85" s="4">
        <f t="shared" si="2"/>
        <v>1812.4984240118563</v>
      </c>
      <c r="D85">
        <v>1812.4984242</v>
      </c>
      <c r="E85">
        <v>122.17511608</v>
      </c>
      <c r="F85">
        <v>1573.0395968</v>
      </c>
      <c r="G85">
        <v>2051.9572515</v>
      </c>
      <c r="H85">
        <v>-15.872424150000001</v>
      </c>
    </row>
    <row r="86" spans="1:8">
      <c r="A86" s="1">
        <v>35796</v>
      </c>
      <c r="B86">
        <v>1570.33</v>
      </c>
      <c r="C86" s="4">
        <f t="shared" si="2"/>
        <v>1705.504857956746</v>
      </c>
      <c r="D86">
        <v>1705.504858</v>
      </c>
      <c r="E86">
        <v>122.17511608</v>
      </c>
      <c r="F86">
        <v>1466.0460306</v>
      </c>
      <c r="G86">
        <v>1944.9636853</v>
      </c>
      <c r="H86">
        <v>-135.174858</v>
      </c>
    </row>
    <row r="87" spans="1:8">
      <c r="A87" s="1">
        <v>35827</v>
      </c>
      <c r="B87">
        <v>1412.691</v>
      </c>
      <c r="C87" s="4">
        <f t="shared" si="2"/>
        <v>1566.0218010230806</v>
      </c>
      <c r="D87">
        <v>1566.0218010000001</v>
      </c>
      <c r="E87">
        <v>122.17511608</v>
      </c>
      <c r="F87">
        <v>1326.5629736999999</v>
      </c>
      <c r="G87">
        <v>1805.4806283</v>
      </c>
      <c r="H87">
        <v>-153.33080100000001</v>
      </c>
    </row>
    <row r="88" spans="1:8">
      <c r="A88" s="1">
        <v>35855</v>
      </c>
      <c r="B88">
        <v>1754.6410000000001</v>
      </c>
      <c r="C88" s="4">
        <f t="shared" si="2"/>
        <v>1597.3170437043482</v>
      </c>
      <c r="D88">
        <v>1597.3170438</v>
      </c>
      <c r="E88">
        <v>122.17511608</v>
      </c>
      <c r="F88">
        <v>1357.8582163999999</v>
      </c>
      <c r="G88">
        <v>1836.7758710999999</v>
      </c>
      <c r="H88">
        <v>157.32395622999999</v>
      </c>
    </row>
    <row r="89" spans="1:8">
      <c r="A89" s="1">
        <v>35886</v>
      </c>
      <c r="B89">
        <v>1824.932</v>
      </c>
      <c r="C89" s="4">
        <f t="shared" si="2"/>
        <v>1689.1516907810537</v>
      </c>
      <c r="D89">
        <v>1689.1516907</v>
      </c>
      <c r="E89">
        <v>122.17511608</v>
      </c>
      <c r="F89">
        <v>1449.6928634000001</v>
      </c>
      <c r="G89">
        <v>1928.6105181</v>
      </c>
      <c r="H89">
        <v>135.78030926</v>
      </c>
    </row>
    <row r="90" spans="1:8">
      <c r="A90" s="1">
        <v>35916</v>
      </c>
      <c r="B90">
        <v>1843.289</v>
      </c>
      <c r="C90" s="4">
        <f t="shared" si="2"/>
        <v>1824.6281558724199</v>
      </c>
      <c r="D90">
        <v>1824.6281558999999</v>
      </c>
      <c r="E90">
        <v>122.17511608</v>
      </c>
      <c r="F90">
        <v>1585.1693286</v>
      </c>
      <c r="G90">
        <v>2064.0869831999998</v>
      </c>
      <c r="H90">
        <v>18.660844115</v>
      </c>
    </row>
    <row r="91" spans="1:8">
      <c r="A91" s="1">
        <v>35947</v>
      </c>
      <c r="B91">
        <v>1825.9639999999999</v>
      </c>
      <c r="C91" s="4">
        <f t="shared" si="2"/>
        <v>1868.7156961513399</v>
      </c>
      <c r="D91">
        <v>1868.7156961999999</v>
      </c>
      <c r="E91">
        <v>122.17511608</v>
      </c>
      <c r="F91">
        <v>1629.2568689</v>
      </c>
      <c r="G91">
        <v>2108.1745236000002</v>
      </c>
      <c r="H91">
        <v>-42.751696250000002</v>
      </c>
    </row>
    <row r="92" spans="1:8">
      <c r="A92" s="1">
        <v>35977</v>
      </c>
      <c r="B92">
        <v>1968.172</v>
      </c>
      <c r="C92" s="4">
        <f t="shared" si="2"/>
        <v>1892.2487215457043</v>
      </c>
      <c r="D92">
        <v>1892.2487216</v>
      </c>
      <c r="E92">
        <v>122.17511608</v>
      </c>
      <c r="F92">
        <v>1652.7898943</v>
      </c>
      <c r="G92">
        <v>2131.7075488999999</v>
      </c>
      <c r="H92">
        <v>75.923278389000004</v>
      </c>
    </row>
    <row r="93" spans="1:8">
      <c r="A93" s="1">
        <v>36008</v>
      </c>
      <c r="B93">
        <v>1921.645</v>
      </c>
      <c r="C93" s="4">
        <f t="shared" si="2"/>
        <v>1968.8881845669134</v>
      </c>
      <c r="D93">
        <v>1968.8881845999999</v>
      </c>
      <c r="E93">
        <v>122.17511608</v>
      </c>
      <c r="F93">
        <v>1729.4293571999999</v>
      </c>
      <c r="G93">
        <v>2208.3470118999999</v>
      </c>
      <c r="H93">
        <v>-47.243184569999997</v>
      </c>
    </row>
    <row r="94" spans="1:8">
      <c r="A94" s="1">
        <v>36039</v>
      </c>
      <c r="B94">
        <v>1669.597</v>
      </c>
      <c r="C94" s="4">
        <f t="shared" si="2"/>
        <v>1774.1665186313039</v>
      </c>
      <c r="D94">
        <v>1774.1665184999999</v>
      </c>
      <c r="E94">
        <v>122.17511608</v>
      </c>
      <c r="F94">
        <v>1534.7076912</v>
      </c>
      <c r="G94">
        <v>2013.6253458000001</v>
      </c>
      <c r="H94">
        <v>-104.5695185</v>
      </c>
    </row>
    <row r="95" spans="1:8">
      <c r="A95" s="1">
        <v>36069</v>
      </c>
      <c r="B95">
        <v>1791.4739999999999</v>
      </c>
      <c r="C95" s="4">
        <f t="shared" si="2"/>
        <v>1707.4835104571125</v>
      </c>
      <c r="D95">
        <v>1707.4835103</v>
      </c>
      <c r="E95">
        <v>122.17511608</v>
      </c>
      <c r="F95">
        <v>1468.0246830000001</v>
      </c>
      <c r="G95">
        <v>1946.9423377000001</v>
      </c>
      <c r="H95">
        <v>83.990489671000006</v>
      </c>
    </row>
    <row r="96" spans="1:8">
      <c r="A96" s="1">
        <v>36100</v>
      </c>
      <c r="B96">
        <v>1816.7139999999999</v>
      </c>
      <c r="C96" s="4">
        <f t="shared" si="2"/>
        <v>1769.8655288520799</v>
      </c>
      <c r="D96">
        <v>1769.8655288</v>
      </c>
      <c r="E96">
        <v>122.17511608</v>
      </c>
      <c r="F96">
        <v>1530.4067014</v>
      </c>
      <c r="G96">
        <v>2009.3243560999999</v>
      </c>
      <c r="H96">
        <v>46.848471242000002</v>
      </c>
    </row>
    <row r="97" spans="1:8">
      <c r="A97" s="1">
        <v>36130</v>
      </c>
      <c r="B97">
        <v>1846.7539999999999</v>
      </c>
      <c r="C97" s="4">
        <f t="shared" si="2"/>
        <v>1795.793305347685</v>
      </c>
      <c r="D97">
        <v>1795.7933052000001</v>
      </c>
      <c r="E97">
        <v>122.17511608</v>
      </c>
      <c r="F97">
        <v>1556.3344778999999</v>
      </c>
      <c r="G97">
        <v>2035.2521326000001</v>
      </c>
      <c r="H97">
        <v>50.960694767</v>
      </c>
    </row>
    <row r="98" spans="1:8">
      <c r="A98" s="1">
        <v>36161</v>
      </c>
      <c r="B98">
        <v>1599.4269999999999</v>
      </c>
      <c r="C98" s="4">
        <f t="shared" si="2"/>
        <v>1753.1173870826481</v>
      </c>
      <c r="D98">
        <v>1753.117387</v>
      </c>
      <c r="E98">
        <v>122.17511608</v>
      </c>
      <c r="F98">
        <v>1513.6585596</v>
      </c>
      <c r="G98">
        <v>1992.5762142999999</v>
      </c>
      <c r="H98">
        <v>-153.69038699999999</v>
      </c>
    </row>
    <row r="99" spans="1:8">
      <c r="A99" s="1">
        <v>36192</v>
      </c>
      <c r="B99">
        <v>1548.8040000000001</v>
      </c>
      <c r="C99" s="4">
        <f t="shared" si="2"/>
        <v>1544.5846297818396</v>
      </c>
      <c r="D99">
        <v>1544.5846297000001</v>
      </c>
      <c r="E99">
        <v>122.17511608</v>
      </c>
      <c r="F99">
        <v>1305.1258024000001</v>
      </c>
      <c r="G99">
        <v>1784.043457</v>
      </c>
      <c r="H99">
        <v>4.2193702944</v>
      </c>
    </row>
    <row r="100" spans="1:8">
      <c r="A100" s="1">
        <v>36220</v>
      </c>
      <c r="B100">
        <v>1832.3330000000001</v>
      </c>
      <c r="C100" s="4">
        <f t="shared" si="2"/>
        <v>1642.3523639291941</v>
      </c>
      <c r="D100">
        <v>1642.3523639</v>
      </c>
      <c r="E100">
        <v>122.17511608</v>
      </c>
      <c r="F100">
        <v>1402.8935366000001</v>
      </c>
      <c r="G100">
        <v>1881.8111913</v>
      </c>
      <c r="H100">
        <v>189.98063604999999</v>
      </c>
    </row>
    <row r="101" spans="1:8">
      <c r="A101" s="1">
        <v>36251</v>
      </c>
      <c r="B101">
        <v>1839.72</v>
      </c>
      <c r="C101" s="4">
        <f t="shared" si="2"/>
        <v>1867.8104523688403</v>
      </c>
      <c r="D101">
        <v>1867.8104525000001</v>
      </c>
      <c r="E101">
        <v>122.17511608</v>
      </c>
      <c r="F101">
        <v>1628.3516251000001</v>
      </c>
      <c r="G101">
        <v>2107.2692797999998</v>
      </c>
      <c r="H101">
        <v>-28.090452469999999</v>
      </c>
    </row>
    <row r="102" spans="1:8">
      <c r="A102" s="1">
        <v>36281</v>
      </c>
      <c r="B102">
        <v>1846.498</v>
      </c>
      <c r="C102" s="4">
        <f t="shared" si="2"/>
        <v>1857.7607129680712</v>
      </c>
      <c r="D102">
        <v>1857.7607129999999</v>
      </c>
      <c r="E102">
        <v>122.17511608</v>
      </c>
      <c r="F102">
        <v>1618.3018857</v>
      </c>
      <c r="G102">
        <v>2097.2195403000001</v>
      </c>
      <c r="H102">
        <v>-11.262712990000001</v>
      </c>
    </row>
    <row r="103" spans="1:8">
      <c r="A103" s="1">
        <v>36312</v>
      </c>
      <c r="B103">
        <v>1864.8520000000001</v>
      </c>
      <c r="C103" s="4">
        <f t="shared" si="2"/>
        <v>1823.5340229744691</v>
      </c>
      <c r="D103">
        <v>1823.5340229000001</v>
      </c>
      <c r="E103">
        <v>122.17511608</v>
      </c>
      <c r="F103">
        <v>1584.0751955999999</v>
      </c>
      <c r="G103">
        <v>2062.9928501999998</v>
      </c>
      <c r="H103">
        <v>41.317977098999997</v>
      </c>
    </row>
    <row r="104" spans="1:8">
      <c r="A104" s="1">
        <v>36342</v>
      </c>
      <c r="B104">
        <v>1965.7429999999999</v>
      </c>
      <c r="C104" s="4">
        <f t="shared" si="2"/>
        <v>1900.4564035621045</v>
      </c>
      <c r="D104">
        <v>1900.4564035000001</v>
      </c>
      <c r="E104">
        <v>122.17511608</v>
      </c>
      <c r="F104">
        <v>1660.9975761999999</v>
      </c>
      <c r="G104">
        <v>2139.9152309000001</v>
      </c>
      <c r="H104">
        <v>65.286596458000005</v>
      </c>
    </row>
    <row r="105" spans="1:8">
      <c r="A105" s="1">
        <v>36373</v>
      </c>
      <c r="B105">
        <v>1949.002</v>
      </c>
      <c r="C105" s="4">
        <f t="shared" si="2"/>
        <v>1921.4856826554667</v>
      </c>
      <c r="D105">
        <v>1921.4856826</v>
      </c>
      <c r="E105">
        <v>122.17511608</v>
      </c>
      <c r="F105">
        <v>1682.0268553000001</v>
      </c>
      <c r="G105">
        <v>2160.9445099999998</v>
      </c>
      <c r="H105">
        <v>27.516317375</v>
      </c>
    </row>
    <row r="106" spans="1:8">
      <c r="A106" s="1">
        <v>36404</v>
      </c>
      <c r="B106">
        <v>1607.373</v>
      </c>
      <c r="C106" s="4">
        <f t="shared" si="2"/>
        <v>1879.4578737264305</v>
      </c>
      <c r="D106">
        <v>1879.4578738</v>
      </c>
      <c r="E106">
        <v>122.17511608</v>
      </c>
      <c r="F106">
        <v>1639.9990464</v>
      </c>
      <c r="G106">
        <v>2118.9167011</v>
      </c>
      <c r="H106">
        <v>-272.08487380000003</v>
      </c>
    </row>
    <row r="107" spans="1:8">
      <c r="A107" s="1">
        <v>36434</v>
      </c>
      <c r="B107">
        <v>1803.664</v>
      </c>
      <c r="C107" s="4">
        <f t="shared" si="2"/>
        <v>1723.9504639282134</v>
      </c>
      <c r="D107">
        <v>1723.9504641000001</v>
      </c>
      <c r="E107">
        <v>122.17511608</v>
      </c>
      <c r="F107">
        <v>1484.4916367000001</v>
      </c>
      <c r="G107">
        <v>1963.4092914</v>
      </c>
      <c r="H107">
        <v>79.713535946999997</v>
      </c>
    </row>
    <row r="108" spans="1:8">
      <c r="A108" s="1">
        <v>36465</v>
      </c>
      <c r="B108">
        <v>1850.309</v>
      </c>
      <c r="C108" s="4">
        <f t="shared" si="2"/>
        <v>1812.4644289378466</v>
      </c>
      <c r="D108">
        <v>1812.4644290000001</v>
      </c>
      <c r="E108">
        <v>122.17511608</v>
      </c>
      <c r="F108">
        <v>1573.0056016999999</v>
      </c>
      <c r="G108">
        <v>2051.9232563999999</v>
      </c>
      <c r="H108">
        <v>37.844570951999998</v>
      </c>
    </row>
    <row r="109" spans="1:8">
      <c r="A109" s="1">
        <v>36495</v>
      </c>
      <c r="B109">
        <v>1836.4349999999999</v>
      </c>
      <c r="C109" s="4">
        <f t="shared" si="2"/>
        <v>1871.7511436734876</v>
      </c>
      <c r="D109">
        <v>1871.7511437999999</v>
      </c>
      <c r="E109">
        <v>122.17511608</v>
      </c>
      <c r="F109">
        <v>1632.2923165</v>
      </c>
      <c r="G109">
        <v>2111.2099711000001</v>
      </c>
      <c r="H109">
        <v>-35.316143789999998</v>
      </c>
    </row>
    <row r="110" spans="1:8">
      <c r="A110" s="1">
        <v>36526</v>
      </c>
      <c r="B110">
        <v>1541.66</v>
      </c>
      <c r="C110" s="4">
        <f t="shared" si="2"/>
        <v>1752.6241171495496</v>
      </c>
      <c r="D110">
        <v>1752.6241172</v>
      </c>
      <c r="E110">
        <v>122.17511608</v>
      </c>
      <c r="F110">
        <v>1513.1652898</v>
      </c>
      <c r="G110">
        <v>1992.0829444999999</v>
      </c>
      <c r="H110">
        <v>-210.9641172</v>
      </c>
    </row>
    <row r="111" spans="1:8">
      <c r="A111" s="1">
        <v>36557</v>
      </c>
      <c r="B111">
        <v>1616.9280000000001</v>
      </c>
      <c r="C111" s="4">
        <f t="shared" si="2"/>
        <v>1595.4382635073018</v>
      </c>
      <c r="D111">
        <v>1595.4382636</v>
      </c>
      <c r="E111">
        <v>122.17511608</v>
      </c>
      <c r="F111">
        <v>1355.9794362</v>
      </c>
      <c r="G111">
        <v>1834.8970909</v>
      </c>
      <c r="H111">
        <v>21.489736442000002</v>
      </c>
    </row>
    <row r="112" spans="1:8">
      <c r="A112" s="1">
        <v>36586</v>
      </c>
      <c r="B112">
        <v>1919.538</v>
      </c>
      <c r="C112" s="4">
        <f t="shared" si="2"/>
        <v>1725.9126341049239</v>
      </c>
      <c r="D112">
        <v>1725.9126342</v>
      </c>
      <c r="E112">
        <v>122.17511608</v>
      </c>
      <c r="F112">
        <v>1486.4538069</v>
      </c>
      <c r="G112">
        <v>1965.3714614999999</v>
      </c>
      <c r="H112">
        <v>193.6253658</v>
      </c>
    </row>
    <row r="113" spans="1:8">
      <c r="A113" s="1">
        <v>36617</v>
      </c>
      <c r="B113">
        <v>1971.4929999999999</v>
      </c>
      <c r="C113" s="4">
        <f t="shared" si="2"/>
        <v>1855.6214227770797</v>
      </c>
      <c r="D113">
        <v>1855.6214227</v>
      </c>
      <c r="E113">
        <v>122.17511608</v>
      </c>
      <c r="F113">
        <v>1616.1625954000001</v>
      </c>
      <c r="G113">
        <v>2095.0802500999998</v>
      </c>
      <c r="H113">
        <v>115.87157727</v>
      </c>
    </row>
    <row r="114" spans="1:8">
      <c r="A114" s="1">
        <v>36647</v>
      </c>
      <c r="B114">
        <v>1992.3009999999999</v>
      </c>
      <c r="C114" s="4">
        <f t="shared" si="2"/>
        <v>1936.5780981016997</v>
      </c>
      <c r="D114">
        <v>1936.5780981</v>
      </c>
      <c r="E114">
        <v>122.17511608</v>
      </c>
      <c r="F114">
        <v>1697.1192707</v>
      </c>
      <c r="G114">
        <v>2176.0369254000002</v>
      </c>
      <c r="H114">
        <v>55.722901929999999</v>
      </c>
    </row>
    <row r="115" spans="1:8">
      <c r="A115" s="1">
        <v>36678</v>
      </c>
      <c r="B115">
        <v>2009.7629999999999</v>
      </c>
      <c r="C115" s="4">
        <f t="shared" si="2"/>
        <v>2003.6040180440068</v>
      </c>
      <c r="D115">
        <v>2003.6040181000001</v>
      </c>
      <c r="E115">
        <v>122.17511608</v>
      </c>
      <c r="F115">
        <v>1764.1451907999999</v>
      </c>
      <c r="G115">
        <v>2243.0628453999998</v>
      </c>
      <c r="H115">
        <v>6.1589818991999996</v>
      </c>
    </row>
    <row r="116" spans="1:8">
      <c r="A116" s="1">
        <v>36708</v>
      </c>
      <c r="B116">
        <v>2053.9960000000001</v>
      </c>
      <c r="C116" s="4">
        <f t="shared" si="2"/>
        <v>2047.5131990939553</v>
      </c>
      <c r="D116">
        <v>2047.5131991999999</v>
      </c>
      <c r="E116">
        <v>122.17511608</v>
      </c>
      <c r="F116">
        <v>1808.0543717999999</v>
      </c>
      <c r="G116">
        <v>2286.9720265000001</v>
      </c>
      <c r="H116">
        <v>6.4828008485000002</v>
      </c>
    </row>
    <row r="117" spans="1:8">
      <c r="A117" s="1">
        <v>36739</v>
      </c>
      <c r="B117">
        <v>2097.471</v>
      </c>
      <c r="C117" s="4">
        <f t="shared" si="2"/>
        <v>2068.9624402131699</v>
      </c>
      <c r="D117">
        <v>2068.9624402999998</v>
      </c>
      <c r="E117">
        <v>122.17511608</v>
      </c>
      <c r="F117">
        <v>1829.5036129</v>
      </c>
      <c r="G117">
        <v>2308.4212676000002</v>
      </c>
      <c r="H117">
        <v>28.508559740999999</v>
      </c>
    </row>
    <row r="118" spans="1:8">
      <c r="A118" s="1">
        <v>36770</v>
      </c>
      <c r="B118">
        <v>1823.7059999999999</v>
      </c>
      <c r="C118" s="4">
        <f t="shared" si="2"/>
        <v>1926.9862171435532</v>
      </c>
      <c r="D118">
        <v>1926.9862169999999</v>
      </c>
      <c r="E118">
        <v>122.17511608</v>
      </c>
      <c r="F118">
        <v>1687.5273897</v>
      </c>
      <c r="G118">
        <v>2166.4450443000001</v>
      </c>
      <c r="H118">
        <v>-103.28021699999999</v>
      </c>
    </row>
    <row r="119" spans="1:8">
      <c r="A119" s="1">
        <v>36800</v>
      </c>
      <c r="B119">
        <v>1976.9970000000001</v>
      </c>
      <c r="C119" s="4">
        <f t="shared" si="2"/>
        <v>1896.7108503256775</v>
      </c>
      <c r="D119">
        <v>1896.7108502999999</v>
      </c>
      <c r="E119">
        <v>122.17511608</v>
      </c>
      <c r="F119">
        <v>1657.2520228999999</v>
      </c>
      <c r="G119">
        <v>2136.1696775999999</v>
      </c>
      <c r="H119">
        <v>80.286149745000003</v>
      </c>
    </row>
    <row r="120" spans="1:8">
      <c r="A120" s="1">
        <v>36831</v>
      </c>
      <c r="B120">
        <v>1981.4079999999999</v>
      </c>
      <c r="C120" s="4">
        <f t="shared" si="2"/>
        <v>1980.2457688999455</v>
      </c>
      <c r="D120">
        <v>1980.2457688</v>
      </c>
      <c r="E120">
        <v>122.17511608</v>
      </c>
      <c r="F120">
        <v>1740.7869415</v>
      </c>
      <c r="G120">
        <v>2219.7045962000002</v>
      </c>
      <c r="H120">
        <v>1.1622311647000001</v>
      </c>
    </row>
    <row r="121" spans="1:8">
      <c r="A121" s="1">
        <v>36861</v>
      </c>
      <c r="B121">
        <v>2000.153</v>
      </c>
      <c r="C121" s="4">
        <f t="shared" si="2"/>
        <v>1959.8958672830581</v>
      </c>
      <c r="D121">
        <v>1959.8958672000001</v>
      </c>
      <c r="E121">
        <v>122.17511608</v>
      </c>
      <c r="F121">
        <v>1720.4370398000001</v>
      </c>
      <c r="G121">
        <v>2199.3546944999998</v>
      </c>
      <c r="H121">
        <v>40.257132822000003</v>
      </c>
    </row>
    <row r="122" spans="1:8">
      <c r="A122" s="2">
        <v>43831</v>
      </c>
      <c r="B122">
        <v>1683.1479999999999</v>
      </c>
      <c r="C122" s="4">
        <f t="shared" si="2"/>
        <v>1863.5565003659563</v>
      </c>
      <c r="D122">
        <v>1863.5565002000001</v>
      </c>
      <c r="E122">
        <v>122.17511608</v>
      </c>
      <c r="F122">
        <v>1624.0976728999999</v>
      </c>
      <c r="G122">
        <v>2103.0153276000001</v>
      </c>
      <c r="H122">
        <v>-180.40850019999999</v>
      </c>
    </row>
    <row r="123" spans="1:8">
      <c r="A123" s="2">
        <v>43862</v>
      </c>
      <c r="B123">
        <v>1663.404</v>
      </c>
      <c r="C123" s="4">
        <f t="shared" si="2"/>
        <v>1739.8863511693851</v>
      </c>
      <c r="D123">
        <v>1739.8863511</v>
      </c>
      <c r="E123">
        <v>122.17511608</v>
      </c>
      <c r="F123">
        <v>1500.4275238</v>
      </c>
      <c r="G123">
        <v>1979.3451783999999</v>
      </c>
      <c r="H123">
        <v>-76.482351120000004</v>
      </c>
    </row>
    <row r="124" spans="1:8">
      <c r="A124" s="2">
        <v>43891</v>
      </c>
      <c r="B124">
        <v>2007.9280000000001</v>
      </c>
      <c r="C124" s="4">
        <f t="shared" si="2"/>
        <v>1798.37641349419</v>
      </c>
      <c r="D124">
        <v>1798.3764134999999</v>
      </c>
      <c r="E124">
        <v>122.17511608</v>
      </c>
      <c r="F124">
        <v>1558.9175862</v>
      </c>
      <c r="G124">
        <v>2037.8352408999999</v>
      </c>
      <c r="H124">
        <v>209.55158648</v>
      </c>
    </row>
    <row r="125" spans="1:8">
      <c r="A125" s="2">
        <v>43922</v>
      </c>
      <c r="B125" t="s">
        <v>6</v>
      </c>
      <c r="C125" s="4">
        <f t="shared" si="2"/>
        <v>2026.6839209936254</v>
      </c>
      <c r="D125">
        <v>2026.6839210999999</v>
      </c>
      <c r="E125">
        <v>122.17511608</v>
      </c>
      <c r="F125">
        <v>1787.2250938</v>
      </c>
      <c r="G125">
        <v>2266.1427484000001</v>
      </c>
      <c r="H125" t="s">
        <v>6</v>
      </c>
    </row>
    <row r="126" spans="1:8">
      <c r="A126" s="2">
        <v>43952</v>
      </c>
      <c r="B126" t="s">
        <v>6</v>
      </c>
      <c r="C126" s="4">
        <f>C125-(C125-C125)*M$2-(B114-C114)*N$2</f>
        <v>2060.18100881905</v>
      </c>
      <c r="D126">
        <v>2060.1810089999999</v>
      </c>
      <c r="E126">
        <v>153.24140059000001</v>
      </c>
      <c r="F126">
        <v>1759.8333829000001</v>
      </c>
      <c r="G126">
        <v>2360.5286351</v>
      </c>
      <c r="H126" t="s">
        <v>6</v>
      </c>
    </row>
    <row r="127" spans="1:8">
      <c r="A127" s="2">
        <v>43983</v>
      </c>
      <c r="B127" t="s">
        <v>6</v>
      </c>
      <c r="C127" s="4">
        <f>C126-(C126-C126)*M$2-(B115-C115)*N$2</f>
        <v>2063.8833996218773</v>
      </c>
      <c r="D127">
        <v>2063.8833997000002</v>
      </c>
      <c r="E127">
        <v>178.99467791000001</v>
      </c>
      <c r="F127">
        <v>1713.0602776000001</v>
      </c>
      <c r="G127">
        <v>2414.7065219000001</v>
      </c>
      <c r="H127" t="s">
        <v>6</v>
      </c>
    </row>
    <row r="128" spans="1:8">
      <c r="A128" s="2">
        <v>44013</v>
      </c>
      <c r="B128" t="s">
        <v>6</v>
      </c>
      <c r="C128" s="4">
        <f t="shared" ref="C128:C136" si="3">C127-(C127-C127)*M$2-(B116-C116)*N$2</f>
        <v>2067.7804499172989</v>
      </c>
      <c r="D128">
        <v>2067.7804500000002</v>
      </c>
      <c r="E128">
        <v>201.48266075999999</v>
      </c>
      <c r="F128">
        <v>1672.8816913999999</v>
      </c>
      <c r="G128">
        <v>2462.6792086</v>
      </c>
      <c r="H128" t="s">
        <v>6</v>
      </c>
    </row>
    <row r="129" spans="1:8">
      <c r="A129" s="2">
        <v>44044</v>
      </c>
      <c r="B129" t="s">
        <v>6</v>
      </c>
      <c r="C129" s="4">
        <f t="shared" si="3"/>
        <v>2084.9179947762996</v>
      </c>
      <c r="D129">
        <v>2084.9179948000001</v>
      </c>
      <c r="E129">
        <v>221.70121888</v>
      </c>
      <c r="F129">
        <v>1650.3915904999999</v>
      </c>
      <c r="G129">
        <v>2519.4443992000001</v>
      </c>
      <c r="H129" t="s">
        <v>6</v>
      </c>
    </row>
    <row r="130" spans="1:8">
      <c r="A130" s="2">
        <v>44075</v>
      </c>
      <c r="B130" t="s">
        <v>6</v>
      </c>
      <c r="C130" s="4">
        <f t="shared" si="3"/>
        <v>2022.8324538868353</v>
      </c>
      <c r="D130">
        <v>2022.8324540000001</v>
      </c>
      <c r="E130">
        <v>240.22405857000001</v>
      </c>
      <c r="F130">
        <v>1552.001951</v>
      </c>
      <c r="G130">
        <v>2493.662957</v>
      </c>
      <c r="H130" t="s">
        <v>6</v>
      </c>
    </row>
    <row r="131" spans="1:8">
      <c r="A131" s="2">
        <v>44105</v>
      </c>
      <c r="B131" t="s">
        <v>6</v>
      </c>
      <c r="C131" s="4">
        <f t="shared" si="3"/>
        <v>2071.095414270957</v>
      </c>
      <c r="D131">
        <v>2071.0954144000002</v>
      </c>
      <c r="E131">
        <v>257.41749392999998</v>
      </c>
      <c r="F131">
        <v>1566.5663973000001</v>
      </c>
      <c r="G131">
        <v>2575.6244314999999</v>
      </c>
      <c r="H131" t="s">
        <v>6</v>
      </c>
    </row>
    <row r="132" spans="1:8">
      <c r="A132" s="2">
        <v>44136</v>
      </c>
      <c r="B132" t="s">
        <v>6</v>
      </c>
      <c r="C132" s="4">
        <f t="shared" si="3"/>
        <v>2071.7940741738998</v>
      </c>
      <c r="D132">
        <v>2071.7940744000002</v>
      </c>
      <c r="E132">
        <v>273.53232724999998</v>
      </c>
      <c r="F132">
        <v>1535.6805644000001</v>
      </c>
      <c r="G132">
        <v>2607.9075843999999</v>
      </c>
      <c r="H132" t="s">
        <v>6</v>
      </c>
    </row>
    <row r="133" spans="1:8">
      <c r="A133" s="2">
        <v>44166</v>
      </c>
      <c r="B133" t="s">
        <v>6</v>
      </c>
      <c r="C133" s="4">
        <f t="shared" si="3"/>
        <v>2095.9941187566519</v>
      </c>
      <c r="D133">
        <v>2095.9941190999998</v>
      </c>
      <c r="E133">
        <v>288.74920244999998</v>
      </c>
      <c r="F133">
        <v>1530.0560817</v>
      </c>
      <c r="G133">
        <v>2661.9321564000002</v>
      </c>
      <c r="H133" t="s">
        <v>6</v>
      </c>
    </row>
    <row r="134" spans="1:8">
      <c r="A134" s="2">
        <v>43832</v>
      </c>
      <c r="B134" t="s">
        <v>6</v>
      </c>
      <c r="C134" s="4">
        <f t="shared" si="3"/>
        <v>1987.5439272673261</v>
      </c>
      <c r="D134">
        <v>1987.5439276</v>
      </c>
      <c r="E134">
        <v>303.20334724000003</v>
      </c>
      <c r="F134">
        <v>1393.2762869999999</v>
      </c>
      <c r="G134">
        <v>2581.8115681999998</v>
      </c>
      <c r="H134" t="s">
        <v>6</v>
      </c>
    </row>
    <row r="135" spans="1:8">
      <c r="A135" s="2">
        <v>43863</v>
      </c>
      <c r="B135" t="s">
        <v>6</v>
      </c>
      <c r="C135" s="4">
        <f t="shared" si="3"/>
        <v>1941.5675702051681</v>
      </c>
      <c r="D135">
        <v>1941.5675705000001</v>
      </c>
      <c r="E135">
        <v>316.99911300000002</v>
      </c>
      <c r="F135">
        <v>1320.2607258999999</v>
      </c>
      <c r="G135">
        <v>2562.8744151000001</v>
      </c>
      <c r="H135" t="s">
        <v>6</v>
      </c>
    </row>
    <row r="136" spans="1:8">
      <c r="A136" s="2">
        <v>43892</v>
      </c>
      <c r="B136" t="s">
        <v>6</v>
      </c>
      <c r="C136" s="4">
        <f t="shared" si="3"/>
        <v>2067.5367437050195</v>
      </c>
      <c r="D136">
        <v>2067.5367440999999</v>
      </c>
      <c r="E136">
        <v>330.21902656999998</v>
      </c>
      <c r="F136">
        <v>1420.3193450000001</v>
      </c>
      <c r="G136">
        <v>2714.7541431999998</v>
      </c>
      <c r="H136" t="s">
        <v>6</v>
      </c>
    </row>
    <row r="137" spans="1:8">
      <c r="A137" s="2">
        <v>43923</v>
      </c>
      <c r="B137" t="s">
        <v>6</v>
      </c>
      <c r="C137" s="4">
        <f>C136-(C136-C136)*M$2-(C125-C125)*N$2</f>
        <v>2067.5367437050195</v>
      </c>
      <c r="D137">
        <v>2067.5367440999999</v>
      </c>
      <c r="E137">
        <v>369.56982578999998</v>
      </c>
      <c r="F137">
        <v>1343.1931958</v>
      </c>
      <c r="G137">
        <v>2791.8802924000001</v>
      </c>
      <c r="H137" t="s">
        <v>6</v>
      </c>
    </row>
    <row r="138" spans="1:8">
      <c r="A138" s="2">
        <v>43953</v>
      </c>
      <c r="B138" t="s">
        <v>6</v>
      </c>
      <c r="C138" s="4">
        <f t="shared" ref="C138:C160" si="4">C137-(C137-C137)*M$2-(C126-C126)*N$2</f>
        <v>2067.5367437050195</v>
      </c>
      <c r="D138">
        <v>2067.5367440999999</v>
      </c>
      <c r="E138">
        <v>405.11616451999998</v>
      </c>
      <c r="F138">
        <v>1273.5236520999999</v>
      </c>
      <c r="G138">
        <v>2861.5498361</v>
      </c>
      <c r="H138" t="s">
        <v>6</v>
      </c>
    </row>
    <row r="139" spans="1:8">
      <c r="A139" s="2">
        <v>43984</v>
      </c>
      <c r="B139" t="s">
        <v>6</v>
      </c>
      <c r="C139" s="4">
        <f t="shared" si="4"/>
        <v>2067.5367437050195</v>
      </c>
      <c r="D139">
        <v>2067.5367440999999</v>
      </c>
      <c r="E139">
        <v>437.78574369</v>
      </c>
      <c r="F139">
        <v>1209.4924535</v>
      </c>
      <c r="G139">
        <v>2925.5810347000001</v>
      </c>
      <c r="H139" t="s">
        <v>6</v>
      </c>
    </row>
    <row r="140" spans="1:8">
      <c r="A140" s="2">
        <v>44014</v>
      </c>
      <c r="B140" t="s">
        <v>6</v>
      </c>
      <c r="C140" s="4">
        <f t="shared" si="4"/>
        <v>2067.5367437050195</v>
      </c>
      <c r="D140">
        <v>2067.5367440999999</v>
      </c>
      <c r="E140">
        <v>468.18117007000001</v>
      </c>
      <c r="F140">
        <v>1149.9185124999999</v>
      </c>
      <c r="G140">
        <v>2985.1549756999998</v>
      </c>
      <c r="H140" t="s">
        <v>6</v>
      </c>
    </row>
    <row r="141" spans="1:8">
      <c r="A141" s="2">
        <v>44045</v>
      </c>
      <c r="B141" t="s">
        <v>6</v>
      </c>
      <c r="C141" s="4">
        <f t="shared" si="4"/>
        <v>2067.5367437050195</v>
      </c>
      <c r="D141">
        <v>2067.5367440999999</v>
      </c>
      <c r="E141">
        <v>496.72010089000003</v>
      </c>
      <c r="F141">
        <v>1093.9832359</v>
      </c>
      <c r="G141">
        <v>3041.0902522000001</v>
      </c>
      <c r="H141" t="s">
        <v>6</v>
      </c>
    </row>
    <row r="142" spans="1:8">
      <c r="A142" s="2">
        <v>44076</v>
      </c>
      <c r="B142" t="s">
        <v>6</v>
      </c>
      <c r="C142" s="4">
        <f t="shared" si="4"/>
        <v>2067.5367437050195</v>
      </c>
      <c r="D142">
        <v>2067.5367440999999</v>
      </c>
      <c r="E142">
        <v>523.70612871000003</v>
      </c>
      <c r="F142">
        <v>1041.0915933000001</v>
      </c>
      <c r="G142">
        <v>3093.9818948000002</v>
      </c>
      <c r="H142" t="s">
        <v>6</v>
      </c>
    </row>
    <row r="143" spans="1:8">
      <c r="A143" s="2">
        <v>44106</v>
      </c>
      <c r="B143" t="s">
        <v>6</v>
      </c>
      <c r="C143" s="4">
        <f t="shared" si="4"/>
        <v>2067.5367437050195</v>
      </c>
      <c r="D143">
        <v>2067.5367440999999</v>
      </c>
      <c r="E143">
        <v>549.36814603000005</v>
      </c>
      <c r="F143">
        <v>990.79496359999996</v>
      </c>
      <c r="G143">
        <v>3144.2785245999999</v>
      </c>
      <c r="H143" t="s">
        <v>6</v>
      </c>
    </row>
    <row r="144" spans="1:8">
      <c r="A144" s="2">
        <v>44137</v>
      </c>
      <c r="B144" t="s">
        <v>6</v>
      </c>
      <c r="C144" s="4">
        <f t="shared" si="4"/>
        <v>2067.5367437050195</v>
      </c>
      <c r="D144">
        <v>2067.5367440999999</v>
      </c>
      <c r="E144">
        <v>573.88379528999997</v>
      </c>
      <c r="F144">
        <v>942.74517400000002</v>
      </c>
      <c r="G144">
        <v>3192.3283142</v>
      </c>
      <c r="H144" t="s">
        <v>6</v>
      </c>
    </row>
    <row r="145" spans="1:8">
      <c r="A145" s="2">
        <v>44167</v>
      </c>
      <c r="B145" t="s">
        <v>6</v>
      </c>
      <c r="C145" s="4">
        <f t="shared" si="4"/>
        <v>2067.5367437050195</v>
      </c>
      <c r="D145">
        <v>2067.5367440999999</v>
      </c>
      <c r="E145">
        <v>597.39422589000003</v>
      </c>
      <c r="F145">
        <v>896.66557677000003</v>
      </c>
      <c r="G145">
        <v>3238.4079114000001</v>
      </c>
      <c r="H145" t="s">
        <v>6</v>
      </c>
    </row>
    <row r="146" spans="1:8">
      <c r="A146" s="2">
        <v>43833</v>
      </c>
      <c r="B146" t="s">
        <v>6</v>
      </c>
      <c r="C146" s="4">
        <f t="shared" si="4"/>
        <v>2067.5367437050195</v>
      </c>
      <c r="D146">
        <v>2067.5367440999999</v>
      </c>
      <c r="E146">
        <v>620.01379964</v>
      </c>
      <c r="F146">
        <v>852.33202687000005</v>
      </c>
      <c r="G146">
        <v>3282.7414613000001</v>
      </c>
      <c r="H146" t="s">
        <v>6</v>
      </c>
    </row>
    <row r="147" spans="1:8">
      <c r="A147" s="2">
        <v>43864</v>
      </c>
      <c r="B147" t="s">
        <v>6</v>
      </c>
      <c r="C147" s="4">
        <f t="shared" si="4"/>
        <v>2067.5367437050195</v>
      </c>
      <c r="D147">
        <v>2067.5367440999999</v>
      </c>
      <c r="E147">
        <v>641.83671004999997</v>
      </c>
      <c r="F147">
        <v>809.55990842999995</v>
      </c>
      <c r="G147">
        <v>3325.5135796999998</v>
      </c>
      <c r="H147" t="s">
        <v>6</v>
      </c>
    </row>
    <row r="148" spans="1:8">
      <c r="A148" s="2">
        <v>43893</v>
      </c>
      <c r="B148" t="s">
        <v>6</v>
      </c>
      <c r="C148" s="4">
        <f t="shared" si="4"/>
        <v>2067.5367437050195</v>
      </c>
      <c r="D148">
        <v>2067.5367440999999</v>
      </c>
      <c r="E148">
        <v>662.94163619000005</v>
      </c>
      <c r="F148">
        <v>768.19501330000003</v>
      </c>
      <c r="G148">
        <v>3366.8784749000001</v>
      </c>
      <c r="H148" t="s">
        <v>6</v>
      </c>
    </row>
    <row r="149" spans="1:8">
      <c r="A149" s="2">
        <v>43924</v>
      </c>
      <c r="B149" t="s">
        <v>6</v>
      </c>
      <c r="C149" s="4">
        <f t="shared" si="4"/>
        <v>2067.5367437050195</v>
      </c>
      <c r="D149">
        <v>2067.5367440999999</v>
      </c>
      <c r="E149">
        <v>683.39510067000003</v>
      </c>
      <c r="F149">
        <v>728.10695955999995</v>
      </c>
      <c r="G149">
        <v>3406.9665285999999</v>
      </c>
      <c r="H149" t="s">
        <v>6</v>
      </c>
    </row>
    <row r="150" spans="1:8">
      <c r="A150" s="2">
        <v>43954</v>
      </c>
      <c r="B150" t="s">
        <v>6</v>
      </c>
      <c r="C150" s="4">
        <f t="shared" si="4"/>
        <v>2067.5367437050195</v>
      </c>
      <c r="D150">
        <v>2067.5367440999999</v>
      </c>
      <c r="E150">
        <v>703.25394718999996</v>
      </c>
      <c r="F150">
        <v>689.18433560000005</v>
      </c>
      <c r="G150">
        <v>3445.8891526000002</v>
      </c>
      <c r="H150" t="s">
        <v>6</v>
      </c>
    </row>
    <row r="151" spans="1:8">
      <c r="A151" s="2">
        <v>43985</v>
      </c>
      <c r="B151" t="s">
        <v>6</v>
      </c>
      <c r="C151" s="4">
        <f t="shared" si="4"/>
        <v>2067.5367437050195</v>
      </c>
      <c r="D151">
        <v>2067.5367440999999</v>
      </c>
      <c r="E151">
        <v>722.56720439000003</v>
      </c>
      <c r="F151">
        <v>651.33104705999995</v>
      </c>
      <c r="G151">
        <v>3483.7424411000002</v>
      </c>
      <c r="H151" t="s">
        <v>6</v>
      </c>
    </row>
    <row r="152" spans="1:8">
      <c r="A152" s="2">
        <v>44015</v>
      </c>
      <c r="B152" t="s">
        <v>6</v>
      </c>
      <c r="C152" s="4">
        <f t="shared" si="4"/>
        <v>2067.5367437050195</v>
      </c>
      <c r="D152">
        <v>2067.5367440999999</v>
      </c>
      <c r="E152">
        <v>741.37751213000001</v>
      </c>
      <c r="F152">
        <v>614.46352135999996</v>
      </c>
      <c r="G152">
        <v>3520.6099668000002</v>
      </c>
      <c r="H152" t="s">
        <v>6</v>
      </c>
    </row>
    <row r="153" spans="1:8">
      <c r="A153" s="2">
        <v>44046</v>
      </c>
      <c r="B153" t="s">
        <v>6</v>
      </c>
      <c r="C153" s="4">
        <f t="shared" si="4"/>
        <v>2067.5367437050195</v>
      </c>
      <c r="D153">
        <v>2067.5367440999999</v>
      </c>
      <c r="E153">
        <v>759.72222957999998</v>
      </c>
      <c r="F153">
        <v>578.50853586000005</v>
      </c>
      <c r="G153">
        <v>3556.5649523000002</v>
      </c>
      <c r="H153" t="s">
        <v>6</v>
      </c>
    </row>
    <row r="154" spans="1:8">
      <c r="A154" s="2">
        <v>44077</v>
      </c>
      <c r="B154" t="s">
        <v>6</v>
      </c>
      <c r="C154" s="4">
        <f t="shared" si="4"/>
        <v>2067.5367437050195</v>
      </c>
      <c r="D154">
        <v>2067.5367440999999</v>
      </c>
      <c r="E154">
        <v>777.63430784000002</v>
      </c>
      <c r="F154">
        <v>543.40150757000004</v>
      </c>
      <c r="G154">
        <v>3591.6719806000001</v>
      </c>
      <c r="H154" t="s">
        <v>6</v>
      </c>
    </row>
    <row r="155" spans="1:8">
      <c r="A155" s="2">
        <v>44107</v>
      </c>
      <c r="B155" t="s">
        <v>6</v>
      </c>
      <c r="C155" s="4">
        <f t="shared" si="4"/>
        <v>2067.5367437050195</v>
      </c>
      <c r="D155">
        <v>2067.5367440999999</v>
      </c>
      <c r="E155">
        <v>795.14298547999999</v>
      </c>
      <c r="F155">
        <v>509.08512997999998</v>
      </c>
      <c r="G155">
        <v>3625.9883582000002</v>
      </c>
      <c r="H155" t="s">
        <v>6</v>
      </c>
    </row>
    <row r="156" spans="1:8">
      <c r="A156" s="2">
        <v>44138</v>
      </c>
      <c r="B156" t="s">
        <v>6</v>
      </c>
      <c r="C156" s="4">
        <f t="shared" si="4"/>
        <v>2067.5367437050195</v>
      </c>
      <c r="D156">
        <v>2067.5367440999999</v>
      </c>
      <c r="E156">
        <v>812.27434896</v>
      </c>
      <c r="F156">
        <v>475.50827455000001</v>
      </c>
      <c r="G156">
        <v>3659.5652135999999</v>
      </c>
      <c r="H156" t="s">
        <v>6</v>
      </c>
    </row>
    <row r="157" spans="1:8">
      <c r="A157" s="2">
        <v>44168</v>
      </c>
      <c r="B157" t="s">
        <v>6</v>
      </c>
      <c r="C157" s="4">
        <f t="shared" si="4"/>
        <v>2067.5367437050195</v>
      </c>
      <c r="D157">
        <v>2067.5367440999999</v>
      </c>
      <c r="E157">
        <v>829.05178885999999</v>
      </c>
      <c r="F157">
        <v>442.62509661000001</v>
      </c>
      <c r="G157">
        <v>3692.4483915999999</v>
      </c>
      <c r="H157" t="s">
        <v>6</v>
      </c>
    </row>
    <row r="158" spans="1:8">
      <c r="A158" s="2">
        <v>43834</v>
      </c>
      <c r="B158" t="s">
        <v>6</v>
      </c>
      <c r="C158" s="4">
        <f t="shared" si="4"/>
        <v>2067.5367437050195</v>
      </c>
      <c r="D158">
        <v>2067.5367440999999</v>
      </c>
      <c r="E158">
        <v>845.49637445999997</v>
      </c>
      <c r="F158">
        <v>410.39430107999999</v>
      </c>
      <c r="G158">
        <v>3724.6791871</v>
      </c>
      <c r="H158" t="s">
        <v>6</v>
      </c>
    </row>
    <row r="159" spans="1:8">
      <c r="A159" s="2">
        <v>43865</v>
      </c>
      <c r="B159" t="s">
        <v>6</v>
      </c>
      <c r="C159" s="4">
        <f t="shared" si="4"/>
        <v>2067.5367437050195</v>
      </c>
      <c r="D159">
        <v>2067.5367440999999</v>
      </c>
      <c r="E159">
        <v>861.62716406000004</v>
      </c>
      <c r="F159">
        <v>378.77853442000003</v>
      </c>
      <c r="G159">
        <v>3756.2949537</v>
      </c>
      <c r="H159" t="s">
        <v>6</v>
      </c>
    </row>
    <row r="160" spans="1:8">
      <c r="A160" s="2">
        <v>43894</v>
      </c>
      <c r="B160" t="s">
        <v>6</v>
      </c>
      <c r="C160" s="4">
        <f t="shared" si="4"/>
        <v>2067.5367437050195</v>
      </c>
      <c r="D160">
        <v>2067.5367440999999</v>
      </c>
      <c r="E160">
        <v>877.46146381000005</v>
      </c>
      <c r="F160">
        <v>347.74387718999998</v>
      </c>
      <c r="G160">
        <v>3787.3296110000001</v>
      </c>
      <c r="H160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4665-ADD8-4C04-8784-C73A9FCE671B}">
  <dimension ref="A1:O160"/>
  <sheetViews>
    <sheetView topLeftCell="A7" workbookViewId="0">
      <selection activeCell="C33" sqref="C33"/>
    </sheetView>
  </sheetViews>
  <sheetFormatPr defaultRowHeight="14.4"/>
  <cols>
    <col min="3" max="3" width="15.109375" style="4" bestFit="1" customWidth="1"/>
    <col min="4" max="4" width="12" bestFit="1" customWidth="1"/>
  </cols>
  <sheetData>
    <row r="1" spans="1:15" s="3" customFormat="1">
      <c r="A1" s="3" t="s">
        <v>0</v>
      </c>
      <c r="B1" s="3" t="s">
        <v>20</v>
      </c>
      <c r="C1" s="5" t="s">
        <v>24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13</v>
      </c>
    </row>
    <row r="2" spans="1:15">
      <c r="A2" s="1">
        <v>33239</v>
      </c>
      <c r="B2">
        <v>1708.9169999999999</v>
      </c>
      <c r="C2" s="4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J2" t="s">
        <v>14</v>
      </c>
      <c r="K2" t="s">
        <v>15</v>
      </c>
      <c r="L2">
        <v>4619.5366370000002</v>
      </c>
      <c r="M2">
        <v>0.72964140219999996</v>
      </c>
      <c r="N2">
        <v>0.5757712841</v>
      </c>
      <c r="O2">
        <v>0.26147803219999999</v>
      </c>
    </row>
    <row r="3" spans="1:15">
      <c r="A3" s="1">
        <v>33270</v>
      </c>
      <c r="B3">
        <v>1620.586</v>
      </c>
      <c r="C3" s="4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J3" t="s">
        <v>2</v>
      </c>
      <c r="K3" t="s">
        <v>15</v>
      </c>
      <c r="L3" t="s">
        <v>6</v>
      </c>
      <c r="M3">
        <v>0.1141688387</v>
      </c>
      <c r="N3">
        <v>8.2718526299999998E-2</v>
      </c>
      <c r="O3">
        <v>0.1610176042</v>
      </c>
    </row>
    <row r="4" spans="1:15">
      <c r="A4" s="1">
        <v>33298</v>
      </c>
      <c r="B4">
        <v>1972.7149999999999</v>
      </c>
      <c r="C4" s="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J4" t="s">
        <v>16</v>
      </c>
      <c r="K4" t="s">
        <v>15</v>
      </c>
      <c r="L4" t="s">
        <v>6</v>
      </c>
      <c r="M4">
        <v>1</v>
      </c>
      <c r="N4">
        <v>2</v>
      </c>
      <c r="O4">
        <v>1</v>
      </c>
    </row>
    <row r="5" spans="1:15">
      <c r="A5" s="1">
        <v>33329</v>
      </c>
      <c r="B5">
        <v>1811.665</v>
      </c>
      <c r="C5" s="4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J5" t="s">
        <v>17</v>
      </c>
      <c r="K5" t="s">
        <v>15</v>
      </c>
      <c r="L5" t="s">
        <v>6</v>
      </c>
      <c r="M5">
        <v>1</v>
      </c>
      <c r="N5">
        <v>12</v>
      </c>
      <c r="O5">
        <v>1</v>
      </c>
    </row>
    <row r="6" spans="1:15">
      <c r="A6" s="1">
        <v>33359</v>
      </c>
      <c r="B6">
        <v>1974.9639999999999</v>
      </c>
      <c r="C6" s="4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J6" t="s">
        <v>18</v>
      </c>
      <c r="K6" t="s">
        <v>15</v>
      </c>
      <c r="L6" t="s">
        <v>6</v>
      </c>
      <c r="M6">
        <v>0</v>
      </c>
      <c r="N6">
        <v>0</v>
      </c>
      <c r="O6">
        <v>0</v>
      </c>
    </row>
    <row r="7" spans="1:15">
      <c r="A7" s="1">
        <v>33390</v>
      </c>
      <c r="B7">
        <v>1862.356</v>
      </c>
      <c r="C7" s="4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</row>
    <row r="8" spans="1:15">
      <c r="A8" s="1">
        <v>33420</v>
      </c>
      <c r="B8">
        <v>1939.86</v>
      </c>
      <c r="C8" s="4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1:15">
      <c r="A9" s="1">
        <v>33451</v>
      </c>
      <c r="B9">
        <v>2013.2639999999999</v>
      </c>
      <c r="C9" s="4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15">
      <c r="A10" s="1">
        <v>33482</v>
      </c>
      <c r="B10">
        <v>1595.6569999999999</v>
      </c>
      <c r="C10" s="4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1:15">
      <c r="A11" s="1">
        <v>33512</v>
      </c>
      <c r="B11">
        <v>1724.924</v>
      </c>
      <c r="C11" s="4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1:15">
      <c r="A12" s="1">
        <v>33543</v>
      </c>
      <c r="B12">
        <v>1675.6669999999999</v>
      </c>
      <c r="C12" s="4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1:15">
      <c r="A13" s="1">
        <v>33573</v>
      </c>
      <c r="B13">
        <v>1813.8630000000001</v>
      </c>
      <c r="C13" s="4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</row>
    <row r="14" spans="1:15">
      <c r="A14" s="1">
        <v>33604</v>
      </c>
      <c r="B14">
        <v>1614.827</v>
      </c>
      <c r="C14" s="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  <row r="15" spans="1:15">
      <c r="A15" s="1">
        <v>33635</v>
      </c>
      <c r="B15">
        <v>1557.088</v>
      </c>
      <c r="C15" s="4">
        <f>B14+(B3-B2)</f>
        <v>1526.4960000000001</v>
      </c>
      <c r="D15">
        <v>1526.4960000000001</v>
      </c>
      <c r="E15">
        <v>67.967173231000004</v>
      </c>
      <c r="F15">
        <v>1393.2827883</v>
      </c>
      <c r="G15">
        <v>1659.7092117</v>
      </c>
      <c r="H15">
        <v>30.591999999999999</v>
      </c>
    </row>
    <row r="16" spans="1:15">
      <c r="A16" s="1">
        <v>33664</v>
      </c>
      <c r="B16">
        <v>1891.223</v>
      </c>
      <c r="C16" s="4">
        <f>B15+(B4-B3)-(B15-C15)*M$2+((B15-B14)-(B3-B2))*O$2</f>
        <v>1894.89494618496</v>
      </c>
      <c r="D16">
        <v>1894.8949462</v>
      </c>
      <c r="E16">
        <v>67.967173231000004</v>
      </c>
      <c r="F16">
        <v>1761.6817344999999</v>
      </c>
      <c r="G16">
        <v>2028.1081578000001</v>
      </c>
      <c r="H16">
        <v>-3.6719461849999999</v>
      </c>
    </row>
    <row r="17" spans="1:8">
      <c r="A17" s="1">
        <v>33695</v>
      </c>
      <c r="B17">
        <v>1955.981</v>
      </c>
      <c r="C17" s="4">
        <f t="shared" ref="C17:C26" si="0">B16+(B5-B4)-(B16-C16)*M$2+((B16-B15)-(B4-B3))*O$2</f>
        <v>1728.1471682517904</v>
      </c>
      <c r="D17">
        <v>1728.1471683</v>
      </c>
      <c r="E17">
        <v>67.967173231000004</v>
      </c>
      <c r="F17">
        <v>1594.9339566000001</v>
      </c>
      <c r="G17">
        <v>1861.3603799</v>
      </c>
      <c r="H17">
        <v>227.83383175</v>
      </c>
    </row>
    <row r="18" spans="1:8">
      <c r="A18" s="1">
        <v>33725</v>
      </c>
      <c r="B18">
        <v>1884.7139999999999</v>
      </c>
      <c r="C18" s="4">
        <f t="shared" si="0"/>
        <v>2012.0868350296548</v>
      </c>
      <c r="D18">
        <v>2012.0868350000001</v>
      </c>
      <c r="E18">
        <v>67.967173231000004</v>
      </c>
      <c r="F18">
        <v>1878.8736234</v>
      </c>
      <c r="G18">
        <v>2145.3000467000002</v>
      </c>
      <c r="H18">
        <v>-127.37283499999999</v>
      </c>
    </row>
    <row r="19" spans="1:8">
      <c r="A19" s="1">
        <v>33756</v>
      </c>
      <c r="B19">
        <v>1623.0419999999999</v>
      </c>
      <c r="C19" s="4">
        <f t="shared" si="0"/>
        <v>1803.7086378522015</v>
      </c>
      <c r="D19">
        <v>1803.7086379</v>
      </c>
      <c r="E19">
        <v>67.967173231000004</v>
      </c>
      <c r="F19">
        <v>1670.4954262000001</v>
      </c>
      <c r="G19">
        <v>1936.9218495</v>
      </c>
      <c r="H19">
        <v>-180.66663790000001</v>
      </c>
    </row>
    <row r="20" spans="1:8">
      <c r="A20" s="1">
        <v>33786</v>
      </c>
      <c r="B20">
        <v>1903.309</v>
      </c>
      <c r="C20" s="4">
        <f t="shared" si="0"/>
        <v>1793.390897581379</v>
      </c>
      <c r="D20">
        <v>1793.3908976</v>
      </c>
      <c r="E20">
        <v>67.967173231000004</v>
      </c>
      <c r="F20">
        <v>1660.1776858999999</v>
      </c>
      <c r="G20">
        <v>1926.6041092</v>
      </c>
      <c r="H20">
        <v>109.91810242</v>
      </c>
    </row>
    <row r="21" spans="1:8">
      <c r="A21" s="1">
        <v>33817</v>
      </c>
      <c r="B21">
        <v>1996.712</v>
      </c>
      <c r="C21" s="4">
        <f t="shared" si="0"/>
        <v>1949.5302718670828</v>
      </c>
      <c r="D21">
        <v>1949.5302718999999</v>
      </c>
      <c r="E21">
        <v>67.967173231000004</v>
      </c>
      <c r="F21">
        <v>1816.3170602</v>
      </c>
      <c r="G21">
        <v>2082.7434834999999</v>
      </c>
      <c r="H21">
        <v>47.181728135</v>
      </c>
    </row>
    <row r="22" spans="1:8">
      <c r="A22" s="1">
        <v>33848</v>
      </c>
      <c r="B22">
        <v>1703.8969999999999</v>
      </c>
      <c r="C22" s="4">
        <f t="shared" si="0"/>
        <v>1549.9085568928469</v>
      </c>
      <c r="D22">
        <v>1549.9085568999999</v>
      </c>
      <c r="E22">
        <v>67.967173231000004</v>
      </c>
      <c r="F22">
        <v>1416.6953452</v>
      </c>
      <c r="G22">
        <v>1683.1217686</v>
      </c>
      <c r="H22">
        <v>153.98844310999999</v>
      </c>
    </row>
    <row r="23" spans="1:8">
      <c r="A23" s="1">
        <v>33878</v>
      </c>
      <c r="B23">
        <v>1810</v>
      </c>
      <c r="C23" s="4">
        <f t="shared" si="0"/>
        <v>1753.4380230430043</v>
      </c>
      <c r="D23">
        <v>1753.4380229999999</v>
      </c>
      <c r="E23">
        <v>67.967173231000004</v>
      </c>
      <c r="F23">
        <v>1620.2248113999999</v>
      </c>
      <c r="G23">
        <v>1886.6512347</v>
      </c>
      <c r="H23">
        <v>56.561976954999999</v>
      </c>
    </row>
    <row r="24" spans="1:8">
      <c r="A24" s="1">
        <v>33909</v>
      </c>
      <c r="B24">
        <v>1861.6010000000001</v>
      </c>
      <c r="C24" s="4">
        <f t="shared" si="0"/>
        <v>1713.4161626840128</v>
      </c>
      <c r="D24">
        <v>1713.4161627000001</v>
      </c>
      <c r="E24">
        <v>67.967173231000004</v>
      </c>
      <c r="F24">
        <v>1580.202951</v>
      </c>
      <c r="G24">
        <v>1846.6293744</v>
      </c>
      <c r="H24">
        <v>148.18483731000001</v>
      </c>
    </row>
    <row r="25" spans="1:8">
      <c r="A25" s="1">
        <v>33939</v>
      </c>
      <c r="B25">
        <v>1875.1220000000001</v>
      </c>
      <c r="C25" s="4">
        <f t="shared" si="0"/>
        <v>1918.0473588876121</v>
      </c>
      <c r="D25">
        <v>1918.0473589000001</v>
      </c>
      <c r="E25">
        <v>67.967173231000004</v>
      </c>
      <c r="F25">
        <v>1784.8341472</v>
      </c>
      <c r="G25">
        <v>2051.2605705999999</v>
      </c>
      <c r="H25">
        <v>-42.925358889999998</v>
      </c>
    </row>
    <row r="26" spans="1:8">
      <c r="A26" s="1">
        <v>33970</v>
      </c>
      <c r="B26">
        <v>1705.259</v>
      </c>
      <c r="C26" s="4">
        <f t="shared" si="0"/>
        <v>1674.8063453841605</v>
      </c>
      <c r="D26">
        <v>1674.8063454000001</v>
      </c>
      <c r="E26">
        <v>67.967173231000004</v>
      </c>
      <c r="F26">
        <v>1541.5931337</v>
      </c>
      <c r="G26">
        <v>1808.0195570999999</v>
      </c>
      <c r="H26">
        <v>30.452654608</v>
      </c>
    </row>
    <row r="27" spans="1:8">
      <c r="A27" s="1">
        <v>34001</v>
      </c>
      <c r="B27">
        <v>1618.5350000000001</v>
      </c>
      <c r="C27" s="4">
        <f>B26+(B15-B14)-(B26-C26)*M$2-(B15-C15)*N$2+((B26-B25)-(B14-B13))*O$2</f>
        <v>1615.3145858955702</v>
      </c>
      <c r="D27">
        <v>1615.3145859000001</v>
      </c>
      <c r="E27">
        <v>67.967173231000004</v>
      </c>
      <c r="F27">
        <v>1482.1013742</v>
      </c>
      <c r="G27">
        <v>1748.5277976</v>
      </c>
      <c r="H27">
        <v>3.2204140998000002</v>
      </c>
    </row>
    <row r="28" spans="1:8">
      <c r="A28" s="1">
        <v>34029</v>
      </c>
      <c r="B28">
        <v>1836.7090000000001</v>
      </c>
      <c r="C28" s="4">
        <f>B27+(B16-B15)-(B27-C27)*M$2-(B16-C16)*N$2+(B15-C15)*M$2*N$2+((B27-B26)-(B15-B14))*O$2</f>
        <v>1957.7074130439489</v>
      </c>
      <c r="D28">
        <v>1957.7074130000001</v>
      </c>
      <c r="E28">
        <v>67.967173231000004</v>
      </c>
      <c r="F28">
        <v>1824.4942014000001</v>
      </c>
      <c r="G28">
        <v>2090.9206247000002</v>
      </c>
      <c r="H28">
        <v>-120.998413</v>
      </c>
    </row>
    <row r="29" spans="1:8">
      <c r="A29" s="1">
        <v>34060</v>
      </c>
      <c r="B29">
        <v>1957.0429999999999</v>
      </c>
      <c r="C29" s="4">
        <f>B28+(B17-B16)-(B28-C28)*M$2-(B17-C17)*N$2+(B16-C16)*M$2*N$2+((B28-B27)-(B16-B15))*O$2</f>
        <v>1826.7084110920719</v>
      </c>
      <c r="D29">
        <v>1826.7084110999999</v>
      </c>
      <c r="E29">
        <v>67.967173231000004</v>
      </c>
      <c r="F29">
        <v>1693.4951994</v>
      </c>
      <c r="G29">
        <v>1959.9216226999999</v>
      </c>
      <c r="H29">
        <v>130.33458891000001</v>
      </c>
    </row>
    <row r="30" spans="1:8">
      <c r="A30" s="1">
        <v>34090</v>
      </c>
      <c r="B30">
        <v>1917.1849999999999</v>
      </c>
      <c r="C30" s="4">
        <f t="shared" ref="C30:C93" si="1">B29+(B18-B17)-(B29-C29)*M$2-(B18-C18)*N$2+(B17-C17)*M$2*N$2+((B29-B28)-(B17-B16))*O$2</f>
        <v>1974.2625006158767</v>
      </c>
      <c r="D30">
        <v>1974.2625006000001</v>
      </c>
      <c r="E30">
        <v>67.967173231000004</v>
      </c>
      <c r="F30">
        <v>1841.049289</v>
      </c>
      <c r="G30">
        <v>2107.4757122999999</v>
      </c>
      <c r="H30">
        <v>-57.077500620000002</v>
      </c>
    </row>
    <row r="31" spans="1:8">
      <c r="A31" s="1">
        <v>34121</v>
      </c>
      <c r="B31">
        <v>1882.3979999999999</v>
      </c>
      <c r="C31" s="4">
        <f t="shared" si="1"/>
        <v>1755.8843687038</v>
      </c>
      <c r="D31">
        <v>1755.8843687000001</v>
      </c>
      <c r="E31">
        <v>67.967173231000004</v>
      </c>
      <c r="F31">
        <v>1622.671157</v>
      </c>
      <c r="G31">
        <v>1889.0975804</v>
      </c>
      <c r="H31">
        <v>126.51363129000001</v>
      </c>
    </row>
    <row r="32" spans="1:8">
      <c r="A32" s="1">
        <v>34151</v>
      </c>
      <c r="B32">
        <v>1933.009</v>
      </c>
      <c r="C32" s="4">
        <f>B31+(B20-B19)-(B31-C31)*M$2-(B20-C20)*N$2+(B19-C19)*M$2*N$2+((B31-B30)-(B19-B18))*O$2</f>
        <v>1990.4939320104475</v>
      </c>
      <c r="D32">
        <v>1990.4939320000001</v>
      </c>
      <c r="E32">
        <v>67.967173231000004</v>
      </c>
      <c r="F32">
        <v>1857.2807203</v>
      </c>
      <c r="G32">
        <v>2123.7071437</v>
      </c>
      <c r="H32">
        <v>-57.484932010000001</v>
      </c>
    </row>
    <row r="33" spans="1:8">
      <c r="A33" s="1">
        <v>34182</v>
      </c>
      <c r="B33">
        <v>1996.1669999999999</v>
      </c>
      <c r="C33" s="4">
        <f t="shared" si="1"/>
        <v>2027.3168199081331</v>
      </c>
      <c r="D33">
        <v>2027.3168198999999</v>
      </c>
      <c r="E33">
        <v>67.967173231000004</v>
      </c>
      <c r="F33">
        <v>1894.1036082000001</v>
      </c>
      <c r="G33">
        <v>2160.5300315999998</v>
      </c>
      <c r="H33">
        <v>-31.149819910000001</v>
      </c>
    </row>
    <row r="34" spans="1:8">
      <c r="A34" s="1">
        <v>34213</v>
      </c>
      <c r="B34">
        <v>1672.8409999999999</v>
      </c>
      <c r="C34" s="4">
        <f t="shared" si="1"/>
        <v>1649.3310254024839</v>
      </c>
      <c r="D34">
        <v>1649.3310254</v>
      </c>
      <c r="E34">
        <v>67.967173231000004</v>
      </c>
      <c r="F34">
        <v>1516.1178136999999</v>
      </c>
      <c r="G34">
        <v>1782.5442370999999</v>
      </c>
      <c r="H34">
        <v>23.509974602</v>
      </c>
    </row>
    <row r="35" spans="1:8">
      <c r="A35" s="1">
        <v>34243</v>
      </c>
      <c r="B35">
        <v>1752.827</v>
      </c>
      <c r="C35" s="4">
        <f t="shared" si="1"/>
        <v>1785.9369870280755</v>
      </c>
      <c r="D35">
        <v>1785.936987</v>
      </c>
      <c r="E35">
        <v>67.967173231000004</v>
      </c>
      <c r="F35">
        <v>1652.7237754</v>
      </c>
      <c r="G35">
        <v>1919.1501986999999</v>
      </c>
      <c r="H35">
        <v>-33.109987029999999</v>
      </c>
    </row>
    <row r="36" spans="1:8">
      <c r="A36" s="1">
        <v>34274</v>
      </c>
      <c r="B36">
        <v>1720.377</v>
      </c>
      <c r="C36" s="4">
        <f t="shared" si="1"/>
        <v>1760.1988794959502</v>
      </c>
      <c r="D36">
        <v>1760.1988795</v>
      </c>
      <c r="E36">
        <v>67.967173231000004</v>
      </c>
      <c r="F36">
        <v>1626.9856678000001</v>
      </c>
      <c r="G36">
        <v>1893.4120912000001</v>
      </c>
      <c r="H36">
        <v>-39.821879490000001</v>
      </c>
    </row>
    <row r="37" spans="1:8">
      <c r="A37" s="1">
        <v>34304</v>
      </c>
      <c r="B37">
        <v>1734.2919999999999</v>
      </c>
      <c r="C37" s="4">
        <f t="shared" si="1"/>
        <v>1827.9448142141114</v>
      </c>
      <c r="D37">
        <v>1827.9448142000001</v>
      </c>
      <c r="E37">
        <v>67.967173231000004</v>
      </c>
      <c r="F37">
        <v>1694.7316026000001</v>
      </c>
      <c r="G37">
        <v>1961.1580259</v>
      </c>
      <c r="H37">
        <v>-93.652814219999996</v>
      </c>
    </row>
    <row r="38" spans="1:8">
      <c r="A38" s="1">
        <v>34335</v>
      </c>
      <c r="B38">
        <v>1563.365</v>
      </c>
      <c r="C38" s="4">
        <f t="shared" si="1"/>
        <v>1597.2980038125991</v>
      </c>
      <c r="D38">
        <v>1597.2980038000001</v>
      </c>
      <c r="E38">
        <v>67.967173231000004</v>
      </c>
      <c r="F38">
        <v>1464.0847921</v>
      </c>
      <c r="G38">
        <v>1730.5112154999999</v>
      </c>
      <c r="H38">
        <v>-33.933003810000002</v>
      </c>
    </row>
    <row r="39" spans="1:8">
      <c r="A39" s="1">
        <v>34366</v>
      </c>
      <c r="B39">
        <v>1573.9590000000001</v>
      </c>
      <c r="C39" s="4">
        <f t="shared" si="1"/>
        <v>1512.0608500812293</v>
      </c>
      <c r="D39">
        <v>1512.0608500999999</v>
      </c>
      <c r="E39">
        <v>67.967173231000004</v>
      </c>
      <c r="F39">
        <v>1378.8476384000001</v>
      </c>
      <c r="G39">
        <v>1645.2740616999999</v>
      </c>
      <c r="H39">
        <v>61.898149922999998</v>
      </c>
    </row>
    <row r="40" spans="1:8">
      <c r="A40" s="1">
        <v>34394</v>
      </c>
      <c r="B40">
        <v>1902.6389999999999</v>
      </c>
      <c r="C40" s="4">
        <f t="shared" si="1"/>
        <v>1843.4363950036777</v>
      </c>
      <c r="D40">
        <v>1843.4363949999999</v>
      </c>
      <c r="E40">
        <v>67.967173231000004</v>
      </c>
      <c r="F40">
        <v>1710.2231833000001</v>
      </c>
      <c r="G40">
        <v>1976.6496067</v>
      </c>
      <c r="H40">
        <v>59.202604995000002</v>
      </c>
    </row>
    <row r="41" spans="1:8">
      <c r="A41" s="1">
        <v>34425</v>
      </c>
      <c r="B41">
        <v>1833.8879999999999</v>
      </c>
      <c r="C41" s="4">
        <f t="shared" si="1"/>
        <v>1882.7960781590357</v>
      </c>
      <c r="D41">
        <v>1882.7960780999999</v>
      </c>
      <c r="E41">
        <v>67.967173231000004</v>
      </c>
      <c r="F41">
        <v>1749.5828664999999</v>
      </c>
      <c r="G41">
        <v>2016.0092898</v>
      </c>
      <c r="H41">
        <v>-48.908078150000001</v>
      </c>
    </row>
    <row r="42" spans="1:8">
      <c r="A42" s="1">
        <v>34455</v>
      </c>
      <c r="B42">
        <v>1831.049</v>
      </c>
      <c r="C42" s="4">
        <f t="shared" si="1"/>
        <v>1867.8917875486811</v>
      </c>
      <c r="D42">
        <v>1867.8917876</v>
      </c>
      <c r="E42">
        <v>67.967173231000004</v>
      </c>
      <c r="F42">
        <v>1734.6785758999999</v>
      </c>
      <c r="G42">
        <v>2001.1049992000001</v>
      </c>
      <c r="H42">
        <v>-36.842787549999997</v>
      </c>
    </row>
    <row r="43" spans="1:8">
      <c r="A43" s="1">
        <v>34486</v>
      </c>
      <c r="B43">
        <v>1775.7550000000001</v>
      </c>
      <c r="C43" s="4">
        <f t="shared" si="1"/>
        <v>1736.0021296533375</v>
      </c>
      <c r="D43">
        <v>1736.0021297000001</v>
      </c>
      <c r="E43">
        <v>67.967173231000004</v>
      </c>
      <c r="F43">
        <v>1602.788918</v>
      </c>
      <c r="G43">
        <v>1869.2153413000001</v>
      </c>
      <c r="H43">
        <v>39.752870348000002</v>
      </c>
    </row>
    <row r="44" spans="1:8">
      <c r="A44" s="1">
        <v>34516</v>
      </c>
      <c r="B44">
        <v>1867.508</v>
      </c>
      <c r="C44" s="4">
        <f t="shared" si="1"/>
        <v>1878.2459103848373</v>
      </c>
      <c r="D44">
        <v>1878.2459104</v>
      </c>
      <c r="E44">
        <v>67.967173231000004</v>
      </c>
      <c r="F44">
        <v>1745.0326987000001</v>
      </c>
      <c r="G44">
        <v>2011.459122</v>
      </c>
      <c r="H44">
        <v>-10.737910380000001</v>
      </c>
    </row>
    <row r="45" spans="1:8">
      <c r="A45" s="1">
        <v>34547</v>
      </c>
      <c r="B45">
        <v>1906.6079999999999</v>
      </c>
      <c r="C45" s="4">
        <f t="shared" si="1"/>
        <v>1943.0439275530757</v>
      </c>
      <c r="D45">
        <v>1943.0439276</v>
      </c>
      <c r="E45">
        <v>67.967173231000004</v>
      </c>
      <c r="F45">
        <v>1809.8307159000001</v>
      </c>
      <c r="G45">
        <v>2076.2571392</v>
      </c>
      <c r="H45">
        <v>-36.435927550000002</v>
      </c>
    </row>
    <row r="46" spans="1:8">
      <c r="A46" s="1">
        <v>34578</v>
      </c>
      <c r="B46">
        <v>1685.6320000000001</v>
      </c>
      <c r="C46" s="4">
        <f t="shared" si="1"/>
        <v>1576.9539106017664</v>
      </c>
      <c r="D46">
        <v>1576.9539106</v>
      </c>
      <c r="E46">
        <v>67.967173231000004</v>
      </c>
      <c r="F46">
        <v>1443.7406989000001</v>
      </c>
      <c r="G46">
        <v>1710.1671223000001</v>
      </c>
      <c r="H46">
        <v>108.6780894</v>
      </c>
    </row>
    <row r="47" spans="1:8">
      <c r="A47" s="1">
        <v>34608</v>
      </c>
      <c r="B47">
        <v>1778.546</v>
      </c>
      <c r="C47" s="4">
        <f t="shared" si="1"/>
        <v>1742.0247175266504</v>
      </c>
      <c r="D47">
        <v>1742.0247175</v>
      </c>
      <c r="E47">
        <v>67.967173231000004</v>
      </c>
      <c r="F47">
        <v>1608.8115058999999</v>
      </c>
      <c r="G47">
        <v>1875.2379292000001</v>
      </c>
      <c r="H47">
        <v>36.521282474000003</v>
      </c>
    </row>
    <row r="48" spans="1:8">
      <c r="A48" s="1">
        <v>34639</v>
      </c>
      <c r="B48">
        <v>1775.9949999999999</v>
      </c>
      <c r="C48" s="4">
        <f t="shared" si="1"/>
        <v>1731.8475199526072</v>
      </c>
      <c r="D48">
        <v>1731.84752</v>
      </c>
      <c r="E48">
        <v>67.967173231000004</v>
      </c>
      <c r="F48">
        <v>1598.6343082999999</v>
      </c>
      <c r="G48">
        <v>1865.0607316000001</v>
      </c>
      <c r="H48">
        <v>44.147480047000002</v>
      </c>
    </row>
    <row r="49" spans="1:8">
      <c r="A49" s="1">
        <v>34669</v>
      </c>
      <c r="B49">
        <v>1783.35</v>
      </c>
      <c r="C49" s="4">
        <f t="shared" si="1"/>
        <v>1802.7092704494028</v>
      </c>
      <c r="D49">
        <v>1802.7092705</v>
      </c>
      <c r="E49">
        <v>67.967173231000004</v>
      </c>
      <c r="F49">
        <v>1669.4960587999999</v>
      </c>
      <c r="G49">
        <v>1935.9224821</v>
      </c>
      <c r="H49">
        <v>-19.359270460000001</v>
      </c>
    </row>
    <row r="50" spans="1:8">
      <c r="A50" s="1">
        <v>34700</v>
      </c>
      <c r="B50">
        <v>1548.415</v>
      </c>
      <c r="C50" s="4">
        <f t="shared" si="1"/>
        <v>1605.0265162469786</v>
      </c>
      <c r="D50">
        <v>1605.0265162999999</v>
      </c>
      <c r="E50">
        <v>67.967173231000004</v>
      </c>
      <c r="F50">
        <v>1471.8133046</v>
      </c>
      <c r="G50">
        <v>1738.2397278999999</v>
      </c>
      <c r="H50">
        <v>-56.611516250000001</v>
      </c>
    </row>
    <row r="51" spans="1:8">
      <c r="A51" s="1">
        <v>34731</v>
      </c>
      <c r="B51">
        <v>1496.925</v>
      </c>
      <c r="C51" s="4">
        <f t="shared" si="1"/>
        <v>1533.6837652055819</v>
      </c>
      <c r="D51">
        <v>1533.6837651999999</v>
      </c>
      <c r="E51">
        <v>67.967173231000004</v>
      </c>
      <c r="F51">
        <v>1400.4705535000001</v>
      </c>
      <c r="G51">
        <v>1666.8969769</v>
      </c>
      <c r="H51">
        <v>-36.758765199999999</v>
      </c>
    </row>
    <row r="52" spans="1:8">
      <c r="A52" s="1">
        <v>34759</v>
      </c>
      <c r="B52">
        <v>1798.316</v>
      </c>
      <c r="C52" s="4">
        <f t="shared" si="1"/>
        <v>1828.1087742066445</v>
      </c>
      <c r="D52">
        <v>1828.1087742</v>
      </c>
      <c r="E52">
        <v>67.967173231000004</v>
      </c>
      <c r="F52">
        <v>1694.8955625000001</v>
      </c>
      <c r="G52">
        <v>1961.3219859000001</v>
      </c>
      <c r="H52">
        <v>-29.792774210000001</v>
      </c>
    </row>
    <row r="53" spans="1:8">
      <c r="A53" s="1">
        <v>34790</v>
      </c>
      <c r="B53">
        <v>1732.895</v>
      </c>
      <c r="C53" s="4">
        <f t="shared" si="1"/>
        <v>1797.1988376383831</v>
      </c>
      <c r="D53">
        <v>1797.1988375999999</v>
      </c>
      <c r="E53">
        <v>67.967173231000004</v>
      </c>
      <c r="F53">
        <v>1663.9856259999999</v>
      </c>
      <c r="G53">
        <v>1930.4120493</v>
      </c>
      <c r="H53">
        <v>-64.303837630000004</v>
      </c>
    </row>
    <row r="54" spans="1:8">
      <c r="A54" s="1">
        <v>34820</v>
      </c>
      <c r="B54">
        <v>1772.345</v>
      </c>
      <c r="C54" s="4">
        <f t="shared" si="1"/>
        <v>1778.5118783875278</v>
      </c>
      <c r="D54">
        <v>1778.5118783999999</v>
      </c>
      <c r="E54">
        <v>67.967173231000004</v>
      </c>
      <c r="F54">
        <v>1645.2986667</v>
      </c>
      <c r="G54">
        <v>1911.7250901</v>
      </c>
      <c r="H54">
        <v>-6.1668783899999999</v>
      </c>
    </row>
    <row r="55" spans="1:8">
      <c r="A55" s="1">
        <v>34851</v>
      </c>
      <c r="B55">
        <v>1761.2070000000001</v>
      </c>
      <c r="C55" s="4">
        <f t="shared" si="1"/>
        <v>1694.2417960927883</v>
      </c>
      <c r="D55">
        <v>1694.2417961000001</v>
      </c>
      <c r="E55">
        <v>67.967173231000004</v>
      </c>
      <c r="F55">
        <v>1561.0285844</v>
      </c>
      <c r="G55">
        <v>1827.4550078</v>
      </c>
      <c r="H55">
        <v>66.965203912000007</v>
      </c>
    </row>
    <row r="56" spans="1:8">
      <c r="A56" s="1">
        <v>34881</v>
      </c>
      <c r="B56">
        <v>1791.655</v>
      </c>
      <c r="C56" s="4">
        <f t="shared" si="1"/>
        <v>1838.5282610559871</v>
      </c>
      <c r="D56">
        <v>1838.5282611</v>
      </c>
      <c r="E56">
        <v>67.967173231000004</v>
      </c>
      <c r="F56">
        <v>1705.3150493999999</v>
      </c>
      <c r="G56">
        <v>1971.7414727</v>
      </c>
      <c r="H56">
        <v>-46.873261050000004</v>
      </c>
    </row>
    <row r="57" spans="1:8">
      <c r="A57" s="1">
        <v>34912</v>
      </c>
      <c r="B57">
        <v>1874.82</v>
      </c>
      <c r="C57" s="4">
        <f t="shared" si="1"/>
        <v>1865.3934552838084</v>
      </c>
      <c r="D57">
        <v>1865.3934552999999</v>
      </c>
      <c r="E57">
        <v>67.967173231000004</v>
      </c>
      <c r="F57">
        <v>1732.1802436</v>
      </c>
      <c r="G57">
        <v>1998.6066668999999</v>
      </c>
      <c r="H57">
        <v>9.4265447155000004</v>
      </c>
    </row>
    <row r="58" spans="1:8">
      <c r="A58" s="1">
        <v>34943</v>
      </c>
      <c r="B58">
        <v>1571.309</v>
      </c>
      <c r="C58" s="4">
        <f t="shared" si="1"/>
        <v>1580.6073366553176</v>
      </c>
      <c r="D58">
        <v>1580.6073366000001</v>
      </c>
      <c r="E58">
        <v>67.967173231000004</v>
      </c>
      <c r="F58">
        <v>1447.394125</v>
      </c>
      <c r="G58">
        <v>1713.8205482999999</v>
      </c>
      <c r="H58">
        <v>-9.2983366469999993</v>
      </c>
    </row>
    <row r="59" spans="1:8">
      <c r="A59" s="1">
        <v>34973</v>
      </c>
      <c r="B59">
        <v>1646.9480000000001</v>
      </c>
      <c r="C59" s="4">
        <f t="shared" si="1"/>
        <v>1674.0548353546301</v>
      </c>
      <c r="D59">
        <v>1674.0548354</v>
      </c>
      <c r="E59">
        <v>67.967173231000004</v>
      </c>
      <c r="F59">
        <v>1540.8416236999999</v>
      </c>
      <c r="G59">
        <v>1807.268047</v>
      </c>
      <c r="H59">
        <v>-27.106835350000001</v>
      </c>
    </row>
    <row r="60" spans="1:8">
      <c r="A60" s="1">
        <v>35004</v>
      </c>
      <c r="B60">
        <v>1672.6310000000001</v>
      </c>
      <c r="C60" s="4">
        <f t="shared" si="1"/>
        <v>1649.5822156795716</v>
      </c>
      <c r="D60">
        <v>1649.5822157</v>
      </c>
      <c r="E60">
        <v>67.967173231000004</v>
      </c>
      <c r="F60">
        <v>1516.3690039999999</v>
      </c>
      <c r="G60">
        <v>1782.7954273</v>
      </c>
      <c r="H60">
        <v>23.048784324</v>
      </c>
    </row>
    <row r="61" spans="1:8">
      <c r="A61" s="1">
        <v>35034</v>
      </c>
      <c r="B61">
        <v>1656.845</v>
      </c>
      <c r="C61" s="4">
        <f t="shared" si="1"/>
        <v>1700.2443817442841</v>
      </c>
      <c r="D61">
        <v>1700.2443817000001</v>
      </c>
      <c r="E61">
        <v>67.967173231000004</v>
      </c>
      <c r="F61">
        <v>1567.0311701000001</v>
      </c>
      <c r="G61">
        <v>1833.4575934</v>
      </c>
      <c r="H61">
        <v>-43.399381750000003</v>
      </c>
    </row>
    <row r="62" spans="1:8">
      <c r="A62" s="1">
        <v>35065</v>
      </c>
      <c r="B62">
        <v>1381.758</v>
      </c>
      <c r="C62" s="4">
        <f t="shared" si="1"/>
        <v>1471.9874513621251</v>
      </c>
      <c r="D62">
        <v>1471.9874514000001</v>
      </c>
      <c r="E62">
        <v>67.967173231000004</v>
      </c>
      <c r="F62">
        <v>1338.7742397</v>
      </c>
      <c r="G62">
        <v>1605.2006630000001</v>
      </c>
      <c r="H62">
        <v>-90.229451359999999</v>
      </c>
    </row>
    <row r="63" spans="1:8">
      <c r="A63" s="1">
        <v>35096</v>
      </c>
      <c r="B63">
        <v>1360.8520000000001</v>
      </c>
      <c r="C63" s="4">
        <f t="shared" si="1"/>
        <v>1382.986049159497</v>
      </c>
      <c r="D63">
        <v>1382.9860492</v>
      </c>
      <c r="E63">
        <v>67.967173231000004</v>
      </c>
      <c r="F63">
        <v>1249.7728374999999</v>
      </c>
      <c r="G63">
        <v>1516.1992608</v>
      </c>
      <c r="H63">
        <v>-22.13404916</v>
      </c>
    </row>
    <row r="64" spans="1:8">
      <c r="A64" s="1">
        <v>35125</v>
      </c>
      <c r="B64">
        <v>1558.575</v>
      </c>
      <c r="C64" s="4">
        <f t="shared" si="1"/>
        <v>1688.1011880032506</v>
      </c>
      <c r="D64">
        <v>1688.1011880000001</v>
      </c>
      <c r="E64">
        <v>67.967173231000004</v>
      </c>
      <c r="F64">
        <v>1554.8879763</v>
      </c>
      <c r="G64">
        <v>1821.3143997</v>
      </c>
      <c r="H64">
        <v>-129.52618799999999</v>
      </c>
    </row>
    <row r="65" spans="1:8">
      <c r="A65" s="1">
        <v>35156</v>
      </c>
      <c r="B65">
        <v>1608.42</v>
      </c>
      <c r="C65" s="4">
        <f t="shared" si="1"/>
        <v>1585.0629278681527</v>
      </c>
      <c r="D65">
        <v>1585.0629279</v>
      </c>
      <c r="E65">
        <v>67.967173231000004</v>
      </c>
      <c r="F65">
        <v>1451.8497162000001</v>
      </c>
      <c r="G65">
        <v>1718.2761395</v>
      </c>
      <c r="H65">
        <v>23.357072135999999</v>
      </c>
    </row>
    <row r="66" spans="1:8">
      <c r="A66" s="1">
        <v>35186</v>
      </c>
      <c r="B66">
        <v>1696.6959999999999</v>
      </c>
      <c r="C66" s="4">
        <f t="shared" si="1"/>
        <v>1637.5034870059212</v>
      </c>
      <c r="D66">
        <v>1637.503487</v>
      </c>
      <c r="E66">
        <v>67.967173231000004</v>
      </c>
      <c r="F66">
        <v>1504.2902753000001</v>
      </c>
      <c r="G66">
        <v>1770.7166987000001</v>
      </c>
      <c r="H66">
        <v>59.192512997000001</v>
      </c>
    </row>
    <row r="67" spans="1:8">
      <c r="A67" s="1">
        <v>35217</v>
      </c>
      <c r="B67">
        <v>1693.183</v>
      </c>
      <c r="C67" s="4">
        <f t="shared" si="1"/>
        <v>1613.9882306668153</v>
      </c>
      <c r="D67">
        <v>1613.9882307</v>
      </c>
      <c r="E67">
        <v>67.967173231000004</v>
      </c>
      <c r="F67">
        <v>1480.7750189999999</v>
      </c>
      <c r="G67">
        <v>1747.2014423000001</v>
      </c>
      <c r="H67">
        <v>79.194769340999997</v>
      </c>
    </row>
    <row r="68" spans="1:8">
      <c r="A68" s="1">
        <v>35247</v>
      </c>
      <c r="B68">
        <v>1835.5160000000001</v>
      </c>
      <c r="C68" s="4">
        <f t="shared" si="1"/>
        <v>1722.9617870875995</v>
      </c>
      <c r="D68">
        <v>1722.9617871</v>
      </c>
      <c r="E68">
        <v>67.967173231000004</v>
      </c>
      <c r="F68">
        <v>1589.7485753999999</v>
      </c>
      <c r="G68">
        <v>1856.1749987999999</v>
      </c>
      <c r="H68">
        <v>112.55421291</v>
      </c>
    </row>
    <row r="69" spans="1:8">
      <c r="A69" s="1">
        <v>35278</v>
      </c>
      <c r="B69">
        <v>1942.5730000000001</v>
      </c>
      <c r="C69" s="4">
        <f t="shared" si="1"/>
        <v>1840.692957353963</v>
      </c>
      <c r="D69">
        <v>1840.6929574000001</v>
      </c>
      <c r="E69">
        <v>67.967173231000004</v>
      </c>
      <c r="F69">
        <v>1707.4797457</v>
      </c>
      <c r="G69">
        <v>1973.9061690000001</v>
      </c>
      <c r="H69">
        <v>101.88004264</v>
      </c>
    </row>
    <row r="70" spans="1:8">
      <c r="A70" s="1">
        <v>35309</v>
      </c>
      <c r="B70">
        <v>1551.4010000000001</v>
      </c>
      <c r="C70" s="4">
        <f t="shared" si="1"/>
        <v>1580.2872045490178</v>
      </c>
      <c r="D70">
        <v>1580.2872044999999</v>
      </c>
      <c r="E70">
        <v>67.967173231000004</v>
      </c>
      <c r="F70">
        <v>1447.0739928999999</v>
      </c>
      <c r="G70">
        <v>1713.5004162</v>
      </c>
      <c r="H70">
        <v>-28.886204549999999</v>
      </c>
    </row>
    <row r="71" spans="1:8">
      <c r="A71" s="1">
        <v>35339</v>
      </c>
      <c r="B71">
        <v>1686.508</v>
      </c>
      <c r="C71" s="4">
        <f t="shared" si="1"/>
        <v>1636.8961901189261</v>
      </c>
      <c r="D71">
        <v>1636.8961901</v>
      </c>
      <c r="E71">
        <v>67.967173231000004</v>
      </c>
      <c r="F71">
        <v>1503.6829785</v>
      </c>
      <c r="G71">
        <v>1770.1094017999999</v>
      </c>
      <c r="H71">
        <v>49.611809874999999</v>
      </c>
    </row>
    <row r="72" spans="1:8">
      <c r="A72" s="1">
        <v>35370</v>
      </c>
      <c r="B72">
        <v>1576.204</v>
      </c>
      <c r="C72" s="4">
        <f t="shared" si="1"/>
        <v>1666.8831574012847</v>
      </c>
      <c r="D72">
        <v>1666.8831574000001</v>
      </c>
      <c r="E72">
        <v>67.967173231000004</v>
      </c>
      <c r="F72">
        <v>1533.6699457</v>
      </c>
      <c r="G72">
        <v>1800.0963690999999</v>
      </c>
      <c r="H72">
        <v>-90.679157399999994</v>
      </c>
    </row>
    <row r="73" spans="1:8">
      <c r="A73" s="1">
        <v>35400</v>
      </c>
      <c r="B73">
        <v>1700.433</v>
      </c>
      <c r="C73" s="4">
        <f t="shared" si="1"/>
        <v>1625.6947178040173</v>
      </c>
      <c r="D73">
        <v>1625.6947178</v>
      </c>
      <c r="E73">
        <v>67.967173231000004</v>
      </c>
      <c r="F73">
        <v>1492.4815060999999</v>
      </c>
      <c r="G73">
        <v>1758.9079294999999</v>
      </c>
      <c r="H73">
        <v>74.738282189000003</v>
      </c>
    </row>
    <row r="74" spans="1:8">
      <c r="A74" s="1">
        <v>35431</v>
      </c>
      <c r="B74">
        <v>1396.588</v>
      </c>
      <c r="C74" s="4">
        <f t="shared" si="1"/>
        <v>1441.1438634555313</v>
      </c>
      <c r="D74">
        <v>1441.1438635</v>
      </c>
      <c r="E74">
        <v>67.967173231000004</v>
      </c>
      <c r="F74">
        <v>1307.9306518000001</v>
      </c>
      <c r="G74">
        <v>1574.3570751</v>
      </c>
      <c r="H74">
        <v>-44.555863459999998</v>
      </c>
    </row>
    <row r="75" spans="1:8">
      <c r="A75" s="1">
        <v>35462</v>
      </c>
      <c r="B75">
        <v>1371.69</v>
      </c>
      <c r="C75" s="4">
        <f t="shared" si="1"/>
        <v>1375.5103822838112</v>
      </c>
      <c r="D75">
        <v>1375.5103822999999</v>
      </c>
      <c r="E75">
        <v>67.967173231000004</v>
      </c>
      <c r="F75">
        <v>1242.2971706000001</v>
      </c>
      <c r="G75">
        <v>1508.7235939</v>
      </c>
      <c r="H75">
        <v>-3.8203822870000002</v>
      </c>
    </row>
    <row r="76" spans="1:8">
      <c r="A76" s="1">
        <v>35490</v>
      </c>
      <c r="B76">
        <v>1707.5219999999999</v>
      </c>
      <c r="C76" s="4">
        <f t="shared" si="1"/>
        <v>1636.4354889652527</v>
      </c>
      <c r="D76">
        <v>1636.435489</v>
      </c>
      <c r="E76">
        <v>67.967173231000004</v>
      </c>
      <c r="F76">
        <v>1503.2222773000001</v>
      </c>
      <c r="G76">
        <v>1769.6487006</v>
      </c>
      <c r="H76">
        <v>71.086511028000004</v>
      </c>
    </row>
    <row r="77" spans="1:8">
      <c r="A77" s="1">
        <v>35521</v>
      </c>
      <c r="B77">
        <v>1654.604</v>
      </c>
      <c r="C77" s="4">
        <f t="shared" si="1"/>
        <v>1673.748674357397</v>
      </c>
      <c r="D77">
        <v>1673.7486744</v>
      </c>
      <c r="E77">
        <v>67.967173231000004</v>
      </c>
      <c r="F77">
        <v>1540.5354626999999</v>
      </c>
      <c r="G77">
        <v>1806.961886</v>
      </c>
      <c r="H77">
        <v>-19.14467436</v>
      </c>
    </row>
    <row r="78" spans="1:8">
      <c r="A78" s="1">
        <v>35551</v>
      </c>
      <c r="B78">
        <v>1762.903</v>
      </c>
      <c r="C78" s="4">
        <f t="shared" si="1"/>
        <v>1705.7095901944033</v>
      </c>
      <c r="D78">
        <v>1705.7095902000001</v>
      </c>
      <c r="E78">
        <v>67.967173231000004</v>
      </c>
      <c r="F78">
        <v>1572.4963785</v>
      </c>
      <c r="G78">
        <v>1838.9228019</v>
      </c>
      <c r="H78">
        <v>57.193409805000002</v>
      </c>
    </row>
    <row r="79" spans="1:8">
      <c r="A79" s="1">
        <v>35582</v>
      </c>
      <c r="B79">
        <v>1775.8</v>
      </c>
      <c r="C79" s="4">
        <f t="shared" si="1"/>
        <v>1702.163984309231</v>
      </c>
      <c r="D79">
        <v>1702.1639843</v>
      </c>
      <c r="E79">
        <v>67.967173231000004</v>
      </c>
      <c r="F79">
        <v>1568.9507725999999</v>
      </c>
      <c r="G79">
        <v>1835.3771959999999</v>
      </c>
      <c r="H79">
        <v>73.636015693999994</v>
      </c>
    </row>
    <row r="80" spans="1:8">
      <c r="A80" s="1">
        <v>35612</v>
      </c>
      <c r="B80">
        <v>1934.2190000000001</v>
      </c>
      <c r="C80" s="4">
        <f t="shared" si="1"/>
        <v>1837.1607277429669</v>
      </c>
      <c r="D80">
        <v>1837.1607277000001</v>
      </c>
      <c r="E80">
        <v>67.967173231000004</v>
      </c>
      <c r="F80">
        <v>1703.9475161</v>
      </c>
      <c r="G80">
        <v>1970.3739393999999</v>
      </c>
      <c r="H80">
        <v>97.058272258000002</v>
      </c>
    </row>
    <row r="81" spans="1:8">
      <c r="A81" s="1">
        <v>35643</v>
      </c>
      <c r="B81">
        <v>2008.0550000000001</v>
      </c>
      <c r="C81" s="4">
        <f t="shared" si="1"/>
        <v>1963.2895627794737</v>
      </c>
      <c r="D81">
        <v>1963.2895628000001</v>
      </c>
      <c r="E81">
        <v>67.967173231000004</v>
      </c>
      <c r="F81">
        <v>1830.0763511</v>
      </c>
      <c r="G81">
        <v>2096.5027743999999</v>
      </c>
      <c r="H81">
        <v>44.765437220000003</v>
      </c>
    </row>
    <row r="82" spans="1:8">
      <c r="A82" s="1">
        <v>35674</v>
      </c>
      <c r="B82">
        <v>1615.924</v>
      </c>
      <c r="C82" s="4">
        <f t="shared" si="1"/>
        <v>1634.9660439642735</v>
      </c>
      <c r="D82">
        <v>1634.966044</v>
      </c>
      <c r="E82">
        <v>67.967173231000004</v>
      </c>
      <c r="F82">
        <v>1501.7528322999999</v>
      </c>
      <c r="G82">
        <v>1768.1792556</v>
      </c>
      <c r="H82">
        <v>-19.042043970000002</v>
      </c>
    </row>
    <row r="83" spans="1:8">
      <c r="A83" s="1">
        <v>35704</v>
      </c>
      <c r="B83">
        <v>1773.91</v>
      </c>
      <c r="C83" s="4">
        <f t="shared" si="1"/>
        <v>1723.9737665152377</v>
      </c>
      <c r="D83">
        <v>1723.9737665</v>
      </c>
      <c r="E83">
        <v>67.967173231000004</v>
      </c>
      <c r="F83">
        <v>1590.7605549</v>
      </c>
      <c r="G83">
        <v>1857.1869782000001</v>
      </c>
      <c r="H83">
        <v>49.936233481000002</v>
      </c>
    </row>
    <row r="84" spans="1:8">
      <c r="A84" s="1">
        <v>35735</v>
      </c>
      <c r="B84">
        <v>1732.3679999999999</v>
      </c>
      <c r="C84" s="4">
        <f t="shared" si="1"/>
        <v>1706.2055145119646</v>
      </c>
      <c r="D84">
        <v>1706.2055144999999</v>
      </c>
      <c r="E84">
        <v>67.967173231000004</v>
      </c>
      <c r="F84">
        <v>1572.9923028999999</v>
      </c>
      <c r="G84">
        <v>1839.4187262</v>
      </c>
      <c r="H84">
        <v>26.162485482000001</v>
      </c>
    </row>
    <row r="85" spans="1:8">
      <c r="A85" s="1">
        <v>35765</v>
      </c>
      <c r="B85">
        <v>1796.626</v>
      </c>
      <c r="C85" s="4">
        <f t="shared" si="1"/>
        <v>1774.3604536208913</v>
      </c>
      <c r="D85">
        <v>1774.3604536</v>
      </c>
      <c r="E85">
        <v>67.967173231000004</v>
      </c>
      <c r="F85">
        <v>1641.147242</v>
      </c>
      <c r="G85">
        <v>1907.5736652999999</v>
      </c>
      <c r="H85">
        <v>22.265546376</v>
      </c>
    </row>
    <row r="86" spans="1:8">
      <c r="A86" s="1">
        <v>35796</v>
      </c>
      <c r="B86">
        <v>1570.33</v>
      </c>
      <c r="C86" s="4">
        <f t="shared" si="1"/>
        <v>1517.9060663287103</v>
      </c>
      <c r="D86">
        <v>1517.9060663</v>
      </c>
      <c r="E86">
        <v>67.967173231000004</v>
      </c>
      <c r="F86">
        <v>1384.6928547</v>
      </c>
      <c r="G86">
        <v>1651.1192779999999</v>
      </c>
      <c r="H86">
        <v>52.423933663</v>
      </c>
    </row>
    <row r="87" spans="1:8">
      <c r="A87" s="1">
        <v>35827</v>
      </c>
      <c r="B87">
        <v>1412.691</v>
      </c>
      <c r="C87" s="4">
        <f t="shared" si="1"/>
        <v>1510.9401430201565</v>
      </c>
      <c r="D87">
        <v>1510.940143</v>
      </c>
      <c r="E87">
        <v>67.967173231000004</v>
      </c>
      <c r="F87">
        <v>1377.7269314</v>
      </c>
      <c r="G87">
        <v>1644.1533546999999</v>
      </c>
      <c r="H87">
        <v>-98.249143020000005</v>
      </c>
    </row>
    <row r="88" spans="1:8">
      <c r="A88" s="1">
        <v>35855</v>
      </c>
      <c r="B88">
        <v>1754.6410000000001</v>
      </c>
      <c r="C88" s="4">
        <f t="shared" si="1"/>
        <v>1742.9662475790753</v>
      </c>
      <c r="D88">
        <v>1742.9662476000001</v>
      </c>
      <c r="E88">
        <v>67.967173231000004</v>
      </c>
      <c r="F88">
        <v>1609.7530359</v>
      </c>
      <c r="G88">
        <v>1876.1794592000001</v>
      </c>
      <c r="H88">
        <v>11.674752417000001</v>
      </c>
    </row>
    <row r="89" spans="1:8">
      <c r="A89" s="1">
        <v>35886</v>
      </c>
      <c r="B89">
        <v>1824.932</v>
      </c>
      <c r="C89" s="4">
        <f t="shared" si="1"/>
        <v>1735.6912037289978</v>
      </c>
      <c r="D89">
        <v>1735.6912037</v>
      </c>
      <c r="E89">
        <v>67.967173231000004</v>
      </c>
      <c r="F89">
        <v>1602.4779920999999</v>
      </c>
      <c r="G89">
        <v>1868.9044154000001</v>
      </c>
      <c r="H89">
        <v>89.240796270000004</v>
      </c>
    </row>
    <row r="90" spans="1:8">
      <c r="A90" s="1">
        <v>35916</v>
      </c>
      <c r="B90">
        <v>1843.289</v>
      </c>
      <c r="C90" s="4">
        <f t="shared" si="1"/>
        <v>1859.3605407167879</v>
      </c>
      <c r="D90">
        <v>1859.3605407</v>
      </c>
      <c r="E90">
        <v>67.967173231000004</v>
      </c>
      <c r="F90">
        <v>1726.1473291</v>
      </c>
      <c r="G90">
        <v>1992.5737524000001</v>
      </c>
      <c r="H90">
        <v>-16.071540720000002</v>
      </c>
    </row>
    <row r="91" spans="1:8">
      <c r="A91" s="1">
        <v>35947</v>
      </c>
      <c r="B91">
        <v>1825.9639999999999</v>
      </c>
      <c r="C91" s="4">
        <f t="shared" si="1"/>
        <v>1826.0244280745671</v>
      </c>
      <c r="D91">
        <v>1826.0244281</v>
      </c>
      <c r="E91">
        <v>67.967173231000004</v>
      </c>
      <c r="F91">
        <v>1692.8112163999999</v>
      </c>
      <c r="G91">
        <v>1959.2376397</v>
      </c>
      <c r="H91">
        <v>-6.0428071E-2</v>
      </c>
    </row>
    <row r="92" spans="1:8">
      <c r="A92" s="1">
        <v>35977</v>
      </c>
      <c r="B92">
        <v>1968.172</v>
      </c>
      <c r="C92" s="4">
        <f t="shared" si="1"/>
        <v>1951.5763094510448</v>
      </c>
      <c r="D92">
        <v>1951.5763093999999</v>
      </c>
      <c r="E92">
        <v>67.967173231000004</v>
      </c>
      <c r="F92">
        <v>1818.3630978000001</v>
      </c>
      <c r="G92">
        <v>2084.7895211</v>
      </c>
      <c r="H92">
        <v>16.595690553000001</v>
      </c>
    </row>
    <row r="93" spans="1:8">
      <c r="A93" s="1">
        <v>36008</v>
      </c>
      <c r="B93">
        <v>1921.645</v>
      </c>
      <c r="C93" s="4">
        <f t="shared" si="1"/>
        <v>2040.6604409899767</v>
      </c>
      <c r="D93">
        <v>2040.660441</v>
      </c>
      <c r="E93">
        <v>67.967173231000004</v>
      </c>
      <c r="F93">
        <v>1907.4472292999999</v>
      </c>
      <c r="G93">
        <v>2173.8736527000001</v>
      </c>
      <c r="H93">
        <v>-119.015441</v>
      </c>
    </row>
    <row r="94" spans="1:8">
      <c r="A94" s="1">
        <v>36039</v>
      </c>
      <c r="B94">
        <v>1669.597</v>
      </c>
      <c r="C94" s="4">
        <f t="shared" ref="C94:C125" si="2">B93+(B82-B81)-(B93-C93)*M$2-(B82-C82)*N$2+(B81-C81)*M$2*N$2+((B93-B92)-(B81-B80))*O$2</f>
        <v>1614.6504291173137</v>
      </c>
      <c r="D94">
        <v>1614.6504291000001</v>
      </c>
      <c r="E94">
        <v>67.967173231000004</v>
      </c>
      <c r="F94">
        <v>1481.4372175000001</v>
      </c>
      <c r="G94">
        <v>1747.8636408</v>
      </c>
      <c r="H94">
        <v>54.946570882000003</v>
      </c>
    </row>
    <row r="95" spans="1:8">
      <c r="A95" s="1">
        <v>36069</v>
      </c>
      <c r="B95">
        <v>1791.4739999999999</v>
      </c>
      <c r="C95" s="4">
        <f t="shared" si="2"/>
        <v>1787.3687971631443</v>
      </c>
      <c r="D95">
        <v>1787.3687972</v>
      </c>
      <c r="E95">
        <v>67.967173231000004</v>
      </c>
      <c r="F95">
        <v>1654.1555854999999</v>
      </c>
      <c r="G95">
        <v>1920.5820088</v>
      </c>
      <c r="H95">
        <v>4.1052028411999997</v>
      </c>
    </row>
    <row r="96" spans="1:8">
      <c r="A96" s="1">
        <v>36100</v>
      </c>
      <c r="B96">
        <v>1816.7139999999999</v>
      </c>
      <c r="C96" s="4">
        <f t="shared" si="2"/>
        <v>1743.4098955384475</v>
      </c>
      <c r="D96">
        <v>1743.4098954999999</v>
      </c>
      <c r="E96">
        <v>67.967173231000004</v>
      </c>
      <c r="F96">
        <v>1610.1966838999999</v>
      </c>
      <c r="G96">
        <v>1876.6231072</v>
      </c>
      <c r="H96">
        <v>73.304104461999998</v>
      </c>
    </row>
    <row r="97" spans="1:8">
      <c r="A97" s="1">
        <v>36130</v>
      </c>
      <c r="B97">
        <v>1846.7539999999999</v>
      </c>
      <c r="C97" s="4">
        <f t="shared" si="2"/>
        <v>1843.1194861147364</v>
      </c>
      <c r="D97">
        <v>1843.1194860999999</v>
      </c>
      <c r="E97">
        <v>67.967173231000004</v>
      </c>
      <c r="F97">
        <v>1709.9062745000001</v>
      </c>
      <c r="G97">
        <v>1976.3326978</v>
      </c>
      <c r="H97">
        <v>3.6345138863000002</v>
      </c>
    </row>
    <row r="98" spans="1:8">
      <c r="A98" s="1">
        <v>36161</v>
      </c>
      <c r="B98">
        <v>1599.4269999999999</v>
      </c>
      <c r="C98" s="4">
        <f t="shared" si="2"/>
        <v>1588.0285595325556</v>
      </c>
      <c r="D98">
        <v>1588.0285595</v>
      </c>
      <c r="E98">
        <v>67.967173231000004</v>
      </c>
      <c r="F98">
        <v>1454.8153479</v>
      </c>
      <c r="G98">
        <v>1721.2417711999999</v>
      </c>
      <c r="H98">
        <v>11.398440465</v>
      </c>
    </row>
    <row r="99" spans="1:8">
      <c r="A99" s="1">
        <v>36192</v>
      </c>
      <c r="B99">
        <v>1548.8040000000001</v>
      </c>
      <c r="C99" s="4">
        <f t="shared" si="2"/>
        <v>1506.5647554650118</v>
      </c>
      <c r="D99">
        <v>1506.5647555</v>
      </c>
      <c r="E99">
        <v>67.967173231000004</v>
      </c>
      <c r="F99">
        <v>1373.3515437999999</v>
      </c>
      <c r="G99">
        <v>1639.7779671000001</v>
      </c>
      <c r="H99">
        <v>42.239244528999997</v>
      </c>
    </row>
    <row r="100" spans="1:8">
      <c r="A100" s="1">
        <v>36220</v>
      </c>
      <c r="B100">
        <v>1832.3330000000001</v>
      </c>
      <c r="C100" s="4">
        <f t="shared" si="2"/>
        <v>1839.9197340981159</v>
      </c>
      <c r="D100">
        <v>1839.9197340999999</v>
      </c>
      <c r="E100">
        <v>67.967173231000004</v>
      </c>
      <c r="F100">
        <v>1706.7065224</v>
      </c>
      <c r="G100">
        <v>1973.1329458</v>
      </c>
      <c r="H100">
        <v>-7.5867341000000001</v>
      </c>
    </row>
    <row r="101" spans="1:8">
      <c r="A101" s="1">
        <v>36251</v>
      </c>
      <c r="B101">
        <v>1839.72</v>
      </c>
      <c r="C101" s="4">
        <f t="shared" si="2"/>
        <v>1846.4061394842813</v>
      </c>
      <c r="D101">
        <v>1846.4061395000001</v>
      </c>
      <c r="E101">
        <v>67.967173231000004</v>
      </c>
      <c r="F101">
        <v>1713.1929278</v>
      </c>
      <c r="G101">
        <v>1979.6193510999999</v>
      </c>
      <c r="H101">
        <v>-6.6861394829999998</v>
      </c>
    </row>
    <row r="102" spans="1:8">
      <c r="A102" s="1">
        <v>36281</v>
      </c>
      <c r="B102">
        <v>1846.498</v>
      </c>
      <c r="C102" s="4">
        <f t="shared" si="2"/>
        <v>1893.2516462517256</v>
      </c>
      <c r="D102">
        <v>1893.2516462999999</v>
      </c>
      <c r="E102">
        <v>67.967173231000004</v>
      </c>
      <c r="F102">
        <v>1760.0384346000001</v>
      </c>
      <c r="G102">
        <v>2026.4648579</v>
      </c>
      <c r="H102">
        <v>-46.753646250000003</v>
      </c>
    </row>
    <row r="103" spans="1:8">
      <c r="A103" s="1">
        <v>36312</v>
      </c>
      <c r="B103">
        <v>1864.8520000000001</v>
      </c>
      <c r="C103" s="4">
        <f t="shared" si="2"/>
        <v>1853.5417748261459</v>
      </c>
      <c r="D103">
        <v>1853.5417748</v>
      </c>
      <c r="E103">
        <v>67.967173231000004</v>
      </c>
      <c r="F103">
        <v>1720.3285632</v>
      </c>
      <c r="G103">
        <v>1986.7549865000001</v>
      </c>
      <c r="H103">
        <v>11.310225175999999</v>
      </c>
    </row>
    <row r="104" spans="1:8">
      <c r="A104" s="1">
        <v>36342</v>
      </c>
      <c r="B104">
        <v>1965.7429999999999</v>
      </c>
      <c r="C104" s="4">
        <f t="shared" si="2"/>
        <v>1998.5561578669556</v>
      </c>
      <c r="D104">
        <v>1998.5561579</v>
      </c>
      <c r="E104">
        <v>67.967173231000004</v>
      </c>
      <c r="F104">
        <v>1865.3429461999999</v>
      </c>
      <c r="G104">
        <v>2131.7693694999998</v>
      </c>
      <c r="H104">
        <v>-32.813157859999997</v>
      </c>
    </row>
    <row r="105" spans="1:8">
      <c r="A105" s="1">
        <v>36373</v>
      </c>
      <c r="B105">
        <v>1949.002</v>
      </c>
      <c r="C105" s="4">
        <f t="shared" si="2"/>
        <v>2007.851982531572</v>
      </c>
      <c r="D105">
        <v>2007.8519825000001</v>
      </c>
      <c r="E105">
        <v>67.967173231000004</v>
      </c>
      <c r="F105">
        <v>1874.6387709000001</v>
      </c>
      <c r="G105">
        <v>2141.0651942</v>
      </c>
      <c r="H105">
        <v>-58.849982529999998</v>
      </c>
    </row>
    <row r="106" spans="1:8">
      <c r="A106" s="1">
        <v>36404</v>
      </c>
      <c r="B106">
        <v>1607.373</v>
      </c>
      <c r="C106" s="4">
        <f t="shared" si="2"/>
        <v>1666.045942423395</v>
      </c>
      <c r="D106">
        <v>1666.0459424000001</v>
      </c>
      <c r="E106">
        <v>67.967173231000004</v>
      </c>
      <c r="F106">
        <v>1532.8327308</v>
      </c>
      <c r="G106">
        <v>1799.2591540999999</v>
      </c>
      <c r="H106">
        <v>-58.672942419999998</v>
      </c>
    </row>
    <row r="107" spans="1:8">
      <c r="A107" s="1">
        <v>36434</v>
      </c>
      <c r="B107">
        <v>1803.664</v>
      </c>
      <c r="C107" s="4">
        <f t="shared" si="2"/>
        <v>1769.3565017358205</v>
      </c>
      <c r="D107">
        <v>1769.3565017000001</v>
      </c>
      <c r="E107">
        <v>67.967173231000004</v>
      </c>
      <c r="F107">
        <v>1636.1432901000001</v>
      </c>
      <c r="G107">
        <v>1902.5697134</v>
      </c>
      <c r="H107">
        <v>34.307498269</v>
      </c>
    </row>
    <row r="108" spans="1:8">
      <c r="A108" s="1">
        <v>36465</v>
      </c>
      <c r="B108">
        <v>1850.309</v>
      </c>
      <c r="C108" s="4">
        <f t="shared" si="2"/>
        <v>1782.8476794639994</v>
      </c>
      <c r="D108">
        <v>1782.8476794999999</v>
      </c>
      <c r="E108">
        <v>67.967173231000004</v>
      </c>
      <c r="F108">
        <v>1649.6344678</v>
      </c>
      <c r="G108">
        <v>1916.0608910999999</v>
      </c>
      <c r="H108">
        <v>67.461320541999996</v>
      </c>
    </row>
    <row r="109" spans="1:8">
      <c r="A109" s="1">
        <v>36495</v>
      </c>
      <c r="B109">
        <v>1836.4349999999999</v>
      </c>
      <c r="C109" s="4">
        <f t="shared" si="2"/>
        <v>1865.4262517203049</v>
      </c>
      <c r="D109">
        <v>1865.4262517</v>
      </c>
      <c r="E109">
        <v>67.967173231000004</v>
      </c>
      <c r="F109">
        <v>1732.2130400999999</v>
      </c>
      <c r="G109">
        <v>1998.6394634000001</v>
      </c>
      <c r="H109">
        <v>-28.991251720000001</v>
      </c>
    </row>
    <row r="110" spans="1:8">
      <c r="A110" s="1">
        <v>36526</v>
      </c>
      <c r="B110">
        <v>1541.66</v>
      </c>
      <c r="C110" s="4">
        <f t="shared" si="2"/>
        <v>1593.7426596973603</v>
      </c>
      <c r="D110">
        <v>1593.7426597000001</v>
      </c>
      <c r="E110">
        <v>67.967173231000004</v>
      </c>
      <c r="F110">
        <v>1460.529448</v>
      </c>
      <c r="G110">
        <v>1726.9558714</v>
      </c>
      <c r="H110">
        <v>-52.082659700000001</v>
      </c>
    </row>
    <row r="111" spans="1:8">
      <c r="A111" s="1">
        <v>36557</v>
      </c>
      <c r="B111">
        <v>1616.9280000000001</v>
      </c>
      <c r="C111" s="4">
        <f t="shared" si="2"/>
        <v>1497.10047080955</v>
      </c>
      <c r="D111">
        <v>1497.1004708</v>
      </c>
      <c r="E111">
        <v>67.967173231000004</v>
      </c>
      <c r="F111">
        <v>1363.8872590999999</v>
      </c>
      <c r="G111">
        <v>1630.3136824999999</v>
      </c>
      <c r="H111">
        <v>119.82752919000001</v>
      </c>
    </row>
    <row r="112" spans="1:8">
      <c r="A112" s="1">
        <v>36586</v>
      </c>
      <c r="B112">
        <v>1919.538</v>
      </c>
      <c r="C112" s="4">
        <f t="shared" si="2"/>
        <v>1868.0568121823353</v>
      </c>
      <c r="D112">
        <v>1868.0568122</v>
      </c>
      <c r="E112">
        <v>67.967173231000004</v>
      </c>
      <c r="F112">
        <v>1734.8436005000001</v>
      </c>
      <c r="G112">
        <v>2001.2700238</v>
      </c>
      <c r="H112">
        <v>51.481187818000002</v>
      </c>
    </row>
    <row r="113" spans="1:8">
      <c r="A113" s="1">
        <v>36617</v>
      </c>
      <c r="B113">
        <v>1971.4929999999999</v>
      </c>
      <c r="C113" s="4">
        <f t="shared" si="2"/>
        <v>1895.0139065654548</v>
      </c>
      <c r="D113">
        <v>1895.0139065999999</v>
      </c>
      <c r="E113">
        <v>67.967173231000004</v>
      </c>
      <c r="F113">
        <v>1761.8006949000001</v>
      </c>
      <c r="G113">
        <v>2028.2271181999999</v>
      </c>
      <c r="H113">
        <v>76.479093434000006</v>
      </c>
    </row>
    <row r="114" spans="1:8">
      <c r="A114" s="1">
        <v>36647</v>
      </c>
      <c r="B114">
        <v>1992.3009999999999</v>
      </c>
      <c r="C114" s="4">
        <f t="shared" si="2"/>
        <v>1958.2327557994954</v>
      </c>
      <c r="D114">
        <v>1958.2327557999999</v>
      </c>
      <c r="E114">
        <v>67.967173231000004</v>
      </c>
      <c r="F114">
        <v>1825.0195441000001</v>
      </c>
      <c r="G114">
        <v>2091.4459674999998</v>
      </c>
      <c r="H114">
        <v>34.068244196000002</v>
      </c>
    </row>
    <row r="115" spans="1:8">
      <c r="A115" s="1">
        <v>36678</v>
      </c>
      <c r="B115">
        <v>2009.7629999999999</v>
      </c>
      <c r="C115" s="4">
        <f t="shared" si="2"/>
        <v>1963.3123186258526</v>
      </c>
      <c r="D115">
        <v>1963.3123186</v>
      </c>
      <c r="E115">
        <v>67.967173231000004</v>
      </c>
      <c r="F115">
        <v>1830.099107</v>
      </c>
      <c r="G115">
        <v>2096.5255302999999</v>
      </c>
      <c r="H115">
        <v>46.450681371999998</v>
      </c>
    </row>
    <row r="116" spans="1:8">
      <c r="A116" s="1">
        <v>36708</v>
      </c>
      <c r="B116">
        <v>2053.9960000000001</v>
      </c>
      <c r="C116" s="4">
        <f t="shared" si="2"/>
        <v>2100.1727952153906</v>
      </c>
      <c r="D116">
        <v>2100.1727952000001</v>
      </c>
      <c r="E116">
        <v>67.967173231000004</v>
      </c>
      <c r="F116">
        <v>1966.9595836000001</v>
      </c>
      <c r="G116">
        <v>2233.3860069000002</v>
      </c>
      <c r="H116">
        <v>-46.176795220000002</v>
      </c>
    </row>
    <row r="117" spans="1:8">
      <c r="A117" s="1">
        <v>36739</v>
      </c>
      <c r="B117">
        <v>2097.471</v>
      </c>
      <c r="C117" s="4">
        <f t="shared" si="2"/>
        <v>2076.2317861666888</v>
      </c>
      <c r="D117">
        <v>2076.2317862</v>
      </c>
      <c r="E117">
        <v>67.967173231000004</v>
      </c>
      <c r="F117">
        <v>1943.0185745000001</v>
      </c>
      <c r="G117">
        <v>2209.4449977999998</v>
      </c>
      <c r="H117">
        <v>21.239213825</v>
      </c>
    </row>
    <row r="118" spans="1:8">
      <c r="A118" s="1">
        <v>36770</v>
      </c>
      <c r="B118">
        <v>1823.7059999999999</v>
      </c>
      <c r="C118" s="4">
        <f t="shared" si="2"/>
        <v>1765.1490826911429</v>
      </c>
      <c r="D118">
        <v>1765.1490827</v>
      </c>
      <c r="E118">
        <v>67.967173231000004</v>
      </c>
      <c r="F118">
        <v>1631.9358709999999</v>
      </c>
      <c r="G118">
        <v>1898.3622944000001</v>
      </c>
      <c r="H118">
        <v>58.556917304999999</v>
      </c>
    </row>
    <row r="119" spans="1:8">
      <c r="A119" s="1">
        <v>36800</v>
      </c>
      <c r="B119">
        <v>1976.9970000000001</v>
      </c>
      <c r="C119" s="4">
        <f t="shared" si="2"/>
        <v>1950.6142331718397</v>
      </c>
      <c r="D119">
        <v>1950.6142331999999</v>
      </c>
      <c r="E119">
        <v>67.967173231000004</v>
      </c>
      <c r="F119">
        <v>1817.4010215000001</v>
      </c>
      <c r="G119">
        <v>2083.8274448000002</v>
      </c>
      <c r="H119">
        <v>26.382766828000001</v>
      </c>
    </row>
    <row r="120" spans="1:8">
      <c r="A120" s="1">
        <v>36831</v>
      </c>
      <c r="B120">
        <v>1981.4079999999999</v>
      </c>
      <c r="C120" s="4">
        <f t="shared" si="2"/>
        <v>1968.7189998016631</v>
      </c>
      <c r="D120">
        <v>1968.7189997999999</v>
      </c>
      <c r="E120">
        <v>67.967173231000004</v>
      </c>
      <c r="F120">
        <v>1835.5057881</v>
      </c>
      <c r="G120">
        <v>2101.9322115</v>
      </c>
      <c r="H120">
        <v>12.689000199000001</v>
      </c>
    </row>
    <row r="121" spans="1:8">
      <c r="A121" s="1">
        <v>36861</v>
      </c>
      <c r="B121">
        <v>2000.153</v>
      </c>
      <c r="C121" s="4">
        <f t="shared" si="2"/>
        <v>1992.2655909023758</v>
      </c>
      <c r="D121">
        <v>1992.2655909</v>
      </c>
      <c r="E121">
        <v>67.967173231000004</v>
      </c>
      <c r="F121">
        <v>1859.0523791999999</v>
      </c>
      <c r="G121">
        <v>2125.4788026000001</v>
      </c>
      <c r="H121">
        <v>7.8874090937999997</v>
      </c>
    </row>
    <row r="122" spans="1:8">
      <c r="A122" s="2">
        <v>43831</v>
      </c>
      <c r="B122">
        <v>1683.1479999999999</v>
      </c>
      <c r="C122" s="4">
        <f t="shared" si="2"/>
        <v>1725.9604563164203</v>
      </c>
      <c r="D122">
        <v>1725.9604563</v>
      </c>
      <c r="E122">
        <v>67.967173231000004</v>
      </c>
      <c r="F122">
        <v>1592.7472447</v>
      </c>
      <c r="G122">
        <v>1859.1736679999999</v>
      </c>
      <c r="H122">
        <v>-42.812456320000003</v>
      </c>
    </row>
    <row r="123" spans="1:8">
      <c r="A123" s="2">
        <v>43862</v>
      </c>
      <c r="B123">
        <v>1663.404</v>
      </c>
      <c r="C123" s="4">
        <f t="shared" si="2"/>
        <v>1692.9675662803083</v>
      </c>
      <c r="D123">
        <v>1692.9675663</v>
      </c>
      <c r="E123">
        <v>67.967173231000004</v>
      </c>
      <c r="F123">
        <v>1559.7543545999999</v>
      </c>
      <c r="G123">
        <v>1826.1807779000001</v>
      </c>
      <c r="H123">
        <v>-29.56356628</v>
      </c>
    </row>
    <row r="124" spans="1:8">
      <c r="A124" s="2">
        <v>43891</v>
      </c>
      <c r="B124">
        <v>2007.9280000000001</v>
      </c>
      <c r="C124" s="4">
        <f t="shared" si="2"/>
        <v>1983.4401934721855</v>
      </c>
      <c r="D124">
        <v>1983.4401935000001</v>
      </c>
      <c r="E124">
        <v>67.967173231000004</v>
      </c>
      <c r="F124">
        <v>1850.2269818</v>
      </c>
      <c r="G124">
        <v>2116.6534050999999</v>
      </c>
      <c r="H124">
        <v>24.487806529</v>
      </c>
    </row>
    <row r="125" spans="1:8">
      <c r="A125" s="2">
        <v>43922</v>
      </c>
      <c r="B125" t="s">
        <v>6</v>
      </c>
      <c r="C125" s="4">
        <f t="shared" si="2"/>
        <v>2030.5683919993985</v>
      </c>
      <c r="D125">
        <v>2030.5683919999999</v>
      </c>
      <c r="E125">
        <v>67.967173231000004</v>
      </c>
      <c r="F125">
        <v>1897.3551803</v>
      </c>
      <c r="G125">
        <v>2163.7816036999998</v>
      </c>
      <c r="H125" t="s">
        <v>6</v>
      </c>
    </row>
    <row r="126" spans="1:8">
      <c r="A126" s="2">
        <v>43952</v>
      </c>
      <c r="B126" t="s">
        <v>6</v>
      </c>
      <c r="C126" s="4">
        <f>C125+(B114-B113)-(C125-C125)*M$2-(B114-C114)*N$2+(B113-C113)*M$2*N$2+((C125-B124)-(B113-B112))*O$2</f>
        <v>2056.2251186702943</v>
      </c>
      <c r="D126">
        <v>2056.2251187000002</v>
      </c>
      <c r="E126">
        <v>76.981643938000005</v>
      </c>
      <c r="F126">
        <v>1905.3438690999999</v>
      </c>
      <c r="G126">
        <v>2207.1063683000002</v>
      </c>
      <c r="H126" t="s">
        <v>6</v>
      </c>
    </row>
    <row r="127" spans="1:8">
      <c r="A127" s="2">
        <v>43983</v>
      </c>
      <c r="B127" t="s">
        <v>6</v>
      </c>
      <c r="C127" s="4">
        <f>C126+(B115-B114)-(C126-C126)*M$2-(B115-C115)*N$2+(B114-C114)*M$2*N$2+((C126-C125)-(B114-B113))*O$2</f>
        <v>2062.5222788341853</v>
      </c>
      <c r="D127">
        <v>2062.5222788000001</v>
      </c>
      <c r="E127">
        <v>81.856767654999999</v>
      </c>
      <c r="F127">
        <v>1902.0859622999999</v>
      </c>
      <c r="G127">
        <v>2222.9585953000001</v>
      </c>
      <c r="H127" t="s">
        <v>6</v>
      </c>
    </row>
    <row r="128" spans="1:8">
      <c r="A128" s="2">
        <v>44013</v>
      </c>
      <c r="B128" t="s">
        <v>6</v>
      </c>
      <c r="C128" s="4">
        <f t="shared" ref="C128:C136" si="3">C127+(B116-B115)-(C127-C127)*M$2-(B116-C116)*N$2+(B115-C115)*M$2*N$2+((C127-C126)-(B115-B114))*O$2</f>
        <v>2149.9374274512902</v>
      </c>
      <c r="D128">
        <v>2149.9374274000002</v>
      </c>
      <c r="E128">
        <v>85.781942291999997</v>
      </c>
      <c r="F128">
        <v>1981.80791</v>
      </c>
      <c r="G128">
        <v>2318.0669449000002</v>
      </c>
      <c r="H128" t="s">
        <v>6</v>
      </c>
    </row>
    <row r="129" spans="1:8">
      <c r="A129" s="2">
        <v>44044</v>
      </c>
      <c r="B129" t="s">
        <v>6</v>
      </c>
      <c r="C129" s="4">
        <f t="shared" si="3"/>
        <v>2173.0755063592133</v>
      </c>
      <c r="D129">
        <v>2173.0755064</v>
      </c>
      <c r="E129">
        <v>89.373889688000006</v>
      </c>
      <c r="F129">
        <v>1997.9059013999999</v>
      </c>
      <c r="G129">
        <v>2348.2451113000002</v>
      </c>
      <c r="H129" t="s">
        <v>6</v>
      </c>
    </row>
    <row r="130" spans="1:8">
      <c r="A130" s="2">
        <v>44075</v>
      </c>
      <c r="B130" t="s">
        <v>6</v>
      </c>
      <c r="C130" s="4">
        <f t="shared" si="3"/>
        <v>1869.2001899901234</v>
      </c>
      <c r="D130">
        <v>1869.20019</v>
      </c>
      <c r="E130">
        <v>92.786868670000004</v>
      </c>
      <c r="F130">
        <v>1687.3412691999999</v>
      </c>
      <c r="G130">
        <v>2051.0591107999999</v>
      </c>
      <c r="H130" t="s">
        <v>6</v>
      </c>
    </row>
    <row r="131" spans="1:8">
      <c r="A131" s="2">
        <v>44105</v>
      </c>
      <c r="B131" t="s">
        <v>6</v>
      </c>
      <c r="C131" s="4">
        <f t="shared" si="3"/>
        <v>2024.0277096915022</v>
      </c>
      <c r="D131">
        <v>2024.0277097000001</v>
      </c>
      <c r="E131">
        <v>96.068599543000005</v>
      </c>
      <c r="F131">
        <v>1835.7367145000001</v>
      </c>
      <c r="G131">
        <v>2212.3187048</v>
      </c>
      <c r="H131" t="s">
        <v>6</v>
      </c>
    </row>
    <row r="132" spans="1:8">
      <c r="A132" s="2">
        <v>44136</v>
      </c>
      <c r="B132" t="s">
        <v>6</v>
      </c>
      <c r="C132" s="4">
        <f t="shared" si="3"/>
        <v>2032.6180875034906</v>
      </c>
      <c r="D132">
        <v>2032.6180875</v>
      </c>
      <c r="E132">
        <v>99.239318761000007</v>
      </c>
      <c r="F132">
        <v>1838.1125969</v>
      </c>
      <c r="G132">
        <v>2227.1235781</v>
      </c>
      <c r="H132" t="s">
        <v>6</v>
      </c>
    </row>
    <row r="133" spans="1:8">
      <c r="A133" s="2">
        <v>44166</v>
      </c>
      <c r="B133" t="s">
        <v>6</v>
      </c>
      <c r="C133" s="4">
        <f t="shared" si="3"/>
        <v>2053.2452916381935</v>
      </c>
      <c r="D133">
        <v>2053.2452916000002</v>
      </c>
      <c r="E133">
        <v>102.31117544</v>
      </c>
      <c r="F133">
        <v>1852.7190725999999</v>
      </c>
      <c r="G133">
        <v>2253.7715106999999</v>
      </c>
      <c r="H133" t="s">
        <v>6</v>
      </c>
    </row>
    <row r="134" spans="1:8">
      <c r="A134" s="2">
        <v>43832</v>
      </c>
      <c r="B134" t="s">
        <v>6</v>
      </c>
      <c r="C134" s="4">
        <f t="shared" si="3"/>
        <v>1764.6961819794512</v>
      </c>
      <c r="D134">
        <v>1764.6961819999999</v>
      </c>
      <c r="E134">
        <v>105.29328681</v>
      </c>
      <c r="F134">
        <v>1558.3251319999999</v>
      </c>
      <c r="G134">
        <v>1971.0672319</v>
      </c>
      <c r="H134" t="s">
        <v>6</v>
      </c>
    </row>
    <row r="135" spans="1:8">
      <c r="A135" s="2">
        <v>43863</v>
      </c>
      <c r="B135" t="s">
        <v>6</v>
      </c>
      <c r="C135" s="4">
        <f t="shared" si="3"/>
        <v>1751.4288306589362</v>
      </c>
      <c r="D135">
        <v>1751.4288306999999</v>
      </c>
      <c r="E135">
        <v>108.19319216</v>
      </c>
      <c r="F135">
        <v>1539.3740706000001</v>
      </c>
      <c r="G135">
        <v>1963.4835906999999</v>
      </c>
      <c r="H135" t="s">
        <v>6</v>
      </c>
    </row>
    <row r="136" spans="1:8">
      <c r="A136" s="2">
        <v>43892</v>
      </c>
      <c r="B136" t="s">
        <v>6</v>
      </c>
      <c r="C136" s="4">
        <f t="shared" si="3"/>
        <v>2071.1271078610062</v>
      </c>
      <c r="D136">
        <v>2071.1271078999998</v>
      </c>
      <c r="E136">
        <v>111.01736372000001</v>
      </c>
      <c r="F136">
        <v>1853.5370733</v>
      </c>
      <c r="G136">
        <v>2288.7171423999998</v>
      </c>
      <c r="H136" t="s">
        <v>6</v>
      </c>
    </row>
    <row r="137" spans="1:8">
      <c r="A137" s="2">
        <v>43923</v>
      </c>
      <c r="B137" t="s">
        <v>6</v>
      </c>
      <c r="C137" s="4">
        <f>C136+(C125-B124)-(C136-C136)*M$2-(C125-C125)*N$2+(B124-C124)*M$2*N$2+((C136-C135)-(B124-B123))*O$2</f>
        <v>2097.5636070509099</v>
      </c>
      <c r="D137">
        <v>2097.563607</v>
      </c>
      <c r="E137">
        <v>123.32950481</v>
      </c>
      <c r="F137">
        <v>1855.8422194</v>
      </c>
      <c r="G137">
        <v>2339.2849947</v>
      </c>
      <c r="H137" t="s">
        <v>6</v>
      </c>
    </row>
    <row r="138" spans="1:8">
      <c r="A138" s="2">
        <v>43953</v>
      </c>
      <c r="B138" t="s">
        <v>6</v>
      </c>
      <c r="C138" s="4">
        <f>C137+(C126-C125)-(C137-C137)*M$2-(C126-C126)*N$2+(C125-C125)*M$2*N$2+((C137-C136)-(C125-B124))*O$2</f>
        <v>2124.2129323599993</v>
      </c>
      <c r="D138">
        <v>2124.2129324000002</v>
      </c>
      <c r="E138">
        <v>129.72090517999999</v>
      </c>
      <c r="F138">
        <v>1869.9646302000001</v>
      </c>
      <c r="G138">
        <v>2378.4612345</v>
      </c>
      <c r="H138" t="s">
        <v>6</v>
      </c>
    </row>
    <row r="139" spans="1:8">
      <c r="A139" s="2">
        <v>43984</v>
      </c>
      <c r="B139" t="s">
        <v>6</v>
      </c>
      <c r="C139" s="4">
        <f>C138+(C127-C126)-(C138-C138)*M$2-(C127-C127)*N$2+(C126-C126)*M$2*N$2+((C138-C137)-(C126-C125))*O$2</f>
        <v>2130.7696352625694</v>
      </c>
      <c r="D139">
        <v>2130.7696353000001</v>
      </c>
      <c r="E139">
        <v>134.80882532000001</v>
      </c>
      <c r="F139">
        <v>1866.5491927999999</v>
      </c>
      <c r="G139">
        <v>2394.9900776999998</v>
      </c>
      <c r="H139" t="s">
        <v>6</v>
      </c>
    </row>
    <row r="140" spans="1:8">
      <c r="A140" s="2">
        <v>44014</v>
      </c>
      <c r="B140" t="s">
        <v>6</v>
      </c>
      <c r="C140" s="4">
        <f t="shared" ref="C140:C160" si="4">C139+(C128-C127)-(C139-C139)*M$2-(C128-C128)*N$2+(C127-C127)*M$2*N$2+((C139-C138)-(C127-C126))*O$2</f>
        <v>2218.2526486042561</v>
      </c>
      <c r="D140">
        <v>2218.2526486000002</v>
      </c>
      <c r="E140">
        <v>139.47207336</v>
      </c>
      <c r="F140">
        <v>1944.8924079999999</v>
      </c>
      <c r="G140">
        <v>2491.6128892000002</v>
      </c>
      <c r="H140" t="s">
        <v>6</v>
      </c>
    </row>
    <row r="141" spans="1:8">
      <c r="A141" s="2">
        <v>44045</v>
      </c>
      <c r="B141" t="s">
        <v>6</v>
      </c>
      <c r="C141" s="4">
        <f t="shared" si="4"/>
        <v>2241.4084726468186</v>
      </c>
      <c r="D141">
        <v>2241.4084726000001</v>
      </c>
      <c r="E141">
        <v>143.9246192</v>
      </c>
      <c r="F141">
        <v>1959.3214025</v>
      </c>
      <c r="G141">
        <v>2523.4955427999998</v>
      </c>
      <c r="H141" t="s">
        <v>6</v>
      </c>
    </row>
    <row r="142" spans="1:8">
      <c r="A142" s="2">
        <v>44076</v>
      </c>
      <c r="B142" t="s">
        <v>6</v>
      </c>
      <c r="C142" s="4">
        <f t="shared" si="4"/>
        <v>1937.5377962406153</v>
      </c>
      <c r="D142">
        <v>1937.5377962</v>
      </c>
      <c r="E142">
        <v>148.22838375000001</v>
      </c>
      <c r="F142">
        <v>1647.0155026</v>
      </c>
      <c r="G142">
        <v>2228.0600899000001</v>
      </c>
      <c r="H142" t="s">
        <v>6</v>
      </c>
    </row>
    <row r="143" spans="1:8">
      <c r="A143" s="2">
        <v>44106</v>
      </c>
      <c r="B143" t="s">
        <v>6</v>
      </c>
      <c r="C143" s="4">
        <f t="shared" si="4"/>
        <v>2092.3665291903594</v>
      </c>
      <c r="D143">
        <v>2092.3665292000001</v>
      </c>
      <c r="E143">
        <v>152.40682935999999</v>
      </c>
      <c r="F143">
        <v>1793.6546326</v>
      </c>
      <c r="G143">
        <v>2391.0784257</v>
      </c>
      <c r="H143" t="s">
        <v>6</v>
      </c>
    </row>
    <row r="144" spans="1:8">
      <c r="A144" s="2">
        <v>44137</v>
      </c>
      <c r="B144" t="s">
        <v>6</v>
      </c>
      <c r="C144" s="4">
        <f t="shared" si="4"/>
        <v>2100.9572242401432</v>
      </c>
      <c r="D144">
        <v>2100.9572241999999</v>
      </c>
      <c r="E144">
        <v>156.47275712000001</v>
      </c>
      <c r="F144">
        <v>1794.2762557000001</v>
      </c>
      <c r="G144">
        <v>2407.6381928000001</v>
      </c>
      <c r="H144" t="s">
        <v>6</v>
      </c>
    </row>
    <row r="145" spans="1:8">
      <c r="A145" s="2">
        <v>44167</v>
      </c>
      <c r="B145" t="s">
        <v>6</v>
      </c>
      <c r="C145" s="4">
        <f t="shared" si="4"/>
        <v>2121.5845113255605</v>
      </c>
      <c r="D145">
        <v>2121.5845113</v>
      </c>
      <c r="E145">
        <v>160.43542579999999</v>
      </c>
      <c r="F145">
        <v>1807.1368548999999</v>
      </c>
      <c r="G145">
        <v>2436.0321677000002</v>
      </c>
      <c r="H145" t="s">
        <v>6</v>
      </c>
    </row>
    <row r="146" spans="1:8">
      <c r="A146" s="2">
        <v>43833</v>
      </c>
      <c r="B146" t="s">
        <v>6</v>
      </c>
      <c r="C146" s="4">
        <f t="shared" si="4"/>
        <v>1833.0354233566077</v>
      </c>
      <c r="D146">
        <v>1833.0354233999999</v>
      </c>
      <c r="E146">
        <v>164.30248652</v>
      </c>
      <c r="F146">
        <v>1511.0084672</v>
      </c>
      <c r="G146">
        <v>2155.0623795000001</v>
      </c>
      <c r="H146" t="s">
        <v>6</v>
      </c>
    </row>
    <row r="147" spans="1:8">
      <c r="A147" s="2">
        <v>43864</v>
      </c>
      <c r="B147" t="s">
        <v>6</v>
      </c>
      <c r="C147" s="4">
        <f t="shared" si="4"/>
        <v>1819.7680777074961</v>
      </c>
      <c r="D147">
        <v>1819.7680777</v>
      </c>
      <c r="E147">
        <v>168.08058435999999</v>
      </c>
      <c r="F147">
        <v>1490.3361858999999</v>
      </c>
      <c r="G147">
        <v>2149.1999695</v>
      </c>
      <c r="H147" t="s">
        <v>6</v>
      </c>
    </row>
    <row r="148" spans="1:8">
      <c r="A148" s="2">
        <v>43893</v>
      </c>
      <c r="B148" t="s">
        <v>6</v>
      </c>
      <c r="C148" s="4">
        <f t="shared" si="4"/>
        <v>2139.4663563925133</v>
      </c>
      <c r="D148">
        <v>2139.4663564000002</v>
      </c>
      <c r="E148">
        <v>171.77560120000001</v>
      </c>
      <c r="F148">
        <v>1802.7923645999999</v>
      </c>
      <c r="G148">
        <v>2476.1403482000001</v>
      </c>
      <c r="H148" t="s">
        <v>6</v>
      </c>
    </row>
    <row r="149" spans="1:8">
      <c r="A149" s="2">
        <v>43924</v>
      </c>
      <c r="B149" t="s">
        <v>6</v>
      </c>
      <c r="C149" s="4">
        <f t="shared" si="4"/>
        <v>2165.9028559701751</v>
      </c>
      <c r="D149">
        <v>2165.9028560000002</v>
      </c>
      <c r="E149">
        <v>183.40544674</v>
      </c>
      <c r="F149">
        <v>1806.4347858000001</v>
      </c>
      <c r="G149">
        <v>2525.3709260999999</v>
      </c>
      <c r="H149" t="s">
        <v>6</v>
      </c>
    </row>
    <row r="150" spans="1:8">
      <c r="A150" s="2">
        <v>43954</v>
      </c>
      <c r="B150" t="s">
        <v>6</v>
      </c>
      <c r="C150" s="4">
        <f t="shared" si="4"/>
        <v>2192.5521813806545</v>
      </c>
      <c r="D150">
        <v>2192.5521813999999</v>
      </c>
      <c r="E150">
        <v>190.30323494000001</v>
      </c>
      <c r="F150">
        <v>1819.5646947</v>
      </c>
      <c r="G150">
        <v>2565.5396679999999</v>
      </c>
      <c r="H150" t="s">
        <v>6</v>
      </c>
    </row>
    <row r="151" spans="1:8">
      <c r="A151" s="2">
        <v>43985</v>
      </c>
      <c r="B151" t="s">
        <v>6</v>
      </c>
      <c r="C151" s="4">
        <f t="shared" si="4"/>
        <v>2199.1088843097359</v>
      </c>
      <c r="D151">
        <v>2199.1088843000002</v>
      </c>
      <c r="E151">
        <v>196.07939780999999</v>
      </c>
      <c r="F151">
        <v>1814.8003265</v>
      </c>
      <c r="G151">
        <v>2583.4174420999998</v>
      </c>
      <c r="H151" t="s">
        <v>6</v>
      </c>
    </row>
    <row r="152" spans="1:8">
      <c r="A152" s="2">
        <v>44015</v>
      </c>
      <c r="B152" t="s">
        <v>6</v>
      </c>
      <c r="C152" s="4">
        <f t="shared" si="4"/>
        <v>2286.5918976583548</v>
      </c>
      <c r="D152">
        <v>2286.5918975999998</v>
      </c>
      <c r="E152">
        <v>201.47602639999999</v>
      </c>
      <c r="F152">
        <v>1891.7061421999999</v>
      </c>
      <c r="G152">
        <v>2681.4776531000002</v>
      </c>
      <c r="H152" t="s">
        <v>6</v>
      </c>
    </row>
    <row r="153" spans="1:8">
      <c r="A153" s="2">
        <v>44046</v>
      </c>
      <c r="B153" t="s">
        <v>6</v>
      </c>
      <c r="C153" s="4">
        <f t="shared" si="4"/>
        <v>2309.7477217027299</v>
      </c>
      <c r="D153">
        <v>2309.7477217000001</v>
      </c>
      <c r="E153">
        <v>206.67789069</v>
      </c>
      <c r="F153">
        <v>1904.6664995000001</v>
      </c>
      <c r="G153">
        <v>2714.8289438000002</v>
      </c>
      <c r="H153" t="s">
        <v>6</v>
      </c>
    </row>
    <row r="154" spans="1:8">
      <c r="A154" s="2">
        <v>44077</v>
      </c>
      <c r="B154" t="s">
        <v>6</v>
      </c>
      <c r="C154" s="4">
        <f t="shared" si="4"/>
        <v>2005.8770452970007</v>
      </c>
      <c r="D154">
        <v>2005.8770453</v>
      </c>
      <c r="E154">
        <v>211.73828337</v>
      </c>
      <c r="F154">
        <v>1590.8776356999999</v>
      </c>
      <c r="G154">
        <v>2420.8764547999999</v>
      </c>
      <c r="H154" t="s">
        <v>6</v>
      </c>
    </row>
    <row r="155" spans="1:8">
      <c r="A155" s="2">
        <v>44107</v>
      </c>
      <c r="B155" t="s">
        <v>6</v>
      </c>
      <c r="C155" s="4">
        <f t="shared" si="4"/>
        <v>2160.7057782468687</v>
      </c>
      <c r="D155">
        <v>2160.7057782000002</v>
      </c>
      <c r="E155">
        <v>216.67702374000001</v>
      </c>
      <c r="F155">
        <v>1736.0266154000001</v>
      </c>
      <c r="G155">
        <v>2585.3849409999998</v>
      </c>
      <c r="H155" t="s">
        <v>6</v>
      </c>
    </row>
    <row r="156" spans="1:8">
      <c r="A156" s="2">
        <v>44138</v>
      </c>
      <c r="B156" t="s">
        <v>6</v>
      </c>
      <c r="C156" s="4">
        <f t="shared" si="4"/>
        <v>2169.2964732966848</v>
      </c>
      <c r="D156">
        <v>2169.2964732999999</v>
      </c>
      <c r="E156">
        <v>221.50478032999999</v>
      </c>
      <c r="F156">
        <v>1735.1550814</v>
      </c>
      <c r="G156">
        <v>2603.4378651000002</v>
      </c>
      <c r="H156" t="s">
        <v>6</v>
      </c>
    </row>
    <row r="157" spans="1:8">
      <c r="A157" s="2">
        <v>44168</v>
      </c>
      <c r="B157" t="s">
        <v>6</v>
      </c>
      <c r="C157" s="4">
        <f t="shared" si="4"/>
        <v>2189.9237603821107</v>
      </c>
      <c r="D157">
        <v>2189.9237604</v>
      </c>
      <c r="E157">
        <v>226.22930631</v>
      </c>
      <c r="F157">
        <v>1746.5224678</v>
      </c>
      <c r="G157">
        <v>2633.325053</v>
      </c>
      <c r="H157" t="s">
        <v>6</v>
      </c>
    </row>
    <row r="158" spans="1:8">
      <c r="A158" s="2">
        <v>43834</v>
      </c>
      <c r="B158" t="s">
        <v>6</v>
      </c>
      <c r="C158" s="4">
        <f t="shared" si="4"/>
        <v>1901.3746724131602</v>
      </c>
      <c r="D158">
        <v>1901.3746724</v>
      </c>
      <c r="E158">
        <v>230.85710563000001</v>
      </c>
      <c r="F158">
        <v>1448.9030597999999</v>
      </c>
      <c r="G158">
        <v>2353.8462850000001</v>
      </c>
      <c r="H158" t="s">
        <v>6</v>
      </c>
    </row>
    <row r="159" spans="1:8">
      <c r="A159" s="2">
        <v>43865</v>
      </c>
      <c r="B159" t="s">
        <v>6</v>
      </c>
      <c r="C159" s="4">
        <f t="shared" si="4"/>
        <v>1888.1073267640493</v>
      </c>
      <c r="D159">
        <v>1888.1073268</v>
      </c>
      <c r="E159">
        <v>235.39392583</v>
      </c>
      <c r="F159">
        <v>1426.7437099000001</v>
      </c>
      <c r="G159">
        <v>2349.4709435999998</v>
      </c>
      <c r="H159" t="s">
        <v>6</v>
      </c>
    </row>
    <row r="160" spans="1:8">
      <c r="A160" s="2">
        <v>43894</v>
      </c>
      <c r="B160" t="s">
        <v>6</v>
      </c>
      <c r="C160" s="4">
        <f t="shared" si="4"/>
        <v>2207.8056054490662</v>
      </c>
      <c r="D160">
        <v>2207.8056053999999</v>
      </c>
      <c r="E160">
        <v>239.84494065999999</v>
      </c>
      <c r="F160">
        <v>1737.7181599</v>
      </c>
      <c r="G160">
        <v>2677.893051</v>
      </c>
      <c r="H1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ARIMA(1,0,0)</vt:lpstr>
      <vt:lpstr>ARIMA(0,0,1)</vt:lpstr>
      <vt:lpstr>ARIMA(1,1,0)</vt:lpstr>
      <vt:lpstr>ARIMA(0,1,1)</vt:lpstr>
      <vt:lpstr>ARIMA(1,0,1)</vt:lpstr>
      <vt:lpstr>ARIMA(1,1,1)</vt:lpstr>
      <vt:lpstr>ARIMA(1,1,1)NOMEAN</vt:lpstr>
      <vt:lpstr>ARIMA(1,1,1)(0,0,1)12</vt:lpstr>
      <vt:lpstr>ARIMA(0,1,1)(0,1,1)12</vt:lpstr>
      <vt:lpstr>ARIMA(1,1,1)(0,1,1)12</vt:lpstr>
      <vt:lpstr>NoMean(ARIMA(0,1,1)(0,0,1)12</vt:lpstr>
      <vt:lpstr>NOMEAN(ARIMA(1,1,1)(0,1,1)12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dariia</dc:creator>
  <cp:lastModifiedBy>dariia</cp:lastModifiedBy>
  <dcterms:created xsi:type="dcterms:W3CDTF">2020-03-12T23:35:18Z</dcterms:created>
  <dcterms:modified xsi:type="dcterms:W3CDTF">2020-08-08T22:17:02Z</dcterms:modified>
</cp:coreProperties>
</file>