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ergio Silva\Desktop\Fluxo de Caixa - Sayd Macario\Mes de Novembro - 01.11 a 30.11 - Dzaning Barbearia\"/>
    </mc:Choice>
  </mc:AlternateContent>
  <xr:revisionPtr revIDLastSave="0" documentId="13_ncr:1_{18236BD4-DA30-470D-BA42-FAEF8A21ED05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FECHAMENTO DE MES - DZA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7" i="1"/>
  <c r="J5" i="1" l="1"/>
  <c r="E5" i="1"/>
  <c r="N34" i="1" l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6" i="1"/>
  <c r="M14" i="1"/>
  <c r="M13" i="1"/>
  <c r="M12" i="1"/>
  <c r="M11" i="1"/>
  <c r="M10" i="1"/>
  <c r="M9" i="1"/>
  <c r="M8" i="1"/>
  <c r="M7" i="1"/>
  <c r="M6" i="1"/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7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O37" i="1" l="1"/>
  <c r="J37" i="1" l="1"/>
  <c r="E37" i="1"/>
  <c r="D5" i="1" l="1"/>
  <c r="D37" i="1" s="1"/>
  <c r="N5" i="1"/>
  <c r="N37" i="1" s="1"/>
  <c r="I5" i="1"/>
  <c r="I37" i="1" s="1"/>
  <c r="C5" i="1" l="1"/>
  <c r="C37" i="1" s="1"/>
  <c r="H5" i="1"/>
  <c r="H37" i="1" s="1"/>
  <c r="M5" i="1" l="1"/>
  <c r="M37" i="1" s="1"/>
</calcChain>
</file>

<file path=xl/sharedStrings.xml><?xml version="1.0" encoding="utf-8"?>
<sst xmlns="http://schemas.openxmlformats.org/spreadsheetml/2006/main" count="106" uniqueCount="38">
  <si>
    <t>SAYD</t>
  </si>
  <si>
    <t>ANDERSON</t>
  </si>
  <si>
    <t>BAR</t>
  </si>
  <si>
    <t>TOTAL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</si>
  <si>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</si>
  <si>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</si>
  <si>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</si>
  <si>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</si>
  <si>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</si>
  <si>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</si>
  <si>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</si>
  <si>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</si>
  <si>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</si>
  <si>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</si>
  <si>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</si>
  <si>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</si>
  <si>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</si>
  <si>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</si>
  <si>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</si>
  <si>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</si>
  <si>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</si>
  <si>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</si>
  <si>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</si>
  <si>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</si>
  <si>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</si>
  <si>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</si>
  <si>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</si>
  <si>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</si>
  <si>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</si>
  <si>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</si>
  <si>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</si>
  <si>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</si>
  <si>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</si>
  <si>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</si>
  <si>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TOTAL:</t>
  </si>
  <si>
    <t>FECHAMENTO DE MES - BARBEARIA DZANING - SAYD MACARIO - MES DE NOVEMBRO</t>
  </si>
  <si>
    <t>CARTAO</t>
  </si>
  <si>
    <t>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</si>
</sst>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right" vertical="center"/>
    </xf>
    <xf numFmtId="44" fontId="3" fillId="0" borderId="0" xfId="1" applyFont="1"/>
    <xf numFmtId="44" fontId="4" fillId="0" borderId="0" xfId="1" applyFont="1"/>
    <xf numFmtId="0" fontId="4" fillId="3" borderId="0" xfId="0" applyFont="1" applyFill="1"/>
    <xf numFmtId="44" fontId="4" fillId="3" borderId="0" xfId="1" applyFont="1" applyFill="1"/>
    <xf numFmtId="0" fontId="4" fillId="4" borderId="0" xfId="0" applyFont="1" applyFill="1"/>
    <xf numFmtId="44" fontId="4" fillId="4" borderId="0" xfId="1" applyFont="1" applyFill="1"/>
    <xf numFmtId="0" fontId="3" fillId="5" borderId="0" xfId="0" applyFont="1" applyFill="1" applyAlignment="1">
      <alignment horizontal="center" vertical="center"/>
    </xf>
    <xf numFmtId="44" fontId="3" fillId="5" borderId="0" xfId="1" applyFont="1" applyFill="1"/>
    <xf numFmtId="44" fontId="3" fillId="5" borderId="0" xfId="0" applyNumberFormat="1" applyFont="1" applyFill="1"/>
    <xf numFmtId="44" fontId="4" fillId="3" borderId="0" xfId="0" applyNumberFormat="1" applyFont="1" applyFill="1"/>
    <xf numFmtId="44" fontId="4" fillId="4" borderId="0" xfId="0" applyNumberFormat="1" applyFont="1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1deNovembrode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0deNovembrode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1deNovembrode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2deNovembrode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3deNovembrode20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4deNovembrode20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5deNovembrode20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6deNovembrode202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7deNovembrode20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8deNovembrode202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19deNovembrode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2deNovembrode20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0deNovembrode202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1deNovembrode20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2deNovembrode202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3deNovembrode202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4deNovembrode202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5deNovembrode202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6deNovembrode20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7deNovembrode202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8deNovembrode202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29deNovembrode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3deNovembrode202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30deNovembrode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4deNovembrode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5deNovembrode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6deNovembrode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7deNovembrode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8deNovembrode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ixaDzaning09deNovembrode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100</v>
          </cell>
          <cell r="N22">
            <v>120</v>
          </cell>
        </row>
        <row r="41">
          <cell r="H41">
            <v>25</v>
          </cell>
          <cell r="N41">
            <v>150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220</v>
          </cell>
        </row>
        <row r="4">
          <cell r="H4">
            <v>175</v>
          </cell>
        </row>
        <row r="6">
          <cell r="H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TABELA - BARBEARIA"/>
      <sheetName val="TABELA - BAR"/>
      <sheetName val="FORNECEDORES"/>
      <sheetName val="CAIXA"/>
      <sheetName val="CONTROLE DE ENTRADA"/>
      <sheetName val="CONTROLE DE SAIDA"/>
      <sheetName val="FECHAMENTO"/>
    </sheetNames>
    <sheetDataSet>
      <sheetData sheetId="0"/>
      <sheetData sheetId="1"/>
      <sheetData sheetId="2"/>
      <sheetData sheetId="3"/>
      <sheetData sheetId="4">
        <row r="22">
          <cell r="H22">
            <v>0</v>
          </cell>
          <cell r="N22">
            <v>0</v>
          </cell>
        </row>
        <row r="41">
          <cell r="H41">
            <v>0</v>
          </cell>
          <cell r="N41">
            <v>0</v>
          </cell>
        </row>
        <row r="73">
          <cell r="H73">
            <v>0</v>
          </cell>
          <cell r="N73">
            <v>0</v>
          </cell>
        </row>
      </sheetData>
      <sheetData sheetId="5"/>
      <sheetData sheetId="6"/>
      <sheetData sheetId="7">
        <row r="2">
          <cell r="H2">
            <v>0</v>
          </cell>
        </row>
        <row r="4">
          <cell r="H4">
            <v>0</v>
          </cell>
        </row>
        <row r="6">
          <cell r="H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showGridLines="0" tabSelected="1" workbookViewId="0">
      <pane ySplit="4" topLeftCell="A5" activePane="bottomLeft" state="frozen"/>
      <selection pane="bottomLeft" activeCell="P2" sqref="P2"/>
    </sheetView>
  </sheetViews>
  <sheetFormatPr defaultRowHeight="14.4" x14ac:dyDescent="0.3"/>
  <cols>
    <col min="3" max="4" width="11.33203125" bestFit="1" customWidth="1"/>
    <col min="5" max="5" width="13.33203125" bestFit="1" customWidth="1"/>
    <col min="6" max="6" width="9.33203125" bestFit="1" customWidth="1"/>
    <col min="7" max="7" width="13.33203125" bestFit="1" customWidth="1"/>
    <col min="8" max="8" width="11.33203125" bestFit="1" customWidth="1"/>
    <col min="9" max="9" width="10.21875" bestFit="1" customWidth="1"/>
    <col min="10" max="10" width="16.88671875" bestFit="1" customWidth="1"/>
    <col min="13" max="13" width="10.21875" bestFit="1" customWidth="1"/>
    <col min="14" max="14" width="10.33203125" bestFit="1" customWidth="1"/>
    <col min="15" max="15" width="11.77734375" customWidth="1"/>
  </cols>
  <sheetData>
    <row r="1" spans="1:15" ht="23.4" customHeight="1" x14ac:dyDescent="0.3">
      <c r="A1" s="15" t="s">
        <v>35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4.4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4" spans="1:15" ht="18" x14ac:dyDescent="0.3">
      <c r="B4" s="13" t="s">
        <v>0</v>
      </c>
      <c r="C4" s="4" t="s">
        <v>36</v>
      </c>
      <c r="D4" s="6" t="s">
        <v>37</v>
      </c>
      <c r="E4" s="8" t="s">
        <v>3</v>
      </c>
      <c r="G4" s="13" t="s">
        <v>1</v>
      </c>
      <c r="H4" s="4" t="s">
        <v>36</v>
      </c>
      <c r="I4" s="6" t="s">
        <v>37</v>
      </c>
      <c r="J4" s="8" t="s">
        <v>3</v>
      </c>
      <c r="L4" s="13" t="s">
        <v>2</v>
      </c>
      <c r="M4" s="4" t="s">
        <v>36</v>
      </c>
      <c r="N4" s="6" t="s">
        <v>37</v>
      </c>
      <c r="O4" s="8" t="s">
        <v>3</v>
      </c>
    </row>
    <row r="5" spans="1:15" ht="18" x14ac:dyDescent="0.35">
      <c r="B5" s="14" t="s">
        <v>4</v>
      </c>
      <c r="C5" s="5">
        <f>[1]CAIXA!N22</f>
        <v>120</v>
      </c>
      <c r="D5" s="7">
        <f>[1]CAIXA!H22</f>
        <v>100</v>
      </c>
      <c r="E5" s="9">
        <f>[1]FECHAMENTO!H2</f>
        <v>220</v>
      </c>
      <c r="G5" s="14" t="s">
        <v>4</v>
      </c>
      <c r="H5" s="5">
        <f>[1]CAIXA!N41</f>
        <v>150</v>
      </c>
      <c r="I5" s="7">
        <f>[1]CAIXA!H41</f>
        <v>25</v>
      </c>
      <c r="J5" s="9">
        <f>[1]FECHAMENTO!H4</f>
        <v>175</v>
      </c>
      <c r="L5" s="14" t="s">
        <v>4</v>
      </c>
      <c r="M5" s="5">
        <f>[1]CAIXA!N73</f>
        <v>0</v>
      </c>
      <c r="N5" s="7">
        <f>[1]CAIXA!H73</f>
        <v>0</v>
      </c>
      <c r="O5" s="9">
        <f>[1]FECHAMENTO!H6</f>
        <v>0</v>
      </c>
    </row>
    <row r="6" spans="1:15" ht="18" x14ac:dyDescent="0.35">
      <c r="B6" s="14" t="s">
        <v>5</v>
      </c>
      <c r="C6" s="5">
        <f>[2]CAIXA!N22</f>
        <v>0</v>
      </c>
      <c r="D6" s="7">
        <f>[2]CAIXA!H22</f>
        <v>0</v>
      </c>
      <c r="E6" s="9">
        <f>[2]FECHAMENTO!H2</f>
        <v>0</v>
      </c>
      <c r="G6" s="14" t="s">
        <v>5</v>
      </c>
      <c r="H6" s="5">
        <f>[2]CAIXA!N41</f>
        <v>0</v>
      </c>
      <c r="I6" s="7">
        <f>[2]CAIXA!H41</f>
        <v>0</v>
      </c>
      <c r="J6" s="9">
        <f>[2]FECHAMENTO!H4</f>
        <v>0</v>
      </c>
      <c r="L6" s="14" t="s">
        <v>5</v>
      </c>
      <c r="M6" s="5">
        <f>[2]CAIXA!N73</f>
        <v>0</v>
      </c>
      <c r="N6" s="7">
        <f>[2]CAIXA!H73</f>
        <v>0</v>
      </c>
      <c r="O6" s="9">
        <f>[2]FECHAMENTO!H6</f>
        <v>0</v>
      </c>
    </row>
    <row r="7" spans="1:15" ht="18" x14ac:dyDescent="0.35">
      <c r="B7" s="14" t="s">
        <v>6</v>
      </c>
      <c r="C7" s="5">
        <f>[3]CAIXA!N22</f>
        <v>0</v>
      </c>
      <c r="D7" s="7">
        <f>[3]CAIXA!H22</f>
        <v>0</v>
      </c>
      <c r="E7" s="9">
        <f>[3]FECHAMENTO!H2</f>
        <v>0</v>
      </c>
      <c r="G7" s="14" t="s">
        <v>6</v>
      </c>
      <c r="H7" s="5">
        <f>[3]CAIXA!N41</f>
        <v>0</v>
      </c>
      <c r="I7" s="7">
        <f>[3]CAIXA!H41</f>
        <v>0</v>
      </c>
      <c r="J7" s="9">
        <f>[3]FECHAMENTO!H4</f>
        <v>0</v>
      </c>
      <c r="L7" s="14" t="s">
        <v>6</v>
      </c>
      <c r="M7" s="5">
        <f>[3]CAIXA!N73</f>
        <v>0</v>
      </c>
      <c r="N7" s="7">
        <f>[3]CAIXA!H73</f>
        <v>0</v>
      </c>
      <c r="O7" s="9">
        <f>[3]FECHAMENTO!H6</f>
        <v>0</v>
      </c>
    </row>
    <row r="8" spans="1:15" ht="18" x14ac:dyDescent="0.35">
      <c r="B8" s="14" t="s">
        <v>7</v>
      </c>
      <c r="C8" s="5">
        <f>[4]CAIXA!N22</f>
        <v>0</v>
      </c>
      <c r="D8" s="7">
        <f>[4]CAIXA!H22</f>
        <v>0</v>
      </c>
      <c r="E8" s="9">
        <f>[4]FECHAMENTO!H2</f>
        <v>0</v>
      </c>
      <c r="G8" s="14" t="s">
        <v>7</v>
      </c>
      <c r="H8" s="5">
        <f>[4]CAIXA!N41</f>
        <v>0</v>
      </c>
      <c r="I8" s="7">
        <f>[4]CAIXA!H41</f>
        <v>0</v>
      </c>
      <c r="J8" s="9">
        <f>[4]FECHAMENTO!H4</f>
        <v>0</v>
      </c>
      <c r="L8" s="14" t="s">
        <v>7</v>
      </c>
      <c r="M8" s="5">
        <f>[4]CAIXA!N73</f>
        <v>0</v>
      </c>
      <c r="N8" s="7">
        <f>[4]CAIXA!H73</f>
        <v>0</v>
      </c>
      <c r="O8" s="9">
        <f>[4]FECHAMENTO!H6</f>
        <v>0</v>
      </c>
    </row>
    <row r="9" spans="1:15" ht="18" x14ac:dyDescent="0.35">
      <c r="B9" s="14" t="s">
        <v>8</v>
      </c>
      <c r="C9" s="5">
        <f>[5]CAIXA!N22</f>
        <v>0</v>
      </c>
      <c r="D9" s="7">
        <f>[5]CAIXA!H22</f>
        <v>0</v>
      </c>
      <c r="E9" s="9">
        <f>[5]FECHAMENTO!H2</f>
        <v>0</v>
      </c>
      <c r="G9" s="14" t="s">
        <v>8</v>
      </c>
      <c r="H9" s="5">
        <f>[5]CAIXA!N41</f>
        <v>0</v>
      </c>
      <c r="I9" s="7">
        <f>[5]CAIXA!H41</f>
        <v>0</v>
      </c>
      <c r="J9" s="9">
        <f>[5]FECHAMENTO!H4</f>
        <v>0</v>
      </c>
      <c r="L9" s="14" t="s">
        <v>8</v>
      </c>
      <c r="M9" s="5">
        <f>[5]CAIXA!N73</f>
        <v>0</v>
      </c>
      <c r="N9" s="7">
        <f>[5]CAIXA!H73</f>
        <v>0</v>
      </c>
      <c r="O9" s="9">
        <f>[5]FECHAMENTO!H6</f>
        <v>0</v>
      </c>
    </row>
    <row r="10" spans="1:15" ht="18" x14ac:dyDescent="0.35">
      <c r="B10" s="14" t="s">
        <v>9</v>
      </c>
      <c r="C10" s="5">
        <f>[6]CAIXA!N22</f>
        <v>0</v>
      </c>
      <c r="D10" s="7">
        <f>[6]CAIXA!H22</f>
        <v>0</v>
      </c>
      <c r="E10" s="9">
        <f>[6]FECHAMENTO!H2</f>
        <v>0</v>
      </c>
      <c r="G10" s="14" t="s">
        <v>9</v>
      </c>
      <c r="H10" s="5">
        <f>[6]CAIXA!N41</f>
        <v>0</v>
      </c>
      <c r="I10" s="7">
        <f>[6]CAIXA!H41</f>
        <v>0</v>
      </c>
      <c r="J10" s="9">
        <f>[6]FECHAMENTO!H4</f>
        <v>0</v>
      </c>
      <c r="L10" s="14" t="s">
        <v>9</v>
      </c>
      <c r="M10" s="5">
        <f>[6]CAIXA!N73</f>
        <v>0</v>
      </c>
      <c r="N10" s="7">
        <f>[6]CAIXA!H73</f>
        <v>0</v>
      </c>
      <c r="O10" s="9">
        <f>[6]FECHAMENTO!H6</f>
        <v>0</v>
      </c>
    </row>
    <row r="11" spans="1:15" ht="18" x14ac:dyDescent="0.35">
      <c r="B11" s="14" t="s">
        <v>10</v>
      </c>
      <c r="C11" s="5">
        <f>[7]CAIXA!N22</f>
        <v>0</v>
      </c>
      <c r="D11" s="7">
        <f>[7]CAIXA!H22</f>
        <v>0</v>
      </c>
      <c r="E11" s="9">
        <f>[7]FECHAMENTO!H2</f>
        <v>0</v>
      </c>
      <c r="G11" s="14" t="s">
        <v>10</v>
      </c>
      <c r="H11" s="5">
        <f>[7]CAIXA!N41</f>
        <v>0</v>
      </c>
      <c r="I11" s="7">
        <f>[7]CAIXA!H41</f>
        <v>0</v>
      </c>
      <c r="J11" s="9">
        <f>[7]FECHAMENTO!H4</f>
        <v>0</v>
      </c>
      <c r="L11" s="14" t="s">
        <v>10</v>
      </c>
      <c r="M11" s="5">
        <f>[7]CAIXA!N73</f>
        <v>0</v>
      </c>
      <c r="N11" s="7">
        <f>[7]CAIXA!H73</f>
        <v>0</v>
      </c>
      <c r="O11" s="9">
        <f>[7]FECHAMENTO!H6</f>
        <v>0</v>
      </c>
    </row>
    <row r="12" spans="1:15" ht="18" x14ac:dyDescent="0.35">
      <c r="B12" s="14" t="s">
        <v>11</v>
      </c>
      <c r="C12" s="5">
        <f>[8]CAIXA!N22</f>
        <v>0</v>
      </c>
      <c r="D12" s="7">
        <f>[8]CAIXA!H22</f>
        <v>0</v>
      </c>
      <c r="E12" s="9">
        <f>[8]FECHAMENTO!H2</f>
        <v>0</v>
      </c>
      <c r="G12" s="14" t="s">
        <v>11</v>
      </c>
      <c r="H12" s="5">
        <f>[8]CAIXA!N41</f>
        <v>0</v>
      </c>
      <c r="I12" s="7">
        <f>[8]CAIXA!H41</f>
        <v>0</v>
      </c>
      <c r="J12" s="9">
        <f>[8]FECHAMENTO!H4</f>
        <v>0</v>
      </c>
      <c r="L12" s="14" t="s">
        <v>11</v>
      </c>
      <c r="M12" s="5">
        <f>[8]CAIXA!N73</f>
        <v>0</v>
      </c>
      <c r="N12" s="7">
        <f>[8]CAIXA!H73</f>
        <v>0</v>
      </c>
      <c r="O12" s="9">
        <f>[8]FECHAMENTO!H6</f>
        <v>0</v>
      </c>
    </row>
    <row r="13" spans="1:15" ht="18" x14ac:dyDescent="0.35">
      <c r="B13" s="14" t="s">
        <v>12</v>
      </c>
      <c r="C13" s="5">
        <f>[9]CAIXA!N22</f>
        <v>0</v>
      </c>
      <c r="D13" s="7">
        <f>[9]CAIXA!H22</f>
        <v>0</v>
      </c>
      <c r="E13" s="9">
        <f>[9]FECHAMENTO!H2</f>
        <v>0</v>
      </c>
      <c r="G13" s="14" t="s">
        <v>12</v>
      </c>
      <c r="H13" s="5">
        <f>[9]CAIXA!N41</f>
        <v>0</v>
      </c>
      <c r="I13" s="7">
        <f>[9]CAIXA!H41</f>
        <v>0</v>
      </c>
      <c r="J13" s="9">
        <f>[9]FECHAMENTO!H4</f>
        <v>0</v>
      </c>
      <c r="L13" s="14" t="s">
        <v>12</v>
      </c>
      <c r="M13" s="5">
        <f>[9]CAIXA!N73</f>
        <v>0</v>
      </c>
      <c r="N13" s="7">
        <f>[9]CAIXA!H73</f>
        <v>0</v>
      </c>
      <c r="O13" s="9">
        <f>[9]FECHAMENTO!H6</f>
        <v>0</v>
      </c>
    </row>
    <row r="14" spans="1:15" ht="18" x14ac:dyDescent="0.35">
      <c r="B14" s="14" t="s">
        <v>13</v>
      </c>
      <c r="C14" s="5">
        <f>[10]CAIXA!N22</f>
        <v>0</v>
      </c>
      <c r="D14" s="7">
        <f>[10]CAIXA!H22</f>
        <v>0</v>
      </c>
      <c r="E14" s="9">
        <f>[10]FECHAMENTO!H2</f>
        <v>0</v>
      </c>
      <c r="G14" s="14" t="s">
        <v>13</v>
      </c>
      <c r="H14" s="5">
        <f>[10]CAIXA!N41</f>
        <v>0</v>
      </c>
      <c r="I14" s="7">
        <f>[10]CAIXA!H41</f>
        <v>0</v>
      </c>
      <c r="J14" s="9">
        <f>[10]FECHAMENTO!H4</f>
        <v>0</v>
      </c>
      <c r="L14" s="14" t="s">
        <v>13</v>
      </c>
      <c r="M14" s="5">
        <f>[10]CAIXA!N73</f>
        <v>0</v>
      </c>
      <c r="N14" s="7">
        <f>[10]CAIXA!H73</f>
        <v>0</v>
      </c>
      <c r="O14" s="9">
        <f>[10]FECHAMENTO!H6</f>
        <v>0</v>
      </c>
    </row>
    <row r="15" spans="1:15" ht="18" x14ac:dyDescent="0.35">
      <c r="B15" s="14" t="s">
        <v>14</v>
      </c>
      <c r="C15" s="5">
        <f>[11]CAIXA!N22</f>
        <v>0</v>
      </c>
      <c r="D15" s="7">
        <f>[11]CAIXA!H22</f>
        <v>0</v>
      </c>
      <c r="E15" s="9">
        <f>[11]FECHAMENTO!H2</f>
        <v>0</v>
      </c>
      <c r="G15" s="14" t="s">
        <v>14</v>
      </c>
      <c r="H15" s="5">
        <f>[11]CAIXA!N41</f>
        <v>0</v>
      </c>
      <c r="I15" s="7">
        <f>[11]CAIXA!H41</f>
        <v>0</v>
      </c>
      <c r="J15" s="9">
        <f>[11]FECHAMENTO!H4</f>
        <v>0</v>
      </c>
      <c r="L15" s="14" t="s">
        <v>14</v>
      </c>
      <c r="M15" s="5">
        <f>[11]CAIXA!N73</f>
        <v>0</v>
      </c>
      <c r="N15" s="7">
        <f>[11]CAIXA!H73</f>
        <v>0</v>
      </c>
      <c r="O15" s="9">
        <f>[11]FECHAMENTO!H6</f>
        <v>0</v>
      </c>
    </row>
    <row r="16" spans="1:15" ht="18" x14ac:dyDescent="0.35">
      <c r="B16" s="14" t="s">
        <v>15</v>
      </c>
      <c r="C16" s="5">
        <f>[12]CAIXA!N22</f>
        <v>0</v>
      </c>
      <c r="D16" s="7">
        <f>[12]CAIXA!H22</f>
        <v>0</v>
      </c>
      <c r="E16" s="9">
        <f>[12]FECHAMENTO!H2</f>
        <v>0</v>
      </c>
      <c r="G16" s="14" t="s">
        <v>15</v>
      </c>
      <c r="H16" s="5">
        <f>[12]CAIXA!N41</f>
        <v>0</v>
      </c>
      <c r="I16" s="7">
        <f>[12]CAIXA!H41</f>
        <v>0</v>
      </c>
      <c r="J16" s="9">
        <f>[12]FECHAMENTO!H4</f>
        <v>0</v>
      </c>
      <c r="L16" s="14" t="s">
        <v>15</v>
      </c>
      <c r="M16" s="5">
        <f>[12]CAIXA!N73</f>
        <v>0</v>
      </c>
      <c r="N16" s="7">
        <f>[12]CAIXA!H73</f>
        <v>0</v>
      </c>
      <c r="O16" s="9">
        <f>[12]FECHAMENTO!H6</f>
        <v>0</v>
      </c>
    </row>
    <row r="17" spans="2:15" ht="18" x14ac:dyDescent="0.35">
      <c r="B17" s="14" t="s">
        <v>16</v>
      </c>
      <c r="C17" s="5">
        <f>[13]CAIXA!N22</f>
        <v>0</v>
      </c>
      <c r="D17" s="7">
        <f>[13]CAIXA!H22</f>
        <v>0</v>
      </c>
      <c r="E17" s="9">
        <f>[13]FECHAMENTO!H2</f>
        <v>0</v>
      </c>
      <c r="G17" s="14" t="s">
        <v>16</v>
      </c>
      <c r="H17" s="5">
        <f>[13]CAIXA!N41</f>
        <v>0</v>
      </c>
      <c r="I17" s="7">
        <f>[13]CAIXA!H41</f>
        <v>0</v>
      </c>
      <c r="J17" s="9">
        <f>[13]FECHAMENTO!H4</f>
        <v>0</v>
      </c>
      <c r="L17" s="14" t="s">
        <v>16</v>
      </c>
      <c r="M17" s="5">
        <f>[13]CAIXA!N73</f>
        <v>0</v>
      </c>
      <c r="N17" s="7">
        <f>[13]CAIXA!H73</f>
        <v>0</v>
      </c>
      <c r="O17" s="9">
        <f>[13]FECHAMENTO!H6</f>
        <v>0</v>
      </c>
    </row>
    <row r="18" spans="2:15" ht="18" x14ac:dyDescent="0.35">
      <c r="B18" s="14" t="s">
        <v>17</v>
      </c>
      <c r="C18" s="5">
        <f>[14]CAIXA!N22</f>
        <v>0</v>
      </c>
      <c r="D18" s="7">
        <f>[14]CAIXA!H22</f>
        <v>0</v>
      </c>
      <c r="E18" s="9">
        <f>[14]FECHAMENTO!H2</f>
        <v>0</v>
      </c>
      <c r="G18" s="14" t="s">
        <v>17</v>
      </c>
      <c r="H18" s="5">
        <f>[14]CAIXA!N41</f>
        <v>0</v>
      </c>
      <c r="I18" s="7">
        <f>[14]CAIXA!H41</f>
        <v>0</v>
      </c>
      <c r="J18" s="9">
        <f>[14]FECHAMENTO!H4</f>
        <v>0</v>
      </c>
      <c r="L18" s="14" t="s">
        <v>17</v>
      </c>
      <c r="M18" s="5">
        <f>[14]CAIXA!N73</f>
        <v>0</v>
      </c>
      <c r="N18" s="7">
        <f>[14]CAIXA!H73</f>
        <v>0</v>
      </c>
      <c r="O18" s="9">
        <f>[14]FECHAMENTO!H6</f>
        <v>0</v>
      </c>
    </row>
    <row r="19" spans="2:15" ht="18" x14ac:dyDescent="0.35">
      <c r="B19" s="14" t="s">
        <v>18</v>
      </c>
      <c r="C19" s="5">
        <f>[15]CAIXA!N22</f>
        <v>0</v>
      </c>
      <c r="D19" s="7">
        <f>[15]CAIXA!H22</f>
        <v>0</v>
      </c>
      <c r="E19" s="9">
        <f>[15]FECHAMENTO!H2</f>
        <v>0</v>
      </c>
      <c r="G19" s="14" t="s">
        <v>18</v>
      </c>
      <c r="H19" s="5">
        <f>[15]CAIXA!N41</f>
        <v>0</v>
      </c>
      <c r="I19" s="7">
        <f>[15]CAIXA!H41</f>
        <v>0</v>
      </c>
      <c r="J19" s="9">
        <f>[15]FECHAMENTO!H4</f>
        <v>0</v>
      </c>
      <c r="L19" s="14" t="s">
        <v>18</v>
      </c>
      <c r="M19" s="5">
        <f>[15]CAIXA!N73</f>
        <v>0</v>
      </c>
      <c r="N19" s="7">
        <f>[15]CAIXA!H73</f>
        <v>0</v>
      </c>
      <c r="O19" s="9">
        <f>[15]FECHAMENTO!H6</f>
        <v>0</v>
      </c>
    </row>
    <row r="20" spans="2:15" ht="18" x14ac:dyDescent="0.35">
      <c r="B20" s="14" t="s">
        <v>19</v>
      </c>
      <c r="C20" s="5">
        <f>[16]CAIXA!N22</f>
        <v>0</v>
      </c>
      <c r="D20" s="7">
        <f>[16]CAIXA!H22</f>
        <v>0</v>
      </c>
      <c r="E20" s="9">
        <f>[16]FECHAMENTO!H2</f>
        <v>0</v>
      </c>
      <c r="G20" s="14" t="s">
        <v>19</v>
      </c>
      <c r="H20" s="5">
        <f>[16]CAIXA!N41</f>
        <v>0</v>
      </c>
      <c r="I20" s="7">
        <f>[16]CAIXA!H41</f>
        <v>0</v>
      </c>
      <c r="J20" s="9">
        <f>[16]FECHAMENTO!H4</f>
        <v>0</v>
      </c>
      <c r="L20" s="14" t="s">
        <v>19</v>
      </c>
      <c r="M20" s="5">
        <f>[16]CAIXA!N73</f>
        <v>0</v>
      </c>
      <c r="N20" s="7">
        <f>[16]CAIXA!H73</f>
        <v>0</v>
      </c>
      <c r="O20" s="9">
        <f>[16]FECHAMENTO!H6</f>
        <v>0</v>
      </c>
    </row>
    <row r="21" spans="2:15" ht="18" x14ac:dyDescent="0.35">
      <c r="B21" s="14" t="s">
        <v>20</v>
      </c>
      <c r="C21" s="5">
        <f>[17]CAIXA!N22</f>
        <v>0</v>
      </c>
      <c r="D21" s="7">
        <f>[17]CAIXA!H22</f>
        <v>0</v>
      </c>
      <c r="E21" s="9">
        <f>[17]FECHAMENTO!H2</f>
        <v>0</v>
      </c>
      <c r="G21" s="14" t="s">
        <v>20</v>
      </c>
      <c r="H21" s="5">
        <f>[17]CAIXA!N41</f>
        <v>0</v>
      </c>
      <c r="I21" s="7">
        <f>[17]CAIXA!H41</f>
        <v>0</v>
      </c>
      <c r="J21" s="9">
        <f>[17]FECHAMENTO!H4</f>
        <v>0</v>
      </c>
      <c r="L21" s="14" t="s">
        <v>20</v>
      </c>
      <c r="M21" s="5">
        <f>[17]CAIXA!N73</f>
        <v>0</v>
      </c>
      <c r="N21" s="7">
        <f>[17]CAIXA!H73</f>
        <v>0</v>
      </c>
      <c r="O21" s="9">
        <f>[17]FECHAMENTO!H6</f>
        <v>0</v>
      </c>
    </row>
    <row r="22" spans="2:15" ht="18" x14ac:dyDescent="0.35">
      <c r="B22" s="14" t="s">
        <v>21</v>
      </c>
      <c r="C22" s="5">
        <f>[18]CAIXA!N22</f>
        <v>0</v>
      </c>
      <c r="D22" s="7">
        <f>[18]CAIXA!H22</f>
        <v>0</v>
      </c>
      <c r="E22" s="9">
        <f>[18]FECHAMENTO!H2</f>
        <v>0</v>
      </c>
      <c r="G22" s="14" t="s">
        <v>21</v>
      </c>
      <c r="H22" s="5">
        <f>[18]CAIXA!N41</f>
        <v>0</v>
      </c>
      <c r="I22" s="7">
        <f>[18]CAIXA!H41</f>
        <v>0</v>
      </c>
      <c r="J22" s="9">
        <f>[18]FECHAMENTO!H4</f>
        <v>0</v>
      </c>
      <c r="L22" s="14" t="s">
        <v>21</v>
      </c>
      <c r="M22" s="5">
        <f>[18]CAIXA!N73</f>
        <v>0</v>
      </c>
      <c r="N22" s="7">
        <f>[18]CAIXA!H73</f>
        <v>0</v>
      </c>
      <c r="O22" s="9">
        <f>[18]FECHAMENTO!H6</f>
        <v>0</v>
      </c>
    </row>
    <row r="23" spans="2:15" ht="18" x14ac:dyDescent="0.35">
      <c r="B23" s="14" t="s">
        <v>22</v>
      </c>
      <c r="C23" s="5">
        <f>[19]CAIXA!N22</f>
        <v>0</v>
      </c>
      <c r="D23" s="7">
        <f>[19]CAIXA!H22</f>
        <v>0</v>
      </c>
      <c r="E23" s="9">
        <f>[19]FECHAMENTO!H2</f>
        <v>0</v>
      </c>
      <c r="G23" s="14" t="s">
        <v>22</v>
      </c>
      <c r="H23" s="5">
        <f>[19]CAIXA!N41</f>
        <v>0</v>
      </c>
      <c r="I23" s="7">
        <f>[19]CAIXA!H41</f>
        <v>0</v>
      </c>
      <c r="J23" s="9">
        <f>[19]FECHAMENTO!H4</f>
        <v>0</v>
      </c>
      <c r="L23" s="14" t="s">
        <v>22</v>
      </c>
      <c r="M23" s="5">
        <f>[19]CAIXA!N73</f>
        <v>0</v>
      </c>
      <c r="N23" s="7">
        <f>[19]CAIXA!H73</f>
        <v>0</v>
      </c>
      <c r="O23" s="9">
        <f>[19]FECHAMENTO!H6</f>
        <v>0</v>
      </c>
    </row>
    <row r="24" spans="2:15" ht="18" x14ac:dyDescent="0.35">
      <c r="B24" s="14" t="s">
        <v>23</v>
      </c>
      <c r="C24" s="5">
        <f>[20]CAIXA!N22</f>
        <v>0</v>
      </c>
      <c r="D24" s="7">
        <f>[20]CAIXA!H22</f>
        <v>0</v>
      </c>
      <c r="E24" s="9">
        <f>[20]FECHAMENTO!H2</f>
        <v>0</v>
      </c>
      <c r="G24" s="14" t="s">
        <v>23</v>
      </c>
      <c r="H24" s="5">
        <f>[20]CAIXA!N41</f>
        <v>0</v>
      </c>
      <c r="I24" s="7">
        <f>[20]CAIXA!H41</f>
        <v>0</v>
      </c>
      <c r="J24" s="9">
        <f>[20]FECHAMENTO!H4</f>
        <v>0</v>
      </c>
      <c r="L24" s="14" t="s">
        <v>23</v>
      </c>
      <c r="M24" s="5">
        <f>[20]CAIXA!N73</f>
        <v>0</v>
      </c>
      <c r="N24" s="7">
        <f>[20]CAIXA!H73</f>
        <v>0</v>
      </c>
      <c r="O24" s="9">
        <f>[20]FECHAMENTO!H6</f>
        <v>0</v>
      </c>
    </row>
    <row r="25" spans="2:15" ht="18" x14ac:dyDescent="0.35">
      <c r="B25" s="14" t="s">
        <v>24</v>
      </c>
      <c r="C25" s="5">
        <f>[21]CAIXA!N22</f>
        <v>0</v>
      </c>
      <c r="D25" s="7">
        <f>[21]CAIXA!H22</f>
        <v>0</v>
      </c>
      <c r="E25" s="9">
        <f>[21]FECHAMENTO!H2</f>
        <v>0</v>
      </c>
      <c r="G25" s="14" t="s">
        <v>24</v>
      </c>
      <c r="H25" s="5">
        <f>[21]CAIXA!N41</f>
        <v>0</v>
      </c>
      <c r="I25" s="7">
        <f>[21]CAIXA!H41</f>
        <v>0</v>
      </c>
      <c r="J25" s="9">
        <f>[21]FECHAMENTO!H4</f>
        <v>0</v>
      </c>
      <c r="L25" s="14" t="s">
        <v>24</v>
      </c>
      <c r="M25" s="5">
        <f>[21]CAIXA!N73</f>
        <v>0</v>
      </c>
      <c r="N25" s="7">
        <f>[21]CAIXA!H73</f>
        <v>0</v>
      </c>
      <c r="O25" s="9">
        <f>[21]FECHAMENTO!H6</f>
        <v>0</v>
      </c>
    </row>
    <row r="26" spans="2:15" ht="18" x14ac:dyDescent="0.35">
      <c r="B26" s="14" t="s">
        <v>25</v>
      </c>
      <c r="C26" s="5">
        <f>[22]CAIXA!N22</f>
        <v>0</v>
      </c>
      <c r="D26" s="7">
        <f>[22]CAIXA!H22</f>
        <v>0</v>
      </c>
      <c r="E26" s="9">
        <f>[22]FECHAMENTO!H2</f>
        <v>0</v>
      </c>
      <c r="G26" s="14" t="s">
        <v>25</v>
      </c>
      <c r="H26" s="5">
        <f>[22]CAIXA!N41</f>
        <v>0</v>
      </c>
      <c r="I26" s="7">
        <f>[22]CAIXA!H41</f>
        <v>0</v>
      </c>
      <c r="J26" s="9">
        <f>[22]FECHAMENTO!H4</f>
        <v>0</v>
      </c>
      <c r="L26" s="14" t="s">
        <v>25</v>
      </c>
      <c r="M26" s="5">
        <f>[22]CAIXA!N73</f>
        <v>0</v>
      </c>
      <c r="N26" s="7">
        <f>[22]CAIXA!H73</f>
        <v>0</v>
      </c>
      <c r="O26" s="9">
        <f>[22]FECHAMENTO!H6</f>
        <v>0</v>
      </c>
    </row>
    <row r="27" spans="2:15" ht="18" x14ac:dyDescent="0.35">
      <c r="B27" s="14" t="s">
        <v>26</v>
      </c>
      <c r="C27" s="5">
        <f>[23]CAIXA!N22</f>
        <v>0</v>
      </c>
      <c r="D27" s="7">
        <f>[23]CAIXA!H22</f>
        <v>0</v>
      </c>
      <c r="E27" s="9">
        <f>[23]FECHAMENTO!H2</f>
        <v>0</v>
      </c>
      <c r="G27" s="14" t="s">
        <v>26</v>
      </c>
      <c r="H27" s="5">
        <f>[23]CAIXA!N41</f>
        <v>0</v>
      </c>
      <c r="I27" s="7">
        <f>[23]CAIXA!H41</f>
        <v>0</v>
      </c>
      <c r="J27" s="9">
        <f>[23]FECHAMENTO!H4</f>
        <v>0</v>
      </c>
      <c r="L27" s="14" t="s">
        <v>26</v>
      </c>
      <c r="M27" s="5">
        <f>[23]CAIXA!N73</f>
        <v>0</v>
      </c>
      <c r="N27" s="7">
        <f>[23]CAIXA!H73</f>
        <v>0</v>
      </c>
      <c r="O27" s="9">
        <f>[23]FECHAMENTO!H6</f>
        <v>0</v>
      </c>
    </row>
    <row r="28" spans="2:15" ht="18" x14ac:dyDescent="0.35">
      <c r="B28" s="14" t="s">
        <v>27</v>
      </c>
      <c r="C28" s="5">
        <f>[24]CAIXA!N22</f>
        <v>0</v>
      </c>
      <c r="D28" s="7">
        <f>[24]CAIXA!H22</f>
        <v>0</v>
      </c>
      <c r="E28" s="9">
        <f>[24]FECHAMENTO!H2</f>
        <v>0</v>
      </c>
      <c r="G28" s="14" t="s">
        <v>27</v>
      </c>
      <c r="H28" s="5">
        <f>[24]CAIXA!N41</f>
        <v>0</v>
      </c>
      <c r="I28" s="7">
        <f>[24]CAIXA!H41</f>
        <v>0</v>
      </c>
      <c r="J28" s="9">
        <f>[24]FECHAMENTO!H4</f>
        <v>0</v>
      </c>
      <c r="L28" s="14" t="s">
        <v>27</v>
      </c>
      <c r="M28" s="5">
        <f>[24]CAIXA!N73</f>
        <v>0</v>
      </c>
      <c r="N28" s="7">
        <f>[24]CAIXA!H73</f>
        <v>0</v>
      </c>
      <c r="O28" s="9">
        <f>[24]FECHAMENTO!H6</f>
        <v>0</v>
      </c>
    </row>
    <row r="29" spans="2:15" ht="18" x14ac:dyDescent="0.35">
      <c r="B29" s="14" t="s">
        <v>28</v>
      </c>
      <c r="C29" s="5">
        <f>[25]CAIXA!N22</f>
        <v>0</v>
      </c>
      <c r="D29" s="7">
        <f>[25]CAIXA!H22</f>
        <v>0</v>
      </c>
      <c r="E29" s="9">
        <f>[25]FECHAMENTO!H2</f>
        <v>0</v>
      </c>
      <c r="G29" s="14" t="s">
        <v>28</v>
      </c>
      <c r="H29" s="5">
        <f>[25]CAIXA!N41</f>
        <v>0</v>
      </c>
      <c r="I29" s="7">
        <f>[25]CAIXA!H41</f>
        <v>0</v>
      </c>
      <c r="J29" s="9">
        <f>[25]FECHAMENTO!H4</f>
        <v>0</v>
      </c>
      <c r="L29" s="14" t="s">
        <v>28</v>
      </c>
      <c r="M29" s="5">
        <f>[25]CAIXA!N73</f>
        <v>0</v>
      </c>
      <c r="N29" s="7">
        <f>[25]CAIXA!H73</f>
        <v>0</v>
      </c>
      <c r="O29" s="9">
        <f>[25]FECHAMENTO!H6</f>
        <v>0</v>
      </c>
    </row>
    <row r="30" spans="2:15" ht="18" x14ac:dyDescent="0.35">
      <c r="B30" s="14" t="s">
        <v>29</v>
      </c>
      <c r="C30" s="5">
        <f>[26]CAIXA!N22</f>
        <v>0</v>
      </c>
      <c r="D30" s="7">
        <f>[26]CAIXA!H22</f>
        <v>0</v>
      </c>
      <c r="E30" s="9">
        <f>[26]FECHAMENTO!H2</f>
        <v>0</v>
      </c>
      <c r="G30" s="14" t="s">
        <v>29</v>
      </c>
      <c r="H30" s="5">
        <f>[26]CAIXA!N41</f>
        <v>0</v>
      </c>
      <c r="I30" s="7">
        <f>[26]CAIXA!H41</f>
        <v>0</v>
      </c>
      <c r="J30" s="9">
        <f>[26]FECHAMENTO!H4</f>
        <v>0</v>
      </c>
      <c r="L30" s="14" t="s">
        <v>29</v>
      </c>
      <c r="M30" s="5">
        <f>[26]CAIXA!N73</f>
        <v>0</v>
      </c>
      <c r="N30" s="7">
        <f>[26]CAIXA!H73</f>
        <v>0</v>
      </c>
      <c r="O30" s="9">
        <f>[26]FECHAMENTO!H6</f>
        <v>0</v>
      </c>
    </row>
    <row r="31" spans="2:15" ht="18" x14ac:dyDescent="0.35">
      <c r="B31" s="14" t="s">
        <v>30</v>
      </c>
      <c r="C31" s="5">
        <f>[27]CAIXA!N22</f>
        <v>0</v>
      </c>
      <c r="D31" s="7">
        <f>[27]CAIXA!H22</f>
        <v>0</v>
      </c>
      <c r="E31" s="9">
        <f>[27]FECHAMENTO!H2</f>
        <v>0</v>
      </c>
      <c r="G31" s="14" t="s">
        <v>30</v>
      </c>
      <c r="H31" s="5">
        <f>[27]CAIXA!N41</f>
        <v>0</v>
      </c>
      <c r="I31" s="7">
        <f>[27]CAIXA!H41</f>
        <v>0</v>
      </c>
      <c r="J31" s="9">
        <f>[27]FECHAMENTO!H4</f>
        <v>0</v>
      </c>
      <c r="L31" s="14" t="s">
        <v>30</v>
      </c>
      <c r="M31" s="5">
        <f>[27]CAIXA!N73</f>
        <v>0</v>
      </c>
      <c r="N31" s="7">
        <f>[27]CAIXA!H73</f>
        <v>0</v>
      </c>
      <c r="O31" s="9">
        <f>[27]FECHAMENTO!H6</f>
        <v>0</v>
      </c>
    </row>
    <row r="32" spans="2:15" ht="18" x14ac:dyDescent="0.35">
      <c r="B32" s="14" t="s">
        <v>31</v>
      </c>
      <c r="C32" s="5">
        <f>[28]CAIXA!N22</f>
        <v>0</v>
      </c>
      <c r="D32" s="7">
        <f>[28]CAIXA!H22</f>
        <v>0</v>
      </c>
      <c r="E32" s="9">
        <f>[28]FECHAMENTO!H2</f>
        <v>0</v>
      </c>
      <c r="G32" s="14" t="s">
        <v>31</v>
      </c>
      <c r="H32" s="5">
        <f>[28]CAIXA!N41</f>
        <v>0</v>
      </c>
      <c r="I32" s="7">
        <f>[28]CAIXA!H41</f>
        <v>0</v>
      </c>
      <c r="J32" s="9">
        <f>[28]FECHAMENTO!H4</f>
        <v>0</v>
      </c>
      <c r="L32" s="14" t="s">
        <v>31</v>
      </c>
      <c r="M32" s="5">
        <f>[28]CAIXA!N73</f>
        <v>0</v>
      </c>
      <c r="N32" s="7">
        <f>[28]CAIXA!H73</f>
        <v>0</v>
      </c>
      <c r="O32" s="9">
        <f>[28]FECHAMENTO!H6</f>
        <v>0</v>
      </c>
    </row>
    <row r="33" spans="2:15" ht="18" x14ac:dyDescent="0.35">
      <c r="B33" s="14" t="s">
        <v>32</v>
      </c>
      <c r="C33" s="5">
        <f>[29]CAIXA!N22</f>
        <v>0</v>
      </c>
      <c r="D33" s="7">
        <f>[29]CAIXA!H22</f>
        <v>0</v>
      </c>
      <c r="E33" s="9">
        <f>[29]FECHAMENTO!H2</f>
        <v>0</v>
      </c>
      <c r="G33" s="14" t="s">
        <v>32</v>
      </c>
      <c r="H33" s="5">
        <f>[29]CAIXA!N41</f>
        <v>0</v>
      </c>
      <c r="I33" s="7">
        <f>[29]CAIXA!H41</f>
        <v>0</v>
      </c>
      <c r="J33" s="9">
        <f>[29]FECHAMENTO!H4</f>
        <v>0</v>
      </c>
      <c r="L33" s="14" t="s">
        <v>32</v>
      </c>
      <c r="M33" s="5">
        <f>[29]CAIXA!N73</f>
        <v>0</v>
      </c>
      <c r="N33" s="7">
        <f>[29]CAIXA!H73</f>
        <v>0</v>
      </c>
      <c r="O33" s="9">
        <f>[29]FECHAMENTO!H6</f>
        <v>0</v>
      </c>
    </row>
    <row r="34" spans="2:15" ht="18" x14ac:dyDescent="0.35">
      <c r="B34" s="14" t="s">
        <v>33</v>
      </c>
      <c r="C34" s="5">
        <f>[30]CAIXA!N22</f>
        <v>0</v>
      </c>
      <c r="D34" s="7">
        <f>[30]CAIXA!H22</f>
        <v>0</v>
      </c>
      <c r="E34" s="9">
        <f>[30]FECHAMENTO!H2</f>
        <v>0</v>
      </c>
      <c r="G34" s="14" t="s">
        <v>33</v>
      </c>
      <c r="H34" s="5">
        <f>[30]CAIXA!N41</f>
        <v>0</v>
      </c>
      <c r="I34" s="7">
        <f>[30]CAIXA!H41</f>
        <v>0</v>
      </c>
      <c r="J34" s="9">
        <f>[30]FECHAMENTO!H4</f>
        <v>0</v>
      </c>
      <c r="L34" s="14" t="s">
        <v>33</v>
      </c>
      <c r="M34" s="5">
        <f>[30]CAIXA!N73</f>
        <v>0</v>
      </c>
      <c r="N34" s="7">
        <f>[30]CAIXA!H73</f>
        <v>0</v>
      </c>
      <c r="O34" s="9">
        <f>[30]FECHAMENTO!H6</f>
        <v>0</v>
      </c>
    </row>
    <row r="35" spans="2:15" ht="18" x14ac:dyDescent="0.35">
      <c r="B35" s="1"/>
      <c r="C35" s="3"/>
      <c r="D35" s="3"/>
      <c r="E35" s="2"/>
      <c r="G35" s="1"/>
      <c r="H35" s="3"/>
      <c r="I35" s="3"/>
      <c r="J35" s="2"/>
      <c r="L35" s="1"/>
      <c r="M35" s="3"/>
      <c r="N35" s="3"/>
      <c r="O35" s="2"/>
    </row>
    <row r="37" spans="2:15" ht="18" x14ac:dyDescent="0.35">
      <c r="B37" s="14" t="s">
        <v>34</v>
      </c>
      <c r="C37" s="11">
        <f>SUM(C5:C34)</f>
        <v>120</v>
      </c>
      <c r="D37" s="12">
        <f>SUM(D5:D34)</f>
        <v>100</v>
      </c>
      <c r="E37" s="10">
        <f>SUM(E5:E35)</f>
        <v>220</v>
      </c>
      <c r="G37" s="14" t="s">
        <v>34</v>
      </c>
      <c r="H37" s="11">
        <f>SUM(H5:H34)</f>
        <v>150</v>
      </c>
      <c r="I37" s="12">
        <f>SUM(I5:I34)</f>
        <v>25</v>
      </c>
      <c r="J37" s="10">
        <f>SUM(J5:J35)</f>
        <v>175</v>
      </c>
      <c r="L37" s="14" t="s">
        <v>34</v>
      </c>
      <c r="M37" s="11">
        <f>SUM(M5:M34)</f>
        <v>0</v>
      </c>
      <c r="N37" s="12">
        <f>SUM(N5:N34)</f>
        <v>0</v>
      </c>
      <c r="O37" s="10">
        <f>SUM(O5:O35)</f>
        <v>0</v>
      </c>
    </row>
  </sheetData>
  <mergeCells count="1">
    <mergeCell ref="A1:O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FECHAMENTO DE MES - DZANING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Silva</dc:creator>
  <cp:lastModifiedBy>Sergio Silva</cp:lastModifiedBy>
  <dcterms:created xsi:type="dcterms:W3CDTF">2015-06-05T18:19:34Z</dcterms:created>
  <dcterms:modified xsi:type="dcterms:W3CDTF">2020-10-17T19:54:40Z</dcterms:modified>
</cp:coreProperties>
</file>