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660810F9-ECFE-4AB3-BC36-C26AC8A6C2D9}" xr6:coauthVersionLast="45" xr6:coauthVersionMax="45" xr10:uidLastSave="{00000000-0000-0000-0000-000000000000}"/>
  <bookViews>
    <workbookView xWindow="-108" yWindow="-108" windowWidth="23256" windowHeight="12576" activeTab="1"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2" l="1"/>
  <c r="D18" i="2"/>
  <c r="D19" i="2"/>
  <c r="D20" i="2"/>
  <c r="D21" i="2"/>
  <c r="D22" i="2"/>
  <c r="D23" i="2"/>
  <c r="D24" i="2"/>
  <c r="D25" i="2"/>
  <c r="D26" i="2"/>
  <c r="D27" i="2"/>
  <c r="C17" i="2"/>
  <c r="C18" i="2"/>
  <c r="C19" i="2"/>
  <c r="C20" i="2"/>
  <c r="C21" i="2"/>
  <c r="C22" i="2"/>
  <c r="C23" i="2"/>
  <c r="C24" i="2"/>
  <c r="C25" i="2"/>
  <c r="C26" i="2"/>
  <c r="C27" i="2"/>
  <c r="D16" i="2"/>
  <c r="C16" i="2"/>
  <c r="D12" i="2"/>
  <c r="D13" i="2"/>
  <c r="C12" i="2"/>
  <c r="C13" i="2"/>
  <c r="D11" i="2"/>
  <c r="C11" i="2"/>
  <c r="C5" i="2"/>
  <c r="C6" i="2"/>
  <c r="C7" i="2"/>
  <c r="C8" i="2"/>
  <c r="D5" i="2"/>
  <c r="D6" i="2"/>
  <c r="D7" i="2"/>
  <c r="D8" i="2"/>
  <c r="E5" i="2"/>
  <c r="E6" i="2"/>
  <c r="E7" i="2"/>
  <c r="E8" i="2"/>
  <c r="E4" i="2"/>
  <c r="D4" i="2"/>
  <c r="C4" i="2"/>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5" i="1"/>
  <c r="D15" i="1"/>
  <c r="D14" i="1"/>
  <c r="D13" i="1"/>
  <c r="D11" i="1"/>
  <c r="D10" i="1"/>
  <c r="D9" i="1"/>
  <c r="D8" i="1"/>
  <c r="D7" i="1"/>
  <c r="D6" i="1"/>
  <c r="C15" i="1"/>
  <c r="C14" i="1"/>
  <c r="C13" i="1"/>
  <c r="C11" i="1"/>
  <c r="C10" i="1"/>
  <c r="C9" i="1"/>
  <c r="C8" i="1"/>
  <c r="C7" i="1"/>
  <c r="C6" i="1"/>
  <c r="D5" i="1"/>
  <c r="C5" i="1"/>
  <c r="A5" i="7" l="1"/>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A4" i="7"/>
  <c r="A3" i="7"/>
  <c r="C3" i="7"/>
  <c r="C4" i="7"/>
  <c r="E18" i="2"/>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<sst xmlns="http://schemas.openxmlformats.org/spreadsheetml/2006/main" count="339" uniqueCount="119">
  <si>
    <t>Tabela de Precos - Barbearia - Barbearia Dzaning</t>
  </si>
  <si>
    <t>Bebidas</t>
  </si>
  <si>
    <t>Preco</t>
  </si>
  <si>
    <t>Refrigerante</t>
  </si>
  <si>
    <t>Aperitivos</t>
  </si>
  <si>
    <t>C</t>
  </si>
  <si>
    <t>D</t>
  </si>
  <si>
    <t>I</t>
  </si>
  <si>
    <t>G</t>
  </si>
  <si>
    <t>Tabela de Precos - BAR - Barbearia Dzaning</t>
  </si>
  <si>
    <t>A</t>
  </si>
  <si>
    <t>B</t>
  </si>
  <si>
    <t>E</t>
  </si>
  <si>
    <t>F</t>
  </si>
  <si>
    <t>Limpeza Facial</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</si>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</sst>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0" fillId="0" borderId="16" xfId="0" applyBorder="1" applyAlignment="1">
      <alignment horizontal="center"/>
    </xf>
    <xf numFmtId="0" fontId="0" fillId="0" borderId="21" xfId="0" applyBorder="1" applyAlignment="1">
      <alignment horizontal="center"/>
    </xf>
    <xf numFmtId="0" fontId="0" fillId="10" borderId="20" xfId="0" applyFill="1" applyBorder="1" applyAlignment="1">
      <alignment horizontal="center"/>
    </xf>
    <xf numFmtId="0" fontId="0" fillId="0" borderId="20" xfId="0"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4" fillId="0" borderId="15"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26" xfId="0" applyFont="1" applyBorder="1" applyAlignment="1">
      <alignment horizontal="center" vertical="center"/>
    </xf>
    <xf numFmtId="0" fontId="21" fillId="0" borderId="19"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14" xfId="0" applyFont="1" applyBorder="1" applyAlignment="1">
      <alignment horizontal="center" vertic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cell r="L5">
            <v>0</v>
          </cell>
        </row>
        <row r="6">
          <cell r="C6" t="str">
            <v>Corte Simples</v>
          </cell>
          <cell r="D6">
            <v>25</v>
          </cell>
          <cell r="H6" t="str">
            <v>Pomada Premium</v>
          </cell>
          <cell r="I6">
            <v>25</v>
          </cell>
          <cell r="L6">
            <v>0</v>
          </cell>
        </row>
        <row r="7">
          <cell r="C7" t="str">
            <v>Corte de Cabelo + Desenho</v>
          </cell>
          <cell r="D7">
            <v>30</v>
          </cell>
          <cell r="H7" t="str">
            <v>Pomada Matte</v>
          </cell>
          <cell r="I7">
            <v>25</v>
          </cell>
          <cell r="L7">
            <v>0</v>
          </cell>
        </row>
        <row r="8">
          <cell r="C8" t="str">
            <v>Pezinho</v>
          </cell>
          <cell r="D8">
            <v>10</v>
          </cell>
          <cell r="H8" t="str">
            <v>Pomada Teia</v>
          </cell>
          <cell r="I8">
            <v>25</v>
          </cell>
          <cell r="L8">
            <v>0</v>
          </cell>
        </row>
        <row r="9">
          <cell r="C9" t="str">
            <v>Corte de Cabelo + Penteado</v>
          </cell>
          <cell r="D9">
            <v>40</v>
          </cell>
          <cell r="H9" t="str">
            <v>Balm</v>
          </cell>
          <cell r="I9">
            <v>30</v>
          </cell>
          <cell r="L9">
            <v>0</v>
          </cell>
        </row>
        <row r="10">
          <cell r="C10" t="str">
            <v>Sobrancelha</v>
          </cell>
          <cell r="D10">
            <v>10</v>
          </cell>
          <cell r="H10" t="str">
            <v>Grooming</v>
          </cell>
          <cell r="I10">
            <v>40</v>
          </cell>
          <cell r="L10">
            <v>0</v>
          </cell>
        </row>
        <row r="11">
          <cell r="C11" t="str">
            <v>Hidratacao</v>
          </cell>
          <cell r="D11">
            <v>25</v>
          </cell>
          <cell r="H11" t="str">
            <v>Mascara Black</v>
          </cell>
          <cell r="I11">
            <v>35</v>
          </cell>
          <cell r="L11">
            <v>0</v>
          </cell>
        </row>
        <row r="12">
          <cell r="H12" t="str">
            <v>Oleo Barba</v>
          </cell>
          <cell r="I12">
            <v>30</v>
          </cell>
          <cell r="L12">
            <v>0</v>
          </cell>
        </row>
        <row r="13">
          <cell r="C13" t="str">
            <v>Platinado</v>
          </cell>
          <cell r="D13">
            <v>100</v>
          </cell>
          <cell r="H13" t="str">
            <v>Minoxidil</v>
          </cell>
          <cell r="I13">
            <v>100</v>
          </cell>
          <cell r="L13">
            <v>0</v>
          </cell>
        </row>
        <row r="14">
          <cell r="C14" t="str">
            <v>Luzes</v>
          </cell>
          <cell r="D14">
            <v>50</v>
          </cell>
          <cell r="H14" t="str">
            <v>Shampoo</v>
          </cell>
          <cell r="I14">
            <v>40</v>
          </cell>
          <cell r="L14">
            <v>0</v>
          </cell>
        </row>
        <row r="15">
          <cell r="C15" t="str">
            <v>Plastica de Fios</v>
          </cell>
          <cell r="D15">
            <v>50</v>
          </cell>
          <cell r="H15" t="str">
            <v>Cera de Abelha</v>
          </cell>
          <cell r="I15">
            <v>35</v>
          </cell>
          <cell r="L15">
            <v>0</v>
          </cell>
        </row>
        <row r="16">
          <cell r="H16" t="str">
            <v>Matte</v>
          </cell>
          <cell r="I16">
            <v>35</v>
          </cell>
          <cell r="L16">
            <v>0</v>
          </cell>
        </row>
        <row r="17">
          <cell r="H17" t="str">
            <v>Neutra</v>
          </cell>
          <cell r="I17">
            <v>30</v>
          </cell>
          <cell r="L17">
            <v>0</v>
          </cell>
        </row>
        <row r="18">
          <cell r="H18" t="str">
            <v xml:space="preserve">Teia </v>
          </cell>
          <cell r="I18">
            <v>30</v>
          </cell>
          <cell r="L18">
            <v>0</v>
          </cell>
        </row>
        <row r="19">
          <cell r="H19" t="str">
            <v>Black</v>
          </cell>
          <cell r="I19">
            <v>30</v>
          </cell>
          <cell r="L19">
            <v>0</v>
          </cell>
        </row>
        <row r="20">
          <cell r="H20" t="str">
            <v>Shampoo Crescimento</v>
          </cell>
          <cell r="I20">
            <v>40</v>
          </cell>
          <cell r="L20">
            <v>0</v>
          </cell>
        </row>
        <row r="21">
          <cell r="H21" t="str">
            <v>Shampoo 2x1</v>
          </cell>
          <cell r="I21">
            <v>50</v>
          </cell>
          <cell r="L21">
            <v>0</v>
          </cell>
        </row>
        <row r="22">
          <cell r="H22" t="str">
            <v>Esfoliante</v>
          </cell>
          <cell r="I22">
            <v>35</v>
          </cell>
          <cell r="L22">
            <v>0</v>
          </cell>
        </row>
        <row r="23">
          <cell r="H23" t="str">
            <v>Balme</v>
          </cell>
          <cell r="I23">
            <v>35</v>
          </cell>
          <cell r="L23">
            <v>0</v>
          </cell>
        </row>
        <row r="24">
          <cell r="H24" t="str">
            <v>Run</v>
          </cell>
          <cell r="I24">
            <v>35</v>
          </cell>
          <cell r="L24">
            <v>0</v>
          </cell>
        </row>
        <row r="25">
          <cell r="H25" t="str">
            <v>Ferran</v>
          </cell>
          <cell r="I25">
            <v>35</v>
          </cell>
          <cell r="L25">
            <v>0</v>
          </cell>
        </row>
        <row r="26">
          <cell r="H26" t="str">
            <v>Azarro</v>
          </cell>
          <cell r="I26">
            <v>35</v>
          </cell>
          <cell r="L26">
            <v>0</v>
          </cell>
        </row>
        <row r="27">
          <cell r="H27" t="str">
            <v>Fizzy</v>
          </cell>
          <cell r="I27">
            <v>60</v>
          </cell>
          <cell r="L27">
            <v>0</v>
          </cell>
        </row>
        <row r="28">
          <cell r="H28" t="str">
            <v>Pos Liquido</v>
          </cell>
          <cell r="I28">
            <v>40</v>
          </cell>
          <cell r="L28">
            <v>0</v>
          </cell>
        </row>
        <row r="29">
          <cell r="H29" t="str">
            <v>Pos Crème</v>
          </cell>
          <cell r="I29">
            <v>35</v>
          </cell>
          <cell r="L29">
            <v>0</v>
          </cell>
        </row>
        <row r="30">
          <cell r="H30"/>
          <cell r="I30"/>
          <cell r="L30">
            <v>0</v>
          </cell>
        </row>
        <row r="31">
          <cell r="H31"/>
          <cell r="I31"/>
          <cell r="L31">
            <v>0</v>
          </cell>
        </row>
        <row r="32">
          <cell r="H32"/>
          <cell r="I32"/>
          <cell r="L32">
            <v>0</v>
          </cell>
        </row>
        <row r="33">
          <cell r="H33"/>
          <cell r="I33"/>
          <cell r="L33">
            <v>0</v>
          </cell>
        </row>
        <row r="34">
          <cell r="H34"/>
          <cell r="I34"/>
          <cell r="L34">
            <v>0</v>
          </cell>
        </row>
        <row r="35">
          <cell r="H35"/>
          <cell r="I35"/>
          <cell r="L35">
            <v>0</v>
          </cell>
        </row>
      </sheetData>
      <sheetData sheetId="2">
        <row r="4">
          <cell r="C4" t="str">
            <v>Skol Puro Malte Lata 350ml</v>
          </cell>
          <cell r="D4">
            <v>3.5</v>
          </cell>
          <cell r="E4">
            <v>10</v>
          </cell>
          <cell r="H4">
            <v>0</v>
          </cell>
        </row>
        <row r="5">
          <cell r="C5" t="str">
            <v>Budweiser Lata 350ml</v>
          </cell>
          <cell r="D5">
            <v>4.5</v>
          </cell>
          <cell r="E5">
            <v>12</v>
          </cell>
          <cell r="H5">
            <v>0</v>
          </cell>
        </row>
        <row r="6">
          <cell r="C6" t="str">
            <v>Brahma Duplo Malte Lata 350ml</v>
          </cell>
          <cell r="D6">
            <v>3.5</v>
          </cell>
          <cell r="E6">
            <v>10</v>
          </cell>
          <cell r="H6">
            <v>0</v>
          </cell>
        </row>
        <row r="7">
          <cell r="C7"/>
          <cell r="D7"/>
          <cell r="E7"/>
          <cell r="H7">
            <v>0</v>
          </cell>
        </row>
        <row r="8">
          <cell r="C8"/>
          <cell r="D8"/>
          <cell r="E8"/>
          <cell r="H8">
            <v>0</v>
          </cell>
        </row>
        <row r="11">
          <cell r="C11" t="str">
            <v>Coca-Cola Lata 350ml</v>
          </cell>
          <cell r="D11">
            <v>3</v>
          </cell>
          <cell r="G11">
            <v>0</v>
          </cell>
        </row>
        <row r="12">
          <cell r="C12"/>
          <cell r="D12"/>
          <cell r="G12">
            <v>0</v>
          </cell>
        </row>
        <row r="13">
          <cell r="C13"/>
          <cell r="D13"/>
          <cell r="G13">
            <v>0</v>
          </cell>
        </row>
        <row r="16">
          <cell r="C16" t="str">
            <v>Amendoim</v>
          </cell>
          <cell r="D16">
            <v>5</v>
          </cell>
          <cell r="G16">
            <v>0</v>
          </cell>
        </row>
        <row r="17">
          <cell r="C17" t="str">
            <v>Paçoca</v>
          </cell>
          <cell r="D17">
            <v>1</v>
          </cell>
          <cell r="G17">
            <v>0</v>
          </cell>
        </row>
        <row r="18">
          <cell r="C18" t="str">
            <v>Baton</v>
          </cell>
          <cell r="D18">
            <v>1.5</v>
          </cell>
          <cell r="G18">
            <v>0</v>
          </cell>
        </row>
        <row r="19">
          <cell r="C19" t="str">
            <v>Chocolate Kit-Kat</v>
          </cell>
          <cell r="D19">
            <v>3.5</v>
          </cell>
          <cell r="G19">
            <v>0</v>
          </cell>
        </row>
        <row r="20">
          <cell r="C20" t="str">
            <v>Halls</v>
          </cell>
          <cell r="D20">
            <v>2</v>
          </cell>
          <cell r="G20">
            <v>0</v>
          </cell>
        </row>
        <row r="21">
          <cell r="C21" t="str">
            <v>Trident</v>
          </cell>
          <cell r="D21">
            <v>2</v>
          </cell>
          <cell r="G21">
            <v>0</v>
          </cell>
        </row>
        <row r="22">
          <cell r="C22" t="str">
            <v>Bala Yogurte</v>
          </cell>
          <cell r="D22">
            <v>0.2</v>
          </cell>
          <cell r="G22">
            <v>0</v>
          </cell>
        </row>
        <row r="23">
          <cell r="C23" t="str">
            <v>Bala Caramelo</v>
          </cell>
          <cell r="D23">
            <v>0.5</v>
          </cell>
          <cell r="G23">
            <v>0</v>
          </cell>
        </row>
        <row r="24">
          <cell r="C24"/>
          <cell r="D24"/>
          <cell r="G24">
            <v>0</v>
          </cell>
        </row>
        <row r="25">
          <cell r="C25"/>
          <cell r="D25"/>
          <cell r="G25">
            <v>0</v>
          </cell>
        </row>
        <row r="26">
          <cell r="C26"/>
          <cell r="D26"/>
          <cell r="G26">
            <v>0</v>
          </cell>
        </row>
        <row r="27">
          <cell r="C27"/>
          <cell r="D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row r="2">
          <cell r="H2">
            <v>0</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calculatedColumnFormula>'[1]TABELA - BARBEARIA'!H5</calculatedColumnFormula>
    </tableColumn>
    <tableColumn id="2" xr3:uid="{2C30CD71-6DCF-4CC0-9ADC-F8FF690BC9B9}" name="Preco" dataDxfId="101" dataCellStyle="Moeda">
      <calculatedColumnFormula>'[1]TABELA - BARBEARIA'!I5</calculatedColumnFormula>
    </tableColumn>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1" t="s">
        <v>75</v>
      </c>
      <c r="K7" s="125">
        <f ca="1">TODAY()</f>
        <v>44121</v>
      </c>
      <c r="L7" s="125"/>
      <c r="M7" s="125"/>
      <c r="N7" s="125"/>
    </row>
    <row r="26" spans="17:17" x14ac:dyDescent="0.3">
      <c r="Q26" s="113" t="s">
        <v>117</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tabSelected="1" zoomScale="115" zoomScaleNormal="115" workbookViewId="0">
      <pane ySplit="2" topLeftCell="A3" activePane="bottomLeft" state="frozen"/>
      <selection pane="bottomLeft" activeCell="C5" sqref="C5"/>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9" t="s">
        <v>0</v>
      </c>
      <c r="B1" s="129"/>
      <c r="C1" s="129"/>
      <c r="D1" s="129"/>
      <c r="E1" s="129"/>
      <c r="F1" s="129"/>
      <c r="G1" s="129"/>
      <c r="H1" s="129"/>
      <c r="I1" s="129"/>
      <c r="J1" s="129"/>
      <c r="K1" s="129"/>
      <c r="L1" s="129"/>
    </row>
    <row r="2" spans="1:14" ht="23.4" x14ac:dyDescent="0.3">
      <c r="A2" s="56"/>
      <c r="B2" s="56"/>
      <c r="C2" s="56"/>
      <c r="D2" s="100" t="s">
        <v>75</v>
      </c>
      <c r="E2" s="130">
        <f ca="1">TODAY()</f>
        <v>44121</v>
      </c>
      <c r="F2" s="130"/>
      <c r="G2" s="130"/>
      <c r="H2" s="99"/>
      <c r="I2" s="56"/>
      <c r="J2" s="43"/>
      <c r="K2" s="57"/>
      <c r="L2" s="57"/>
      <c r="M2" s="57"/>
      <c r="N2" s="57"/>
    </row>
    <row r="3" spans="1:14" ht="15" thickBot="1" x14ac:dyDescent="0.35"/>
    <row r="4" spans="1:14" ht="18.600000000000001" thickBot="1" x14ac:dyDescent="0.4">
      <c r="C4" s="30" t="s">
        <v>19</v>
      </c>
      <c r="D4" s="28" t="s">
        <v>2</v>
      </c>
      <c r="H4" s="30" t="s">
        <v>31</v>
      </c>
      <c r="I4" s="28" t="s">
        <v>2</v>
      </c>
      <c r="J4" s="89" t="s">
        <v>78</v>
      </c>
      <c r="K4" s="89" t="s">
        <v>108</v>
      </c>
      <c r="L4" s="89" t="s">
        <v>110</v>
      </c>
    </row>
    <row r="5" spans="1:14" ht="18" customHeight="1" thickBot="1" x14ac:dyDescent="0.35">
      <c r="A5" s="126" t="s">
        <v>18</v>
      </c>
      <c r="B5" s="11" t="s">
        <v>10</v>
      </c>
      <c r="C5" s="53" t="str">
        <f>'[1]TABELA - BARBEARIA'!C5</f>
        <v>Corte Degrade</v>
      </c>
      <c r="D5" s="15">
        <f>'[1]TABELA - BARBEARIA'!D5</f>
        <v>25</v>
      </c>
      <c r="F5" s="127" t="s">
        <v>79</v>
      </c>
      <c r="G5" s="23" t="s">
        <v>20</v>
      </c>
      <c r="H5" s="87" t="str">
        <f>'[1]TABELA - BARBEARIA'!H5</f>
        <v>Pomada Black</v>
      </c>
      <c r="I5" s="80">
        <f>'[1]TABELA - BARBEARIA'!I5</f>
        <v>25</v>
      </c>
      <c r="J5" s="91">
        <f>'[1]TABELA - BARBEARIA'!L5</f>
        <v>0</v>
      </c>
      <c r="K5" s="95"/>
      <c r="L5" s="23">
        <f>SUM(Tabela7[[#This Row],[Qtd]]-Tabela7[[#This Row],[Saida]])</f>
        <v>0</v>
      </c>
    </row>
    <row r="6" spans="1:14" ht="18" customHeight="1" thickBot="1" x14ac:dyDescent="0.35">
      <c r="A6" s="126"/>
      <c r="B6" s="11" t="s">
        <v>11</v>
      </c>
      <c r="C6" s="29" t="str">
        <f>'[1]TABELA - BARBEARIA'!C6</f>
        <v>Corte Simples</v>
      </c>
      <c r="D6" s="15">
        <f>'[1]TABELA - BARBEARIA'!D6</f>
        <v>25</v>
      </c>
      <c r="F6" s="127"/>
      <c r="G6" s="23" t="s">
        <v>21</v>
      </c>
      <c r="H6" s="88" t="str">
        <f>'[1]TABELA - BARBEARIA'!H6</f>
        <v>Pomada Premium</v>
      </c>
      <c r="I6" s="80">
        <f>'[1]TABELA - BARBEARIA'!I6</f>
        <v>25</v>
      </c>
      <c r="J6" s="92">
        <f>'[1]TABELA - BARBEARIA'!L6</f>
        <v>0</v>
      </c>
      <c r="K6" s="33"/>
      <c r="L6" s="23">
        <f>SUM(Tabela7[[#This Row],[Qtd]]-Tabela7[[#This Row],[Saida]])</f>
        <v>0</v>
      </c>
    </row>
    <row r="7" spans="1:14" ht="18" customHeight="1" thickBot="1" x14ac:dyDescent="0.35">
      <c r="A7" s="126"/>
      <c r="B7" s="21" t="s">
        <v>5</v>
      </c>
      <c r="C7" s="53" t="str">
        <f>'[1]TABELA - BARBEARIA'!C7</f>
        <v>Corte de Cabelo + Desenho</v>
      </c>
      <c r="D7" s="15">
        <f>'[1]TABELA - BARBEARIA'!D7</f>
        <v>30</v>
      </c>
      <c r="F7" s="127"/>
      <c r="G7" s="24" t="s">
        <v>22</v>
      </c>
      <c r="H7" s="87" t="str">
        <f>'[1]TABELA - BARBEARIA'!H7</f>
        <v>Pomada Matte</v>
      </c>
      <c r="I7" s="80">
        <f>'[1]TABELA - BARBEARIA'!I7</f>
        <v>25</v>
      </c>
      <c r="J7" s="91">
        <f>'[1]TABELA - BARBEARIA'!L7</f>
        <v>0</v>
      </c>
      <c r="K7" s="95"/>
      <c r="L7" s="23">
        <f>SUM(Tabela7[[#This Row],[Qtd]]-Tabela7[[#This Row],[Saida]])</f>
        <v>0</v>
      </c>
    </row>
    <row r="8" spans="1:14" ht="18" customHeight="1" thickBot="1" x14ac:dyDescent="0.35">
      <c r="A8" s="126"/>
      <c r="B8" s="22" t="s">
        <v>6</v>
      </c>
      <c r="C8" s="29" t="str">
        <f>'[1]TABELA - BARBEARIA'!C8</f>
        <v>Pezinho</v>
      </c>
      <c r="D8" s="15">
        <f>'[1]TABELA - BARBEARIA'!D8</f>
        <v>10</v>
      </c>
      <c r="E8" s="16"/>
      <c r="F8" s="127"/>
      <c r="G8" s="25" t="s">
        <v>23</v>
      </c>
      <c r="H8" s="88" t="str">
        <f>'[1]TABELA - BARBEARIA'!H8</f>
        <v>Pomada Teia</v>
      </c>
      <c r="I8" s="80">
        <f>'[1]TABELA - BARBEARIA'!I8</f>
        <v>25</v>
      </c>
      <c r="J8" s="92">
        <f>'[1]TABELA - BARBEARIA'!L8</f>
        <v>0</v>
      </c>
      <c r="K8" s="33"/>
      <c r="L8" s="23">
        <f>SUM(Tabela7[[#This Row],[Qtd]]-Tabela7[[#This Row],[Saida]])</f>
        <v>0</v>
      </c>
    </row>
    <row r="9" spans="1:14" ht="18" customHeight="1" thickBot="1" x14ac:dyDescent="0.35">
      <c r="A9" s="126"/>
      <c r="B9" s="11" t="s">
        <v>12</v>
      </c>
      <c r="C9" s="53" t="str">
        <f>'[1]TABELA - BARBEARIA'!C9</f>
        <v>Corte de Cabelo + Penteado</v>
      </c>
      <c r="D9" s="15">
        <f>'[1]TABELA - BARBEARIA'!D9</f>
        <v>40</v>
      </c>
      <c r="E9" s="16"/>
      <c r="F9" s="127"/>
      <c r="G9" s="23" t="s">
        <v>24</v>
      </c>
      <c r="H9" s="87" t="str">
        <f>'[1]TABELA - BARBEARIA'!H9</f>
        <v>Balm</v>
      </c>
      <c r="I9" s="80">
        <f>'[1]TABELA - BARBEARIA'!I9</f>
        <v>30</v>
      </c>
      <c r="J9" s="91">
        <f>'[1]TABELA - BARBEARIA'!L9</f>
        <v>0</v>
      </c>
      <c r="K9" s="95"/>
      <c r="L9" s="23">
        <f>SUM(Tabela7[[#This Row],[Qtd]]-Tabela7[[#This Row],[Saida]])</f>
        <v>0</v>
      </c>
    </row>
    <row r="10" spans="1:14" ht="18" customHeight="1" thickBot="1" x14ac:dyDescent="0.35">
      <c r="A10" s="126"/>
      <c r="B10" s="11" t="s">
        <v>13</v>
      </c>
      <c r="C10" s="29" t="str">
        <f>'[1]TABELA - BARBEARIA'!C10</f>
        <v>Sobrancelha</v>
      </c>
      <c r="D10" s="15">
        <f>'[1]TABELA - BARBEARIA'!D10</f>
        <v>10</v>
      </c>
      <c r="E10" s="16"/>
      <c r="F10" s="127"/>
      <c r="G10" s="23" t="s">
        <v>25</v>
      </c>
      <c r="H10" s="88" t="str">
        <f>'[1]TABELA - BARBEARIA'!H10</f>
        <v>Grooming</v>
      </c>
      <c r="I10" s="80">
        <f>'[1]TABELA - BARBEARIA'!I10</f>
        <v>40</v>
      </c>
      <c r="J10" s="93">
        <f>'[1]TABELA - BARBEARIA'!L10</f>
        <v>0</v>
      </c>
      <c r="K10" s="33"/>
      <c r="L10" s="23">
        <f>SUM(Tabela7[[#This Row],[Qtd]]-Tabela7[[#This Row],[Saida]])</f>
        <v>0</v>
      </c>
    </row>
    <row r="11" spans="1:14" ht="18" customHeight="1" thickBot="1" x14ac:dyDescent="0.35">
      <c r="A11" s="126"/>
      <c r="B11" s="11" t="s">
        <v>8</v>
      </c>
      <c r="C11" s="53" t="str">
        <f>'[1]TABELA - BARBEARIA'!C11</f>
        <v>Hidratacao</v>
      </c>
      <c r="D11" s="15">
        <f>'[1]TABELA - BARBEARIA'!D11</f>
        <v>25</v>
      </c>
      <c r="E11" s="16"/>
      <c r="F11" s="127"/>
      <c r="G11" s="23" t="s">
        <v>26</v>
      </c>
      <c r="H11" s="87" t="str">
        <f>'[1]TABELA - BARBEARIA'!H11</f>
        <v>Mascara Black</v>
      </c>
      <c r="I11" s="80">
        <f>'[1]TABELA - BARBEARIA'!I11</f>
        <v>35</v>
      </c>
      <c r="J11" s="23">
        <f>'[1]TABELA - BARBEARIA'!L11</f>
        <v>0</v>
      </c>
      <c r="K11" s="95"/>
      <c r="L11" s="23">
        <f>SUM(Tabela7[[#This Row],[Qtd]]-Tabela7[[#This Row],[Saida]])</f>
        <v>0</v>
      </c>
    </row>
    <row r="12" spans="1:14" ht="18" hidden="1" customHeight="1" thickBot="1" x14ac:dyDescent="0.35">
      <c r="A12" s="126"/>
      <c r="B12" s="11" t="s">
        <v>15</v>
      </c>
      <c r="C12" s="29" t="s">
        <v>14</v>
      </c>
      <c r="D12" s="15">
        <v>15</v>
      </c>
      <c r="F12" s="127"/>
      <c r="G12" s="23" t="s">
        <v>27</v>
      </c>
      <c r="H12" s="87" t="str">
        <f>'[1]TABELA - BARBEARIA'!H12</f>
        <v>Oleo Barba</v>
      </c>
      <c r="I12" s="80">
        <f>'[1]TABELA - BARBEARIA'!I12</f>
        <v>30</v>
      </c>
      <c r="J12" s="93">
        <f>'[1]TABELA - BARBEARIA'!L12</f>
        <v>0</v>
      </c>
      <c r="K12" s="33"/>
      <c r="L12" s="23">
        <f>SUM(Tabela7[[#This Row],[Qtd]]-Tabela7[[#This Row],[Saida]])</f>
        <v>0</v>
      </c>
    </row>
    <row r="13" spans="1:14" ht="18" customHeight="1" thickBot="1" x14ac:dyDescent="0.35">
      <c r="A13" s="126"/>
      <c r="B13" s="11" t="s">
        <v>7</v>
      </c>
      <c r="C13" s="29" t="str">
        <f>'[1]TABELA - BARBEARIA'!C13</f>
        <v>Platinado</v>
      </c>
      <c r="D13" s="15">
        <f>'[1]TABELA - BARBEARIA'!D13</f>
        <v>100</v>
      </c>
      <c r="E13" s="2"/>
      <c r="F13" s="127"/>
      <c r="G13" s="23" t="s">
        <v>28</v>
      </c>
      <c r="H13" s="88" t="str">
        <f>'[1]TABELA - BARBEARIA'!H13</f>
        <v>Minoxidil</v>
      </c>
      <c r="I13" s="80">
        <f>'[1]TABELA - BARBEARIA'!I13</f>
        <v>100</v>
      </c>
      <c r="J13" s="93">
        <f>'[1]TABELA - BARBEARIA'!L13</f>
        <v>0</v>
      </c>
      <c r="K13" s="33"/>
      <c r="L13" s="23">
        <f>SUM(Tabela7[[#This Row],[Qtd]]-Tabela7[[#This Row],[Saida]])</f>
        <v>0</v>
      </c>
    </row>
    <row r="14" spans="1:14" ht="18" customHeight="1" thickBot="1" x14ac:dyDescent="0.35">
      <c r="A14" s="126"/>
      <c r="B14" s="11" t="s">
        <v>16</v>
      </c>
      <c r="C14" s="53" t="str">
        <f>'[1]TABELA - BARBEARIA'!C14</f>
        <v>Luzes</v>
      </c>
      <c r="D14" s="15">
        <f>'[1]TABELA - BARBEARIA'!D14</f>
        <v>50</v>
      </c>
      <c r="E14" s="2"/>
      <c r="F14" s="127"/>
      <c r="G14" s="23" t="s">
        <v>29</v>
      </c>
      <c r="H14" s="87" t="str">
        <f>'[1]TABELA - BARBEARIA'!H14</f>
        <v>Shampoo</v>
      </c>
      <c r="I14" s="80">
        <f>'[1]TABELA - BARBEARIA'!I14</f>
        <v>40</v>
      </c>
      <c r="J14" s="23">
        <f>'[1]TABELA - BARBEARIA'!L14</f>
        <v>0</v>
      </c>
      <c r="K14" s="95"/>
      <c r="L14" s="23">
        <f>SUM(Tabela7[[#This Row],[Qtd]]-Tabela7[[#This Row],[Saida]])</f>
        <v>0</v>
      </c>
    </row>
    <row r="15" spans="1:14" ht="18" customHeight="1" thickBot="1" x14ac:dyDescent="0.35">
      <c r="A15" s="126"/>
      <c r="B15" s="20" t="s">
        <v>17</v>
      </c>
      <c r="C15" s="29" t="str">
        <f>'[1]TABELA - BARBEARIA'!C15</f>
        <v>Plastica de Fios</v>
      </c>
      <c r="D15" s="15">
        <f>'[1]TABELA - BARBEARIA'!D15</f>
        <v>50</v>
      </c>
      <c r="F15" s="128" t="s">
        <v>100</v>
      </c>
      <c r="G15" s="26" t="s">
        <v>30</v>
      </c>
      <c r="H15" s="88" t="str">
        <f>'[1]TABELA - BARBEARIA'!H15</f>
        <v>Cera de Abelha</v>
      </c>
      <c r="I15" s="80">
        <f>'[1]TABELA - BARBEARIA'!I15</f>
        <v>35</v>
      </c>
      <c r="J15" s="93">
        <f>'[1]TABELA - BARBEARIA'!L15</f>
        <v>0</v>
      </c>
      <c r="K15" s="33"/>
      <c r="L15" s="23">
        <f>SUM(Tabela7[[#This Row],[Qtd]]-Tabela7[[#This Row],[Saida]])</f>
        <v>0</v>
      </c>
    </row>
    <row r="16" spans="1:14" ht="18.600000000000001" thickBot="1" x14ac:dyDescent="0.4">
      <c r="A16" s="17"/>
      <c r="B16" s="12"/>
      <c r="C16" s="54"/>
      <c r="D16" s="55"/>
      <c r="E16" s="42"/>
      <c r="F16" s="128"/>
      <c r="G16" s="26" t="s">
        <v>80</v>
      </c>
      <c r="H16" s="87" t="str">
        <f>'[1]TABELA - BARBEARIA'!H16</f>
        <v>Matte</v>
      </c>
      <c r="I16" s="80">
        <f>'[1]TABELA - BARBEARIA'!I16</f>
        <v>35</v>
      </c>
      <c r="J16" s="23">
        <f>'[1]TABELA - BARBEARIA'!L16</f>
        <v>0</v>
      </c>
      <c r="K16" s="95"/>
      <c r="L16" s="23">
        <f>SUM(Tabela7[[#This Row],[Qtd]]-Tabela7[[#This Row],[Saida]])</f>
        <v>0</v>
      </c>
    </row>
    <row r="17" spans="1:12" ht="18.600000000000001" thickBot="1" x14ac:dyDescent="0.4">
      <c r="A17" s="17"/>
      <c r="B17" s="12"/>
      <c r="C17" s="13"/>
      <c r="D17" s="14"/>
      <c r="E17" s="2"/>
      <c r="F17" s="128"/>
      <c r="G17" s="26" t="s">
        <v>81</v>
      </c>
      <c r="H17" s="88" t="str">
        <f>'[1]TABELA - BARBEARIA'!H17</f>
        <v>Neutra</v>
      </c>
      <c r="I17" s="80">
        <f>'[1]TABELA - BARBEARIA'!I17</f>
        <v>30</v>
      </c>
      <c r="J17" s="93">
        <f>'[1]TABELA - BARBEARIA'!L17</f>
        <v>0</v>
      </c>
      <c r="K17" s="33"/>
      <c r="L17" s="23">
        <f>SUM(Tabela7[[#This Row],[Qtd]]-Tabela7[[#This Row],[Saida]])</f>
        <v>0</v>
      </c>
    </row>
    <row r="18" spans="1:12" ht="18.600000000000001" thickBot="1" x14ac:dyDescent="0.4">
      <c r="A18" s="17"/>
      <c r="C18" s="2"/>
      <c r="F18" s="128"/>
      <c r="G18" s="26" t="s">
        <v>82</v>
      </c>
      <c r="H18" s="87" t="str">
        <f>'[1]TABELA - BARBEARIA'!H18</f>
        <v xml:space="preserve">Teia </v>
      </c>
      <c r="I18" s="80">
        <f>'[1]TABELA - BARBEARIA'!I18</f>
        <v>30</v>
      </c>
      <c r="J18" s="23">
        <f>'[1]TABELA - BARBEARIA'!L18</f>
        <v>0</v>
      </c>
      <c r="K18" s="95"/>
      <c r="L18" s="23">
        <f>SUM(Tabela7[[#This Row],[Qtd]]-Tabela7[[#This Row],[Saida]])</f>
        <v>0</v>
      </c>
    </row>
    <row r="19" spans="1:12" ht="16.2" thickBot="1" x14ac:dyDescent="0.35">
      <c r="C19" s="2"/>
      <c r="F19" s="128"/>
      <c r="G19" s="26" t="s">
        <v>83</v>
      </c>
      <c r="H19" s="88" t="str">
        <f>'[1]TABELA - BARBEARIA'!H19</f>
        <v>Black</v>
      </c>
      <c r="I19" s="80">
        <f>'[1]TABELA - BARBEARIA'!I19</f>
        <v>30</v>
      </c>
      <c r="J19" s="93">
        <f>'[1]TABELA - BARBEARIA'!L19</f>
        <v>0</v>
      </c>
      <c r="K19" s="33"/>
      <c r="L19" s="23">
        <f>SUM(Tabela7[[#This Row],[Qtd]]-Tabela7[[#This Row],[Saida]])</f>
        <v>0</v>
      </c>
    </row>
    <row r="20" spans="1:12" ht="16.2" thickBot="1" x14ac:dyDescent="0.35">
      <c r="F20" s="128"/>
      <c r="G20" s="26" t="s">
        <v>84</v>
      </c>
      <c r="H20" s="87" t="str">
        <f>'[1]TABELA - BARBEARIA'!H20</f>
        <v>Shampoo Crescimento</v>
      </c>
      <c r="I20" s="80">
        <f>'[1]TABELA - BARBEARIA'!I20</f>
        <v>40</v>
      </c>
      <c r="J20" s="23">
        <f>'[1]TABELA - BARBEARIA'!L20</f>
        <v>0</v>
      </c>
      <c r="K20" s="95"/>
      <c r="L20" s="23">
        <f>SUM(Tabela7[[#This Row],[Qtd]]-Tabela7[[#This Row],[Saida]])</f>
        <v>0</v>
      </c>
    </row>
    <row r="21" spans="1:12" ht="16.2" thickBot="1" x14ac:dyDescent="0.35">
      <c r="F21" s="128"/>
      <c r="G21" s="26" t="s">
        <v>85</v>
      </c>
      <c r="H21" s="88" t="str">
        <f>'[1]TABELA - BARBEARIA'!H21</f>
        <v>Shampoo 2x1</v>
      </c>
      <c r="I21" s="80">
        <f>'[1]TABELA - BARBEARIA'!I21</f>
        <v>50</v>
      </c>
      <c r="J21" s="93">
        <f>'[1]TABELA - BARBEARIA'!L21</f>
        <v>0</v>
      </c>
      <c r="K21" s="33"/>
      <c r="L21" s="23">
        <f>SUM(Tabela7[[#This Row],[Qtd]]-Tabela7[[#This Row],[Saida]])</f>
        <v>0</v>
      </c>
    </row>
    <row r="22" spans="1:12" ht="16.2" thickBot="1" x14ac:dyDescent="0.35">
      <c r="F22" s="128"/>
      <c r="G22" s="26" t="s">
        <v>86</v>
      </c>
      <c r="H22" s="87" t="str">
        <f>'[1]TABELA - BARBEARIA'!H22</f>
        <v>Esfoliante</v>
      </c>
      <c r="I22" s="80">
        <f>'[1]TABELA - BARBEARIA'!I22</f>
        <v>35</v>
      </c>
      <c r="J22" s="23">
        <f>'[1]TABELA - BARBEARIA'!L22</f>
        <v>0</v>
      </c>
      <c r="K22" s="95"/>
      <c r="L22" s="23">
        <f>SUM(Tabela7[[#This Row],[Qtd]]-Tabela7[[#This Row],[Saida]])</f>
        <v>0</v>
      </c>
    </row>
    <row r="23" spans="1:12" ht="16.2" thickBot="1" x14ac:dyDescent="0.35">
      <c r="F23" s="128"/>
      <c r="G23" s="26" t="s">
        <v>87</v>
      </c>
      <c r="H23" s="88" t="str">
        <f>'[1]TABELA - BARBEARIA'!H23</f>
        <v>Balme</v>
      </c>
      <c r="I23" s="80">
        <f>'[1]TABELA - BARBEARIA'!I23</f>
        <v>35</v>
      </c>
      <c r="J23" s="93">
        <f>'[1]TABELA - BARBEARIA'!L23</f>
        <v>0</v>
      </c>
      <c r="K23" s="33"/>
      <c r="L23" s="23">
        <f>SUM(Tabela7[[#This Row],[Qtd]]-Tabela7[[#This Row],[Saida]])</f>
        <v>0</v>
      </c>
    </row>
    <row r="24" spans="1:12" ht="16.2" thickBot="1" x14ac:dyDescent="0.35">
      <c r="F24" s="128"/>
      <c r="G24" s="26" t="s">
        <v>88</v>
      </c>
      <c r="H24" s="87" t="str">
        <f>'[1]TABELA - BARBEARIA'!H24</f>
        <v>Run</v>
      </c>
      <c r="I24" s="80">
        <f>'[1]TABELA - BARBEARIA'!I24</f>
        <v>35</v>
      </c>
      <c r="J24" s="23">
        <f>'[1]TABELA - BARBEARIA'!L24</f>
        <v>0</v>
      </c>
      <c r="K24" s="95"/>
      <c r="L24" s="23">
        <f>SUM(Tabela7[[#This Row],[Qtd]]-Tabela7[[#This Row],[Saida]])</f>
        <v>0</v>
      </c>
    </row>
    <row r="25" spans="1:12" ht="16.2" thickBot="1" x14ac:dyDescent="0.35">
      <c r="F25" s="128"/>
      <c r="G25" s="26" t="s">
        <v>89</v>
      </c>
      <c r="H25" s="88" t="str">
        <f>'[1]TABELA - BARBEARIA'!H25</f>
        <v>Ferran</v>
      </c>
      <c r="I25" s="80">
        <f>'[1]TABELA - BARBEARIA'!I25</f>
        <v>35</v>
      </c>
      <c r="J25" s="93">
        <f>'[1]TABELA - BARBEARIA'!L25</f>
        <v>0</v>
      </c>
      <c r="K25" s="33"/>
      <c r="L25" s="23">
        <f>SUM(Tabela7[[#This Row],[Qtd]]-Tabela7[[#This Row],[Saida]])</f>
        <v>0</v>
      </c>
    </row>
    <row r="26" spans="1:12" ht="16.2" thickBot="1" x14ac:dyDescent="0.35">
      <c r="F26" s="128"/>
      <c r="G26" s="26" t="s">
        <v>90</v>
      </c>
      <c r="H26" s="87" t="str">
        <f>'[1]TABELA - BARBEARIA'!H26</f>
        <v>Azarro</v>
      </c>
      <c r="I26" s="80">
        <f>'[1]TABELA - BARBEARIA'!I26</f>
        <v>35</v>
      </c>
      <c r="J26" s="23">
        <f>'[1]TABELA - BARBEARIA'!L26</f>
        <v>0</v>
      </c>
      <c r="K26" s="95"/>
      <c r="L26" s="23">
        <f>SUM(Tabela7[[#This Row],[Qtd]]-Tabela7[[#This Row],[Saida]])</f>
        <v>0</v>
      </c>
    </row>
    <row r="27" spans="1:12" ht="16.2" thickBot="1" x14ac:dyDescent="0.35">
      <c r="F27" s="128"/>
      <c r="G27" s="26" t="s">
        <v>91</v>
      </c>
      <c r="H27" s="88" t="str">
        <f>'[1]TABELA - BARBEARIA'!H27</f>
        <v>Fizzy</v>
      </c>
      <c r="I27" s="80">
        <f>'[1]TABELA - BARBEARIA'!I27</f>
        <v>60</v>
      </c>
      <c r="J27" s="93">
        <f>'[1]TABELA - BARBEARIA'!L27</f>
        <v>0</v>
      </c>
      <c r="K27" s="33"/>
      <c r="L27" s="23">
        <f>SUM(Tabela7[[#This Row],[Qtd]]-Tabela7[[#This Row],[Saida]])</f>
        <v>0</v>
      </c>
    </row>
    <row r="28" spans="1:12" ht="16.2" thickBot="1" x14ac:dyDescent="0.35">
      <c r="F28" s="128"/>
      <c r="G28" s="26" t="s">
        <v>92</v>
      </c>
      <c r="H28" s="87" t="str">
        <f>'[1]TABELA - BARBEARIA'!H28</f>
        <v>Pos Liquido</v>
      </c>
      <c r="I28" s="80">
        <f>'[1]TABELA - BARBEARIA'!I28</f>
        <v>40</v>
      </c>
      <c r="J28" s="23">
        <f>'[1]TABELA - BARBEARIA'!L28</f>
        <v>0</v>
      </c>
      <c r="K28" s="95"/>
      <c r="L28" s="23">
        <f>SUM(Tabela7[[#This Row],[Qtd]]-Tabela7[[#This Row],[Saida]])</f>
        <v>0</v>
      </c>
    </row>
    <row r="29" spans="1:12" ht="16.2" thickBot="1" x14ac:dyDescent="0.35">
      <c r="F29" s="128"/>
      <c r="G29" s="26" t="s">
        <v>93</v>
      </c>
      <c r="H29" s="88" t="str">
        <f>'[1]TABELA - BARBEARIA'!H29</f>
        <v>Pos Crème</v>
      </c>
      <c r="I29" s="80">
        <f>'[1]TABELA - BARBEARIA'!I29</f>
        <v>35</v>
      </c>
      <c r="J29" s="93">
        <f>'[1]TABELA - BARBEARIA'!L29</f>
        <v>0</v>
      </c>
      <c r="K29" s="33"/>
      <c r="L29" s="23">
        <f>SUM(Tabela7[[#This Row],[Qtd]]-Tabela7[[#This Row],[Saida]])</f>
        <v>0</v>
      </c>
    </row>
    <row r="30" spans="1:12" ht="16.2" thickBot="1" x14ac:dyDescent="0.35">
      <c r="G30" s="26" t="s">
        <v>94</v>
      </c>
      <c r="H30" s="87">
        <f>'[1]TABELA - BARBEARIA'!H30</f>
        <v>0</v>
      </c>
      <c r="I30" s="80">
        <f>'[1]TABELA - BARBEARIA'!I30</f>
        <v>0</v>
      </c>
      <c r="J30" s="23">
        <f>'[1]TABELA - BARBEARIA'!L30</f>
        <v>0</v>
      </c>
      <c r="K30" s="96"/>
      <c r="L30" s="23">
        <f>SUM(Tabela7[[#This Row],[Qtd]]-Tabela7[[#This Row],[Saida]])</f>
        <v>0</v>
      </c>
    </row>
    <row r="31" spans="1:12" ht="16.2" thickBot="1" x14ac:dyDescent="0.35">
      <c r="G31" s="26" t="s">
        <v>95</v>
      </c>
      <c r="H31" s="88">
        <f>'[1]TABELA - BARBEARIA'!H31</f>
        <v>0</v>
      </c>
      <c r="I31" s="80">
        <f>'[1]TABELA - BARBEARIA'!I31</f>
        <v>0</v>
      </c>
      <c r="J31" s="92">
        <f>'[1]TABELA - BARBEARIA'!L31</f>
        <v>0</v>
      </c>
      <c r="K31" s="97"/>
      <c r="L31" s="23">
        <f>SUM(Tabela7[[#This Row],[Qtd]]-Tabela7[[#This Row],[Saida]])</f>
        <v>0</v>
      </c>
    </row>
    <row r="32" spans="1:12" ht="16.2" thickBot="1" x14ac:dyDescent="0.35">
      <c r="G32" s="26" t="s">
        <v>96</v>
      </c>
      <c r="H32" s="87">
        <f>'[1]TABELA - BARBEARIA'!H32</f>
        <v>0</v>
      </c>
      <c r="I32" s="80">
        <f>'[1]TABELA - BARBEARIA'!I32</f>
        <v>0</v>
      </c>
      <c r="J32" s="23">
        <f>'[1]TABELA - BARBEARIA'!L32</f>
        <v>0</v>
      </c>
      <c r="K32" s="96"/>
      <c r="L32" s="23">
        <f>SUM(Tabela7[[#This Row],[Qtd]]-Tabela7[[#This Row],[Saida]])</f>
        <v>0</v>
      </c>
    </row>
    <row r="33" spans="7:12" ht="16.2" thickBot="1" x14ac:dyDescent="0.35">
      <c r="G33" s="26" t="s">
        <v>97</v>
      </c>
      <c r="H33" s="88">
        <f>'[1]TABELA - BARBEARIA'!H33</f>
        <v>0</v>
      </c>
      <c r="I33" s="80">
        <f>'[1]TABELA - BARBEARIA'!I33</f>
        <v>0</v>
      </c>
      <c r="J33" s="92">
        <f>'[1]TABELA - BARBEARIA'!L33</f>
        <v>0</v>
      </c>
      <c r="K33" s="97"/>
      <c r="L33" s="23">
        <f>SUM(Tabela7[[#This Row],[Qtd]]-Tabela7[[#This Row],[Saida]])</f>
        <v>0</v>
      </c>
    </row>
    <row r="34" spans="7:12" ht="16.2" thickBot="1" x14ac:dyDescent="0.35">
      <c r="G34" s="26" t="s">
        <v>98</v>
      </c>
      <c r="H34" s="87">
        <f>'[1]TABELA - BARBEARIA'!H34</f>
        <v>0</v>
      </c>
      <c r="I34" s="80">
        <f>'[1]TABELA - BARBEARIA'!I34</f>
        <v>0</v>
      </c>
      <c r="J34" s="23">
        <f>'[1]TABELA - BARBEARIA'!L34</f>
        <v>0</v>
      </c>
      <c r="K34" s="96"/>
      <c r="L34" s="23">
        <f>SUM(Tabela7[[#This Row],[Qtd]]-Tabela7[[#This Row],[Saida]])</f>
        <v>0</v>
      </c>
    </row>
    <row r="35" spans="7:12" ht="16.2" thickBot="1" x14ac:dyDescent="0.35">
      <c r="G35" s="26" t="s">
        <v>99</v>
      </c>
      <c r="H35" s="88">
        <f>'[1]TABELA - BARBEARIA'!H35</f>
        <v>0</v>
      </c>
      <c r="I35" s="80">
        <f>'[1]TABELA - BARBEARIA'!I35</f>
        <v>0</v>
      </c>
      <c r="J35" s="94">
        <f>'[1]TABELA - BARBEARIA'!L35</f>
        <v>0</v>
      </c>
      <c r="K35" s="98"/>
      <c r="L35" s="23">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24" sqref="C2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2" t="s">
        <v>9</v>
      </c>
      <c r="B1" s="132"/>
      <c r="C1" s="132"/>
      <c r="D1" s="132"/>
      <c r="E1" s="132"/>
      <c r="F1" s="41" t="s">
        <v>75</v>
      </c>
      <c r="G1" s="125">
        <f ca="1">TODAY()</f>
        <v>44121</v>
      </c>
      <c r="H1" s="125"/>
      <c r="I1" s="125"/>
      <c r="J1" s="125"/>
      <c r="K1" s="125"/>
    </row>
    <row r="2" spans="1:11" ht="15" thickBot="1" x14ac:dyDescent="0.35">
      <c r="C2" s="6"/>
    </row>
    <row r="3" spans="1:11" ht="18.600000000000001" customHeight="1" thickBot="1" x14ac:dyDescent="0.4">
      <c r="A3" s="19"/>
      <c r="C3" s="27" t="s">
        <v>1</v>
      </c>
      <c r="D3" s="28" t="s">
        <v>2</v>
      </c>
      <c r="E3" s="28" t="s">
        <v>73</v>
      </c>
      <c r="F3" s="78" t="s">
        <v>109</v>
      </c>
      <c r="G3" s="78" t="s">
        <v>108</v>
      </c>
      <c r="H3" s="78" t="s">
        <v>110</v>
      </c>
    </row>
    <row r="4" spans="1:11" ht="18.600000000000001" customHeight="1" thickBot="1" x14ac:dyDescent="0.4">
      <c r="A4" s="131" t="s">
        <v>18</v>
      </c>
      <c r="B4" s="11">
        <v>1</v>
      </c>
      <c r="C4" s="1" t="str">
        <f>'[1]TABELA - BAR'!C4</f>
        <v>Skol Puro Malte Lata 350ml</v>
      </c>
      <c r="D4" s="9">
        <f>'[1]TABELA - BAR'!D4</f>
        <v>3.5</v>
      </c>
      <c r="E4" s="9">
        <f>'[1]TABELA - BAR'!E4</f>
        <v>10</v>
      </c>
      <c r="F4" s="81">
        <f>'[1]TABELA - BAR'!H4</f>
        <v>0</v>
      </c>
      <c r="G4" s="81"/>
      <c r="H4" s="81">
        <f>SUM(F4-G4)</f>
        <v>0</v>
      </c>
    </row>
    <row r="5" spans="1:11" ht="18.600000000000001" customHeight="1" thickBot="1" x14ac:dyDescent="0.4">
      <c r="A5" s="131"/>
      <c r="B5" s="11">
        <v>2</v>
      </c>
      <c r="C5" s="1" t="str">
        <f>'[1]TABELA - BAR'!C5</f>
        <v>Budweiser Lata 350ml</v>
      </c>
      <c r="D5" s="9">
        <f>'[1]TABELA - BAR'!D5</f>
        <v>4.5</v>
      </c>
      <c r="E5" s="9">
        <f>'[1]TABELA - BAR'!E5</f>
        <v>12</v>
      </c>
      <c r="F5" s="47">
        <f>'[1]TABELA - BAR'!H5</f>
        <v>0</v>
      </c>
      <c r="G5" s="47"/>
      <c r="H5" s="82">
        <f t="shared" ref="H5:H8" si="0">SUM(F5-G5)</f>
        <v>0</v>
      </c>
    </row>
    <row r="6" spans="1:11" ht="18.600000000000001" customHeight="1" thickBot="1" x14ac:dyDescent="0.4">
      <c r="A6" s="131"/>
      <c r="B6" s="11">
        <v>3</v>
      </c>
      <c r="C6" s="1" t="str">
        <f>'[1]TABELA - BAR'!C6</f>
        <v>Brahma Duplo Malte Lata 350ml</v>
      </c>
      <c r="D6" s="9">
        <f>'[1]TABELA - BAR'!D6</f>
        <v>3.5</v>
      </c>
      <c r="E6" s="9">
        <f>'[1]TABELA - BAR'!E6</f>
        <v>10</v>
      </c>
      <c r="F6" s="81">
        <f>'[1]TABELA - BAR'!H6</f>
        <v>0</v>
      </c>
      <c r="G6" s="81"/>
      <c r="H6" s="81">
        <f t="shared" si="0"/>
        <v>0</v>
      </c>
    </row>
    <row r="7" spans="1:11" ht="18.600000000000001" customHeight="1" thickBot="1" x14ac:dyDescent="0.4">
      <c r="A7" s="131"/>
      <c r="B7" s="11">
        <v>4</v>
      </c>
      <c r="C7" s="1">
        <f>'[1]TABELA - BAR'!C7</f>
        <v>0</v>
      </c>
      <c r="D7" s="9">
        <f>'[1]TABELA - BAR'!D7</f>
        <v>0</v>
      </c>
      <c r="E7" s="9">
        <f>'[1]TABELA - BAR'!E7</f>
        <v>0</v>
      </c>
      <c r="F7" s="47">
        <f>'[1]TABELA - BAR'!H7</f>
        <v>0</v>
      </c>
      <c r="G7" s="47"/>
      <c r="H7" s="82">
        <f t="shared" si="0"/>
        <v>0</v>
      </c>
    </row>
    <row r="8" spans="1:11" ht="18.600000000000001" customHeight="1" thickBot="1" x14ac:dyDescent="0.4">
      <c r="A8" s="131"/>
      <c r="B8" s="11">
        <v>5</v>
      </c>
      <c r="C8" s="1">
        <f>'[1]TABELA - BAR'!C8</f>
        <v>0</v>
      </c>
      <c r="D8" s="9">
        <f>'[1]TABELA - BAR'!D8</f>
        <v>0</v>
      </c>
      <c r="E8" s="9">
        <f>'[1]TABELA - BAR'!E8</f>
        <v>0</v>
      </c>
      <c r="F8" s="81">
        <f>'[1]TABELA - BAR'!H8</f>
        <v>0</v>
      </c>
      <c r="G8" s="81"/>
      <c r="H8" s="81">
        <f t="shared" si="0"/>
        <v>0</v>
      </c>
    </row>
    <row r="9" spans="1:11" ht="18.600000000000001" customHeight="1" thickBot="1" x14ac:dyDescent="0.35">
      <c r="A9" s="131"/>
      <c r="B9" s="2"/>
      <c r="C9" s="40"/>
      <c r="D9" s="40"/>
    </row>
    <row r="10" spans="1:11" ht="18.600000000000001" thickBot="1" x14ac:dyDescent="0.4">
      <c r="A10" s="131"/>
      <c r="B10" s="5"/>
      <c r="C10" s="3" t="s">
        <v>3</v>
      </c>
      <c r="D10" s="7" t="s">
        <v>2</v>
      </c>
      <c r="E10" s="45" t="s">
        <v>78</v>
      </c>
      <c r="F10" s="45" t="s">
        <v>108</v>
      </c>
      <c r="G10" s="45" t="s">
        <v>110</v>
      </c>
    </row>
    <row r="11" spans="1:11" ht="18.600000000000001" customHeight="1" thickBot="1" x14ac:dyDescent="0.4">
      <c r="A11" s="131"/>
      <c r="B11" s="11">
        <v>6</v>
      </c>
      <c r="C11" s="1" t="str">
        <f>'[1]TABELA - BAR'!C11</f>
        <v>Coca-Cola Lata 350ml</v>
      </c>
      <c r="D11" s="10">
        <f>'[1]TABELA - BAR'!D11</f>
        <v>3</v>
      </c>
      <c r="E11" s="46">
        <f>'[1]TABELA - BAR'!G11</f>
        <v>0</v>
      </c>
      <c r="F11" s="46"/>
      <c r="G11" s="46">
        <f>SUM(E11-F11)</f>
        <v>0</v>
      </c>
    </row>
    <row r="12" spans="1:11" ht="18.600000000000001" customHeight="1" thickBot="1" x14ac:dyDescent="0.4">
      <c r="A12" s="131"/>
      <c r="B12" s="11">
        <v>7</v>
      </c>
      <c r="C12" s="1">
        <f>'[1]TABELA - BAR'!C12</f>
        <v>0</v>
      </c>
      <c r="D12" s="10">
        <f>'[1]TABELA - BAR'!D12</f>
        <v>0</v>
      </c>
      <c r="E12" s="81">
        <f>'[1]TABELA - BAR'!G12</f>
        <v>0</v>
      </c>
      <c r="F12" s="81"/>
      <c r="G12" s="49">
        <f t="shared" ref="G12:G13" si="1">SUM(E12-F12)</f>
        <v>0</v>
      </c>
    </row>
    <row r="13" spans="1:11" ht="18.600000000000001" thickBot="1" x14ac:dyDescent="0.4">
      <c r="A13" s="131"/>
      <c r="B13" s="11">
        <v>8</v>
      </c>
      <c r="C13" s="1">
        <f>'[1]TABELA - BAR'!C13</f>
        <v>0</v>
      </c>
      <c r="D13" s="10">
        <f>'[1]TABELA - BAR'!D13</f>
        <v>0</v>
      </c>
      <c r="E13" s="48">
        <f>'[1]TABELA - BAR'!G13</f>
        <v>0</v>
      </c>
      <c r="F13" s="48"/>
      <c r="G13" s="82">
        <f t="shared" si="1"/>
        <v>0</v>
      </c>
    </row>
    <row r="14" spans="1:11" ht="18.600000000000001" customHeight="1" thickBot="1" x14ac:dyDescent="0.35">
      <c r="A14" s="131"/>
      <c r="B14" s="2"/>
      <c r="C14" s="40"/>
      <c r="D14" s="40"/>
    </row>
    <row r="15" spans="1:11" ht="18.600000000000001" thickBot="1" x14ac:dyDescent="0.4">
      <c r="A15" s="131"/>
      <c r="B15" s="5"/>
      <c r="C15" s="4" t="s">
        <v>4</v>
      </c>
      <c r="D15" s="8" t="s">
        <v>2</v>
      </c>
      <c r="E15" s="45" t="s">
        <v>78</v>
      </c>
      <c r="F15" s="45" t="s">
        <v>108</v>
      </c>
      <c r="G15" s="45" t="s">
        <v>110</v>
      </c>
    </row>
    <row r="16" spans="1:11" ht="18.600000000000001" customHeight="1" thickBot="1" x14ac:dyDescent="0.4">
      <c r="A16" s="131"/>
      <c r="B16" s="51">
        <v>9</v>
      </c>
      <c r="C16" s="52" t="str">
        <f>'[1]TABELA - BAR'!C16</f>
        <v>Amendoim</v>
      </c>
      <c r="D16" s="79">
        <f>'[1]TABELA - BAR'!D16</f>
        <v>5</v>
      </c>
      <c r="E16" s="49">
        <f>'[1]TABELA - BAR'!G16</f>
        <v>0</v>
      </c>
      <c r="F16" s="49"/>
      <c r="G16" s="49">
        <f>SUM(E16-F16)</f>
        <v>0</v>
      </c>
    </row>
    <row r="17" spans="1:7" ht="18.600000000000001" customHeight="1" thickBot="1" x14ac:dyDescent="0.4">
      <c r="A17" s="131"/>
      <c r="B17" s="51">
        <v>10</v>
      </c>
      <c r="C17" s="52" t="str">
        <f>'[1]TABELA - BAR'!C17</f>
        <v>Paçoca</v>
      </c>
      <c r="D17" s="79">
        <f>'[1]TABELA - BAR'!D17</f>
        <v>1</v>
      </c>
      <c r="E17" s="82">
        <f>'[1]TABELA - BAR'!G17</f>
        <v>0</v>
      </c>
      <c r="F17" s="82"/>
      <c r="G17" s="46">
        <f t="shared" ref="G17:G27" si="2">SUM(E17-F17)</f>
        <v>0</v>
      </c>
    </row>
    <row r="18" spans="1:7" ht="18.600000000000001" customHeight="1" thickBot="1" x14ac:dyDescent="0.4">
      <c r="A18" s="131"/>
      <c r="B18" s="51">
        <v>11</v>
      </c>
      <c r="C18" s="52" t="str">
        <f>'[1]TABELA - BAR'!C18</f>
        <v>Baton</v>
      </c>
      <c r="D18" s="79">
        <f>'[1]TABELA - BAR'!D18</f>
        <v>1.5</v>
      </c>
      <c r="E18" s="49">
        <f>'[1]TABELA - BAR'!G18</f>
        <v>0</v>
      </c>
      <c r="F18" s="50"/>
      <c r="G18" s="49">
        <f t="shared" si="2"/>
        <v>0</v>
      </c>
    </row>
    <row r="19" spans="1:7" ht="18.600000000000001" customHeight="1" thickBot="1" x14ac:dyDescent="0.4">
      <c r="A19" s="131"/>
      <c r="B19" s="51">
        <v>12</v>
      </c>
      <c r="C19" s="52" t="str">
        <f>'[1]TABELA - BAR'!C19</f>
        <v>Chocolate Kit-Kat</v>
      </c>
      <c r="D19" s="79">
        <f>'[1]TABELA - BAR'!D19</f>
        <v>3.5</v>
      </c>
      <c r="E19" s="82">
        <f>'[1]TABELA - BAR'!G19</f>
        <v>0</v>
      </c>
      <c r="F19" s="82"/>
      <c r="G19" s="46">
        <f t="shared" si="2"/>
        <v>0</v>
      </c>
    </row>
    <row r="20" spans="1:7" ht="18.600000000000001" customHeight="1" thickBot="1" x14ac:dyDescent="0.4">
      <c r="A20" s="131"/>
      <c r="B20" s="51">
        <v>13</v>
      </c>
      <c r="C20" s="52" t="str">
        <f>'[1]TABELA - BAR'!C20</f>
        <v>Halls</v>
      </c>
      <c r="D20" s="79">
        <f>'[1]TABELA - BAR'!D20</f>
        <v>2</v>
      </c>
      <c r="E20" s="49">
        <f>'[1]TABELA - BAR'!G20</f>
        <v>0</v>
      </c>
      <c r="F20" s="50"/>
      <c r="G20" s="49">
        <f t="shared" si="2"/>
        <v>0</v>
      </c>
    </row>
    <row r="21" spans="1:7" ht="18.600000000000001" customHeight="1" thickBot="1" x14ac:dyDescent="0.4">
      <c r="A21" s="131"/>
      <c r="B21" s="51">
        <v>14</v>
      </c>
      <c r="C21" s="52" t="str">
        <f>'[1]TABELA - BAR'!C21</f>
        <v>Trident</v>
      </c>
      <c r="D21" s="79">
        <f>'[1]TABELA - BAR'!D21</f>
        <v>2</v>
      </c>
      <c r="E21" s="82">
        <f>'[1]TABELA - BAR'!G21</f>
        <v>0</v>
      </c>
      <c r="F21" s="82"/>
      <c r="G21" s="46">
        <f t="shared" si="2"/>
        <v>0</v>
      </c>
    </row>
    <row r="22" spans="1:7" ht="18.600000000000001" customHeight="1" thickBot="1" x14ac:dyDescent="0.4">
      <c r="A22" s="131"/>
      <c r="B22" s="51">
        <v>15</v>
      </c>
      <c r="C22" s="52" t="str">
        <f>'[1]TABELA - BAR'!C22</f>
        <v>Bala Yogurte</v>
      </c>
      <c r="D22" s="79">
        <f>'[1]TABELA - BAR'!D22</f>
        <v>0.2</v>
      </c>
      <c r="E22" s="49">
        <f>'[1]TABELA - BAR'!G22</f>
        <v>0</v>
      </c>
      <c r="F22" s="50"/>
      <c r="G22" s="49">
        <f t="shared" si="2"/>
        <v>0</v>
      </c>
    </row>
    <row r="23" spans="1:7" ht="18.600000000000001" customHeight="1" thickBot="1" x14ac:dyDescent="0.4">
      <c r="A23" s="44"/>
      <c r="B23" s="51">
        <v>16</v>
      </c>
      <c r="C23" s="52" t="str">
        <f>'[1]TABELA - BAR'!C23</f>
        <v>Bala Caramelo</v>
      </c>
      <c r="D23" s="79">
        <f>'[1]TABELA - BAR'!D23</f>
        <v>0.5</v>
      </c>
      <c r="E23" s="82">
        <f>'[1]TABELA - BAR'!G23</f>
        <v>0</v>
      </c>
      <c r="F23" s="82"/>
      <c r="G23" s="46">
        <f t="shared" si="2"/>
        <v>0</v>
      </c>
    </row>
    <row r="24" spans="1:7" ht="18.600000000000001" customHeight="1" thickBot="1" x14ac:dyDescent="0.4">
      <c r="A24" s="44"/>
      <c r="B24" s="51">
        <v>17</v>
      </c>
      <c r="C24" s="52">
        <f>'[1]TABELA - BAR'!C24</f>
        <v>0</v>
      </c>
      <c r="D24" s="79">
        <f>'[1]TABELA - BAR'!D24</f>
        <v>0</v>
      </c>
      <c r="E24" s="49">
        <f>'[1]TABELA - BAR'!G24</f>
        <v>0</v>
      </c>
      <c r="F24" s="50"/>
      <c r="G24" s="49">
        <f t="shared" si="2"/>
        <v>0</v>
      </c>
    </row>
    <row r="25" spans="1:7" ht="18.600000000000001" customHeight="1" thickBot="1" x14ac:dyDescent="0.4">
      <c r="A25" s="44"/>
      <c r="B25" s="51">
        <v>18</v>
      </c>
      <c r="C25" s="52">
        <f>'[1]TABELA - BAR'!C25</f>
        <v>0</v>
      </c>
      <c r="D25" s="79">
        <f>'[1]TABELA - BAR'!D25</f>
        <v>0</v>
      </c>
      <c r="E25" s="82">
        <f>'[1]TABELA - BAR'!G25</f>
        <v>0</v>
      </c>
      <c r="F25" s="82"/>
      <c r="G25" s="46">
        <f t="shared" si="2"/>
        <v>0</v>
      </c>
    </row>
    <row r="26" spans="1:7" ht="18.600000000000001" customHeight="1" thickBot="1" x14ac:dyDescent="0.4">
      <c r="A26" s="44"/>
      <c r="B26" s="51">
        <v>19</v>
      </c>
      <c r="C26" s="52">
        <f>'[1]TABELA - BAR'!C26</f>
        <v>0</v>
      </c>
      <c r="D26" s="79">
        <f>'[1]TABELA - BAR'!D26</f>
        <v>0</v>
      </c>
      <c r="E26" s="49">
        <f>'[1]TABELA - BAR'!G26</f>
        <v>0</v>
      </c>
      <c r="F26" s="50"/>
      <c r="G26" s="49">
        <f t="shared" si="2"/>
        <v>0</v>
      </c>
    </row>
    <row r="27" spans="1:7" ht="18.600000000000001" customHeight="1" thickBot="1" x14ac:dyDescent="0.4">
      <c r="A27" s="44"/>
      <c r="B27" s="51">
        <v>20</v>
      </c>
      <c r="C27" s="52">
        <f>'[1]TABELA - BAR'!C27</f>
        <v>0</v>
      </c>
      <c r="D27" s="79">
        <f>'[1]TABELA - BAR'!D27</f>
        <v>0</v>
      </c>
      <c r="E27" s="82">
        <f>'[1]TABELA - BAR'!G27</f>
        <v>0</v>
      </c>
      <c r="F27" s="82"/>
      <c r="G27" s="82">
        <f t="shared" si="2"/>
        <v>0</v>
      </c>
    </row>
    <row r="36" spans="3:3" x14ac:dyDescent="0.3">
      <c r="C36" s="18"/>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9" t="s">
        <v>74</v>
      </c>
      <c r="B1" s="139"/>
      <c r="C1" s="139"/>
      <c r="D1" s="139"/>
      <c r="F1" s="41" t="s">
        <v>75</v>
      </c>
      <c r="G1" s="42">
        <f ca="1">TODAY()</f>
        <v>44121</v>
      </c>
    </row>
    <row r="2" spans="1:7" x14ac:dyDescent="0.3">
      <c r="A2" s="140" t="s">
        <v>76</v>
      </c>
      <c r="B2" s="141"/>
      <c r="C2" s="140" t="s">
        <v>77</v>
      </c>
      <c r="D2" s="141"/>
    </row>
    <row r="3" spans="1:7" x14ac:dyDescent="0.3">
      <c r="A3" s="137">
        <f>[1]FORNECEDORES!A3</f>
        <v>0</v>
      </c>
      <c r="B3" s="133"/>
      <c r="C3" s="133">
        <f>[1]FORNECEDORES!C3</f>
        <v>0</v>
      </c>
      <c r="D3" s="134"/>
    </row>
    <row r="4" spans="1:7" x14ac:dyDescent="0.3">
      <c r="A4" s="138">
        <f>[1]FORNECEDORES!A4</f>
        <v>0</v>
      </c>
      <c r="B4" s="135"/>
      <c r="C4" s="135">
        <f>[1]FORNECEDORES!C4</f>
        <v>0</v>
      </c>
      <c r="D4" s="136"/>
    </row>
    <row r="5" spans="1:7" x14ac:dyDescent="0.3">
      <c r="A5" s="137">
        <f>[1]FORNECEDORES!A5</f>
        <v>0</v>
      </c>
      <c r="B5" s="133"/>
      <c r="C5" s="133">
        <f>[1]FORNECEDORES!C5</f>
        <v>0</v>
      </c>
      <c r="D5" s="134"/>
    </row>
    <row r="6" spans="1:7" x14ac:dyDescent="0.3">
      <c r="A6" s="138">
        <f>[1]FORNECEDORES!A6</f>
        <v>0</v>
      </c>
      <c r="B6" s="135"/>
      <c r="C6" s="135">
        <f>[1]FORNECEDORES!C6</f>
        <v>0</v>
      </c>
      <c r="D6" s="136"/>
    </row>
    <row r="7" spans="1:7" x14ac:dyDescent="0.3">
      <c r="A7" s="137">
        <f>[1]FORNECEDORES!A7</f>
        <v>0</v>
      </c>
      <c r="B7" s="133"/>
      <c r="C7" s="133">
        <f>[1]FORNECEDORES!C7</f>
        <v>0</v>
      </c>
      <c r="D7" s="134"/>
    </row>
    <row r="8" spans="1:7" x14ac:dyDescent="0.3">
      <c r="A8" s="138">
        <f>[1]FORNECEDORES!A8</f>
        <v>0</v>
      </c>
      <c r="B8" s="135"/>
      <c r="C8" s="135">
        <f>[1]FORNECEDORES!C8</f>
        <v>0</v>
      </c>
      <c r="D8" s="136"/>
    </row>
    <row r="9" spans="1:7" x14ac:dyDescent="0.3">
      <c r="A9" s="137">
        <f>[1]FORNECEDORES!A9</f>
        <v>0</v>
      </c>
      <c r="B9" s="133"/>
      <c r="C9" s="133">
        <f>[1]FORNECEDORES!C9</f>
        <v>0</v>
      </c>
      <c r="D9" s="134"/>
    </row>
    <row r="10" spans="1:7" x14ac:dyDescent="0.3">
      <c r="A10" s="138">
        <f>[1]FORNECEDORES!A10</f>
        <v>0</v>
      </c>
      <c r="B10" s="135"/>
      <c r="C10" s="135">
        <f>[1]FORNECEDORES!C10</f>
        <v>0</v>
      </c>
      <c r="D10" s="136"/>
    </row>
    <row r="11" spans="1:7" x14ac:dyDescent="0.3">
      <c r="A11" s="137">
        <f>[1]FORNECEDORES!A11</f>
        <v>0</v>
      </c>
      <c r="B11" s="133"/>
      <c r="C11" s="133">
        <f>[1]FORNECEDORES!C11</f>
        <v>0</v>
      </c>
      <c r="D11" s="134"/>
    </row>
    <row r="12" spans="1:7" x14ac:dyDescent="0.3">
      <c r="A12" s="138">
        <f>[1]FORNECEDORES!A12</f>
        <v>0</v>
      </c>
      <c r="B12" s="135"/>
      <c r="C12" s="135">
        <f>[1]FORNECEDORES!C12</f>
        <v>0</v>
      </c>
      <c r="D12" s="136"/>
    </row>
    <row r="13" spans="1:7" x14ac:dyDescent="0.3">
      <c r="A13" s="137">
        <f>[1]FORNECEDORES!A13</f>
        <v>0</v>
      </c>
      <c r="B13" s="133"/>
      <c r="C13" s="133">
        <f>[1]FORNECEDORES!C13</f>
        <v>0</v>
      </c>
      <c r="D13" s="134"/>
    </row>
    <row r="14" spans="1:7" x14ac:dyDescent="0.3">
      <c r="A14" s="138">
        <f>[1]FORNECEDORES!A14</f>
        <v>0</v>
      </c>
      <c r="B14" s="135"/>
      <c r="C14" s="135">
        <f>[1]FORNECEDORES!C14</f>
        <v>0</v>
      </c>
      <c r="D14" s="136"/>
    </row>
    <row r="15" spans="1:7" x14ac:dyDescent="0.3">
      <c r="A15" s="137">
        <f>[1]FORNECEDORES!A15</f>
        <v>0</v>
      </c>
      <c r="B15" s="133"/>
      <c r="C15" s="133">
        <f>[1]FORNECEDORES!C15</f>
        <v>0</v>
      </c>
      <c r="D15" s="134"/>
    </row>
    <row r="16" spans="1:7" x14ac:dyDescent="0.3">
      <c r="A16" s="138">
        <f>[1]FORNECEDORES!A16</f>
        <v>0</v>
      </c>
      <c r="B16" s="135"/>
      <c r="C16" s="135">
        <f>[1]FORNECEDORES!C16</f>
        <v>0</v>
      </c>
      <c r="D16" s="136"/>
    </row>
    <row r="17" spans="1:4" x14ac:dyDescent="0.3">
      <c r="A17" s="137">
        <f>[1]FORNECEDORES!A17</f>
        <v>0</v>
      </c>
      <c r="B17" s="133"/>
      <c r="C17" s="133">
        <f>[1]FORNECEDORES!C17</f>
        <v>0</v>
      </c>
      <c r="D17" s="134"/>
    </row>
    <row r="18" spans="1:4" x14ac:dyDescent="0.3">
      <c r="A18" s="138">
        <f>[1]FORNECEDORES!A18</f>
        <v>0</v>
      </c>
      <c r="B18" s="135"/>
      <c r="C18" s="135">
        <f>[1]FORNECEDORES!C18</f>
        <v>0</v>
      </c>
      <c r="D18" s="136"/>
    </row>
    <row r="19" spans="1:4" x14ac:dyDescent="0.3">
      <c r="A19" s="137">
        <f>[1]FORNECEDORES!A19</f>
        <v>0</v>
      </c>
      <c r="B19" s="133"/>
      <c r="C19" s="133">
        <f>[1]FORNECEDORES!C19</f>
        <v>0</v>
      </c>
      <c r="D19" s="134"/>
    </row>
    <row r="20" spans="1:4" x14ac:dyDescent="0.3">
      <c r="A20" s="138">
        <f>[1]FORNECEDORES!A20</f>
        <v>0</v>
      </c>
      <c r="B20" s="135"/>
      <c r="C20" s="135">
        <f>[1]FORNECEDORES!C20</f>
        <v>0</v>
      </c>
      <c r="D20" s="136"/>
    </row>
    <row r="21" spans="1:4" x14ac:dyDescent="0.3">
      <c r="A21" s="137">
        <f>[1]FORNECEDORES!A21</f>
        <v>0</v>
      </c>
      <c r="B21" s="133"/>
      <c r="C21" s="133">
        <f>[1]FORNECEDORES!C21</f>
        <v>0</v>
      </c>
      <c r="D21" s="134"/>
    </row>
  </sheetData>
  <mergeCells count="41">
    <mergeCell ref="A4:B4"/>
    <mergeCell ref="C9:D9"/>
    <mergeCell ref="C10:D10"/>
    <mergeCell ref="A1:D1"/>
    <mergeCell ref="A2:B2"/>
    <mergeCell ref="C2:D2"/>
    <mergeCell ref="A3:B3"/>
    <mergeCell ref="C3:D3"/>
    <mergeCell ref="C4:D4"/>
    <mergeCell ref="C5:D5"/>
    <mergeCell ref="C6:D6"/>
    <mergeCell ref="C7:D7"/>
    <mergeCell ref="C8:D8"/>
    <mergeCell ref="A16:B16"/>
    <mergeCell ref="A5:B5"/>
    <mergeCell ref="A6:B6"/>
    <mergeCell ref="A7:B7"/>
    <mergeCell ref="A8:B8"/>
    <mergeCell ref="A9:B9"/>
    <mergeCell ref="A10:B10"/>
    <mergeCell ref="A11:B11"/>
    <mergeCell ref="A12:B12"/>
    <mergeCell ref="A13:B13"/>
    <mergeCell ref="A14:B14"/>
    <mergeCell ref="A15:B15"/>
    <mergeCell ref="A17:B17"/>
    <mergeCell ref="A18:B18"/>
    <mergeCell ref="A19:B19"/>
    <mergeCell ref="A20:B20"/>
    <mergeCell ref="A21:B21"/>
    <mergeCell ref="C11:D11"/>
    <mergeCell ref="C12:D12"/>
    <mergeCell ref="C13:D13"/>
    <mergeCell ref="C21:D21"/>
    <mergeCell ref="C15:D15"/>
    <mergeCell ref="C16:D16"/>
    <mergeCell ref="C17:D17"/>
    <mergeCell ref="C18:D18"/>
    <mergeCell ref="C19:D19"/>
    <mergeCell ref="C20:D20"/>
    <mergeCell ref="C14:D14"/>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68" activePane="bottomLeft" state="frozen"/>
      <selection pane="bottomLeft" activeCell="O12" sqref="O8:P12"/>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90"/>
      <c r="B1" s="90"/>
      <c r="C1" s="90"/>
      <c r="D1" s="90"/>
      <c r="E1" s="90"/>
      <c r="F1" s="90"/>
      <c r="G1" s="90"/>
      <c r="H1" s="90"/>
      <c r="I1" s="90"/>
      <c r="J1" s="90"/>
      <c r="K1" s="90"/>
      <c r="L1" s="90"/>
      <c r="M1" s="90"/>
      <c r="N1" s="90"/>
      <c r="O1" s="90"/>
      <c r="P1" s="90"/>
      <c r="Q1" s="90"/>
    </row>
    <row r="4" spans="1:17" x14ac:dyDescent="0.3">
      <c r="I4" s="41" t="s">
        <v>75</v>
      </c>
      <c r="J4" s="151">
        <f ca="1">TODAY()</f>
        <v>44121</v>
      </c>
      <c r="K4" s="151"/>
      <c r="L4" s="151"/>
      <c r="M4" s="151"/>
    </row>
    <row r="5" spans="1:17" ht="21.6" thickBot="1" x14ac:dyDescent="0.35">
      <c r="O5" s="60"/>
      <c r="P5" s="60"/>
      <c r="Q5" s="60"/>
    </row>
    <row r="6" spans="1:17" ht="21.6" thickBot="1" x14ac:dyDescent="0.35">
      <c r="E6" s="148" t="s">
        <v>32</v>
      </c>
      <c r="F6" s="149"/>
      <c r="G6" s="149"/>
      <c r="H6" s="149"/>
      <c r="I6" s="149"/>
      <c r="J6" s="149"/>
      <c r="K6" s="149"/>
      <c r="L6" s="149"/>
      <c r="M6" s="149"/>
      <c r="N6" s="149"/>
      <c r="O6" s="149"/>
      <c r="P6" s="150"/>
      <c r="Q6" s="40"/>
    </row>
    <row r="7" spans="1:17" ht="16.2" thickBot="1" x14ac:dyDescent="0.35">
      <c r="E7" s="71"/>
      <c r="F7" s="65" t="s">
        <v>103</v>
      </c>
      <c r="G7" s="65" t="s">
        <v>102</v>
      </c>
      <c r="H7" s="65" t="s">
        <v>104</v>
      </c>
      <c r="I7" s="71"/>
      <c r="J7" s="65" t="s">
        <v>103</v>
      </c>
      <c r="K7" s="65" t="s">
        <v>102</v>
      </c>
      <c r="L7" s="72" t="s">
        <v>104</v>
      </c>
      <c r="M7" s="71"/>
      <c r="N7" s="65" t="s">
        <v>103</v>
      </c>
      <c r="O7" s="65" t="s">
        <v>102</v>
      </c>
      <c r="P7" s="72" t="s">
        <v>104</v>
      </c>
      <c r="Q7" s="40"/>
    </row>
    <row r="8" spans="1:17" ht="15.6" x14ac:dyDescent="0.3">
      <c r="E8" s="38" t="s">
        <v>34</v>
      </c>
      <c r="F8" s="58"/>
      <c r="G8" s="61"/>
      <c r="H8" s="68"/>
      <c r="I8" s="66" t="s">
        <v>47</v>
      </c>
      <c r="J8" s="73"/>
      <c r="K8" s="63"/>
      <c r="L8" s="75"/>
      <c r="M8" s="38" t="s">
        <v>60</v>
      </c>
      <c r="N8" s="58"/>
      <c r="O8" s="61"/>
      <c r="P8" s="68"/>
      <c r="Q8" s="40"/>
    </row>
    <row r="9" spans="1:17" ht="15.6" x14ac:dyDescent="0.3">
      <c r="E9" s="35" t="s">
        <v>35</v>
      </c>
      <c r="F9" s="33"/>
      <c r="G9" s="63"/>
      <c r="H9" s="76"/>
      <c r="I9" s="32" t="s">
        <v>48</v>
      </c>
      <c r="J9" s="34"/>
      <c r="K9" s="62"/>
      <c r="L9" s="69"/>
      <c r="M9" s="35" t="s">
        <v>61</v>
      </c>
      <c r="N9" s="33"/>
      <c r="O9" s="63"/>
      <c r="P9" s="76"/>
      <c r="Q9" s="40"/>
    </row>
    <row r="10" spans="1:17" ht="15.6" x14ac:dyDescent="0.3">
      <c r="E10" s="32" t="s">
        <v>36</v>
      </c>
      <c r="F10" s="34"/>
      <c r="G10" s="62"/>
      <c r="H10" s="69"/>
      <c r="I10" s="35" t="s">
        <v>49</v>
      </c>
      <c r="J10" s="33"/>
      <c r="K10" s="63"/>
      <c r="L10" s="76"/>
      <c r="M10" s="32" t="s">
        <v>62</v>
      </c>
      <c r="N10" s="34"/>
      <c r="O10" s="62"/>
      <c r="P10" s="69"/>
      <c r="Q10" s="40"/>
    </row>
    <row r="11" spans="1:17" ht="15.6" x14ac:dyDescent="0.3">
      <c r="E11" s="35" t="s">
        <v>37</v>
      </c>
      <c r="F11" s="33"/>
      <c r="G11" s="63"/>
      <c r="H11" s="76"/>
      <c r="I11" s="32" t="s">
        <v>50</v>
      </c>
      <c r="J11" s="34"/>
      <c r="K11" s="62"/>
      <c r="L11" s="69"/>
      <c r="M11" s="35" t="s">
        <v>63</v>
      </c>
      <c r="N11" s="33"/>
      <c r="O11" s="63"/>
      <c r="P11" s="76"/>
      <c r="Q11" s="40"/>
    </row>
    <row r="12" spans="1:17" ht="15.6" x14ac:dyDescent="0.3">
      <c r="E12" s="32" t="s">
        <v>38</v>
      </c>
      <c r="F12" s="34"/>
      <c r="G12" s="62"/>
      <c r="H12" s="69"/>
      <c r="I12" s="35" t="s">
        <v>51</v>
      </c>
      <c r="J12" s="33"/>
      <c r="K12" s="63"/>
      <c r="L12" s="76"/>
      <c r="M12" s="32" t="s">
        <v>64</v>
      </c>
      <c r="N12" s="34"/>
      <c r="O12" s="62"/>
      <c r="P12" s="69"/>
      <c r="Q12" s="40"/>
    </row>
    <row r="13" spans="1:17" ht="15.6" x14ac:dyDescent="0.3">
      <c r="E13" s="35" t="s">
        <v>39</v>
      </c>
      <c r="F13" s="33"/>
      <c r="G13" s="63"/>
      <c r="H13" s="76"/>
      <c r="I13" s="32" t="s">
        <v>52</v>
      </c>
      <c r="J13" s="34"/>
      <c r="K13" s="62"/>
      <c r="L13" s="69"/>
      <c r="M13" s="35" t="s">
        <v>65</v>
      </c>
      <c r="N13" s="33"/>
      <c r="O13" s="63"/>
      <c r="P13" s="76"/>
      <c r="Q13" s="40"/>
    </row>
    <row r="14" spans="1:17" ht="15.6" x14ac:dyDescent="0.3">
      <c r="E14" s="32" t="s">
        <v>40</v>
      </c>
      <c r="F14" s="34"/>
      <c r="G14" s="62"/>
      <c r="H14" s="69"/>
      <c r="I14" s="35" t="s">
        <v>53</v>
      </c>
      <c r="J14" s="33"/>
      <c r="K14" s="63"/>
      <c r="L14" s="76"/>
      <c r="M14" s="32" t="s">
        <v>66</v>
      </c>
      <c r="N14" s="34"/>
      <c r="O14" s="62"/>
      <c r="P14" s="69"/>
      <c r="Q14" s="40"/>
    </row>
    <row r="15" spans="1:17" ht="15.6" x14ac:dyDescent="0.3">
      <c r="E15" s="35" t="s">
        <v>41</v>
      </c>
      <c r="F15" s="33"/>
      <c r="G15" s="63"/>
      <c r="H15" s="76"/>
      <c r="I15" s="32" t="s">
        <v>55</v>
      </c>
      <c r="J15" s="34"/>
      <c r="K15" s="62"/>
      <c r="L15" s="69"/>
      <c r="M15" s="35" t="s">
        <v>67</v>
      </c>
      <c r="N15" s="33"/>
      <c r="O15" s="63"/>
      <c r="P15" s="76"/>
      <c r="Q15" s="40"/>
    </row>
    <row r="16" spans="1:17" ht="15.6" x14ac:dyDescent="0.3">
      <c r="E16" s="32" t="s">
        <v>42</v>
      </c>
      <c r="F16" s="34"/>
      <c r="G16" s="62"/>
      <c r="H16" s="69"/>
      <c r="I16" s="35" t="s">
        <v>54</v>
      </c>
      <c r="J16" s="33"/>
      <c r="K16" s="63"/>
      <c r="L16" s="76"/>
      <c r="M16" s="32" t="s">
        <v>68</v>
      </c>
      <c r="N16" s="34"/>
      <c r="O16" s="62"/>
      <c r="P16" s="69"/>
      <c r="Q16" s="124"/>
    </row>
    <row r="17" spans="5:17" ht="15.6" x14ac:dyDescent="0.3">
      <c r="E17" s="35" t="s">
        <v>43</v>
      </c>
      <c r="F17" s="33"/>
      <c r="G17" s="63"/>
      <c r="H17" s="76"/>
      <c r="I17" s="32" t="s">
        <v>56</v>
      </c>
      <c r="J17" s="34"/>
      <c r="K17" s="62"/>
      <c r="L17" s="69"/>
      <c r="M17" s="35" t="s">
        <v>69</v>
      </c>
      <c r="N17" s="33"/>
      <c r="O17" s="63"/>
      <c r="P17" s="76"/>
      <c r="Q17" s="40"/>
    </row>
    <row r="18" spans="5:17" ht="15.6" x14ac:dyDescent="0.3">
      <c r="E18" s="32" t="s">
        <v>44</v>
      </c>
      <c r="F18" s="34"/>
      <c r="G18" s="62"/>
      <c r="H18" s="69"/>
      <c r="I18" s="35" t="s">
        <v>57</v>
      </c>
      <c r="J18" s="33"/>
      <c r="K18" s="63"/>
      <c r="L18" s="76"/>
      <c r="M18" s="32" t="s">
        <v>70</v>
      </c>
      <c r="N18" s="34"/>
      <c r="O18" s="62"/>
      <c r="P18" s="69"/>
      <c r="Q18" s="13"/>
    </row>
    <row r="19" spans="5:17" ht="15.6" x14ac:dyDescent="0.3">
      <c r="E19" s="35" t="s">
        <v>45</v>
      </c>
      <c r="F19" s="33"/>
      <c r="G19" s="63"/>
      <c r="H19" s="76"/>
      <c r="I19" s="32" t="s">
        <v>58</v>
      </c>
      <c r="J19" s="34"/>
      <c r="K19" s="62"/>
      <c r="L19" s="69"/>
      <c r="M19" s="35" t="s">
        <v>71</v>
      </c>
      <c r="N19" s="33"/>
      <c r="O19" s="63"/>
      <c r="P19" s="76"/>
      <c r="Q19" s="13"/>
    </row>
    <row r="20" spans="5:17" ht="16.2" thickBot="1" x14ac:dyDescent="0.35">
      <c r="E20" s="36" t="s">
        <v>46</v>
      </c>
      <c r="F20" s="59"/>
      <c r="G20" s="115"/>
      <c r="H20" s="70"/>
      <c r="I20" s="67" t="s">
        <v>59</v>
      </c>
      <c r="J20" s="37"/>
      <c r="K20" s="63"/>
      <c r="L20" s="77"/>
      <c r="M20" s="36" t="s">
        <v>72</v>
      </c>
      <c r="N20" s="59"/>
      <c r="O20" s="115"/>
      <c r="P20" s="70"/>
      <c r="Q20" s="13"/>
    </row>
    <row r="21" spans="5:17" ht="21.6" thickBot="1" x14ac:dyDescent="0.35">
      <c r="J21" s="83" t="s">
        <v>106</v>
      </c>
      <c r="K21" s="84">
        <f>SUM(L21:N21)</f>
        <v>0</v>
      </c>
      <c r="L21" s="85">
        <f>COUNTIF(H8:H20,J21)</f>
        <v>0</v>
      </c>
      <c r="M21" s="85">
        <f>COUNTIF(L8:L20,J21)</f>
        <v>0</v>
      </c>
      <c r="N21" s="86">
        <f>COUNTIF(P8:P20,J21)</f>
        <v>0</v>
      </c>
      <c r="O21" s="60"/>
      <c r="P21" s="60"/>
      <c r="Q21" s="60"/>
    </row>
    <row r="22" spans="5:17" ht="16.2" thickBot="1" x14ac:dyDescent="0.35">
      <c r="G22" s="120" t="s">
        <v>107</v>
      </c>
      <c r="H22" s="122">
        <f>SUM(D83:F95)</f>
        <v>0</v>
      </c>
      <c r="M22" s="121" t="s">
        <v>118</v>
      </c>
      <c r="N22" s="119">
        <f>SUM('CONTROLE DE ENTRADA'!F13-CAIXA!H22)</f>
        <v>0</v>
      </c>
      <c r="O22" s="13"/>
      <c r="P22" s="64"/>
      <c r="Q22" s="64"/>
    </row>
    <row r="23" spans="5:17" x14ac:dyDescent="0.3">
      <c r="N23" s="13"/>
      <c r="O23" s="13"/>
      <c r="P23" s="64"/>
      <c r="Q23" s="64"/>
    </row>
    <row r="24" spans="5:17" ht="15" thickBot="1" x14ac:dyDescent="0.35">
      <c r="N24" s="13"/>
      <c r="O24" s="13"/>
      <c r="P24" s="64"/>
      <c r="Q24" s="64"/>
    </row>
    <row r="25" spans="5:17" ht="21.6" thickBot="1" x14ac:dyDescent="0.35">
      <c r="E25" s="148" t="s">
        <v>33</v>
      </c>
      <c r="F25" s="149"/>
      <c r="G25" s="149"/>
      <c r="H25" s="149"/>
      <c r="I25" s="149"/>
      <c r="J25" s="149"/>
      <c r="K25" s="149"/>
      <c r="L25" s="149"/>
      <c r="M25" s="149"/>
      <c r="N25" s="149"/>
      <c r="O25" s="149"/>
      <c r="P25" s="150"/>
      <c r="Q25" s="40"/>
    </row>
    <row r="26" spans="5:17" ht="16.2" thickBot="1" x14ac:dyDescent="0.35">
      <c r="E26" s="71"/>
      <c r="F26" s="65" t="s">
        <v>103</v>
      </c>
      <c r="G26" s="65" t="s">
        <v>102</v>
      </c>
      <c r="H26" s="65" t="s">
        <v>104</v>
      </c>
      <c r="I26" s="71"/>
      <c r="J26" s="65" t="s">
        <v>103</v>
      </c>
      <c r="K26" s="65" t="s">
        <v>102</v>
      </c>
      <c r="L26" s="72" t="s">
        <v>104</v>
      </c>
      <c r="M26" s="71"/>
      <c r="N26" s="65" t="s">
        <v>103</v>
      </c>
      <c r="O26" s="65" t="s">
        <v>102</v>
      </c>
      <c r="P26" s="72" t="s">
        <v>104</v>
      </c>
      <c r="Q26" s="40"/>
    </row>
    <row r="27" spans="5:17" ht="15.6" x14ac:dyDescent="0.3">
      <c r="E27" s="38" t="s">
        <v>34</v>
      </c>
      <c r="F27" s="58"/>
      <c r="G27" s="61"/>
      <c r="H27" s="68"/>
      <c r="I27" s="66" t="s">
        <v>47</v>
      </c>
      <c r="J27" s="73"/>
      <c r="K27" s="63"/>
      <c r="L27" s="75"/>
      <c r="M27" s="38" t="s">
        <v>60</v>
      </c>
      <c r="N27" s="58"/>
      <c r="O27" s="61"/>
      <c r="P27" s="68"/>
      <c r="Q27" s="40"/>
    </row>
    <row r="28" spans="5:17" ht="15.6" x14ac:dyDescent="0.3">
      <c r="E28" s="35" t="s">
        <v>35</v>
      </c>
      <c r="F28" s="33"/>
      <c r="G28" s="63"/>
      <c r="H28" s="76"/>
      <c r="I28" s="32" t="s">
        <v>48</v>
      </c>
      <c r="J28" s="34"/>
      <c r="K28" s="62"/>
      <c r="L28" s="69"/>
      <c r="M28" s="35" t="s">
        <v>61</v>
      </c>
      <c r="N28" s="33"/>
      <c r="O28" s="63"/>
      <c r="P28" s="76"/>
      <c r="Q28" s="40"/>
    </row>
    <row r="29" spans="5:17" ht="15.6" x14ac:dyDescent="0.3">
      <c r="E29" s="32" t="s">
        <v>36</v>
      </c>
      <c r="F29" s="34"/>
      <c r="G29" s="62"/>
      <c r="H29" s="69"/>
      <c r="I29" s="35" t="s">
        <v>49</v>
      </c>
      <c r="J29" s="33"/>
      <c r="K29" s="63"/>
      <c r="L29" s="76"/>
      <c r="M29" s="32" t="s">
        <v>62</v>
      </c>
      <c r="N29" s="34"/>
      <c r="O29" s="62"/>
      <c r="P29" s="69"/>
      <c r="Q29" s="40"/>
    </row>
    <row r="30" spans="5:17" ht="15.6" x14ac:dyDescent="0.3">
      <c r="E30" s="35" t="s">
        <v>37</v>
      </c>
      <c r="F30" s="33"/>
      <c r="G30" s="63"/>
      <c r="H30" s="76"/>
      <c r="I30" s="32" t="s">
        <v>50</v>
      </c>
      <c r="J30" s="34"/>
      <c r="K30" s="62"/>
      <c r="L30" s="69"/>
      <c r="M30" s="35" t="s">
        <v>63</v>
      </c>
      <c r="N30" s="33"/>
      <c r="O30" s="63"/>
      <c r="P30" s="76"/>
      <c r="Q30" s="40"/>
    </row>
    <row r="31" spans="5:17" ht="15.6" x14ac:dyDescent="0.3">
      <c r="E31" s="32" t="s">
        <v>38</v>
      </c>
      <c r="F31" s="34"/>
      <c r="G31" s="62"/>
      <c r="H31" s="69"/>
      <c r="I31" s="35" t="s">
        <v>51</v>
      </c>
      <c r="J31" s="33"/>
      <c r="K31" s="63"/>
      <c r="L31" s="76"/>
      <c r="M31" s="32" t="s">
        <v>64</v>
      </c>
      <c r="N31" s="34"/>
      <c r="O31" s="62"/>
      <c r="P31" s="69"/>
      <c r="Q31" s="40"/>
    </row>
    <row r="32" spans="5:17" ht="15.6" x14ac:dyDescent="0.3">
      <c r="E32" s="35" t="s">
        <v>39</v>
      </c>
      <c r="F32" s="33"/>
      <c r="G32" s="63"/>
      <c r="H32" s="76"/>
      <c r="I32" s="32" t="s">
        <v>52</v>
      </c>
      <c r="J32" s="34"/>
      <c r="K32" s="62"/>
      <c r="L32" s="69"/>
      <c r="M32" s="35" t="s">
        <v>65</v>
      </c>
      <c r="N32" s="33"/>
      <c r="O32" s="63"/>
      <c r="P32" s="76"/>
      <c r="Q32" s="40"/>
    </row>
    <row r="33" spans="5:17" ht="15.6" x14ac:dyDescent="0.3">
      <c r="E33" s="32" t="s">
        <v>40</v>
      </c>
      <c r="F33" s="34"/>
      <c r="G33" s="62"/>
      <c r="H33" s="69"/>
      <c r="I33" s="35" t="s">
        <v>53</v>
      </c>
      <c r="J33" s="33"/>
      <c r="K33" s="63"/>
      <c r="L33" s="76"/>
      <c r="M33" s="32" t="s">
        <v>66</v>
      </c>
      <c r="N33" s="34"/>
      <c r="O33" s="62"/>
      <c r="P33" s="69"/>
      <c r="Q33" s="40"/>
    </row>
    <row r="34" spans="5:17" ht="15.6" x14ac:dyDescent="0.3">
      <c r="E34" s="35" t="s">
        <v>41</v>
      </c>
      <c r="F34" s="33"/>
      <c r="G34" s="63"/>
      <c r="H34" s="76"/>
      <c r="I34" s="32" t="s">
        <v>55</v>
      </c>
      <c r="J34" s="34"/>
      <c r="K34" s="62"/>
      <c r="L34" s="69"/>
      <c r="M34" s="35" t="s">
        <v>67</v>
      </c>
      <c r="N34" s="33"/>
      <c r="O34" s="63"/>
      <c r="P34" s="76"/>
      <c r="Q34" s="40"/>
    </row>
    <row r="35" spans="5:17" ht="15.6" x14ac:dyDescent="0.3">
      <c r="E35" s="32" t="s">
        <v>42</v>
      </c>
      <c r="F35" s="34"/>
      <c r="G35" s="62"/>
      <c r="H35" s="69"/>
      <c r="I35" s="35" t="s">
        <v>54</v>
      </c>
      <c r="J35" s="33"/>
      <c r="K35" s="63"/>
      <c r="L35" s="76"/>
      <c r="M35" s="32" t="s">
        <v>68</v>
      </c>
      <c r="N35" s="34"/>
      <c r="O35" s="62"/>
      <c r="P35" s="69"/>
      <c r="Q35" s="40"/>
    </row>
    <row r="36" spans="5:17" ht="15.6" x14ac:dyDescent="0.3">
      <c r="E36" s="35" t="s">
        <v>43</v>
      </c>
      <c r="F36" s="33"/>
      <c r="G36" s="63"/>
      <c r="H36" s="76"/>
      <c r="I36" s="32" t="s">
        <v>56</v>
      </c>
      <c r="J36" s="34"/>
      <c r="K36" s="62"/>
      <c r="L36" s="69"/>
      <c r="M36" s="35" t="s">
        <v>69</v>
      </c>
      <c r="N36" s="33"/>
      <c r="O36" s="63"/>
      <c r="P36" s="76"/>
      <c r="Q36" s="40"/>
    </row>
    <row r="37" spans="5:17" ht="15.6" x14ac:dyDescent="0.3">
      <c r="E37" s="32" t="s">
        <v>44</v>
      </c>
      <c r="F37" s="34"/>
      <c r="G37" s="62"/>
      <c r="H37" s="69"/>
      <c r="I37" s="35" t="s">
        <v>57</v>
      </c>
      <c r="J37" s="33"/>
      <c r="K37" s="63"/>
      <c r="L37" s="76"/>
      <c r="M37" s="32" t="s">
        <v>70</v>
      </c>
      <c r="N37" s="34"/>
      <c r="O37" s="62"/>
      <c r="P37" s="69"/>
      <c r="Q37" s="13"/>
    </row>
    <row r="38" spans="5:17" ht="15.6" x14ac:dyDescent="0.3">
      <c r="E38" s="35" t="s">
        <v>45</v>
      </c>
      <c r="F38" s="33"/>
      <c r="G38" s="63"/>
      <c r="H38" s="76"/>
      <c r="I38" s="32" t="s">
        <v>58</v>
      </c>
      <c r="J38" s="34"/>
      <c r="K38" s="62"/>
      <c r="L38" s="69"/>
      <c r="M38" s="35" t="s">
        <v>71</v>
      </c>
      <c r="N38" s="33"/>
      <c r="O38" s="63"/>
      <c r="P38" s="76"/>
      <c r="Q38" s="13"/>
    </row>
    <row r="39" spans="5:17" ht="16.2" thickBot="1" x14ac:dyDescent="0.35">
      <c r="E39" s="36" t="s">
        <v>46</v>
      </c>
      <c r="F39" s="59"/>
      <c r="G39" s="115"/>
      <c r="H39" s="70"/>
      <c r="I39" s="67" t="s">
        <v>59</v>
      </c>
      <c r="J39" s="37"/>
      <c r="K39" s="63"/>
      <c r="L39" s="77"/>
      <c r="M39" s="36" t="s">
        <v>72</v>
      </c>
      <c r="N39" s="59"/>
      <c r="O39" s="115"/>
      <c r="P39" s="70"/>
      <c r="Q39" s="13"/>
    </row>
    <row r="40" spans="5:17" ht="21.6" thickBot="1" x14ac:dyDescent="0.35">
      <c r="J40" s="83" t="s">
        <v>107</v>
      </c>
      <c r="K40" s="84">
        <f>SUM(L40:N40)</f>
        <v>0</v>
      </c>
      <c r="L40" s="85">
        <f>COUNTIF(H27:H39,J40)</f>
        <v>0</v>
      </c>
      <c r="M40" s="85">
        <f>COUNTIF(L27:L39,J40)</f>
        <v>0</v>
      </c>
      <c r="N40" s="86">
        <f>COUNTIF(P27:P39,J40)</f>
        <v>0</v>
      </c>
      <c r="O40" s="60"/>
      <c r="P40" s="60"/>
      <c r="Q40" s="60"/>
    </row>
    <row r="41" spans="5:17" ht="21.6" thickBot="1" x14ac:dyDescent="0.35">
      <c r="G41" s="120" t="s">
        <v>107</v>
      </c>
      <c r="H41" s="122">
        <f>SUM(H83:J95)</f>
        <v>0</v>
      </c>
      <c r="I41" s="118"/>
      <c r="J41" s="116"/>
      <c r="L41" s="117"/>
      <c r="M41" s="121" t="s">
        <v>118</v>
      </c>
      <c r="N41" s="119">
        <f>SUM('CONTROLE DE ENTRADA'!$H$13-H41)</f>
        <v>0</v>
      </c>
      <c r="O41" s="60"/>
      <c r="P41" s="60"/>
      <c r="Q41" s="60"/>
    </row>
    <row r="42" spans="5:17" ht="15" thickBot="1" x14ac:dyDescent="0.35"/>
    <row r="43" spans="5:17" ht="21.6" thickBot="1" x14ac:dyDescent="0.35">
      <c r="E43" s="148" t="s">
        <v>101</v>
      </c>
      <c r="F43" s="149"/>
      <c r="G43" s="149"/>
      <c r="H43" s="149"/>
      <c r="I43" s="149"/>
      <c r="J43" s="149"/>
      <c r="K43" s="149"/>
      <c r="L43" s="149"/>
      <c r="M43" s="149"/>
      <c r="N43" s="149"/>
      <c r="O43" s="149"/>
      <c r="P43" s="150"/>
      <c r="Q43" s="40"/>
    </row>
    <row r="44" spans="5:17" ht="16.2" thickBot="1" x14ac:dyDescent="0.35">
      <c r="E44" s="71"/>
      <c r="F44" s="65" t="s">
        <v>103</v>
      </c>
      <c r="G44" s="65" t="s">
        <v>102</v>
      </c>
      <c r="H44" s="65" t="s">
        <v>104</v>
      </c>
      <c r="I44" s="71"/>
      <c r="J44" s="65" t="s">
        <v>103</v>
      </c>
      <c r="K44" s="65" t="s">
        <v>102</v>
      </c>
      <c r="L44" s="72" t="s">
        <v>104</v>
      </c>
      <c r="M44" s="71"/>
      <c r="N44" s="65" t="s">
        <v>103</v>
      </c>
      <c r="O44" s="65" t="s">
        <v>102</v>
      </c>
      <c r="P44" s="72" t="s">
        <v>104</v>
      </c>
      <c r="Q44" s="40"/>
    </row>
    <row r="45" spans="5:17" ht="16.2" thickBot="1" x14ac:dyDescent="0.35">
      <c r="E45" s="38" t="s">
        <v>34</v>
      </c>
      <c r="F45" s="58"/>
      <c r="G45" s="61"/>
      <c r="H45" s="68"/>
      <c r="I45" s="66" t="s">
        <v>47</v>
      </c>
      <c r="J45" s="102"/>
      <c r="K45" s="106"/>
      <c r="L45" s="75"/>
      <c r="M45" s="38" t="s">
        <v>60</v>
      </c>
      <c r="N45" s="58"/>
      <c r="O45" s="61"/>
      <c r="P45" s="68"/>
      <c r="Q45" s="40"/>
    </row>
    <row r="46" spans="5:17" ht="16.2" thickBot="1" x14ac:dyDescent="0.35">
      <c r="E46" s="32" t="s">
        <v>111</v>
      </c>
      <c r="F46" s="145"/>
      <c r="G46" s="146"/>
      <c r="H46" s="147"/>
      <c r="I46" s="35" t="s">
        <v>111</v>
      </c>
      <c r="J46" s="142"/>
      <c r="K46" s="143"/>
      <c r="L46" s="144"/>
      <c r="M46" s="32" t="s">
        <v>111</v>
      </c>
      <c r="N46" s="145"/>
      <c r="O46" s="146"/>
      <c r="P46" s="147"/>
      <c r="Q46" s="40"/>
    </row>
    <row r="47" spans="5:17" ht="16.2" thickBot="1" x14ac:dyDescent="0.35">
      <c r="E47" s="35" t="s">
        <v>35</v>
      </c>
      <c r="F47" s="33"/>
      <c r="G47" s="63"/>
      <c r="H47" s="76"/>
      <c r="I47" s="32" t="s">
        <v>48</v>
      </c>
      <c r="J47" s="34"/>
      <c r="K47" s="62"/>
      <c r="L47" s="69"/>
      <c r="M47" s="35" t="s">
        <v>61</v>
      </c>
      <c r="N47" s="33"/>
      <c r="O47" s="63"/>
      <c r="P47" s="76"/>
      <c r="Q47" s="40"/>
    </row>
    <row r="48" spans="5:17" ht="16.2" thickBot="1" x14ac:dyDescent="0.35">
      <c r="E48" s="35" t="s">
        <v>111</v>
      </c>
      <c r="F48" s="142"/>
      <c r="G48" s="143"/>
      <c r="H48" s="144"/>
      <c r="I48" s="32" t="s">
        <v>111</v>
      </c>
      <c r="J48" s="145"/>
      <c r="K48" s="146"/>
      <c r="L48" s="147"/>
      <c r="M48" s="35" t="s">
        <v>111</v>
      </c>
      <c r="N48" s="142"/>
      <c r="O48" s="143"/>
      <c r="P48" s="144"/>
      <c r="Q48" s="40"/>
    </row>
    <row r="49" spans="2:17" ht="16.2" thickBot="1" x14ac:dyDescent="0.35">
      <c r="E49" s="32" t="s">
        <v>36</v>
      </c>
      <c r="F49" s="34"/>
      <c r="G49" s="62"/>
      <c r="H49" s="69"/>
      <c r="I49" s="35" t="s">
        <v>49</v>
      </c>
      <c r="J49" s="33"/>
      <c r="K49" s="63"/>
      <c r="L49" s="76"/>
      <c r="M49" s="32" t="s">
        <v>62</v>
      </c>
      <c r="N49" s="34"/>
      <c r="O49" s="62"/>
      <c r="P49" s="69"/>
      <c r="Q49" s="40"/>
    </row>
    <row r="50" spans="2:17" ht="16.2" thickBot="1" x14ac:dyDescent="0.35">
      <c r="E50" s="32" t="s">
        <v>111</v>
      </c>
      <c r="F50" s="145"/>
      <c r="G50" s="146"/>
      <c r="H50" s="147"/>
      <c r="I50" s="35" t="s">
        <v>111</v>
      </c>
      <c r="J50" s="142"/>
      <c r="K50" s="143"/>
      <c r="L50" s="144"/>
      <c r="M50" s="32" t="s">
        <v>111</v>
      </c>
      <c r="N50" s="145"/>
      <c r="O50" s="146"/>
      <c r="P50" s="147"/>
      <c r="Q50" s="40"/>
    </row>
    <row r="51" spans="2:17" ht="16.2" thickBot="1" x14ac:dyDescent="0.35">
      <c r="E51" s="35" t="s">
        <v>37</v>
      </c>
      <c r="F51" s="33"/>
      <c r="G51" s="63"/>
      <c r="H51" s="76"/>
      <c r="I51" s="32" t="s">
        <v>50</v>
      </c>
      <c r="J51" s="34"/>
      <c r="K51" s="62"/>
      <c r="L51" s="69"/>
      <c r="M51" s="35" t="s">
        <v>63</v>
      </c>
      <c r="N51" s="33"/>
      <c r="O51" s="63"/>
      <c r="P51" s="76"/>
      <c r="Q51" s="40"/>
    </row>
    <row r="52" spans="2:17" ht="16.2" thickBot="1" x14ac:dyDescent="0.35">
      <c r="E52" s="35" t="s">
        <v>111</v>
      </c>
      <c r="F52" s="142"/>
      <c r="G52" s="143"/>
      <c r="H52" s="144"/>
      <c r="I52" s="32" t="s">
        <v>111</v>
      </c>
      <c r="J52" s="145"/>
      <c r="K52" s="146"/>
      <c r="L52" s="147"/>
      <c r="M52" s="35" t="s">
        <v>111</v>
      </c>
      <c r="N52" s="142"/>
      <c r="O52" s="143"/>
      <c r="P52" s="144"/>
      <c r="Q52" s="40"/>
    </row>
    <row r="53" spans="2:17" ht="16.2" thickBot="1" x14ac:dyDescent="0.35">
      <c r="E53" s="32" t="s">
        <v>38</v>
      </c>
      <c r="F53" s="34"/>
      <c r="G53" s="62"/>
      <c r="H53" s="69"/>
      <c r="I53" s="35" t="s">
        <v>51</v>
      </c>
      <c r="J53" s="33"/>
      <c r="K53" s="63"/>
      <c r="L53" s="76"/>
      <c r="M53" s="32" t="s">
        <v>64</v>
      </c>
      <c r="N53" s="34"/>
      <c r="O53" s="62"/>
      <c r="P53" s="69"/>
      <c r="Q53" s="40"/>
    </row>
    <row r="54" spans="2:17" ht="16.2" thickBot="1" x14ac:dyDescent="0.35">
      <c r="E54" s="32" t="s">
        <v>111</v>
      </c>
      <c r="F54" s="145"/>
      <c r="G54" s="146"/>
      <c r="H54" s="147"/>
      <c r="I54" s="35" t="s">
        <v>111</v>
      </c>
      <c r="J54" s="142"/>
      <c r="K54" s="143"/>
      <c r="L54" s="144"/>
      <c r="M54" s="32" t="s">
        <v>111</v>
      </c>
      <c r="N54" s="145"/>
      <c r="O54" s="146"/>
      <c r="P54" s="147"/>
      <c r="Q54" s="40"/>
    </row>
    <row r="55" spans="2:17" ht="16.2" thickBot="1" x14ac:dyDescent="0.35">
      <c r="E55" s="35" t="s">
        <v>39</v>
      </c>
      <c r="F55" s="33"/>
      <c r="G55" s="63"/>
      <c r="H55" s="76"/>
      <c r="I55" s="32" t="s">
        <v>52</v>
      </c>
      <c r="J55" s="34"/>
      <c r="K55" s="62"/>
      <c r="L55" s="69"/>
      <c r="M55" s="35" t="s">
        <v>65</v>
      </c>
      <c r="N55" s="33"/>
      <c r="O55" s="63"/>
      <c r="P55" s="76"/>
      <c r="Q55" s="40"/>
    </row>
    <row r="56" spans="2:17" ht="16.2" thickBot="1" x14ac:dyDescent="0.35">
      <c r="E56" s="35" t="s">
        <v>111</v>
      </c>
      <c r="F56" s="142"/>
      <c r="G56" s="143"/>
      <c r="H56" s="144"/>
      <c r="I56" s="32" t="s">
        <v>111</v>
      </c>
      <c r="J56" s="145"/>
      <c r="K56" s="146"/>
      <c r="L56" s="147"/>
      <c r="M56" s="35" t="s">
        <v>111</v>
      </c>
      <c r="N56" s="142"/>
      <c r="O56" s="143"/>
      <c r="P56" s="144"/>
      <c r="Q56" s="40"/>
    </row>
    <row r="57" spans="2:17" ht="16.2" thickBot="1" x14ac:dyDescent="0.35">
      <c r="E57" s="32" t="s">
        <v>40</v>
      </c>
      <c r="F57" s="34"/>
      <c r="G57" s="62"/>
      <c r="H57" s="69"/>
      <c r="I57" s="35" t="s">
        <v>53</v>
      </c>
      <c r="J57" s="33"/>
      <c r="K57" s="63"/>
      <c r="L57" s="76"/>
      <c r="M57" s="32" t="s">
        <v>66</v>
      </c>
      <c r="N57" s="34"/>
      <c r="O57" s="62"/>
      <c r="P57" s="69"/>
      <c r="Q57" s="40"/>
    </row>
    <row r="58" spans="2:17" ht="16.2" thickBot="1" x14ac:dyDescent="0.35">
      <c r="E58" s="32" t="s">
        <v>111</v>
      </c>
      <c r="F58" s="145"/>
      <c r="G58" s="146"/>
      <c r="H58" s="147"/>
      <c r="I58" s="35" t="s">
        <v>111</v>
      </c>
      <c r="J58" s="142"/>
      <c r="K58" s="143"/>
      <c r="L58" s="144"/>
      <c r="M58" s="32" t="s">
        <v>111</v>
      </c>
      <c r="N58" s="145"/>
      <c r="O58" s="146"/>
      <c r="P58" s="147"/>
      <c r="Q58" s="40"/>
    </row>
    <row r="59" spans="2:17" ht="16.2" thickBot="1" x14ac:dyDescent="0.35">
      <c r="E59" s="35" t="s">
        <v>41</v>
      </c>
      <c r="F59" s="33"/>
      <c r="G59" s="63"/>
      <c r="H59" s="76"/>
      <c r="I59" s="32" t="s">
        <v>55</v>
      </c>
      <c r="J59" s="34"/>
      <c r="K59" s="62"/>
      <c r="L59" s="69"/>
      <c r="M59" s="35" t="s">
        <v>67</v>
      </c>
      <c r="N59" s="33"/>
      <c r="O59" s="63"/>
      <c r="P59" s="76"/>
      <c r="Q59" s="40"/>
    </row>
    <row r="60" spans="2:17" ht="16.2" thickBot="1" x14ac:dyDescent="0.35">
      <c r="B60" s="2"/>
      <c r="E60" s="35" t="s">
        <v>111</v>
      </c>
      <c r="F60" s="142"/>
      <c r="G60" s="143"/>
      <c r="H60" s="144"/>
      <c r="I60" s="32" t="s">
        <v>111</v>
      </c>
      <c r="J60" s="145"/>
      <c r="K60" s="146"/>
      <c r="L60" s="147"/>
      <c r="M60" s="35" t="s">
        <v>111</v>
      </c>
      <c r="N60" s="142"/>
      <c r="O60" s="143"/>
      <c r="P60" s="144"/>
      <c r="Q60" s="40"/>
    </row>
    <row r="61" spans="2:17" ht="16.2" thickBot="1" x14ac:dyDescent="0.35">
      <c r="B61" s="2"/>
      <c r="E61" s="32" t="s">
        <v>42</v>
      </c>
      <c r="F61" s="34"/>
      <c r="G61" s="62"/>
      <c r="H61" s="69"/>
      <c r="I61" s="35" t="s">
        <v>54</v>
      </c>
      <c r="J61" s="33"/>
      <c r="K61" s="63"/>
      <c r="L61" s="76"/>
      <c r="M61" s="32" t="s">
        <v>68</v>
      </c>
      <c r="N61" s="34"/>
      <c r="O61" s="62"/>
      <c r="P61" s="69"/>
      <c r="Q61" s="40"/>
    </row>
    <row r="62" spans="2:17" ht="16.2" thickBot="1" x14ac:dyDescent="0.35">
      <c r="B62" s="2"/>
      <c r="E62" s="32" t="s">
        <v>111</v>
      </c>
      <c r="F62" s="145"/>
      <c r="G62" s="146"/>
      <c r="H62" s="147"/>
      <c r="I62" s="35" t="s">
        <v>111</v>
      </c>
      <c r="J62" s="142"/>
      <c r="K62" s="143"/>
      <c r="L62" s="144"/>
      <c r="M62" s="32" t="s">
        <v>111</v>
      </c>
      <c r="N62" s="145"/>
      <c r="O62" s="146"/>
      <c r="P62" s="147"/>
      <c r="Q62" s="40"/>
    </row>
    <row r="63" spans="2:17" ht="16.2" thickBot="1" x14ac:dyDescent="0.35">
      <c r="B63" s="2"/>
      <c r="E63" s="35" t="s">
        <v>43</v>
      </c>
      <c r="F63" s="33"/>
      <c r="G63" s="63"/>
      <c r="H63" s="76"/>
      <c r="I63" s="32" t="s">
        <v>56</v>
      </c>
      <c r="J63" s="34"/>
      <c r="K63" s="62"/>
      <c r="L63" s="69"/>
      <c r="M63" s="35" t="s">
        <v>69</v>
      </c>
      <c r="N63" s="33"/>
      <c r="O63" s="63"/>
      <c r="P63" s="76"/>
      <c r="Q63" s="40"/>
    </row>
    <row r="64" spans="2:17" ht="16.2" thickBot="1" x14ac:dyDescent="0.35">
      <c r="E64" s="35" t="s">
        <v>111</v>
      </c>
      <c r="F64" s="142"/>
      <c r="G64" s="143"/>
      <c r="H64" s="144"/>
      <c r="I64" s="32" t="s">
        <v>111</v>
      </c>
      <c r="J64" s="145"/>
      <c r="K64" s="146"/>
      <c r="L64" s="147"/>
      <c r="M64" s="35" t="s">
        <v>111</v>
      </c>
      <c r="N64" s="142"/>
      <c r="O64" s="143"/>
      <c r="P64" s="144"/>
      <c r="Q64" s="40"/>
    </row>
    <row r="65" spans="5:17" ht="16.2" thickBot="1" x14ac:dyDescent="0.35">
      <c r="E65" s="32" t="s">
        <v>44</v>
      </c>
      <c r="F65" s="34"/>
      <c r="G65" s="62"/>
      <c r="H65" s="69"/>
      <c r="I65" s="35" t="s">
        <v>57</v>
      </c>
      <c r="J65" s="33"/>
      <c r="K65" s="63"/>
      <c r="L65" s="76"/>
      <c r="M65" s="32" t="s">
        <v>70</v>
      </c>
      <c r="N65" s="34"/>
      <c r="O65" s="62"/>
      <c r="P65" s="69"/>
      <c r="Q65" s="13"/>
    </row>
    <row r="66" spans="5:17" ht="16.2" thickBot="1" x14ac:dyDescent="0.35">
      <c r="E66" s="32" t="s">
        <v>111</v>
      </c>
      <c r="F66" s="145"/>
      <c r="G66" s="146"/>
      <c r="H66" s="147"/>
      <c r="I66" s="35" t="s">
        <v>111</v>
      </c>
      <c r="J66" s="142"/>
      <c r="K66" s="143"/>
      <c r="L66" s="144"/>
      <c r="M66" s="32" t="s">
        <v>111</v>
      </c>
      <c r="N66" s="145"/>
      <c r="O66" s="146"/>
      <c r="P66" s="147"/>
      <c r="Q66" s="13"/>
    </row>
    <row r="67" spans="5:17" ht="16.2" thickBot="1" x14ac:dyDescent="0.35">
      <c r="E67" s="35" t="s">
        <v>45</v>
      </c>
      <c r="F67" s="33"/>
      <c r="G67" s="63"/>
      <c r="H67" s="76"/>
      <c r="I67" s="32" t="s">
        <v>58</v>
      </c>
      <c r="J67" s="34"/>
      <c r="K67" s="62"/>
      <c r="L67" s="69"/>
      <c r="M67" s="35" t="s">
        <v>71</v>
      </c>
      <c r="N67" s="33"/>
      <c r="O67" s="63"/>
      <c r="P67" s="76"/>
      <c r="Q67" s="13"/>
    </row>
    <row r="68" spans="5:17" ht="16.2" thickBot="1" x14ac:dyDescent="0.35">
      <c r="E68" s="35" t="s">
        <v>111</v>
      </c>
      <c r="F68" s="142"/>
      <c r="G68" s="143"/>
      <c r="H68" s="144"/>
      <c r="I68" s="32" t="s">
        <v>111</v>
      </c>
      <c r="J68" s="145"/>
      <c r="K68" s="146"/>
      <c r="L68" s="147"/>
      <c r="M68" s="35" t="s">
        <v>111</v>
      </c>
      <c r="N68" s="142"/>
      <c r="O68" s="143"/>
      <c r="P68" s="144"/>
      <c r="Q68" s="13"/>
    </row>
    <row r="69" spans="5:17" ht="16.2" thickBot="1" x14ac:dyDescent="0.35">
      <c r="E69" s="32" t="s">
        <v>46</v>
      </c>
      <c r="F69" s="34"/>
      <c r="G69" s="62"/>
      <c r="H69" s="69"/>
      <c r="I69" s="35" t="s">
        <v>59</v>
      </c>
      <c r="J69" s="33"/>
      <c r="K69" s="63"/>
      <c r="L69" s="76"/>
      <c r="M69" s="32" t="s">
        <v>72</v>
      </c>
      <c r="N69" s="34"/>
      <c r="O69" s="62"/>
      <c r="P69" s="69"/>
      <c r="Q69" s="13"/>
    </row>
    <row r="70" spans="5:17" ht="16.2" thickBot="1" x14ac:dyDescent="0.35">
      <c r="E70" s="36" t="s">
        <v>111</v>
      </c>
      <c r="F70" s="145"/>
      <c r="G70" s="146"/>
      <c r="H70" s="147"/>
      <c r="I70" s="67" t="s">
        <v>111</v>
      </c>
      <c r="J70" s="142"/>
      <c r="K70" s="143"/>
      <c r="L70" s="144"/>
      <c r="M70" s="36" t="s">
        <v>111</v>
      </c>
      <c r="N70" s="145"/>
      <c r="O70" s="146"/>
      <c r="P70" s="147"/>
      <c r="Q70" s="13"/>
    </row>
    <row r="71" spans="5:17" ht="21.6" thickBot="1" x14ac:dyDescent="0.35">
      <c r="F71" s="2"/>
      <c r="G71" s="2"/>
      <c r="H71" s="2"/>
      <c r="I71" s="2"/>
      <c r="J71" s="83" t="s">
        <v>106</v>
      </c>
      <c r="K71" s="84">
        <f>SUM(L71:N71)</f>
        <v>0</v>
      </c>
      <c r="L71" s="85">
        <f>COUNTIF(H45:H69,J71)</f>
        <v>0</v>
      </c>
      <c r="M71" s="101">
        <f>COUNTIF(L45:L69,J71)</f>
        <v>0</v>
      </c>
      <c r="N71" s="86">
        <f>COUNTIF(P45:P69,J71)</f>
        <v>0</v>
      </c>
      <c r="O71" s="60"/>
      <c r="P71" s="60"/>
      <c r="Q71" s="60"/>
    </row>
    <row r="72" spans="5:17" ht="15" thickBot="1" x14ac:dyDescent="0.35"/>
    <row r="73" spans="5:17" ht="16.2" thickBot="1" x14ac:dyDescent="0.35">
      <c r="G73" s="120" t="s">
        <v>107</v>
      </c>
      <c r="H73" s="122">
        <f>SUM(L83:N95)</f>
        <v>0</v>
      </c>
      <c r="M73" s="121" t="s">
        <v>118</v>
      </c>
      <c r="N73" s="119">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E6:P6"/>
    <mergeCell ref="J4:M4"/>
    <mergeCell ref="E25:P25"/>
    <mergeCell ref="E43:P43"/>
    <mergeCell ref="F46:H46"/>
    <mergeCell ref="N46:P46"/>
    <mergeCell ref="F48:H48"/>
    <mergeCell ref="F52:H52"/>
    <mergeCell ref="F56:H56"/>
    <mergeCell ref="F60:H60"/>
    <mergeCell ref="F50:H50"/>
    <mergeCell ref="F54:H54"/>
    <mergeCell ref="F58:H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7:H39">
    <cfRule type="containsText" dxfId="63" priority="65" operator="containsText" text="Dinheiro">
      <formula>NOT(ISERROR(SEARCH("Dinheiro",H27)))</formula>
    </cfRule>
    <cfRule type="containsText" dxfId="62" priority="66" operator="containsText" text="Cartão">
      <formula>NOT(ISERROR(SEARCH("Cartão",H27)))</formula>
    </cfRule>
  </conditionalFormatting>
  <conditionalFormatting sqref="P27:P39">
    <cfRule type="containsText" dxfId="61" priority="63" operator="containsText" text="Dinheiro">
      <formula>NOT(ISERROR(SEARCH("Dinheiro",P27)))</formula>
    </cfRule>
    <cfRule type="containsText" dxfId="60" priority="64" operator="containsText" text="Cartão">
      <formula>NOT(ISERROR(SEARCH("Cartão",P27)))</formula>
    </cfRule>
  </conditionalFormatting>
  <conditionalFormatting sqref="L27">
    <cfRule type="containsText" dxfId="59" priority="61" operator="containsText" text="Dinheiro">
      <formula>NOT(ISERROR(SEARCH("Dinheiro",L27)))</formula>
    </cfRule>
    <cfRule type="containsText" dxfId="58" priority="62" operator="containsText" text="Cartão">
      <formula>NOT(ISERROR(SEARCH("Cartão",L27)))</formula>
    </cfRule>
  </conditionalFormatting>
  <conditionalFormatting sqref="L28">
    <cfRule type="containsText" dxfId="57" priority="59" operator="containsText" text="Dinheiro">
      <formula>NOT(ISERROR(SEARCH("Dinheiro",L28)))</formula>
    </cfRule>
    <cfRule type="containsText" dxfId="56" priority="60" operator="containsText" text="Cartão">
      <formula>NOT(ISERROR(SEARCH("Cartão",L28)))</formula>
    </cfRule>
  </conditionalFormatting>
  <conditionalFormatting sqref="L29">
    <cfRule type="containsText" dxfId="55" priority="57" operator="containsText" text="Dinheiro">
      <formula>NOT(ISERROR(SEARCH("Dinheiro",L29)))</formula>
    </cfRule>
    <cfRule type="containsText" dxfId="54" priority="58" operator="containsText" text="Cartão">
      <formula>NOT(ISERROR(SEARCH("Cartão",L29)))</formula>
    </cfRule>
  </conditionalFormatting>
  <conditionalFormatting sqref="L33">
    <cfRule type="containsText" dxfId="53" priority="55" operator="containsText" text="Dinheiro">
      <formula>NOT(ISERROR(SEARCH("Dinheiro",L33)))</formula>
    </cfRule>
    <cfRule type="containsText" dxfId="52" priority="56" operator="containsText" text="Cartão">
      <formula>NOT(ISERROR(SEARCH("Cartão",L33)))</formula>
    </cfRule>
  </conditionalFormatting>
  <conditionalFormatting sqref="L35">
    <cfRule type="containsText" dxfId="51" priority="53" operator="containsText" text="Dinheiro">
      <formula>NOT(ISERROR(SEARCH("Dinheiro",L35)))</formula>
    </cfRule>
    <cfRule type="containsText" dxfId="50" priority="54" operator="containsText" text="Cartão">
      <formula>NOT(ISERROR(SEARCH("Cartão",L35)))</formula>
    </cfRule>
  </conditionalFormatting>
  <conditionalFormatting sqref="L37">
    <cfRule type="containsText" dxfId="49" priority="51" operator="containsText" text="Dinheiro">
      <formula>NOT(ISERROR(SEARCH("Dinheiro",L37)))</formula>
    </cfRule>
    <cfRule type="containsText" dxfId="48" priority="52" operator="containsText" text="Cartão">
      <formula>NOT(ISERROR(SEARCH("Cartão",L37)))</formula>
    </cfRule>
  </conditionalFormatting>
  <conditionalFormatting sqref="L39">
    <cfRule type="containsText" dxfId="47" priority="49" operator="containsText" text="Dinheiro">
      <formula>NOT(ISERROR(SEARCH("Dinheiro",L39)))</formula>
    </cfRule>
    <cfRule type="containsText" dxfId="46" priority="50" operator="containsText" text="Cartão">
      <formula>NOT(ISERROR(SEARCH("Cartão",L39)))</formula>
    </cfRule>
  </conditionalFormatting>
  <conditionalFormatting sqref="L30">
    <cfRule type="containsText" dxfId="45" priority="47" operator="containsText" text="Dinheiro">
      <formula>NOT(ISERROR(SEARCH("Dinheiro",L30)))</formula>
    </cfRule>
    <cfRule type="containsText" dxfId="44" priority="48" operator="containsText" text="Cartão">
      <formula>NOT(ISERROR(SEARCH("Cartão",L30)))</formula>
    </cfRule>
  </conditionalFormatting>
  <conditionalFormatting sqref="L32">
    <cfRule type="containsText" dxfId="43" priority="45" operator="containsText" text="Dinheiro">
      <formula>NOT(ISERROR(SEARCH("Dinheiro",L32)))</formula>
    </cfRule>
    <cfRule type="containsText" dxfId="42" priority="46" operator="containsText" text="Cartão">
      <formula>NOT(ISERROR(SEARCH("Cartão",L32)))</formula>
    </cfRule>
  </conditionalFormatting>
  <conditionalFormatting sqref="L34">
    <cfRule type="containsText" dxfId="41" priority="43" operator="containsText" text="Dinheiro">
      <formula>NOT(ISERROR(SEARCH("Dinheiro",L34)))</formula>
    </cfRule>
    <cfRule type="containsText" dxfId="40" priority="44" operator="containsText" text="Cartão">
      <formula>NOT(ISERROR(SEARCH("Cartão",L34)))</formula>
    </cfRule>
  </conditionalFormatting>
  <conditionalFormatting sqref="L36">
    <cfRule type="containsText" dxfId="39" priority="41" operator="containsText" text="Dinheiro">
      <formula>NOT(ISERROR(SEARCH("Dinheiro",L36)))</formula>
    </cfRule>
    <cfRule type="containsText" dxfId="38" priority="42" operator="containsText" text="Cartão">
      <formula>NOT(ISERROR(SEARCH("Cartão",L36)))</formula>
    </cfRule>
  </conditionalFormatting>
  <conditionalFormatting sqref="L38">
    <cfRule type="containsText" dxfId="37" priority="39" operator="containsText" text="Dinheiro">
      <formula>NOT(ISERROR(SEARCH("Dinheiro",L38)))</formula>
    </cfRule>
    <cfRule type="containsText" dxfId="36" priority="40" operator="containsText" text="Cartão">
      <formula>NOT(ISERROR(SEARCH("Cartão",L38)))</formula>
    </cfRule>
  </conditionalFormatting>
  <conditionalFormatting sqref="J40:J41">
    <cfRule type="containsText" dxfId="35" priority="37" operator="containsText" text="Dinheiro">
      <formula>NOT(ISERROR(SEARCH("Dinheiro",J40)))</formula>
    </cfRule>
    <cfRule type="containsText" dxfId="34" priority="38" operator="containsText" text="Cartão">
      <formula>NOT(ISERROR(SEARCH("Cartão",J40)))</formula>
    </cfRule>
  </conditionalFormatting>
  <conditionalFormatting sqref="L31">
    <cfRule type="containsText" dxfId="33" priority="35" operator="containsText" text="Dinheiro">
      <formula>NOT(ISERROR(SEARCH("Dinheiro",L31)))</formula>
    </cfRule>
    <cfRule type="containsText" dxfId="32" priority="36" operator="containsText" text="Cartão">
      <formula>NOT(ISERROR(SEARCH("Cartão",L31)))</formula>
    </cfRule>
  </conditionalFormatting>
  <conditionalFormatting sqref="H45 H47 H51 H55 H59 H63 H67 H53 H49 H57 H61 H65 H69">
    <cfRule type="containsText" dxfId="31" priority="33" operator="containsText" text="Dinheiro">
      <formula>NOT(ISERROR(SEARCH("Dinheiro",H45)))</formula>
    </cfRule>
    <cfRule type="containsText" dxfId="30" priority="34" operator="containsText" text="Cartão">
      <formula>NOT(ISERROR(SEARCH("Cartão",H45)))</formula>
    </cfRule>
  </conditionalFormatting>
  <conditionalFormatting sqref="P45 P67 P63 P59 P55 P51 P47 P49 P53 P57 P65 P69 P61">
    <cfRule type="containsText" dxfId="29" priority="31" operator="containsText" text="Dinheiro">
      <formula>NOT(ISERROR(SEARCH("Dinheiro",P45)))</formula>
    </cfRule>
    <cfRule type="containsText" dxfId="28" priority="32" operator="containsText" text="Cartão">
      <formula>NOT(ISERROR(SEARCH("Cartão",P45)))</formula>
    </cfRule>
  </conditionalFormatting>
  <conditionalFormatting sqref="L45">
    <cfRule type="containsText" dxfId="27" priority="29" operator="containsText" text="Dinheiro">
      <formula>NOT(ISERROR(SEARCH("Dinheiro",L45)))</formula>
    </cfRule>
    <cfRule type="containsText" dxfId="26" priority="30" operator="containsText" text="Cartão">
      <formula>NOT(ISERROR(SEARCH("Cartão",L45)))</formula>
    </cfRule>
  </conditionalFormatting>
  <conditionalFormatting sqref="L47">
    <cfRule type="containsText" dxfId="25" priority="27" operator="containsText" text="Dinheiro">
      <formula>NOT(ISERROR(SEARCH("Dinheiro",L47)))</formula>
    </cfRule>
    <cfRule type="containsText" dxfId="24" priority="28" operator="containsText" text="Cartão">
      <formula>NOT(ISERROR(SEARCH("Cartão",L47)))</formula>
    </cfRule>
  </conditionalFormatting>
  <conditionalFormatting sqref="L49">
    <cfRule type="containsText" dxfId="23" priority="25" operator="containsText" text="Dinheiro">
      <formula>NOT(ISERROR(SEARCH("Dinheiro",L49)))</formula>
    </cfRule>
    <cfRule type="containsText" dxfId="22" priority="26" operator="containsText" text="Cartão">
      <formula>NOT(ISERROR(SEARCH("Cartão",L49)))</formula>
    </cfRule>
  </conditionalFormatting>
  <conditionalFormatting sqref="L57">
    <cfRule type="containsText" dxfId="21" priority="23" operator="containsText" text="Dinheiro">
      <formula>NOT(ISERROR(SEARCH("Dinheiro",L57)))</formula>
    </cfRule>
    <cfRule type="containsText" dxfId="20" priority="24" operator="containsText" text="Cartão">
      <formula>NOT(ISERROR(SEARCH("Cartão",L57)))</formula>
    </cfRule>
  </conditionalFormatting>
  <conditionalFormatting sqref="L61">
    <cfRule type="containsText" dxfId="19" priority="21" operator="containsText" text="Dinheiro">
      <formula>NOT(ISERROR(SEARCH("Dinheiro",L61)))</formula>
    </cfRule>
    <cfRule type="containsText" dxfId="18" priority="22" operator="containsText" text="Cartão">
      <formula>NOT(ISERROR(SEARCH("Cartão",L61)))</formula>
    </cfRule>
  </conditionalFormatting>
  <conditionalFormatting sqref="L65">
    <cfRule type="containsText" dxfId="17" priority="19" operator="containsText" text="Dinheiro">
      <formula>NOT(ISERROR(SEARCH("Dinheiro",L65)))</formula>
    </cfRule>
    <cfRule type="containsText" dxfId="16" priority="20" operator="containsText" text="Cartão">
      <formula>NOT(ISERROR(SEARCH("Cartão",L65)))</formula>
    </cfRule>
  </conditionalFormatting>
  <conditionalFormatting sqref="L69">
    <cfRule type="containsText" dxfId="15" priority="17" operator="containsText" text="Dinheiro">
      <formula>NOT(ISERROR(SEARCH("Dinheiro",L69)))</formula>
    </cfRule>
    <cfRule type="containsText" dxfId="14" priority="18" operator="containsText" text="Cartão">
      <formula>NOT(ISERROR(SEARCH("Cartão",L69)))</formula>
    </cfRule>
  </conditionalFormatting>
  <conditionalFormatting sqref="L51">
    <cfRule type="containsText" dxfId="13" priority="15" operator="containsText" text="Dinheiro">
      <formula>NOT(ISERROR(SEARCH("Dinheiro",L51)))</formula>
    </cfRule>
    <cfRule type="containsText" dxfId="12" priority="16" operator="containsText" text="Cartão">
      <formula>NOT(ISERROR(SEARCH("Cartão",L51)))</formula>
    </cfRule>
  </conditionalFormatting>
  <conditionalFormatting sqref="L55">
    <cfRule type="containsText" dxfId="11" priority="13" operator="containsText" text="Dinheiro">
      <formula>NOT(ISERROR(SEARCH("Dinheiro",L55)))</formula>
    </cfRule>
    <cfRule type="containsText" dxfId="10" priority="14" operator="containsText" text="Cartão">
      <formula>NOT(ISERROR(SEARCH("Cartão",L55)))</formula>
    </cfRule>
  </conditionalFormatting>
  <conditionalFormatting sqref="L59">
    <cfRule type="containsText" dxfId="9" priority="11" operator="containsText" text="Dinheiro">
      <formula>NOT(ISERROR(SEARCH("Dinheiro",L59)))</formula>
    </cfRule>
    <cfRule type="containsText" dxfId="8" priority="12" operator="containsText" text="Cartão">
      <formula>NOT(ISERROR(SEARCH("Cartão",L59)))</formula>
    </cfRule>
  </conditionalFormatting>
  <conditionalFormatting sqref="L63">
    <cfRule type="containsText" dxfId="7" priority="9" operator="containsText" text="Dinheiro">
      <formula>NOT(ISERROR(SEARCH("Dinheiro",L63)))</formula>
    </cfRule>
    <cfRule type="containsText" dxfId="6" priority="10" operator="containsText" text="Cartão">
      <formula>NOT(ISERROR(SEARCH("Cartão",L63)))</formula>
    </cfRule>
  </conditionalFormatting>
  <conditionalFormatting sqref="L67">
    <cfRule type="containsText" dxfId="5" priority="7" operator="containsText" text="Dinheiro">
      <formula>NOT(ISERROR(SEARCH("Dinheiro",L67)))</formula>
    </cfRule>
    <cfRule type="containsText" dxfId="4" priority="8" operator="containsText" text="Cartão">
      <formula>NOT(ISERROR(SEARCH("Cartão",L67)))</formula>
    </cfRule>
  </conditionalFormatting>
  <conditionalFormatting sqref="J71">
    <cfRule type="containsText" dxfId="3" priority="5" operator="containsText" text="Dinheiro">
      <formula>NOT(ISERROR(SEARCH("Dinheiro",J71)))</formula>
    </cfRule>
    <cfRule type="containsText" dxfId="2" priority="6" operator="containsText" text="Cartão">
      <formula>NOT(ISERROR(SEARCH("Cartão",J71)))</formula>
    </cfRule>
  </conditionalFormatting>
  <conditionalFormatting sqref="L53">
    <cfRule type="containsText" dxfId="1" priority="3" operator="containsText" text="Dinheiro">
      <formula>NOT(ISERROR(SEARCH("Dinheiro",L53)))</formula>
    </cfRule>
    <cfRule type="containsText" dxfId="0"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H13" sqref="H13"/>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1" t="s">
        <v>75</v>
      </c>
    </row>
    <row r="5" spans="1:8" x14ac:dyDescent="0.3">
      <c r="D5" s="152"/>
      <c r="G5" s="42">
        <f ca="1">TODAY()</f>
        <v>44121</v>
      </c>
    </row>
    <row r="6" spans="1:8" x14ac:dyDescent="0.3">
      <c r="D6" s="152"/>
    </row>
    <row r="11" spans="1:8" ht="15" thickBot="1" x14ac:dyDescent="0.35"/>
    <row r="12" spans="1:8" ht="18" x14ac:dyDescent="0.35">
      <c r="F12" s="103" t="s">
        <v>32</v>
      </c>
      <c r="H12" s="103" t="s">
        <v>33</v>
      </c>
    </row>
    <row r="13" spans="1:8" ht="18.600000000000001" thickBot="1" x14ac:dyDescent="0.4">
      <c r="F13" s="39">
        <f>SUM(CAIXA!G8:G20,CAIXA!K8:K20,CAIXA!O8:O20)</f>
        <v>0</v>
      </c>
      <c r="H13" s="39">
        <f>SUM(CAIXA!G27:G39,CAIXA!K27:K39,CAIXA!O27:O39)</f>
        <v>0</v>
      </c>
    </row>
    <row r="14" spans="1:8" ht="15" thickBot="1" x14ac:dyDescent="0.35"/>
    <row r="15" spans="1:8" ht="18.600000000000001" thickBot="1" x14ac:dyDescent="0.4">
      <c r="A15" s="153" t="s">
        <v>105</v>
      </c>
      <c r="B15" s="154"/>
      <c r="C15" s="74"/>
      <c r="G15" s="103" t="s">
        <v>101</v>
      </c>
    </row>
    <row r="16" spans="1:8" ht="18.600000000000001" thickBot="1" x14ac:dyDescent="0.4">
      <c r="A16" s="104" t="str">
        <f ca="1">$A$16</f>
        <v>Cartão</v>
      </c>
      <c r="B16" s="105" t="s">
        <v>107</v>
      </c>
      <c r="G16" s="39">
        <f>SUM(CAIXA!G45:G69,CAIXA!K45:K69,CAIXA!O45:O69)</f>
        <v>0</v>
      </c>
    </row>
    <row r="17" spans="1:5" x14ac:dyDescent="0.3">
      <c r="A17" s="114"/>
      <c r="B17" s="114"/>
    </row>
    <row r="20" spans="1:5" x14ac:dyDescent="0.3">
      <c r="E20" s="155"/>
    </row>
    <row r="21" spans="1:5" x14ac:dyDescent="0.3">
      <c r="E21" s="155"/>
    </row>
    <row r="22" spans="1:5" x14ac:dyDescent="0.3">
      <c r="E22" s="155"/>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8" t="s">
        <v>112</v>
      </c>
      <c r="I1" s="159"/>
      <c r="J1" s="159"/>
      <c r="K1" s="159"/>
      <c r="L1" s="159"/>
      <c r="M1" s="159"/>
      <c r="N1" s="159"/>
      <c r="O1" s="159"/>
      <c r="P1" s="160"/>
    </row>
    <row r="2" spans="4:19" ht="15" thickBot="1" x14ac:dyDescent="0.35"/>
    <row r="3" spans="4:19" ht="15" thickBot="1" x14ac:dyDescent="0.35">
      <c r="E3" s="21" t="s">
        <v>113</v>
      </c>
      <c r="F3" s="140"/>
      <c r="G3" s="141"/>
      <c r="I3" s="21" t="s">
        <v>113</v>
      </c>
      <c r="J3" s="161"/>
      <c r="K3" s="162"/>
      <c r="M3" s="21" t="s">
        <v>113</v>
      </c>
      <c r="N3" s="161"/>
      <c r="O3" s="162"/>
      <c r="Q3" s="21" t="s">
        <v>113</v>
      </c>
      <c r="R3" s="161"/>
      <c r="S3" s="162"/>
    </row>
    <row r="4" spans="4:19" ht="16.2" thickBot="1" x14ac:dyDescent="0.35">
      <c r="D4" s="156" t="s">
        <v>108</v>
      </c>
      <c r="E4" s="1" t="s">
        <v>32</v>
      </c>
      <c r="F4" s="107"/>
      <c r="G4" s="107"/>
      <c r="H4" s="156" t="s">
        <v>108</v>
      </c>
      <c r="I4" s="1" t="s">
        <v>32</v>
      </c>
      <c r="J4" s="107"/>
      <c r="K4" s="107"/>
      <c r="L4" s="157" t="s">
        <v>108</v>
      </c>
      <c r="M4" s="1" t="s">
        <v>32</v>
      </c>
      <c r="N4" s="107"/>
      <c r="O4" s="107"/>
      <c r="P4" s="157" t="s">
        <v>108</v>
      </c>
      <c r="Q4" s="1" t="s">
        <v>32</v>
      </c>
      <c r="R4" s="107"/>
      <c r="S4" s="107"/>
    </row>
    <row r="5" spans="4:19" ht="16.2" thickBot="1" x14ac:dyDescent="0.35">
      <c r="D5" s="156"/>
      <c r="E5" s="1" t="s">
        <v>33</v>
      </c>
      <c r="F5" s="107"/>
      <c r="G5" s="107"/>
      <c r="H5" s="156"/>
      <c r="I5" s="1" t="s">
        <v>33</v>
      </c>
      <c r="J5" s="107"/>
      <c r="K5" s="107"/>
      <c r="L5" s="157"/>
      <c r="M5" s="1" t="s">
        <v>33</v>
      </c>
      <c r="N5" s="107"/>
      <c r="O5" s="107"/>
      <c r="P5" s="157"/>
      <c r="Q5" s="1" t="s">
        <v>33</v>
      </c>
      <c r="R5" s="107"/>
      <c r="S5" s="107"/>
    </row>
    <row r="6" spans="4:19" ht="16.2" thickBot="1" x14ac:dyDescent="0.35">
      <c r="D6" s="156"/>
      <c r="E6" s="1" t="s">
        <v>101</v>
      </c>
      <c r="F6" s="107"/>
      <c r="G6" s="107"/>
      <c r="H6" s="156"/>
      <c r="I6" s="1" t="s">
        <v>101</v>
      </c>
      <c r="J6" s="107"/>
      <c r="K6" s="107"/>
      <c r="L6" s="157"/>
      <c r="M6" s="1" t="s">
        <v>101</v>
      </c>
      <c r="N6" s="107"/>
      <c r="O6" s="107"/>
      <c r="P6" s="157"/>
      <c r="Q6" s="1" t="s">
        <v>101</v>
      </c>
      <c r="R6" s="107"/>
      <c r="S6" s="107"/>
    </row>
    <row r="7" spans="4:19" x14ac:dyDescent="0.3">
      <c r="E7" s="108"/>
    </row>
    <row r="8" spans="4:19" ht="15" customHeight="1" thickBot="1" x14ac:dyDescent="0.35"/>
    <row r="9" spans="4:19" ht="15" thickBot="1" x14ac:dyDescent="0.35">
      <c r="E9" s="21" t="s">
        <v>113</v>
      </c>
      <c r="F9" s="140"/>
      <c r="G9" s="141"/>
      <c r="I9" s="21" t="s">
        <v>113</v>
      </c>
      <c r="J9" s="140"/>
      <c r="K9" s="141"/>
      <c r="M9" s="21" t="s">
        <v>113</v>
      </c>
      <c r="N9" s="140"/>
      <c r="O9" s="141"/>
      <c r="Q9" s="21" t="s">
        <v>113</v>
      </c>
      <c r="R9" s="140"/>
      <c r="S9" s="141"/>
    </row>
    <row r="10" spans="4:19" ht="16.2" thickBot="1" x14ac:dyDescent="0.35">
      <c r="D10" s="156" t="s">
        <v>108</v>
      </c>
      <c r="E10" s="1" t="s">
        <v>32</v>
      </c>
      <c r="F10" s="107"/>
      <c r="G10" s="107"/>
      <c r="H10" s="156" t="s">
        <v>108</v>
      </c>
      <c r="I10" s="1" t="s">
        <v>32</v>
      </c>
      <c r="J10" s="107"/>
      <c r="K10" s="107"/>
      <c r="L10" s="156" t="s">
        <v>108</v>
      </c>
      <c r="M10" s="1" t="s">
        <v>32</v>
      </c>
      <c r="N10" s="107"/>
      <c r="O10" s="107"/>
      <c r="P10" s="156" t="s">
        <v>108</v>
      </c>
      <c r="Q10" s="1" t="s">
        <v>32</v>
      </c>
      <c r="R10" s="107"/>
      <c r="S10" s="107"/>
    </row>
    <row r="11" spans="4:19" ht="16.2" thickBot="1" x14ac:dyDescent="0.35">
      <c r="D11" s="156"/>
      <c r="E11" s="1" t="s">
        <v>33</v>
      </c>
      <c r="F11" s="107"/>
      <c r="G11" s="107"/>
      <c r="H11" s="156"/>
      <c r="I11" s="1" t="s">
        <v>33</v>
      </c>
      <c r="J11" s="107"/>
      <c r="K11" s="107"/>
      <c r="L11" s="156"/>
      <c r="M11" s="1" t="s">
        <v>33</v>
      </c>
      <c r="N11" s="107"/>
      <c r="O11" s="107"/>
      <c r="P11" s="156"/>
      <c r="Q11" s="1" t="s">
        <v>33</v>
      </c>
      <c r="R11" s="107"/>
      <c r="S11" s="107"/>
    </row>
    <row r="12" spans="4:19" ht="16.2" thickBot="1" x14ac:dyDescent="0.35">
      <c r="D12" s="156"/>
      <c r="E12" s="1" t="s">
        <v>101</v>
      </c>
      <c r="F12" s="107"/>
      <c r="G12" s="107"/>
      <c r="H12" s="156"/>
      <c r="I12" s="1" t="s">
        <v>101</v>
      </c>
      <c r="J12" s="107"/>
      <c r="K12" s="107"/>
      <c r="L12" s="156"/>
      <c r="M12" s="1" t="s">
        <v>101</v>
      </c>
      <c r="N12" s="107"/>
      <c r="O12" s="107"/>
      <c r="P12" s="156"/>
      <c r="Q12" s="1" t="s">
        <v>101</v>
      </c>
      <c r="R12" s="107"/>
      <c r="S12" s="107"/>
    </row>
    <row r="15" spans="4:19" x14ac:dyDescent="0.3">
      <c r="E15" t="s">
        <v>32</v>
      </c>
      <c r="F15" s="109">
        <f>SUM(F4:G4,J4:K4,N4:O4,R4:S4,F10:G10,J10:K10,N10:O10,R10:S10)</f>
        <v>0</v>
      </c>
    </row>
    <row r="16" spans="4:19" x14ac:dyDescent="0.3">
      <c r="E16" t="s">
        <v>33</v>
      </c>
      <c r="F16" s="109">
        <f>SUM(F5:G5,J5:K5,N5:O5,R5:S5,F11:G11,J11:K11,N11:O11,R11:S11)</f>
        <v>0</v>
      </c>
    </row>
    <row r="17" spans="5:6" x14ac:dyDescent="0.3">
      <c r="E17" t="s">
        <v>101</v>
      </c>
      <c r="F17" s="109">
        <f>SUM(F6:G6,J6:K6,N6:O6,R6:S6,F12:G12,J12:K12,N12:O12,R12:S12)</f>
        <v>0</v>
      </c>
    </row>
  </sheetData>
  <mergeCells count="17">
    <mergeCell ref="R9:S9"/>
    <mergeCell ref="P10:P12"/>
    <mergeCell ref="H1:P1"/>
    <mergeCell ref="F3:G3"/>
    <mergeCell ref="J3:K3"/>
    <mergeCell ref="N3:O3"/>
    <mergeCell ref="R3:S3"/>
    <mergeCell ref="P4:P6"/>
    <mergeCell ref="N9:O9"/>
    <mergeCell ref="D4:D6"/>
    <mergeCell ref="D10:D12"/>
    <mergeCell ref="H10:H12"/>
    <mergeCell ref="H4:H6"/>
    <mergeCell ref="L4:L6"/>
    <mergeCell ref="L10:L12"/>
    <mergeCell ref="F9:G9"/>
    <mergeCell ref="J9:K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76" t="s">
        <v>114</v>
      </c>
      <c r="B1" s="177"/>
      <c r="C1" s="177"/>
      <c r="D1" s="177"/>
      <c r="E1" s="177"/>
      <c r="F1" s="177"/>
      <c r="G1" s="178"/>
    </row>
    <row r="2" spans="1:10" ht="18" x14ac:dyDescent="0.35">
      <c r="A2" s="179" t="s">
        <v>115</v>
      </c>
      <c r="B2" s="180"/>
      <c r="C2" s="181" t="s">
        <v>32</v>
      </c>
      <c r="D2" s="110">
        <f>SUM('CONTROLE DE ENTRADA'!F13+0)</f>
        <v>0</v>
      </c>
      <c r="E2" s="163" t="s">
        <v>116</v>
      </c>
      <c r="F2" s="165">
        <f>SUM(D2-D3)</f>
        <v>0</v>
      </c>
      <c r="G2" s="166"/>
      <c r="H2" s="114">
        <f>SUM(F2+0)</f>
        <v>0</v>
      </c>
      <c r="I2" s="123"/>
      <c r="J2" s="123"/>
    </row>
    <row r="3" spans="1:10" ht="18.600000000000001" thickBot="1" x14ac:dyDescent="0.4">
      <c r="A3" s="169" t="s">
        <v>108</v>
      </c>
      <c r="B3" s="170"/>
      <c r="C3" s="172"/>
      <c r="D3" s="112">
        <f>SUM('CONTROLE DE SAIDA'!F15+0)</f>
        <v>0</v>
      </c>
      <c r="E3" s="164"/>
      <c r="F3" s="167"/>
      <c r="G3" s="168"/>
      <c r="I3" s="114"/>
    </row>
    <row r="4" spans="1:10" ht="18" x14ac:dyDescent="0.35">
      <c r="A4" s="169" t="s">
        <v>115</v>
      </c>
      <c r="B4" s="170"/>
      <c r="C4" s="171" t="s">
        <v>33</v>
      </c>
      <c r="D4" s="110">
        <f>SUM('CONTROLE DE ENTRADA'!H13+0)</f>
        <v>0</v>
      </c>
      <c r="E4" s="163" t="s">
        <v>116</v>
      </c>
      <c r="F4" s="165">
        <f t="shared" ref="F4" si="0">SUM(D4-D5)</f>
        <v>0</v>
      </c>
      <c r="G4" s="166"/>
      <c r="H4" s="114">
        <f>SUM(F4+0)</f>
        <v>0</v>
      </c>
    </row>
    <row r="5" spans="1:10" ht="18.600000000000001" thickBot="1" x14ac:dyDescent="0.4">
      <c r="A5" s="169" t="s">
        <v>108</v>
      </c>
      <c r="B5" s="170"/>
      <c r="C5" s="172"/>
      <c r="D5" s="111">
        <f>SUM('CONTROLE DE SAIDA'!F16+0)</f>
        <v>0</v>
      </c>
      <c r="E5" s="164"/>
      <c r="F5" s="167"/>
      <c r="G5" s="168"/>
    </row>
    <row r="6" spans="1:10" ht="18" x14ac:dyDescent="0.35">
      <c r="A6" s="169" t="s">
        <v>115</v>
      </c>
      <c r="B6" s="170"/>
      <c r="C6" s="171" t="s">
        <v>101</v>
      </c>
      <c r="D6" s="110">
        <f>SUM('CONTROLE DE ENTRADA'!G16+0)</f>
        <v>0</v>
      </c>
      <c r="E6" s="163" t="s">
        <v>116</v>
      </c>
      <c r="F6" s="165">
        <f t="shared" ref="F6" si="1">SUM(D6-D7)</f>
        <v>0</v>
      </c>
      <c r="G6" s="166"/>
      <c r="H6" s="114">
        <f>SUM(F6+0)</f>
        <v>0</v>
      </c>
    </row>
    <row r="7" spans="1:10" ht="18.600000000000001" thickBot="1" x14ac:dyDescent="0.4">
      <c r="A7" s="174" t="s">
        <v>108</v>
      </c>
      <c r="B7" s="175"/>
      <c r="C7" s="173"/>
      <c r="D7" s="111">
        <f>SUM('CONTROLE DE SAIDA'!F17+0)</f>
        <v>0</v>
      </c>
      <c r="E7" s="164"/>
      <c r="F7" s="167"/>
      <c r="G7" s="168"/>
    </row>
  </sheetData>
  <mergeCells count="16">
    <mergeCell ref="A1:G1"/>
    <mergeCell ref="A2:B2"/>
    <mergeCell ref="A3:B3"/>
    <mergeCell ref="C2:C3"/>
    <mergeCell ref="E2:E3"/>
    <mergeCell ref="F2:G3"/>
    <mergeCell ref="E4:E5"/>
    <mergeCell ref="F4:G5"/>
    <mergeCell ref="E6:E7"/>
    <mergeCell ref="F6:G7"/>
    <mergeCell ref="A4:B4"/>
    <mergeCell ref="C4:C5"/>
    <mergeCell ref="A5:B5"/>
    <mergeCell ref="A6:B6"/>
    <mergeCell ref="C6:C7"/>
    <mergeCell ref="A7:B7"/>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2020-10-17T20:13:38Z</dcterms:modified>
</cp:coreProperties>
</file>