
<file path=[Content_Types].xml><?xml version="1.0" encoding="utf-8"?>
<Types xmlns="http://schemas.openxmlformats.org/package/2006/content-types">
  <Default Extension="bin" ContentType="application/vnd.openxmlformats-officedocument.spreadsheetml.printerSettings"/>
  <Default Extension="gif" ContentType="image/gi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drawings/drawing3.xml" ContentType="application/vnd.openxmlformats-officedocument.drawing+xml"/>
  <Override PartName="/xl/tables/table3.xml" ContentType="application/vnd.openxmlformats-officedocument.spreadsheetml.table+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mc:AlternateContent xmlns:mc="http://schemas.openxmlformats.org/markup-compatibility/2006">
    <mc:Choice Requires="x15">
      <x15ac:absPath xmlns:x15ac="http://schemas.microsoft.com/office/spreadsheetml/2010/11/ac" url="C:\Users\Sergio Silva\Desktop\Fluxo de Caixa - Sayd Macario\Mes de Novembro - 01.11 a 30.11 - Dzaning Barbearia\"/>
    </mc:Choice>
  </mc:AlternateContent>
  <xr:revisionPtr revIDLastSave="0" documentId="13_ncr:1_{CCACCAE8-1245-4A1B-B8FB-8FE8BC8B294F}" xr6:coauthVersionLast="45" xr6:coauthVersionMax="45" xr10:uidLastSave="{00000000-0000-0000-0000-000000000000}"/>
  <bookViews>
    <workbookView xWindow="-108" yWindow="-108" windowWidth="23256" windowHeight="12576" xr2:uid="{00000000-000D-0000-FFFF-FFFF00000000}"/>
  </bookViews>
  <sheets>
    <sheet name="INICIO" sheetId="6" r:id="rId1"/>
    <sheet name="TABELA - BARBEARIA" sheetId="1" r:id="rId2"/>
    <sheet name="TABELA - BAR" sheetId="2" r:id="rId3"/>
    <sheet name="FORNECEDORES" sheetId="7" r:id="rId4"/>
    <sheet name="CAIXA" sheetId="4" r:id="rId5"/>
    <sheet name="CONTROLE DE ENTRADA" sheetId="5" r:id="rId6"/>
    <sheet name="CONTROLE DE SAIDA" sheetId="9" r:id="rId7"/>
    <sheet name="FECHAMENTO" sheetId="10" r:id="rId8"/>
  </sheets>
  <externalReferences>
    <externalReference r:id="rId9"/>
    <externalReference r:id="rId10"/>
  </externalReferenc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4" i="7" l="1"/>
  <c r="C4" i="7"/>
  <c r="A5" i="7"/>
  <c r="C5" i="7"/>
  <c r="A6" i="7"/>
  <c r="C6" i="7"/>
  <c r="A7" i="7"/>
  <c r="C7" i="7"/>
  <c r="A8" i="7"/>
  <c r="C8" i="7"/>
  <c r="A9" i="7"/>
  <c r="C9" i="7"/>
  <c r="A10" i="7"/>
  <c r="C10" i="7"/>
  <c r="A11" i="7"/>
  <c r="C11" i="7"/>
  <c r="A12" i="7"/>
  <c r="C12" i="7"/>
  <c r="A13" i="7"/>
  <c r="C13" i="7"/>
  <c r="A14" i="7"/>
  <c r="C14" i="7"/>
  <c r="A15" i="7"/>
  <c r="C15" i="7"/>
  <c r="A16" i="7"/>
  <c r="C16" i="7"/>
  <c r="A17" i="7"/>
  <c r="C17" i="7"/>
  <c r="A18" i="7"/>
  <c r="C18" i="7"/>
  <c r="A19" i="7"/>
  <c r="C19" i="7"/>
  <c r="A20" i="7"/>
  <c r="C20" i="7"/>
  <c r="A21" i="7"/>
  <c r="C21" i="7"/>
  <c r="C3" i="7"/>
  <c r="A3" i="7"/>
  <c r="E5" i="2"/>
  <c r="E6" i="2"/>
  <c r="E7" i="2"/>
  <c r="E8" i="2"/>
  <c r="E4" i="2"/>
  <c r="D4" i="2"/>
  <c r="D5" i="2"/>
  <c r="D6" i="2"/>
  <c r="D7" i="2"/>
  <c r="D8" i="2"/>
  <c r="D10" i="2"/>
  <c r="D11" i="2"/>
  <c r="D12" i="2"/>
  <c r="D13" i="2"/>
  <c r="D15" i="2"/>
  <c r="D16" i="2"/>
  <c r="D17" i="2"/>
  <c r="D18" i="2"/>
  <c r="D19" i="2"/>
  <c r="D20" i="2"/>
  <c r="D21" i="2"/>
  <c r="D22" i="2"/>
  <c r="D23" i="2"/>
  <c r="D24" i="2"/>
  <c r="D25" i="2"/>
  <c r="D26" i="2"/>
  <c r="D27" i="2"/>
  <c r="C4" i="2"/>
  <c r="C5" i="2"/>
  <c r="C6" i="2"/>
  <c r="C7" i="2"/>
  <c r="C8" i="2"/>
  <c r="C10" i="2"/>
  <c r="C11" i="2"/>
  <c r="C12" i="2"/>
  <c r="C13" i="2"/>
  <c r="C15" i="2"/>
  <c r="C16" i="2"/>
  <c r="C17" i="2"/>
  <c r="C18" i="2"/>
  <c r="C19" i="2"/>
  <c r="C20" i="2"/>
  <c r="C21" i="2"/>
  <c r="C22" i="2"/>
  <c r="C23" i="2"/>
  <c r="C24" i="2"/>
  <c r="C25" i="2"/>
  <c r="C26" i="2"/>
  <c r="C27" i="2"/>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D5" i="1"/>
  <c r="D6" i="1"/>
  <c r="D7" i="1"/>
  <c r="D8" i="1"/>
  <c r="D9" i="1"/>
  <c r="D10" i="1"/>
  <c r="D11" i="1"/>
  <c r="D12" i="1"/>
  <c r="D13" i="1"/>
  <c r="D14" i="1"/>
  <c r="D15" i="1"/>
  <c r="C5" i="1"/>
  <c r="C6" i="1"/>
  <c r="C7" i="1"/>
  <c r="C8" i="1"/>
  <c r="C9" i="1"/>
  <c r="C10" i="1"/>
  <c r="C11" i="1"/>
  <c r="C12" i="1"/>
  <c r="C13" i="1"/>
  <c r="C14" i="1"/>
  <c r="C15" i="1"/>
  <c r="E18" i="2" l="1"/>
  <c r="E19" i="2"/>
  <c r="E20" i="2"/>
  <c r="E21" i="2"/>
  <c r="E22" i="2"/>
  <c r="E23" i="2"/>
  <c r="E24" i="2"/>
  <c r="E25" i="2"/>
  <c r="E26" i="2"/>
  <c r="E27" i="2"/>
  <c r="E17" i="2"/>
  <c r="E16" i="2"/>
  <c r="E13" i="2"/>
  <c r="E12" i="2"/>
  <c r="E11" i="2"/>
  <c r="F6" i="2"/>
  <c r="F7" i="2"/>
  <c r="F8" i="2"/>
  <c r="F5" i="2"/>
  <c r="F4" i="2"/>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F84" i="4" l="1"/>
  <c r="F85" i="4"/>
  <c r="F86" i="4"/>
  <c r="F87" i="4"/>
  <c r="F88" i="4"/>
  <c r="F89" i="4"/>
  <c r="F90" i="4"/>
  <c r="F91" i="4"/>
  <c r="F92" i="4"/>
  <c r="F93" i="4"/>
  <c r="F94" i="4"/>
  <c r="F95" i="4"/>
  <c r="F83" i="4"/>
  <c r="E84" i="4"/>
  <c r="E85" i="4"/>
  <c r="E86" i="4"/>
  <c r="E87" i="4"/>
  <c r="E88" i="4"/>
  <c r="E89" i="4"/>
  <c r="E90" i="4"/>
  <c r="E91" i="4"/>
  <c r="E92" i="4"/>
  <c r="E93" i="4"/>
  <c r="E94" i="4"/>
  <c r="E95" i="4"/>
  <c r="E83" i="4"/>
  <c r="D84" i="4"/>
  <c r="D85" i="4"/>
  <c r="D86" i="4"/>
  <c r="D87" i="4"/>
  <c r="D88" i="4"/>
  <c r="D89" i="4"/>
  <c r="D90" i="4"/>
  <c r="D91" i="4"/>
  <c r="D92" i="4"/>
  <c r="D93" i="4"/>
  <c r="D94" i="4"/>
  <c r="D95" i="4"/>
  <c r="D83" i="4"/>
  <c r="N95" i="4"/>
  <c r="N94" i="4"/>
  <c r="N93" i="4"/>
  <c r="N92" i="4"/>
  <c r="N91" i="4"/>
  <c r="N90" i="4"/>
  <c r="N89" i="4"/>
  <c r="N88" i="4"/>
  <c r="N87" i="4"/>
  <c r="N86" i="4"/>
  <c r="N85" i="4"/>
  <c r="N84" i="4"/>
  <c r="N83" i="4"/>
  <c r="M95" i="4"/>
  <c r="M94" i="4"/>
  <c r="M93" i="4"/>
  <c r="M92" i="4"/>
  <c r="M91" i="4"/>
  <c r="M90" i="4"/>
  <c r="M88" i="4"/>
  <c r="M89" i="4"/>
  <c r="M87" i="4"/>
  <c r="M86" i="4"/>
  <c r="M85" i="4"/>
  <c r="M84" i="4"/>
  <c r="M83" i="4"/>
  <c r="L95" i="4"/>
  <c r="L94" i="4"/>
  <c r="L93" i="4"/>
  <c r="L92" i="4"/>
  <c r="L91" i="4"/>
  <c r="L90" i="4"/>
  <c r="L89" i="4"/>
  <c r="L88" i="4"/>
  <c r="L87" i="4"/>
  <c r="L86" i="4"/>
  <c r="L85" i="4"/>
  <c r="L84" i="4"/>
  <c r="L83" i="4"/>
  <c r="J84" i="4"/>
  <c r="J85" i="4"/>
  <c r="J86" i="4"/>
  <c r="J87" i="4"/>
  <c r="J88" i="4"/>
  <c r="J89" i="4"/>
  <c r="J90" i="4"/>
  <c r="J91" i="4"/>
  <c r="J92" i="4"/>
  <c r="J93" i="4"/>
  <c r="J94" i="4"/>
  <c r="J95" i="4"/>
  <c r="J83" i="4"/>
  <c r="I84" i="4"/>
  <c r="I85" i="4"/>
  <c r="I86" i="4"/>
  <c r="I87" i="4"/>
  <c r="I88" i="4"/>
  <c r="I89" i="4"/>
  <c r="I90" i="4"/>
  <c r="I91" i="4"/>
  <c r="I92" i="4"/>
  <c r="I93" i="4"/>
  <c r="I94" i="4"/>
  <c r="I95" i="4"/>
  <c r="I83" i="4"/>
  <c r="H83" i="4"/>
  <c r="H85" i="4"/>
  <c r="H86" i="4"/>
  <c r="H87" i="4"/>
  <c r="H88" i="4"/>
  <c r="H89" i="4"/>
  <c r="H90" i="4"/>
  <c r="H91" i="4"/>
  <c r="H92" i="4"/>
  <c r="H93" i="4"/>
  <c r="H94" i="4"/>
  <c r="H95" i="4"/>
  <c r="H84" i="4"/>
  <c r="F13" i="5"/>
  <c r="L40" i="4"/>
  <c r="H22" i="4" l="1"/>
  <c r="H73" i="4"/>
  <c r="H41" i="4"/>
  <c r="F16" i="9"/>
  <c r="N22" i="4" l="1"/>
  <c r="D7" i="10"/>
  <c r="F17" i="9"/>
  <c r="D5" i="10"/>
  <c r="F15" i="9"/>
  <c r="D3" i="10" s="1"/>
  <c r="G16" i="5"/>
  <c r="E2" i="1"/>
  <c r="G17" i="2"/>
  <c r="G18" i="2"/>
  <c r="G19" i="2"/>
  <c r="G20" i="2"/>
  <c r="G21" i="2"/>
  <c r="G22" i="2"/>
  <c r="G23" i="2"/>
  <c r="G24" i="2"/>
  <c r="G25" i="2"/>
  <c r="G26" i="2"/>
  <c r="G27" i="2"/>
  <c r="G16" i="2"/>
  <c r="G12" i="2"/>
  <c r="G13" i="2"/>
  <c r="G11" i="2"/>
  <c r="H5" i="2"/>
  <c r="H6" i="2"/>
  <c r="H7" i="2"/>
  <c r="H8" i="2"/>
  <c r="H4" i="2"/>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H13" i="5"/>
  <c r="N41" i="4" s="1"/>
  <c r="D2" i="10"/>
  <c r="N71" i="4"/>
  <c r="M71" i="4"/>
  <c r="L71" i="4"/>
  <c r="N40" i="4"/>
  <c r="M40" i="4"/>
  <c r="N21" i="4"/>
  <c r="M21" i="4"/>
  <c r="L21" i="4"/>
  <c r="D6" i="10" l="1"/>
  <c r="F6" i="10" s="1"/>
  <c r="H6" i="10" s="1"/>
  <c r="N73" i="4"/>
  <c r="D4" i="10"/>
  <c r="F4" i="10" s="1"/>
  <c r="H4" i="10" s="1"/>
  <c r="F2" i="10"/>
  <c r="H2" i="10" s="1"/>
  <c r="K71" i="4"/>
  <c r="K21" i="4"/>
  <c r="K7" i="6" l="1"/>
  <c r="G1" i="2"/>
  <c r="G1" i="7"/>
  <c r="G5" i="5"/>
  <c r="J4" i="4"/>
  <c r="K40" i="4"/>
  <c r="A16" i="5"/>
</calcChain>
</file>

<file path=xl/sharedStrings.xml><?xml version="1.0" encoding="utf-8"?>
<sst xmlns="http://schemas.openxmlformats.org/spreadsheetml/2006/main" count="334" uniqueCount="116">
  <si>
    <t>Tabela de Precos - Barbearia - Barbearia Dzaning</t>
  </si>
  <si>
    <t>Bebidas</t>
  </si>
  <si>
    <t>Preco</t>
  </si>
  <si>
    <t>C</t>
  </si>
  <si>
    <t>D</t>
  </si>
  <si>
    <t>I</t>
  </si>
  <si>
    <t>G</t>
  </si>
  <si>
    <t>Tabela de Precos - BAR - Barbearia Dzaning</t>
  </si>
  <si>
    <t>A</t>
  </si>
  <si>
    <t>B</t>
  </si>
  <si>
    <t>E</t>
  </si>
  <si>
    <t>F</t>
  </si>
  <si>
    <t>H</t>
  </si>
  <si>
    <t>J</t>
  </si>
  <si>
    <t>L</t>
  </si>
  <si>
    <t>CODIGO_PRODUTO</t>
  </si>
  <si>
    <t>Servicos</t>
  </si>
  <si>
    <t>P1</t>
  </si>
  <si>
    <t>P2</t>
  </si>
  <si>
    <t>P3</t>
  </si>
  <si>
    <t>P4</t>
  </si>
  <si>
    <t>P5</t>
  </si>
  <si>
    <t>P6</t>
  </si>
  <si>
    <t>P7</t>
  </si>
  <si>
    <t>P8</t>
  </si>
  <si>
    <t>P9</t>
  </si>
  <si>
    <t>P10</t>
  </si>
  <si>
    <t>P11</t>
  </si>
  <si>
    <t>Produtos</t>
  </si>
  <si>
    <t>Sayd</t>
  </si>
  <si>
    <t>Anderson</t>
  </si>
  <si>
    <t>Venda 1:</t>
  </si>
  <si>
    <t>Venda 2:</t>
  </si>
  <si>
    <t>Venda 3:</t>
  </si>
  <si>
    <t>Venda 4:</t>
  </si>
  <si>
    <t>Venda 5:</t>
  </si>
  <si>
    <t>Venda 6:</t>
  </si>
  <si>
    <t>Venda 7:</t>
  </si>
  <si>
    <t>Venda 8:</t>
  </si>
  <si>
    <t>Venda 9:</t>
  </si>
  <si>
    <t>Venda 10:</t>
  </si>
  <si>
    <t>Venda 11:</t>
  </si>
  <si>
    <t>Venda 12:</t>
  </si>
  <si>
    <t>Venda 13:</t>
  </si>
  <si>
    <t>Venda 14:</t>
  </si>
  <si>
    <t>Venda 15:</t>
  </si>
  <si>
    <t>Venda 16:</t>
  </si>
  <si>
    <t>Venda 17:</t>
  </si>
  <si>
    <t>Venda 18:</t>
  </si>
  <si>
    <t>Venda 19:</t>
  </si>
  <si>
    <t>Venda 20:</t>
  </si>
  <si>
    <t>Venda 22:</t>
  </si>
  <si>
    <t>Venda 21:</t>
  </si>
  <si>
    <t>Venda 23:</t>
  </si>
  <si>
    <t>Venda 24:</t>
  </si>
  <si>
    <t>Venda 25:</t>
  </si>
  <si>
    <t>Venda 26:</t>
  </si>
  <si>
    <t>Venda 28:</t>
  </si>
  <si>
    <t>Venda 29:</t>
  </si>
  <si>
    <t>Venda 30:</t>
  </si>
  <si>
    <t>Venda 31:</t>
  </si>
  <si>
    <t>Venda 32:</t>
  </si>
  <si>
    <t>Venda 33:</t>
  </si>
  <si>
    <t>Venda 34:</t>
  </si>
  <si>
    <t>Venda 35:</t>
  </si>
  <si>
    <t>Venda 36:</t>
  </si>
  <si>
    <t>Venda 37:</t>
  </si>
  <si>
    <t>Venda 38:</t>
  </si>
  <si>
    <t>Venda 39:</t>
  </si>
  <si>
    <t>Venda 40:</t>
  </si>
  <si>
    <t>COMBO (x3)</t>
  </si>
  <si>
    <t>Fornecedores</t>
  </si>
  <si>
    <t>Hoje é :</t>
  </si>
  <si>
    <t>Nome:</t>
  </si>
  <si>
    <t>Telefone:</t>
  </si>
  <si>
    <t>Qtd</t>
  </si>
  <si>
    <t>V.MEN</t>
  </si>
  <si>
    <t>P12</t>
  </si>
  <si>
    <t>P13</t>
  </si>
  <si>
    <t>P14</t>
  </si>
  <si>
    <t>P15</t>
  </si>
  <si>
    <t>P16</t>
  </si>
  <si>
    <t>P17</t>
  </si>
  <si>
    <t>P18</t>
  </si>
  <si>
    <t>P19</t>
  </si>
  <si>
    <t>P20</t>
  </si>
  <si>
    <t>P21</t>
  </si>
  <si>
    <t>P22</t>
  </si>
  <si>
    <t>P23</t>
  </si>
  <si>
    <t>P24</t>
  </si>
  <si>
    <t>P25</t>
  </si>
  <si>
    <t>P26</t>
  </si>
  <si>
    <t>P27</t>
  </si>
  <si>
    <t>P28</t>
  </si>
  <si>
    <t>P29</t>
  </si>
  <si>
    <t>P30</t>
  </si>
  <si>
    <t>P31</t>
  </si>
  <si>
    <t>GARDEN</t>
  </si>
  <si>
    <t>Bar</t>
  </si>
  <si>
    <t>Valor</t>
  </si>
  <si>
    <t>Cliente</t>
  </si>
  <si>
    <t>Forma Pgt.</t>
  </si>
  <si>
    <t>Formas de Pagamento</t>
  </si>
  <si>
    <t>Cartão</t>
  </si>
  <si>
    <t>Dinheiro</t>
  </si>
  <si>
    <t>Saida</t>
  </si>
  <si>
    <t>Qtd.</t>
  </si>
  <si>
    <t>Atual</t>
  </si>
  <si>
    <t>Obs:</t>
  </si>
  <si>
    <t>Controle de Saida</t>
  </si>
  <si>
    <t>Descrição:</t>
  </si>
  <si>
    <t>Final do Dia - Total</t>
  </si>
  <si>
    <t>Entrada</t>
  </si>
  <si>
    <t>TOTAL</t>
  </si>
  <si>
    <t>FECHAMENTO</t>
  </si>
  <si>
    <t>Cartao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</si>
</sst>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R$&quot;\ * #,##0.00_-;\-&quot;R$&quot;\ * #,##0.00_-;_-&quot;R$&quot;\ * &quot;-&quot;??_-;_-@_-"/>
    <numFmt numFmtId="164" formatCode="_-[$R$-416]\ * #,##0.00_-;\-[$R$-416]\ * #,##0.00_-;_-[$R$-416]\ * &quot;-&quot;??_-;_-@_-"/>
    <numFmt numFmtId="165" formatCode="[$-F800]dddd\,\ mmmm\ dd\,\ yyyy"/>
  </numFmts>
  <fonts count="28"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b/>
      <sz val="12"/>
      <color theme="0"/>
      <name val="Calibri"/>
      <family val="2"/>
      <scheme val="minor"/>
    </font>
    <font>
      <b/>
      <sz val="14"/>
      <color theme="0"/>
      <name val="Calibri"/>
      <family val="2"/>
      <scheme val="minor"/>
    </font>
    <font>
      <b/>
      <sz val="12"/>
      <color theme="1"/>
      <name val="Calibri"/>
      <family val="2"/>
      <scheme val="minor"/>
    </font>
    <font>
      <b/>
      <sz val="18"/>
      <color theme="0"/>
      <name val="Calibri"/>
      <family val="2"/>
      <scheme val="minor"/>
    </font>
    <font>
      <sz val="10"/>
      <color theme="1"/>
      <name val="Calibri"/>
      <family val="2"/>
      <scheme val="minor"/>
    </font>
    <font>
      <sz val="18"/>
      <color theme="0"/>
      <name val="Calibri"/>
      <family val="2"/>
      <scheme val="minor"/>
    </font>
    <font>
      <sz val="36"/>
      <color theme="1"/>
      <name val="Calibri"/>
      <family val="2"/>
      <scheme val="minor"/>
    </font>
    <font>
      <b/>
      <sz val="18"/>
      <color theme="1"/>
      <name val="Calibri"/>
      <family val="2"/>
      <scheme val="minor"/>
    </font>
    <font>
      <b/>
      <sz val="14"/>
      <color theme="1"/>
      <name val="Calibri"/>
      <family val="2"/>
      <scheme val="minor"/>
    </font>
    <font>
      <b/>
      <sz val="16"/>
      <color theme="1"/>
      <name val="Calibri"/>
      <family val="2"/>
      <scheme val="minor"/>
    </font>
    <font>
      <sz val="8"/>
      <name val="Calibri"/>
      <family val="2"/>
      <scheme val="minor"/>
    </font>
    <font>
      <sz val="22"/>
      <color theme="1"/>
      <name val="Calibri"/>
      <family val="2"/>
      <scheme val="minor"/>
    </font>
    <font>
      <sz val="8"/>
      <color theme="1"/>
      <name val="Calibri"/>
      <family val="2"/>
      <scheme val="minor"/>
    </font>
    <font>
      <sz val="36"/>
      <color theme="0"/>
      <name val="Calibri"/>
      <family val="2"/>
      <scheme val="minor"/>
    </font>
    <font>
      <sz val="12"/>
      <color theme="1"/>
      <name val="Calibri"/>
      <family val="2"/>
      <scheme val="minor"/>
    </font>
    <font>
      <b/>
      <sz val="10"/>
      <color theme="1" tint="4.9989318521683403E-2"/>
      <name val="Calibri"/>
      <family val="2"/>
      <scheme val="minor"/>
    </font>
    <font>
      <sz val="11"/>
      <color theme="0"/>
      <name val="Calibri"/>
      <family val="2"/>
      <scheme val="minor"/>
    </font>
    <font>
      <sz val="14"/>
      <color theme="1"/>
      <name val="Calibri"/>
      <family val="2"/>
      <scheme val="minor"/>
    </font>
    <font>
      <b/>
      <sz val="12"/>
      <name val="Calibri"/>
      <family val="2"/>
      <scheme val="minor"/>
    </font>
    <font>
      <b/>
      <sz val="20"/>
      <color theme="1"/>
      <name val="Calibri"/>
      <family val="2"/>
      <scheme val="minor"/>
    </font>
    <font>
      <sz val="18"/>
      <color theme="1"/>
      <name val="Calibri"/>
      <family val="2"/>
      <scheme val="minor"/>
    </font>
    <font>
      <u/>
      <sz val="11"/>
      <color theme="10"/>
      <name val="Calibri"/>
      <family val="2"/>
      <scheme val="minor"/>
    </font>
    <font>
      <b/>
      <sz val="11"/>
      <name val="Calibri"/>
      <family val="2"/>
      <scheme val="minor"/>
    </font>
    <font>
      <u/>
      <sz val="11"/>
      <color theme="1"/>
      <name val="Calibri"/>
      <family val="2"/>
      <scheme val="minor"/>
    </font>
  </fonts>
  <fills count="15">
    <fill>
      <patternFill patternType="none"/>
    </fill>
    <fill>
      <patternFill patternType="gray125"/>
    </fill>
    <fill>
      <patternFill patternType="solid">
        <fgColor rgb="FFFF0000"/>
        <bgColor indexed="64"/>
      </patternFill>
    </fill>
    <fill>
      <patternFill patternType="solid">
        <fgColor theme="1"/>
        <bgColor indexed="64"/>
      </patternFill>
    </fill>
    <fill>
      <patternFill patternType="solid">
        <fgColor theme="7" tint="-0.249977111117893"/>
        <bgColor indexed="64"/>
      </patternFill>
    </fill>
    <fill>
      <patternFill patternType="solid">
        <fgColor theme="4" tint="-0.249977111117893"/>
        <bgColor indexed="64"/>
      </patternFill>
    </fill>
    <fill>
      <patternFill patternType="solid">
        <fgColor theme="5" tint="-0.249977111117893"/>
        <bgColor indexed="64"/>
      </patternFill>
    </fill>
    <fill>
      <patternFill patternType="solid">
        <fgColor theme="0"/>
        <bgColor indexed="64"/>
      </patternFill>
    </fill>
    <fill>
      <patternFill patternType="solid">
        <fgColor theme="2" tint="-0.499984740745262"/>
        <bgColor indexed="64"/>
      </patternFill>
    </fill>
    <fill>
      <patternFill patternType="solid">
        <fgColor theme="0" tint="-0.14999847407452621"/>
        <bgColor indexed="64"/>
      </patternFill>
    </fill>
    <fill>
      <patternFill patternType="solid">
        <fgColor theme="5" tint="0.59999389629810485"/>
        <bgColor indexed="64"/>
      </patternFill>
    </fill>
    <fill>
      <patternFill patternType="solid">
        <fgColor theme="4" tint="-0.499984740745262"/>
        <bgColor indexed="64"/>
      </patternFill>
    </fill>
    <fill>
      <patternFill patternType="solid">
        <fgColor theme="8" tint="0.79998168889431442"/>
        <bgColor indexed="64"/>
      </patternFill>
    </fill>
    <fill>
      <patternFill patternType="solid">
        <fgColor theme="5" tint="0.39997558519241921"/>
        <bgColor indexed="64"/>
      </patternFill>
    </fill>
    <fill>
      <patternFill patternType="solid">
        <fgColor theme="9" tint="0.39997558519241921"/>
        <bgColor indexed="64"/>
      </patternFill>
    </fill>
  </fills>
  <borders count="31">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top/>
      <bottom/>
      <diagonal/>
    </border>
    <border>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right style="medium">
        <color indexed="64"/>
      </right>
      <top/>
      <bottom/>
      <diagonal/>
    </border>
    <border>
      <left/>
      <right/>
      <top style="medium">
        <color indexed="64"/>
      </top>
      <bottom/>
      <diagonal/>
    </border>
    <border>
      <left style="medium">
        <color indexed="64"/>
      </left>
      <right/>
      <top/>
      <bottom style="medium">
        <color indexed="64"/>
      </bottom>
      <diagonal/>
    </border>
    <border>
      <left style="medium">
        <color indexed="64"/>
      </left>
      <right/>
      <top style="medium">
        <color indexed="64"/>
      </top>
      <bottom/>
      <diagonal/>
    </border>
    <border>
      <left/>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0" fillId="0" borderId="0"/>
    <xf numFmtId="44" fontId="1" fillId="0" borderId="0" applyFont="0" applyFill="0" applyBorder="0" applyAlignment="0" applyProtection="0"/>
    <xf numFmtId="0" fontId="25" fillId="0" borderId="0" applyNumberFormat="0" applyFill="0" applyBorder="0" applyAlignment="0" applyProtection="0"/>
  </cellStyleXfs>
  <cellXfs count="188">
    <xf numFmtId="0" fontId="0" fillId="0" borderId="0" xfId="0"/>
    <xf numFmtId="0" fontId="0" fillId="0" borderId="2" xfId="0" applyBorder="1"/>
    <xf numFmtId="0" fontId="0" fillId="0" borderId="0" xfId="0" applyBorder="1"/>
    <xf numFmtId="0" fontId="5" fillId="6" borderId="8" xfId="0" applyFont="1" applyFill="1" applyBorder="1" applyAlignment="1">
      <alignment horizontal="center"/>
    </xf>
    <xf numFmtId="0" fontId="5" fillId="4" borderId="3" xfId="0" applyFont="1" applyFill="1" applyBorder="1" applyAlignment="1">
      <alignment horizontal="center"/>
    </xf>
    <xf numFmtId="0" fontId="6" fillId="0" borderId="0" xfId="0" applyFont="1" applyBorder="1" applyAlignment="1">
      <alignment horizontal="right"/>
    </xf>
    <xf numFmtId="0" fontId="2" fillId="7" borderId="0" xfId="0" applyFont="1" applyFill="1" applyAlignment="1">
      <alignment horizontal="center" vertical="center"/>
    </xf>
    <xf numFmtId="164" fontId="4" fillId="3" borderId="3" xfId="0" applyNumberFormat="1" applyFont="1" applyFill="1" applyBorder="1"/>
    <xf numFmtId="44" fontId="4" fillId="3" borderId="3" xfId="1" applyFont="1" applyFill="1" applyBorder="1"/>
    <xf numFmtId="0" fontId="6" fillId="0" borderId="1" xfId="0" applyFont="1" applyBorder="1" applyAlignment="1">
      <alignment horizontal="right" vertical="center"/>
    </xf>
    <xf numFmtId="0" fontId="6" fillId="7" borderId="0" xfId="0" applyFont="1" applyFill="1" applyBorder="1" applyAlignment="1">
      <alignment horizontal="right" vertical="center"/>
    </xf>
    <xf numFmtId="0" fontId="0" fillId="7" borderId="0" xfId="0" applyFill="1" applyBorder="1"/>
    <xf numFmtId="44" fontId="4" fillId="7" borderId="0" xfId="1" applyFont="1" applyFill="1" applyBorder="1"/>
    <xf numFmtId="44" fontId="4" fillId="3" borderId="0" xfId="1" applyFont="1" applyFill="1" applyBorder="1"/>
    <xf numFmtId="0" fontId="0" fillId="7" borderId="0" xfId="0" applyFont="1" applyFill="1"/>
    <xf numFmtId="0" fontId="5" fillId="7" borderId="0" xfId="0" applyFont="1" applyFill="1" applyAlignment="1">
      <alignment horizontal="center"/>
    </xf>
    <xf numFmtId="0" fontId="8" fillId="0" borderId="0" xfId="0" applyFont="1"/>
    <xf numFmtId="0" fontId="9" fillId="7" borderId="0" xfId="0" applyFont="1" applyFill="1" applyAlignment="1">
      <alignment vertical="center" textRotation="90"/>
    </xf>
    <xf numFmtId="0" fontId="6" fillId="0" borderId="4" xfId="0" applyFont="1" applyBorder="1" applyAlignment="1">
      <alignment horizontal="right" vertical="center"/>
    </xf>
    <xf numFmtId="0" fontId="3" fillId="0" borderId="1" xfId="0" applyFont="1" applyBorder="1"/>
    <xf numFmtId="0" fontId="6" fillId="0" borderId="1" xfId="0" applyFont="1" applyBorder="1" applyAlignment="1">
      <alignment horizontal="right"/>
    </xf>
    <xf numFmtId="0" fontId="6" fillId="0" borderId="1" xfId="0" applyFont="1" applyBorder="1" applyAlignment="1">
      <alignment horizontal="center" vertical="center"/>
    </xf>
    <xf numFmtId="0" fontId="3" fillId="0" borderId="1" xfId="0" applyFont="1" applyBorder="1" applyAlignment="1">
      <alignment horizontal="center"/>
    </xf>
    <xf numFmtId="0" fontId="6" fillId="0" borderId="1" xfId="0" applyFont="1" applyBorder="1" applyAlignment="1">
      <alignment horizontal="center"/>
    </xf>
    <xf numFmtId="0" fontId="6" fillId="0" borderId="4" xfId="0" applyFont="1" applyBorder="1" applyAlignment="1">
      <alignment horizontal="center" vertical="center"/>
    </xf>
    <xf numFmtId="0" fontId="5" fillId="2" borderId="4" xfId="0" applyFont="1" applyFill="1" applyBorder="1" applyAlignment="1">
      <alignment horizontal="center"/>
    </xf>
    <xf numFmtId="0" fontId="4" fillId="3" borderId="7" xfId="0" applyFont="1" applyFill="1" applyBorder="1" applyAlignment="1">
      <alignment horizontal="center" vertical="center"/>
    </xf>
    <xf numFmtId="0" fontId="6" fillId="7" borderId="3" xfId="0" applyFont="1" applyFill="1" applyBorder="1" applyAlignment="1">
      <alignment horizontal="right" vertical="center"/>
    </xf>
    <xf numFmtId="0" fontId="5" fillId="8" borderId="6" xfId="0" applyFont="1" applyFill="1" applyBorder="1" applyAlignment="1">
      <alignment horizontal="center"/>
    </xf>
    <xf numFmtId="0" fontId="0" fillId="0" borderId="0" xfId="0" applyAlignment="1">
      <alignment horizontal="center"/>
    </xf>
    <xf numFmtId="0" fontId="6" fillId="9" borderId="5" xfId="0" applyFont="1" applyFill="1" applyBorder="1" applyAlignment="1">
      <alignment horizontal="center" vertical="center"/>
    </xf>
    <xf numFmtId="0" fontId="6" fillId="0" borderId="0" xfId="0" applyFont="1" applyBorder="1" applyAlignment="1">
      <alignment horizontal="center" vertical="center"/>
    </xf>
    <xf numFmtId="0" fontId="6" fillId="9" borderId="0" xfId="0" applyFont="1" applyFill="1" applyBorder="1" applyAlignment="1">
      <alignment horizontal="center" vertical="center"/>
    </xf>
    <xf numFmtId="0" fontId="6" fillId="0" borderId="5" xfId="0" applyFont="1" applyBorder="1" applyAlignment="1">
      <alignment horizontal="center" vertical="center"/>
    </xf>
    <xf numFmtId="0" fontId="6" fillId="9" borderId="11" xfId="0" applyFont="1" applyFill="1" applyBorder="1" applyAlignment="1">
      <alignment horizontal="center" vertical="center"/>
    </xf>
    <xf numFmtId="0" fontId="6" fillId="0" borderId="6" xfId="0" applyFont="1" applyBorder="1" applyAlignment="1">
      <alignment horizontal="center" vertical="center"/>
    </xf>
    <xf numFmtId="0" fontId="6" fillId="9" borderId="12" xfId="0" applyFont="1" applyFill="1" applyBorder="1" applyAlignment="1">
      <alignment horizontal="center" vertical="center"/>
    </xf>
    <xf numFmtId="44" fontId="12" fillId="0" borderId="4" xfId="0" applyNumberFormat="1" applyFont="1" applyBorder="1"/>
    <xf numFmtId="0" fontId="0" fillId="7" borderId="0" xfId="0" applyFill="1"/>
    <xf numFmtId="0" fontId="0" fillId="0" borderId="0" xfId="0" applyAlignment="1">
      <alignment horizontal="right"/>
    </xf>
    <xf numFmtId="165" fontId="0" fillId="0" borderId="0" xfId="0" applyNumberFormat="1" applyAlignment="1">
      <alignment horizontal="center"/>
    </xf>
    <xf numFmtId="0" fontId="16" fillId="0" borderId="0" xfId="0" applyFont="1" applyAlignment="1">
      <alignment horizontal="right"/>
    </xf>
    <xf numFmtId="0" fontId="9" fillId="5" borderId="0" xfId="0" applyFont="1" applyFill="1" applyAlignment="1">
      <alignment horizontal="center" vertical="center" textRotation="90"/>
    </xf>
    <xf numFmtId="0" fontId="6" fillId="7" borderId="1" xfId="0" applyFont="1" applyFill="1" applyBorder="1" applyAlignment="1">
      <alignment horizontal="center" vertical="center"/>
    </xf>
    <xf numFmtId="0" fontId="12" fillId="7" borderId="14" xfId="0" applyFont="1" applyFill="1" applyBorder="1"/>
    <xf numFmtId="0" fontId="12" fillId="7" borderId="15" xfId="0" applyFont="1" applyFill="1" applyBorder="1"/>
    <xf numFmtId="0" fontId="12" fillId="7" borderId="4" xfId="0" applyFont="1" applyFill="1" applyBorder="1"/>
    <xf numFmtId="0" fontId="12" fillId="9" borderId="14" xfId="0" applyFont="1" applyFill="1" applyBorder="1"/>
    <xf numFmtId="0" fontId="12" fillId="9" borderId="15" xfId="0" applyFont="1" applyFill="1" applyBorder="1"/>
    <xf numFmtId="0" fontId="6" fillId="0" borderId="2" xfId="0" applyFont="1" applyBorder="1" applyAlignment="1">
      <alignment horizontal="right" vertical="center"/>
    </xf>
    <xf numFmtId="0" fontId="0" fillId="0" borderId="14" xfId="0" applyBorder="1"/>
    <xf numFmtId="0" fontId="6" fillId="9" borderId="3" xfId="0" applyFont="1" applyFill="1" applyBorder="1" applyAlignment="1">
      <alignment horizontal="right" vertical="center"/>
    </xf>
    <xf numFmtId="0" fontId="0" fillId="0" borderId="0" xfId="0" applyBorder="1" applyAlignment="1">
      <alignment horizontal="right"/>
    </xf>
    <xf numFmtId="165" fontId="0" fillId="0" borderId="0" xfId="0" applyNumberFormat="1" applyBorder="1" applyAlignment="1">
      <alignment horizontal="center"/>
    </xf>
    <xf numFmtId="0" fontId="11" fillId="0" borderId="0" xfId="0" applyFont="1" applyAlignment="1">
      <alignment horizontal="center" vertical="center"/>
    </xf>
    <xf numFmtId="165" fontId="16" fillId="0" borderId="0" xfId="0" applyNumberFormat="1" applyFont="1" applyAlignment="1">
      <alignment horizontal="left"/>
    </xf>
    <xf numFmtId="0" fontId="6" fillId="9" borderId="10" xfId="0" applyFont="1" applyFill="1" applyBorder="1" applyAlignment="1">
      <alignment horizontal="center" vertical="center"/>
    </xf>
    <xf numFmtId="0" fontId="6" fillId="9" borderId="6" xfId="0" applyFont="1" applyFill="1" applyBorder="1" applyAlignment="1">
      <alignment horizontal="center" vertical="center"/>
    </xf>
    <xf numFmtId="0" fontId="13" fillId="7" borderId="0" xfId="0" applyFont="1" applyFill="1" applyBorder="1" applyAlignment="1">
      <alignment vertical="center"/>
    </xf>
    <xf numFmtId="164" fontId="6" fillId="9" borderId="10" xfId="0" applyNumberFormat="1" applyFont="1" applyFill="1" applyBorder="1" applyAlignment="1">
      <alignment horizontal="center" vertical="center"/>
    </xf>
    <xf numFmtId="164" fontId="6" fillId="9" borderId="0" xfId="0" applyNumberFormat="1" applyFont="1" applyFill="1" applyBorder="1" applyAlignment="1">
      <alignment horizontal="center" vertical="center"/>
    </xf>
    <xf numFmtId="164" fontId="6" fillId="7" borderId="0" xfId="0" applyNumberFormat="1" applyFont="1" applyFill="1" applyBorder="1" applyAlignment="1">
      <alignment horizontal="center" vertical="center"/>
    </xf>
    <xf numFmtId="0" fontId="3" fillId="7" borderId="0" xfId="0" applyFont="1" applyFill="1" applyBorder="1" applyAlignment="1">
      <alignment horizontal="center" vertical="center"/>
    </xf>
    <xf numFmtId="0" fontId="6" fillId="9" borderId="13" xfId="0" applyFont="1" applyFill="1" applyBorder="1" applyAlignment="1">
      <alignment horizontal="center" vertical="center"/>
    </xf>
    <xf numFmtId="0" fontId="6" fillId="0" borderId="12" xfId="0" applyFont="1" applyBorder="1" applyAlignment="1">
      <alignment horizontal="center" vertical="center"/>
    </xf>
    <xf numFmtId="0" fontId="6" fillId="0" borderId="11" xfId="0" applyFont="1" applyBorder="1" applyAlignment="1">
      <alignment horizontal="center" vertical="center"/>
    </xf>
    <xf numFmtId="44" fontId="6" fillId="9" borderId="8" xfId="1" applyFont="1" applyFill="1" applyBorder="1" applyAlignment="1">
      <alignment horizontal="center" vertical="center"/>
    </xf>
    <xf numFmtId="44" fontId="6" fillId="9" borderId="9" xfId="1" applyFont="1" applyFill="1" applyBorder="1" applyAlignment="1">
      <alignment horizontal="center" vertical="center"/>
    </xf>
    <xf numFmtId="44" fontId="6" fillId="9" borderId="7" xfId="1" applyFont="1" applyFill="1" applyBorder="1" applyAlignment="1">
      <alignment horizontal="center" vertical="center"/>
    </xf>
    <xf numFmtId="0" fontId="18" fillId="9" borderId="2" xfId="0" applyFont="1" applyFill="1" applyBorder="1" applyAlignment="1">
      <alignment horizontal="center" vertical="center"/>
    </xf>
    <xf numFmtId="0" fontId="6" fillId="9" borderId="3" xfId="0" applyFont="1" applyFill="1" applyBorder="1" applyAlignment="1">
      <alignment horizontal="center" vertical="center"/>
    </xf>
    <xf numFmtId="0" fontId="18" fillId="0" borderId="10" xfId="0" applyFont="1" applyBorder="1" applyAlignment="1">
      <alignment horizontal="center" vertical="center"/>
    </xf>
    <xf numFmtId="0" fontId="0" fillId="0" borderId="0" xfId="0" applyAlignment="1"/>
    <xf numFmtId="44" fontId="6" fillId="7" borderId="8" xfId="1" applyFont="1" applyFill="1" applyBorder="1" applyAlignment="1">
      <alignment horizontal="center" vertical="center"/>
    </xf>
    <xf numFmtId="44" fontId="6" fillId="7" borderId="9" xfId="1" applyFont="1" applyFill="1" applyBorder="1" applyAlignment="1">
      <alignment horizontal="center" vertical="center"/>
    </xf>
    <xf numFmtId="44" fontId="6" fillId="7" borderId="7" xfId="1" applyFont="1" applyFill="1" applyBorder="1" applyAlignment="1">
      <alignment horizontal="center" vertical="center"/>
    </xf>
    <xf numFmtId="0" fontId="6" fillId="7" borderId="14" xfId="0" applyFont="1" applyFill="1" applyBorder="1" applyAlignment="1">
      <alignment horizontal="center" vertical="center"/>
    </xf>
    <xf numFmtId="164" fontId="4" fillId="3" borderId="10" xfId="0" applyNumberFormat="1" applyFont="1" applyFill="1" applyBorder="1"/>
    <xf numFmtId="44" fontId="4" fillId="3" borderId="10" xfId="1" applyFont="1" applyFill="1" applyBorder="1"/>
    <xf numFmtId="0" fontId="12" fillId="9" borderId="1" xfId="0" applyFont="1" applyFill="1" applyBorder="1"/>
    <xf numFmtId="0" fontId="12" fillId="7" borderId="1" xfId="0" applyFont="1" applyFill="1" applyBorder="1"/>
    <xf numFmtId="44" fontId="6" fillId="7" borderId="1" xfId="1" applyFont="1" applyFill="1" applyBorder="1" applyAlignment="1">
      <alignment horizontal="center" vertical="center"/>
    </xf>
    <xf numFmtId="0" fontId="12" fillId="0" borderId="1" xfId="0" applyFont="1" applyBorder="1" applyAlignment="1">
      <alignment horizontal="center" vertical="center"/>
    </xf>
    <xf numFmtId="0" fontId="20" fillId="0" borderId="0" xfId="0" applyFont="1"/>
    <xf numFmtId="0" fontId="20" fillId="7" borderId="0" xfId="0" applyFont="1" applyFill="1"/>
    <xf numFmtId="0" fontId="6" fillId="9" borderId="1" xfId="0" applyFont="1" applyFill="1" applyBorder="1" applyAlignment="1">
      <alignment horizontal="right" vertical="center"/>
    </xf>
    <xf numFmtId="0" fontId="6" fillId="7" borderId="1" xfId="0" applyFont="1" applyFill="1" applyBorder="1" applyAlignment="1">
      <alignment horizontal="right" vertical="center"/>
    </xf>
    <xf numFmtId="0" fontId="6" fillId="7" borderId="8" xfId="0" applyFont="1" applyFill="1" applyBorder="1" applyAlignment="1">
      <alignment horizontal="center" vertical="center"/>
    </xf>
    <xf numFmtId="0" fontId="10" fillId="0" borderId="0" xfId="0" applyFont="1" applyAlignment="1"/>
    <xf numFmtId="0" fontId="6" fillId="9" borderId="1" xfId="0" applyFont="1" applyFill="1" applyBorder="1" applyAlignment="1">
      <alignment horizontal="center" vertical="center"/>
    </xf>
    <xf numFmtId="0" fontId="6" fillId="7" borderId="15" xfId="0" applyFont="1" applyFill="1" applyBorder="1" applyAlignment="1">
      <alignment horizontal="center" vertical="center"/>
    </xf>
    <xf numFmtId="0" fontId="6" fillId="0" borderId="15" xfId="0" applyFont="1" applyBorder="1" applyAlignment="1">
      <alignment horizontal="center" vertical="center"/>
    </xf>
    <xf numFmtId="0" fontId="6" fillId="7" borderId="4" xfId="0" applyFont="1" applyFill="1" applyBorder="1" applyAlignment="1">
      <alignment horizontal="center" vertical="center"/>
    </xf>
    <xf numFmtId="0" fontId="6" fillId="0" borderId="13" xfId="0" applyFont="1" applyBorder="1" applyAlignment="1">
      <alignment horizontal="center" vertical="center"/>
    </xf>
    <xf numFmtId="0" fontId="6" fillId="0" borderId="2" xfId="0" applyFont="1" applyBorder="1" applyAlignment="1">
      <alignment horizontal="center" vertical="center"/>
    </xf>
    <xf numFmtId="0" fontId="6" fillId="7" borderId="5" xfId="0" applyFont="1" applyFill="1" applyBorder="1" applyAlignment="1">
      <alignment horizontal="center" vertical="center"/>
    </xf>
    <xf numFmtId="0" fontId="6" fillId="7" borderId="11" xfId="0" applyFont="1" applyFill="1" applyBorder="1" applyAlignment="1">
      <alignment horizontal="center" vertical="center"/>
    </xf>
    <xf numFmtId="165" fontId="16" fillId="0" borderId="0" xfId="0" applyNumberFormat="1" applyFont="1" applyAlignment="1">
      <alignment horizontal="right" vertical="center"/>
    </xf>
    <xf numFmtId="0" fontId="16" fillId="0" borderId="0" xfId="0" applyFont="1" applyAlignment="1">
      <alignment horizontal="right" vertical="center"/>
    </xf>
    <xf numFmtId="0" fontId="20" fillId="0" borderId="0" xfId="0" applyFont="1" applyBorder="1"/>
    <xf numFmtId="0" fontId="6" fillId="0" borderId="10" xfId="0" applyFont="1" applyBorder="1" applyAlignment="1">
      <alignment horizontal="center" vertical="center"/>
    </xf>
    <xf numFmtId="0" fontId="12" fillId="0" borderId="14" xfId="0" applyFont="1" applyBorder="1" applyAlignment="1">
      <alignment horizontal="center"/>
    </xf>
    <xf numFmtId="44" fontId="22" fillId="13" borderId="2" xfId="0" applyNumberFormat="1" applyFont="1" applyFill="1" applyBorder="1"/>
    <xf numFmtId="44" fontId="6" fillId="14" borderId="3" xfId="0" applyNumberFormat="1" applyFont="1" applyFill="1" applyBorder="1"/>
    <xf numFmtId="164" fontId="6" fillId="0" borderId="10" xfId="0" applyNumberFormat="1" applyFont="1" applyBorder="1" applyAlignment="1">
      <alignment horizontal="center" vertical="center"/>
    </xf>
    <xf numFmtId="164" fontId="6" fillId="7" borderId="1" xfId="0" applyNumberFormat="1" applyFont="1" applyFill="1" applyBorder="1" applyAlignment="1">
      <alignment horizontal="center" vertical="center"/>
    </xf>
    <xf numFmtId="0" fontId="0" fillId="0" borderId="0" xfId="0" applyFill="1" applyBorder="1"/>
    <xf numFmtId="164" fontId="0" fillId="0" borderId="0" xfId="0" applyNumberFormat="1"/>
    <xf numFmtId="44" fontId="0" fillId="0" borderId="17" xfId="0" applyNumberFormat="1" applyBorder="1"/>
    <xf numFmtId="164" fontId="0" fillId="0" borderId="18" xfId="0" applyNumberFormat="1" applyBorder="1"/>
    <xf numFmtId="164" fontId="0" fillId="0" borderId="26" xfId="0" applyNumberFormat="1" applyBorder="1"/>
    <xf numFmtId="0" fontId="25" fillId="0" borderId="0" xfId="2"/>
    <xf numFmtId="44" fontId="0" fillId="0" borderId="0" xfId="0" applyNumberFormat="1"/>
    <xf numFmtId="164" fontId="6" fillId="9" borderId="6" xfId="0" applyNumberFormat="1" applyFont="1" applyFill="1" applyBorder="1" applyAlignment="1">
      <alignment horizontal="center" vertical="center"/>
    </xf>
    <xf numFmtId="44" fontId="6" fillId="7" borderId="0" xfId="1" applyFont="1" applyFill="1" applyBorder="1" applyAlignment="1">
      <alignment horizontal="center" vertical="center"/>
    </xf>
    <xf numFmtId="0" fontId="12" fillId="0" borderId="0" xfId="0" applyFont="1" applyBorder="1" applyAlignment="1">
      <alignment horizontal="center" vertical="center"/>
    </xf>
    <xf numFmtId="44" fontId="0" fillId="0" borderId="0" xfId="1" applyFont="1"/>
    <xf numFmtId="44" fontId="18" fillId="7" borderId="1" xfId="0" applyNumberFormat="1" applyFont="1" applyFill="1" applyBorder="1"/>
    <xf numFmtId="44" fontId="3" fillId="14" borderId="1" xfId="0" applyNumberFormat="1" applyFont="1" applyFill="1" applyBorder="1" applyAlignment="1">
      <alignment horizontal="center" vertical="center"/>
    </xf>
    <xf numFmtId="44" fontId="26" fillId="13" borderId="1" xfId="0" applyNumberFormat="1" applyFont="1" applyFill="1" applyBorder="1" applyAlignment="1">
      <alignment horizontal="center" vertical="center"/>
    </xf>
    <xf numFmtId="44" fontId="18" fillId="0" borderId="3" xfId="1" applyFont="1" applyBorder="1" applyAlignment="1">
      <alignment horizontal="left"/>
    </xf>
    <xf numFmtId="0" fontId="0" fillId="0" borderId="0" xfId="0" applyAlignment="1">
      <alignment horizontal="center" vertical="center"/>
    </xf>
    <xf numFmtId="0" fontId="27" fillId="7" borderId="0" xfId="0" applyFont="1" applyFill="1"/>
    <xf numFmtId="165" fontId="0" fillId="0" borderId="0" xfId="0" applyNumberFormat="1" applyAlignment="1">
      <alignment horizontal="center"/>
    </xf>
    <xf numFmtId="0" fontId="7" fillId="5" borderId="0" xfId="0" applyFont="1" applyFill="1" applyAlignment="1">
      <alignment horizontal="center" vertical="center" textRotation="90"/>
    </xf>
    <xf numFmtId="0" fontId="17" fillId="2" borderId="9" xfId="0" applyFont="1" applyFill="1" applyBorder="1" applyAlignment="1">
      <alignment horizontal="center" vertical="center" textRotation="90"/>
    </xf>
    <xf numFmtId="0" fontId="17" fillId="11" borderId="9" xfId="0" applyFont="1" applyFill="1" applyBorder="1" applyAlignment="1">
      <alignment horizontal="center" vertical="center" textRotation="90"/>
    </xf>
    <xf numFmtId="0" fontId="11" fillId="0" borderId="0" xfId="0" applyFont="1" applyAlignment="1">
      <alignment horizontal="center" vertical="center"/>
    </xf>
    <xf numFmtId="165" fontId="16" fillId="0" borderId="0" xfId="0" applyNumberFormat="1" applyFont="1" applyAlignment="1">
      <alignment horizontal="right" vertical="center"/>
    </xf>
    <xf numFmtId="0" fontId="9" fillId="5" borderId="0" xfId="0" applyFont="1" applyFill="1" applyAlignment="1">
      <alignment horizontal="center" vertical="center" textRotation="90"/>
    </xf>
    <xf numFmtId="0" fontId="12" fillId="0" borderId="0" xfId="0" applyFont="1" applyAlignment="1">
      <alignment horizontal="center"/>
    </xf>
    <xf numFmtId="0" fontId="0" fillId="10" borderId="16" xfId="0" applyFill="1" applyBorder="1" applyAlignment="1">
      <alignment horizontal="center"/>
    </xf>
    <xf numFmtId="0" fontId="0" fillId="10" borderId="21" xfId="0" applyFill="1" applyBorder="1" applyAlignment="1">
      <alignment horizontal="center"/>
    </xf>
    <xf numFmtId="0" fontId="15" fillId="0" borderId="0" xfId="0" applyFont="1" applyAlignment="1">
      <alignment horizontal="center" vertical="center"/>
    </xf>
    <xf numFmtId="0" fontId="0" fillId="0" borderId="12" xfId="0" applyBorder="1" applyAlignment="1">
      <alignment horizontal="center"/>
    </xf>
    <xf numFmtId="0" fontId="0" fillId="0" borderId="8" xfId="0" applyBorder="1" applyAlignment="1">
      <alignment horizontal="center"/>
    </xf>
    <xf numFmtId="0" fontId="0" fillId="10" borderId="20" xfId="0" applyFill="1" applyBorder="1" applyAlignment="1">
      <alignment horizontal="center"/>
    </xf>
    <xf numFmtId="0" fontId="13" fillId="9" borderId="2" xfId="0" applyFont="1" applyFill="1" applyBorder="1" applyAlignment="1">
      <alignment horizontal="center" vertical="center"/>
    </xf>
    <xf numFmtId="0" fontId="13" fillId="9" borderId="13" xfId="0" applyFont="1" applyFill="1" applyBorder="1" applyAlignment="1">
      <alignment horizontal="center" vertical="center"/>
    </xf>
    <xf numFmtId="0" fontId="13" fillId="9" borderId="3" xfId="0" applyFont="1" applyFill="1" applyBorder="1" applyAlignment="1">
      <alignment horizontal="center" vertical="center"/>
    </xf>
    <xf numFmtId="165" fontId="0" fillId="0" borderId="0" xfId="0" applyNumberFormat="1" applyAlignment="1">
      <alignment horizontal="left"/>
    </xf>
    <xf numFmtId="0" fontId="6" fillId="9" borderId="2" xfId="0" applyFont="1" applyFill="1" applyBorder="1" applyAlignment="1">
      <alignment horizontal="center" vertical="center"/>
    </xf>
    <xf numFmtId="0" fontId="6" fillId="9" borderId="13" xfId="0" applyFont="1" applyFill="1" applyBorder="1" applyAlignment="1">
      <alignment horizontal="center" vertical="center"/>
    </xf>
    <xf numFmtId="0" fontId="6" fillId="9" borderId="3" xfId="0" applyFont="1" applyFill="1" applyBorder="1" applyAlignment="1">
      <alignment horizontal="center" vertical="center"/>
    </xf>
    <xf numFmtId="0" fontId="6" fillId="0" borderId="2" xfId="0" applyFont="1" applyBorder="1" applyAlignment="1">
      <alignment horizontal="center" vertical="center"/>
    </xf>
    <xf numFmtId="0" fontId="6" fillId="0" borderId="13" xfId="0" applyFont="1" applyBorder="1" applyAlignment="1">
      <alignment horizontal="center" vertical="center"/>
    </xf>
    <xf numFmtId="0" fontId="6" fillId="0" borderId="3" xfId="0" applyFont="1" applyBorder="1" applyAlignment="1">
      <alignment horizontal="center" vertical="center"/>
    </xf>
    <xf numFmtId="0" fontId="13" fillId="0" borderId="0" xfId="0" applyFont="1" applyAlignment="1">
      <alignment horizontal="center" vertical="center"/>
    </xf>
    <xf numFmtId="0" fontId="19" fillId="12" borderId="2" xfId="0" applyFont="1" applyFill="1" applyBorder="1" applyAlignment="1">
      <alignment horizontal="center"/>
    </xf>
    <xf numFmtId="0" fontId="19" fillId="12" borderId="3" xfId="0" applyFont="1" applyFill="1" applyBorder="1" applyAlignment="1">
      <alignment horizontal="center"/>
    </xf>
    <xf numFmtId="0" fontId="0" fillId="0" borderId="0" xfId="0" applyAlignment="1">
      <alignment horizontal="center"/>
    </xf>
    <xf numFmtId="0" fontId="24" fillId="0" borderId="9" xfId="0" applyFont="1" applyBorder="1" applyAlignment="1">
      <alignment horizontal="center" vertical="center" textRotation="90"/>
    </xf>
    <xf numFmtId="0" fontId="23" fillId="0" borderId="2" xfId="0" applyFont="1" applyBorder="1" applyAlignment="1">
      <alignment horizontal="center"/>
    </xf>
    <xf numFmtId="0" fontId="23" fillId="0" borderId="13" xfId="0" applyFont="1" applyBorder="1" applyAlignment="1">
      <alignment horizontal="center"/>
    </xf>
    <xf numFmtId="0" fontId="23" fillId="0" borderId="3" xfId="0" applyFont="1"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24" fillId="0" borderId="15" xfId="0" applyFont="1" applyBorder="1" applyAlignment="1">
      <alignment horizontal="center" vertical="center" textRotation="90"/>
    </xf>
    <xf numFmtId="0" fontId="21" fillId="0" borderId="2" xfId="0" applyFont="1" applyBorder="1" applyAlignment="1">
      <alignment horizontal="center"/>
    </xf>
    <xf numFmtId="0" fontId="21" fillId="0" borderId="13" xfId="0" applyFont="1" applyBorder="1" applyAlignment="1">
      <alignment horizontal="center"/>
    </xf>
    <xf numFmtId="0" fontId="21" fillId="0" borderId="3" xfId="0" applyFont="1" applyBorder="1" applyAlignment="1">
      <alignment horizontal="center"/>
    </xf>
    <xf numFmtId="0" fontId="21" fillId="0" borderId="24" xfId="0" applyFont="1" applyBorder="1" applyAlignment="1">
      <alignment horizontal="center"/>
    </xf>
    <xf numFmtId="0" fontId="21" fillId="0" borderId="25" xfId="0" applyFont="1" applyBorder="1" applyAlignment="1">
      <alignment horizontal="center"/>
    </xf>
    <xf numFmtId="0" fontId="21" fillId="0" borderId="20" xfId="0" applyFont="1" applyBorder="1" applyAlignment="1">
      <alignment horizontal="center"/>
    </xf>
    <xf numFmtId="0" fontId="21" fillId="0" borderId="21" xfId="0" applyFont="1" applyBorder="1" applyAlignment="1">
      <alignment horizontal="center"/>
    </xf>
    <xf numFmtId="0" fontId="21" fillId="0" borderId="14" xfId="0" applyFont="1" applyBorder="1" applyAlignment="1">
      <alignment horizontal="center" vertical="center"/>
    </xf>
    <xf numFmtId="0" fontId="21" fillId="0" borderId="19" xfId="0" applyFont="1" applyBorder="1" applyAlignment="1">
      <alignment horizontal="center" vertical="center"/>
    </xf>
    <xf numFmtId="0" fontId="0" fillId="0" borderId="10" xfId="0" applyBorder="1" applyAlignment="1">
      <alignment horizontal="center" vertical="center"/>
    </xf>
    <xf numFmtId="0" fontId="0" fillId="0" borderId="6" xfId="0" applyBorder="1" applyAlignment="1">
      <alignment horizontal="center" vertical="center"/>
    </xf>
    <xf numFmtId="44" fontId="21" fillId="0" borderId="10" xfId="0" applyNumberFormat="1" applyFont="1" applyBorder="1" applyAlignment="1">
      <alignment horizontal="center" vertical="center"/>
    </xf>
    <xf numFmtId="0" fontId="21" fillId="0" borderId="8" xfId="0" applyFont="1" applyBorder="1" applyAlignment="1">
      <alignment horizontal="center" vertical="center"/>
    </xf>
    <xf numFmtId="0" fontId="21" fillId="0" borderId="6" xfId="0" applyFont="1" applyBorder="1" applyAlignment="1">
      <alignment horizontal="center" vertical="center"/>
    </xf>
    <xf numFmtId="0" fontId="21" fillId="0" borderId="7" xfId="0" applyFont="1" applyBorder="1" applyAlignment="1">
      <alignment horizontal="center" vertical="center"/>
    </xf>
    <xf numFmtId="0" fontId="21" fillId="0" borderId="26" xfId="0" applyFont="1" applyBorder="1" applyAlignment="1">
      <alignment horizontal="center" vertical="center"/>
    </xf>
    <xf numFmtId="0" fontId="21" fillId="0" borderId="4" xfId="0" applyFont="1" applyBorder="1" applyAlignment="1">
      <alignment horizontal="center" vertical="center"/>
    </xf>
    <xf numFmtId="0" fontId="21" fillId="0" borderId="22" xfId="0" applyFont="1" applyBorder="1" applyAlignment="1">
      <alignment horizontal="center"/>
    </xf>
    <xf numFmtId="0" fontId="21" fillId="0" borderId="23" xfId="0" applyFont="1" applyBorder="1" applyAlignment="1">
      <alignment horizontal="center"/>
    </xf>
    <xf numFmtId="164" fontId="0" fillId="7" borderId="0" xfId="0" applyNumberFormat="1" applyFill="1"/>
    <xf numFmtId="164" fontId="4" fillId="3" borderId="8" xfId="0" applyNumberFormat="1" applyFont="1" applyFill="1" applyBorder="1" applyAlignment="1">
      <alignment horizontal="center" vertical="center"/>
    </xf>
    <xf numFmtId="164" fontId="4" fillId="3" borderId="3" xfId="0" applyNumberFormat="1" applyFont="1" applyFill="1" applyBorder="1" applyAlignment="1">
      <alignment horizontal="center" vertical="center"/>
    </xf>
    <xf numFmtId="0" fontId="0" fillId="0" borderId="27" xfId="0" applyBorder="1" applyAlignment="1">
      <alignment horizontal="center"/>
    </xf>
    <xf numFmtId="0" fontId="0" fillId="0" borderId="28" xfId="0" applyBorder="1" applyAlignment="1">
      <alignment horizontal="center"/>
    </xf>
    <xf numFmtId="0" fontId="0" fillId="10" borderId="27" xfId="0" applyFill="1" applyBorder="1" applyAlignment="1">
      <alignment horizontal="center"/>
    </xf>
    <xf numFmtId="0" fontId="0" fillId="10" borderId="28" xfId="0" applyFill="1" applyBorder="1" applyAlignment="1">
      <alignment horizontal="center"/>
    </xf>
    <xf numFmtId="0" fontId="0" fillId="0" borderId="29" xfId="0" applyBorder="1" applyAlignment="1">
      <alignment horizontal="center"/>
    </xf>
    <xf numFmtId="0" fontId="0" fillId="0" borderId="30" xfId="0" applyBorder="1" applyAlignment="1">
      <alignment horizontal="center"/>
    </xf>
    <xf numFmtId="0" fontId="0" fillId="10" borderId="29" xfId="0" applyFill="1" applyBorder="1" applyAlignment="1">
      <alignment horizontal="center"/>
    </xf>
    <xf numFmtId="0" fontId="0" fillId="10" borderId="30" xfId="0" applyFill="1" applyBorder="1" applyAlignment="1">
      <alignment horizontal="center"/>
    </xf>
  </cellXfs>
  <cellStyles count="3">
    <cellStyle name="Hiperlink" xfId="2" builtinId="8"/>
    <cellStyle name="Moeda" xfId="1" builtinId="4"/>
    <cellStyle name="Normal" xfId="0" builtinId="0"/>
  </cellStyles>
  <dxfs count="111">
    <dxf>
      <numFmt numFmtId="164" formatCode="_-[$R$-416]\ * #,##0.00_-;\-[$R$-416]\ * #,##0.00_-;_-[$R$-416]\ * &quot;-&quot;??_-;_-@_-"/>
    </dxf>
    <dxf>
      <numFmt numFmtId="0" formatCode="General"/>
    </dxf>
    <dxf>
      <font>
        <b/>
        <i val="0"/>
        <strike val="0"/>
        <condense val="0"/>
        <extend val="0"/>
        <outline val="0"/>
        <shadow val="0"/>
        <u val="none"/>
        <vertAlign val="baseline"/>
        <sz val="12"/>
        <color theme="0"/>
        <name val="Calibri"/>
        <family val="2"/>
        <scheme val="minor"/>
      </font>
      <numFmt numFmtId="34" formatCode="_-&quot;R$&quot;\ * #,##0.00_-;\-&quot;R$&quot;\ * #,##0.00_-;_-&quot;R$&quot;\ * &quot;-&quot;??_-;_-@_-"/>
      <fill>
        <patternFill patternType="solid">
          <fgColor indexed="64"/>
          <bgColor theme="1"/>
        </patternFill>
      </fill>
    </dxf>
    <dxf>
      <font>
        <b/>
        <i val="0"/>
        <strike val="0"/>
        <condense val="0"/>
        <extend val="0"/>
        <outline val="0"/>
        <shadow val="0"/>
        <u val="none"/>
        <vertAlign val="baseline"/>
        <sz val="12"/>
        <color theme="1"/>
        <name val="Calibri"/>
        <family val="2"/>
        <scheme val="minor"/>
      </font>
      <numFmt numFmtId="0" formatCode="General"/>
      <fill>
        <patternFill patternType="solid">
          <fgColor indexed="64"/>
          <bgColor theme="0"/>
        </patternFill>
      </fill>
      <alignment horizontal="right" vertical="center" textRotation="0" wrapText="0" indent="0" justifyLastLine="0" shrinkToFit="0" readingOrder="0"/>
      <border diagonalUp="0" diagonalDown="0">
        <left/>
        <right style="medium">
          <color indexed="64"/>
        </right>
        <top style="medium">
          <color indexed="64"/>
        </top>
        <bottom style="medium">
          <color indexed="64"/>
        </bottom>
        <vertical/>
        <horizontal/>
      </border>
    </dxf>
    <dxf>
      <font>
        <b/>
        <i val="0"/>
        <strike val="0"/>
        <condense val="0"/>
        <extend val="0"/>
        <outline val="0"/>
        <shadow val="0"/>
        <u val="none"/>
        <vertAlign val="baseline"/>
        <sz val="12"/>
        <color theme="0"/>
        <name val="Calibri"/>
        <family val="2"/>
        <scheme val="minor"/>
      </font>
      <numFmt numFmtId="34" formatCode="_-&quot;R$&quot;\ * #,##0.00_-;\-&quot;R$&quot;\ * #,##0.00_-;_-&quot;R$&quot;\ * &quot;-&quot;??_-;_-@_-"/>
      <fill>
        <patternFill patternType="solid">
          <fgColor indexed="64"/>
          <bgColor theme="1"/>
        </patternFill>
      </fill>
    </dxf>
    <dxf>
      <font>
        <b/>
        <i val="0"/>
        <strike val="0"/>
        <condense val="0"/>
        <extend val="0"/>
        <outline val="0"/>
        <shadow val="0"/>
        <u val="none"/>
        <vertAlign val="baseline"/>
        <sz val="12"/>
        <color theme="1"/>
        <name val="Calibri"/>
        <family val="2"/>
        <scheme val="minor"/>
      </font>
      <numFmt numFmtId="0" formatCode="General"/>
      <fill>
        <patternFill patternType="solid">
          <fgColor indexed="64"/>
          <bgColor theme="0"/>
        </patternFill>
      </fill>
      <alignment horizontal="right" vertical="center" textRotation="0" wrapText="0" indent="0" justifyLastLine="0" shrinkToFit="0" readingOrder="0"/>
      <border diagonalUp="0" diagonalDown="0">
        <left/>
        <right style="medium">
          <color indexed="64"/>
        </right>
        <top style="medium">
          <color indexed="64"/>
        </top>
        <bottom style="medium">
          <color indexed="64"/>
        </bottom>
        <vertical/>
        <horizontal/>
      </border>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border outline="0">
        <top style="medium">
          <color indexed="64"/>
        </top>
        <bottom style="medium">
          <color indexed="64"/>
        </bottom>
      </border>
    </dxf>
    <dxf>
      <border outline="0">
        <bottom style="medium">
          <color indexed="64"/>
        </bottom>
      </border>
    </dxf>
    <dxf>
      <font>
        <b/>
        <strike val="0"/>
        <outline val="0"/>
        <shadow val="0"/>
        <u val="none"/>
        <vertAlign val="baseline"/>
        <sz val="12"/>
        <color theme="1"/>
        <name val="Calibri"/>
        <family val="2"/>
        <scheme val="minor"/>
      </font>
      <numFmt numFmtId="0" formatCode="General"/>
      <alignment horizontal="center" vertical="center" textRotation="0" wrapText="0" indent="0" justifyLastLine="0" shrinkToFit="0" readingOrder="0"/>
      <border diagonalUp="0" diagonalDown="0" outline="0">
        <left style="medium">
          <color indexed="64"/>
        </left>
        <right style="medium">
          <color indexed="64"/>
        </right>
        <top style="thin">
          <color indexed="64"/>
        </top>
        <bottom style="thin">
          <color indexed="64"/>
        </bottom>
      </border>
    </dxf>
    <dxf>
      <font>
        <b/>
        <strike val="0"/>
        <outline val="0"/>
        <shadow val="0"/>
        <u val="none"/>
        <vertAlign val="baseline"/>
        <sz val="12"/>
        <color theme="1"/>
        <name val="Calibri"/>
        <family val="2"/>
        <scheme val="minor"/>
      </font>
      <numFmt numFmtId="0" formatCode="General"/>
      <alignment horizontal="center" vertical="center" textRotation="0" wrapText="0" indent="0" justifyLastLine="0" shrinkToFit="0" readingOrder="0"/>
      <border outline="0">
        <left style="medium">
          <color indexed="64"/>
        </left>
        <right/>
      </border>
    </dxf>
    <dxf>
      <font>
        <b/>
        <strike val="0"/>
        <outline val="0"/>
        <shadow val="0"/>
        <u val="none"/>
        <vertAlign val="baseline"/>
        <sz val="12"/>
        <color theme="1"/>
        <name val="Calibri"/>
        <family val="2"/>
        <scheme val="minor"/>
      </font>
      <numFmt numFmtId="0" formatCode="General"/>
      <alignment horizontal="center" vertical="center" textRotation="0" wrapText="0" indent="0" justifyLastLine="0" shrinkToFit="0" readingOrder="0"/>
      <border diagonalUp="0" diagonalDown="0">
        <left style="medium">
          <color indexed="64"/>
        </left>
        <right/>
        <top/>
        <bottom/>
      </border>
    </dxf>
    <dxf>
      <border outline="0">
        <left style="medium">
          <color indexed="64"/>
        </left>
        <top style="medium">
          <color indexed="64"/>
        </top>
      </border>
    </dxf>
    <dxf>
      <border outline="0">
        <bottom style="medium">
          <color indexed="64"/>
        </bottom>
      </border>
    </dxf>
    <dxf>
      <border outline="0">
        <left style="medium">
          <color indexed="64"/>
        </left>
        <top style="medium">
          <color indexed="64"/>
        </top>
      </border>
    </dxf>
    <dxf>
      <border outline="0">
        <bottom style="medium">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8" Type="http://schemas.openxmlformats.org/officeDocument/2006/relationships/image" Target="../media/image4.png"/><Relationship Id="rId3" Type="http://schemas.openxmlformats.org/officeDocument/2006/relationships/hyperlink" Target="#'tABELA - BARBEARIA'!A1"/><Relationship Id="rId7" Type="http://schemas.openxmlformats.org/officeDocument/2006/relationships/hyperlink" Target="#'CONTROLE DE ENTRADA'!A1"/><Relationship Id="rId12" Type="http://schemas.openxmlformats.org/officeDocument/2006/relationships/image" Target="../media/image6.gif"/><Relationship Id="rId2" Type="http://schemas.openxmlformats.org/officeDocument/2006/relationships/image" Target="../media/image1.png"/><Relationship Id="rId1" Type="http://schemas.openxmlformats.org/officeDocument/2006/relationships/hyperlink" Target="#'TABELA - BAR'!A1"/><Relationship Id="rId6" Type="http://schemas.openxmlformats.org/officeDocument/2006/relationships/image" Target="../media/image3.gif"/><Relationship Id="rId11" Type="http://schemas.openxmlformats.org/officeDocument/2006/relationships/hyperlink" Target="#'CONTROLE DE SAIDA'!A1"/><Relationship Id="rId5" Type="http://schemas.openxmlformats.org/officeDocument/2006/relationships/hyperlink" Target="#CAIXA!A1"/><Relationship Id="rId10" Type="http://schemas.openxmlformats.org/officeDocument/2006/relationships/image" Target="../media/image5.gif"/><Relationship Id="rId4" Type="http://schemas.openxmlformats.org/officeDocument/2006/relationships/image" Target="../media/image2.gif"/><Relationship Id="rId9" Type="http://schemas.openxmlformats.org/officeDocument/2006/relationships/hyperlink" Target="#FORNECEDORES!A1"/></Relationships>
</file>

<file path=xl/drawings/_rels/drawing2.xml.rels><?xml version="1.0" encoding="UTF-8" standalone="yes"?>
<Relationships xmlns="http://schemas.openxmlformats.org/package/2006/relationships"><Relationship Id="rId3" Type="http://schemas.openxmlformats.org/officeDocument/2006/relationships/hyperlink" Target="#Inicio!A1"/><Relationship Id="rId2" Type="http://schemas.openxmlformats.org/officeDocument/2006/relationships/hyperlink" Target="#CAIXA!A1"/><Relationship Id="rId1" Type="http://schemas.openxmlformats.org/officeDocument/2006/relationships/hyperlink" Target="#'TABELA - BAR'!A1"/><Relationship Id="rId6" Type="http://schemas.openxmlformats.org/officeDocument/2006/relationships/hyperlink" Target="#'CONTROLE DE SAIDA'!A1"/><Relationship Id="rId5" Type="http://schemas.openxmlformats.org/officeDocument/2006/relationships/hyperlink" Target="#'CONTROLE DE ENTRADA'!A1"/><Relationship Id="rId4" Type="http://schemas.openxmlformats.org/officeDocument/2006/relationships/hyperlink" Target="#FORNECEDORES!A1"/></Relationships>
</file>

<file path=xl/drawings/_rels/drawing3.xml.rels><?xml version="1.0" encoding="UTF-8" standalone="yes"?>
<Relationships xmlns="http://schemas.openxmlformats.org/package/2006/relationships"><Relationship Id="rId3" Type="http://schemas.openxmlformats.org/officeDocument/2006/relationships/hyperlink" Target="#Inicio!A1"/><Relationship Id="rId2" Type="http://schemas.openxmlformats.org/officeDocument/2006/relationships/hyperlink" Target="#CAIXA!A1"/><Relationship Id="rId1" Type="http://schemas.openxmlformats.org/officeDocument/2006/relationships/hyperlink" Target="#'tABELA - BARBEARIA'!A1"/><Relationship Id="rId6" Type="http://schemas.openxmlformats.org/officeDocument/2006/relationships/hyperlink" Target="#'CONTROLE DE SAIDA'!A1"/><Relationship Id="rId5" Type="http://schemas.openxmlformats.org/officeDocument/2006/relationships/hyperlink" Target="#'CONTROLE DE ENTRADA'!A1"/><Relationship Id="rId4" Type="http://schemas.openxmlformats.org/officeDocument/2006/relationships/hyperlink" Target="#FORNECEDORES!A1"/></Relationships>
</file>

<file path=xl/drawings/_rels/drawing4.xml.rels><?xml version="1.0" encoding="UTF-8" standalone="yes"?>
<Relationships xmlns="http://schemas.openxmlformats.org/package/2006/relationships"><Relationship Id="rId3" Type="http://schemas.openxmlformats.org/officeDocument/2006/relationships/hyperlink" Target="#Inicio!A1"/><Relationship Id="rId2" Type="http://schemas.openxmlformats.org/officeDocument/2006/relationships/hyperlink" Target="#CAIXA!A1"/><Relationship Id="rId1" Type="http://schemas.openxmlformats.org/officeDocument/2006/relationships/hyperlink" Target="#'TABELA - BARBEARIA'!A1"/><Relationship Id="rId6" Type="http://schemas.openxmlformats.org/officeDocument/2006/relationships/hyperlink" Target="#'CONTROLE DE SAIDA'!A1"/><Relationship Id="rId5" Type="http://schemas.openxmlformats.org/officeDocument/2006/relationships/hyperlink" Target="#'CONTROLE DE ENTRADA'!A1"/><Relationship Id="rId4" Type="http://schemas.openxmlformats.org/officeDocument/2006/relationships/hyperlink" Target="#'TABELA - BAR'!A1"/></Relationships>
</file>

<file path=xl/drawings/_rels/drawing5.xml.rels><?xml version="1.0" encoding="UTF-8" standalone="yes"?>
<Relationships xmlns="http://schemas.openxmlformats.org/package/2006/relationships"><Relationship Id="rId3" Type="http://schemas.openxmlformats.org/officeDocument/2006/relationships/hyperlink" Target="#Inicio!A1"/><Relationship Id="rId2" Type="http://schemas.openxmlformats.org/officeDocument/2006/relationships/hyperlink" Target="#'CONTROLE DE ENTRADA'!A1"/><Relationship Id="rId1" Type="http://schemas.openxmlformats.org/officeDocument/2006/relationships/hyperlink" Target="#'TABELA - BAR'!A1"/><Relationship Id="rId6" Type="http://schemas.openxmlformats.org/officeDocument/2006/relationships/hyperlink" Target="#'CONTROLE DE SAIDA'!A1"/><Relationship Id="rId5" Type="http://schemas.openxmlformats.org/officeDocument/2006/relationships/hyperlink" Target="#'tABELA - BARBEARIA'!A1"/><Relationship Id="rId4" Type="http://schemas.openxmlformats.org/officeDocument/2006/relationships/hyperlink" Target="#FORNECEDORES!A1"/></Relationships>
</file>

<file path=xl/drawings/_rels/drawing6.xml.rels><?xml version="1.0" encoding="UTF-8" standalone="yes"?>
<Relationships xmlns="http://schemas.openxmlformats.org/package/2006/relationships"><Relationship Id="rId3" Type="http://schemas.openxmlformats.org/officeDocument/2006/relationships/hyperlink" Target="#'TABELA - BAR'!A1"/><Relationship Id="rId2" Type="http://schemas.openxmlformats.org/officeDocument/2006/relationships/hyperlink" Target="#'tABELA - BARBEARIA'!A1"/><Relationship Id="rId1" Type="http://schemas.openxmlformats.org/officeDocument/2006/relationships/hyperlink" Target="#Inicio!A1"/><Relationship Id="rId6" Type="http://schemas.openxmlformats.org/officeDocument/2006/relationships/hyperlink" Target="#'CONTROLE DE SAIDA'!A1"/><Relationship Id="rId5" Type="http://schemas.openxmlformats.org/officeDocument/2006/relationships/hyperlink" Target="#FORNECEDORES!A1"/><Relationship Id="rId4" Type="http://schemas.openxmlformats.org/officeDocument/2006/relationships/hyperlink" Target="#CAIXA!A1"/></Relationships>
</file>

<file path=xl/drawings/_rels/drawing7.xml.rels><?xml version="1.0" encoding="UTF-8" standalone="yes"?>
<Relationships xmlns="http://schemas.openxmlformats.org/package/2006/relationships"><Relationship Id="rId3" Type="http://schemas.openxmlformats.org/officeDocument/2006/relationships/hyperlink" Target="#'TABELA - BAR'!A1"/><Relationship Id="rId2" Type="http://schemas.openxmlformats.org/officeDocument/2006/relationships/hyperlink" Target="#'tABELA - BARBEARIA'!A1"/><Relationship Id="rId1" Type="http://schemas.openxmlformats.org/officeDocument/2006/relationships/hyperlink" Target="#Inicio!A1"/><Relationship Id="rId6" Type="http://schemas.openxmlformats.org/officeDocument/2006/relationships/hyperlink" Target="#'CONTROLE DE ENTRADA'!A1"/><Relationship Id="rId5" Type="http://schemas.openxmlformats.org/officeDocument/2006/relationships/hyperlink" Target="#FORNECEDORES!A1"/><Relationship Id="rId4" Type="http://schemas.openxmlformats.org/officeDocument/2006/relationships/hyperlink" Target="#CAIXA!A1"/></Relationships>
</file>

<file path=xl/drawings/_rels/drawing8.xml.rels><?xml version="1.0" encoding="UTF-8" standalone="yes"?>
<Relationships xmlns="http://schemas.openxmlformats.org/package/2006/relationships"><Relationship Id="rId1" Type="http://schemas.openxmlformats.org/officeDocument/2006/relationships/hyperlink" Target="#Inicio!A1"/></Relationships>
</file>

<file path=xl/drawings/drawing1.xml><?xml version="1.0" encoding="utf-8"?>
<xdr:wsDr xmlns:xdr="http://schemas.openxmlformats.org/drawingml/2006/spreadsheetDrawing" xmlns:a="http://schemas.openxmlformats.org/drawingml/2006/main">
  <xdr:twoCellAnchor editAs="oneCell">
    <xdr:from>
      <xdr:col>10</xdr:col>
      <xdr:colOff>45720</xdr:colOff>
      <xdr:row>7</xdr:row>
      <xdr:rowOff>60350</xdr:rowOff>
    </xdr:from>
    <xdr:to>
      <xdr:col>11</xdr:col>
      <xdr:colOff>541020</xdr:colOff>
      <xdr:row>13</xdr:row>
      <xdr:rowOff>151790</xdr:rowOff>
    </xdr:to>
    <xdr:pic>
      <xdr:nvPicPr>
        <xdr:cNvPr id="3" name="Imagem 2">
          <a:hlinkClick xmlns:r="http://schemas.openxmlformats.org/officeDocument/2006/relationships" r:id="rId1"/>
          <a:extLst>
            <a:ext uri="{FF2B5EF4-FFF2-40B4-BE49-F238E27FC236}">
              <a16:creationId xmlns:a16="http://schemas.microsoft.com/office/drawing/2014/main" id="{5A19FF00-C326-4459-BC12-012DED593E5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141720" y="1340510"/>
          <a:ext cx="1188720" cy="1188720"/>
        </a:xfrm>
        <a:prstGeom prst="rect">
          <a:avLst/>
        </a:prstGeom>
      </xdr:spPr>
    </xdr:pic>
    <xdr:clientData/>
  </xdr:twoCellAnchor>
  <xdr:twoCellAnchor>
    <xdr:from>
      <xdr:col>10</xdr:col>
      <xdr:colOff>7620</xdr:colOff>
      <xdr:row>13</xdr:row>
      <xdr:rowOff>137160</xdr:rowOff>
    </xdr:from>
    <xdr:to>
      <xdr:col>12</xdr:col>
      <xdr:colOff>83820</xdr:colOff>
      <xdr:row>15</xdr:row>
      <xdr:rowOff>160020</xdr:rowOff>
    </xdr:to>
    <xdr:sp macro="" textlink="">
      <xdr:nvSpPr>
        <xdr:cNvPr id="4" name="Fluxograma: Processo Alternativo 3">
          <a:hlinkClick xmlns:r="http://schemas.openxmlformats.org/officeDocument/2006/relationships" r:id="rId1"/>
          <a:extLst>
            <a:ext uri="{FF2B5EF4-FFF2-40B4-BE49-F238E27FC236}">
              <a16:creationId xmlns:a16="http://schemas.microsoft.com/office/drawing/2014/main" id="{C0749213-2671-4D68-A208-52A24CD2D9A0}"/>
            </a:ext>
          </a:extLst>
        </xdr:cNvPr>
        <xdr:cNvSpPr/>
      </xdr:nvSpPr>
      <xdr:spPr>
        <a:xfrm>
          <a:off x="6103620" y="2514600"/>
          <a:ext cx="1295400" cy="388620"/>
        </a:xfrm>
        <a:prstGeom prst="flowChartAlternateProcess">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2400" b="1">
              <a:solidFill>
                <a:schemeClr val="bg1"/>
              </a:solidFill>
            </a:rPr>
            <a:t>BAR</a:t>
          </a:r>
        </a:p>
      </xdr:txBody>
    </xdr:sp>
    <xdr:clientData/>
  </xdr:twoCellAnchor>
  <xdr:twoCellAnchor>
    <xdr:from>
      <xdr:col>7</xdr:col>
      <xdr:colOff>76200</xdr:colOff>
      <xdr:row>13</xdr:row>
      <xdr:rowOff>137160</xdr:rowOff>
    </xdr:from>
    <xdr:to>
      <xdr:col>9</xdr:col>
      <xdr:colOff>152400</xdr:colOff>
      <xdr:row>15</xdr:row>
      <xdr:rowOff>160020</xdr:rowOff>
    </xdr:to>
    <xdr:sp macro="" textlink="">
      <xdr:nvSpPr>
        <xdr:cNvPr id="7" name="Fluxograma: Processo Alternativo 6">
          <a:hlinkClick xmlns:r="http://schemas.openxmlformats.org/officeDocument/2006/relationships" r:id="rId3"/>
          <a:extLst>
            <a:ext uri="{FF2B5EF4-FFF2-40B4-BE49-F238E27FC236}">
              <a16:creationId xmlns:a16="http://schemas.microsoft.com/office/drawing/2014/main" id="{6C9F8EE3-0FC6-45CA-A9A5-58352AD35856}"/>
            </a:ext>
          </a:extLst>
        </xdr:cNvPr>
        <xdr:cNvSpPr/>
      </xdr:nvSpPr>
      <xdr:spPr>
        <a:xfrm>
          <a:off x="4343400" y="2514600"/>
          <a:ext cx="1295400" cy="388620"/>
        </a:xfrm>
        <a:prstGeom prst="flowChartAlternateProcess">
          <a:avLst/>
        </a:prstGeom>
        <a:solidFill>
          <a:schemeClr val="tx1">
            <a:lumMod val="95000"/>
            <a:lumOff val="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600" b="1">
              <a:solidFill>
                <a:schemeClr val="bg1"/>
              </a:solidFill>
            </a:rPr>
            <a:t>BARBEARIA</a:t>
          </a:r>
        </a:p>
      </xdr:txBody>
    </xdr:sp>
    <xdr:clientData/>
  </xdr:twoCellAnchor>
  <xdr:twoCellAnchor editAs="oneCell">
    <xdr:from>
      <xdr:col>7</xdr:col>
      <xdr:colOff>106680</xdr:colOff>
      <xdr:row>7</xdr:row>
      <xdr:rowOff>53340</xdr:rowOff>
    </xdr:from>
    <xdr:to>
      <xdr:col>9</xdr:col>
      <xdr:colOff>53340</xdr:colOff>
      <xdr:row>13</xdr:row>
      <xdr:rowOff>121920</xdr:rowOff>
    </xdr:to>
    <xdr:pic>
      <xdr:nvPicPr>
        <xdr:cNvPr id="9" name="Imagem 8">
          <a:hlinkClick xmlns:r="http://schemas.openxmlformats.org/officeDocument/2006/relationships" r:id="rId3"/>
          <a:extLst>
            <a:ext uri="{FF2B5EF4-FFF2-40B4-BE49-F238E27FC236}">
              <a16:creationId xmlns:a16="http://schemas.microsoft.com/office/drawing/2014/main" id="{443B46C4-23FA-4E6F-A238-83E7833C240D}"/>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4373880" y="1333500"/>
          <a:ext cx="1165860" cy="1165860"/>
        </a:xfrm>
        <a:prstGeom prst="rect">
          <a:avLst/>
        </a:prstGeom>
      </xdr:spPr>
    </xdr:pic>
    <xdr:clientData/>
  </xdr:twoCellAnchor>
  <xdr:twoCellAnchor editAs="oneCell">
    <xdr:from>
      <xdr:col>12</xdr:col>
      <xdr:colOff>274320</xdr:colOff>
      <xdr:row>5</xdr:row>
      <xdr:rowOff>152400</xdr:rowOff>
    </xdr:from>
    <xdr:to>
      <xdr:col>15</xdr:col>
      <xdr:colOff>320040</xdr:colOff>
      <xdr:row>15</xdr:row>
      <xdr:rowOff>114300</xdr:rowOff>
    </xdr:to>
    <xdr:pic>
      <xdr:nvPicPr>
        <xdr:cNvPr id="11" name="Imagem 10">
          <a:hlinkClick xmlns:r="http://schemas.openxmlformats.org/officeDocument/2006/relationships" r:id="rId5"/>
          <a:extLst>
            <a:ext uri="{FF2B5EF4-FFF2-40B4-BE49-F238E27FC236}">
              <a16:creationId xmlns:a16="http://schemas.microsoft.com/office/drawing/2014/main" id="{BD093CF1-4540-4B5B-B096-003C66A3FD9D}"/>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7589520" y="1066800"/>
          <a:ext cx="1874520" cy="1790700"/>
        </a:xfrm>
        <a:prstGeom prst="rect">
          <a:avLst/>
        </a:prstGeom>
      </xdr:spPr>
    </xdr:pic>
    <xdr:clientData/>
  </xdr:twoCellAnchor>
  <xdr:twoCellAnchor>
    <xdr:from>
      <xdr:col>13</xdr:col>
      <xdr:colOff>53340</xdr:colOff>
      <xdr:row>13</xdr:row>
      <xdr:rowOff>129540</xdr:rowOff>
    </xdr:from>
    <xdr:to>
      <xdr:col>15</xdr:col>
      <xdr:colOff>125642</xdr:colOff>
      <xdr:row>15</xdr:row>
      <xdr:rowOff>152459</xdr:rowOff>
    </xdr:to>
    <xdr:sp macro="" textlink="">
      <xdr:nvSpPr>
        <xdr:cNvPr id="12" name="Fluxograma: Processo Alternativo 11">
          <a:hlinkClick xmlns:r="http://schemas.openxmlformats.org/officeDocument/2006/relationships" r:id="rId5"/>
          <a:extLst>
            <a:ext uri="{FF2B5EF4-FFF2-40B4-BE49-F238E27FC236}">
              <a16:creationId xmlns:a16="http://schemas.microsoft.com/office/drawing/2014/main" id="{A734568C-5DB1-4D11-B090-C59DB224D01B}"/>
            </a:ext>
          </a:extLst>
        </xdr:cNvPr>
        <xdr:cNvSpPr/>
      </xdr:nvSpPr>
      <xdr:spPr>
        <a:xfrm>
          <a:off x="7978140" y="2506980"/>
          <a:ext cx="1291502" cy="388679"/>
        </a:xfrm>
        <a:prstGeom prst="flowChartAlternateProcess">
          <a:avLst/>
        </a:prstGeom>
        <a:solidFill>
          <a:schemeClr val="accent6">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2000" b="1">
              <a:solidFill>
                <a:schemeClr val="bg1"/>
              </a:solidFill>
            </a:rPr>
            <a:t>CAIXA</a:t>
          </a:r>
        </a:p>
      </xdr:txBody>
    </xdr:sp>
    <xdr:clientData/>
  </xdr:twoCellAnchor>
  <xdr:twoCellAnchor editAs="oneCell">
    <xdr:from>
      <xdr:col>10</xdr:col>
      <xdr:colOff>83820</xdr:colOff>
      <xdr:row>16</xdr:row>
      <xdr:rowOff>137160</xdr:rowOff>
    </xdr:from>
    <xdr:to>
      <xdr:col>12</xdr:col>
      <xdr:colOff>22860</xdr:colOff>
      <xdr:row>24</xdr:row>
      <xdr:rowOff>0</xdr:rowOff>
    </xdr:to>
    <xdr:pic>
      <xdr:nvPicPr>
        <xdr:cNvPr id="14" name="Imagem 13">
          <a:hlinkClick xmlns:r="http://schemas.openxmlformats.org/officeDocument/2006/relationships" r:id="rId7"/>
          <a:extLst>
            <a:ext uri="{FF2B5EF4-FFF2-40B4-BE49-F238E27FC236}">
              <a16:creationId xmlns:a16="http://schemas.microsoft.com/office/drawing/2014/main" id="{2B8F1E7C-6E35-4E50-A6E1-657FCF4B7E02}"/>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6263640" y="3063240"/>
          <a:ext cx="1325880" cy="1325880"/>
        </a:xfrm>
        <a:prstGeom prst="rect">
          <a:avLst/>
        </a:prstGeom>
      </xdr:spPr>
    </xdr:pic>
    <xdr:clientData/>
  </xdr:twoCellAnchor>
  <xdr:twoCellAnchor>
    <xdr:from>
      <xdr:col>10</xdr:col>
      <xdr:colOff>106680</xdr:colOff>
      <xdr:row>23</xdr:row>
      <xdr:rowOff>160020</xdr:rowOff>
    </xdr:from>
    <xdr:to>
      <xdr:col>12</xdr:col>
      <xdr:colOff>15240</xdr:colOff>
      <xdr:row>26</xdr:row>
      <xdr:rowOff>0</xdr:rowOff>
    </xdr:to>
    <xdr:sp macro="" textlink="">
      <xdr:nvSpPr>
        <xdr:cNvPr id="15" name="Fluxograma: Processo Alternativo 14">
          <a:hlinkClick xmlns:r="http://schemas.openxmlformats.org/officeDocument/2006/relationships" r:id="rId7"/>
          <a:extLst>
            <a:ext uri="{FF2B5EF4-FFF2-40B4-BE49-F238E27FC236}">
              <a16:creationId xmlns:a16="http://schemas.microsoft.com/office/drawing/2014/main" id="{E4FD01BD-410B-4A2F-8226-D03EFC7C753F}"/>
            </a:ext>
          </a:extLst>
        </xdr:cNvPr>
        <xdr:cNvSpPr/>
      </xdr:nvSpPr>
      <xdr:spPr>
        <a:xfrm>
          <a:off x="6286500" y="4366260"/>
          <a:ext cx="1295400" cy="388620"/>
        </a:xfrm>
        <a:prstGeom prst="flowChartAlternateProcess">
          <a:avLst/>
        </a:prstGeom>
        <a:solidFill>
          <a:srgbClr val="00B0F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600" b="1">
              <a:solidFill>
                <a:schemeClr val="bg1"/>
              </a:solidFill>
            </a:rPr>
            <a:t>ENTRADA</a:t>
          </a:r>
        </a:p>
      </xdr:txBody>
    </xdr:sp>
    <xdr:clientData/>
  </xdr:twoCellAnchor>
  <xdr:oneCellAnchor>
    <xdr:from>
      <xdr:col>3</xdr:col>
      <xdr:colOff>208475</xdr:colOff>
      <xdr:row>0</xdr:row>
      <xdr:rowOff>117925</xdr:rowOff>
    </xdr:from>
    <xdr:ext cx="10007228" cy="937629"/>
    <xdr:sp macro="" textlink="">
      <xdr:nvSpPr>
        <xdr:cNvPr id="16" name="Retângulo 15">
          <a:extLst>
            <a:ext uri="{FF2B5EF4-FFF2-40B4-BE49-F238E27FC236}">
              <a16:creationId xmlns:a16="http://schemas.microsoft.com/office/drawing/2014/main" id="{29CDEF46-4FC7-4993-8057-0714F42AE7A3}"/>
            </a:ext>
          </a:extLst>
        </xdr:cNvPr>
        <xdr:cNvSpPr/>
      </xdr:nvSpPr>
      <xdr:spPr>
        <a:xfrm>
          <a:off x="2037275" y="117925"/>
          <a:ext cx="10007228" cy="937629"/>
        </a:xfrm>
        <a:prstGeom prst="rect">
          <a:avLst/>
        </a:prstGeom>
        <a:noFill/>
      </xdr:spPr>
      <xdr:txBody>
        <a:bodyPr wrap="none" lIns="91440" tIns="45720" rIns="91440" bIns="45720">
          <a:spAutoFit/>
        </a:bodyPr>
        <a:lstStyle/>
        <a:p>
          <a:pPr algn="ctr"/>
          <a:r>
            <a:rPr lang="pt-BR" sz="5400" b="1" cap="none" spc="0">
              <a:ln w="9525">
                <a:solidFill>
                  <a:schemeClr val="bg1"/>
                </a:solidFill>
                <a:prstDash val="solid"/>
              </a:ln>
              <a:solidFill>
                <a:schemeClr val="tx1"/>
              </a:solidFill>
              <a:effectLst>
                <a:outerShdw blurRad="12700" dist="38100" dir="2700000" algn="tl" rotWithShape="0">
                  <a:schemeClr val="bg1">
                    <a:lumMod val="50000"/>
                  </a:schemeClr>
                </a:outerShdw>
              </a:effectLst>
            </a:rPr>
            <a:t>Barbearia Dzaning</a:t>
          </a:r>
          <a:r>
            <a:rPr lang="pt-BR" sz="5400" b="1" cap="none" spc="0" baseline="0">
              <a:ln w="9525">
                <a:solidFill>
                  <a:schemeClr val="bg1"/>
                </a:solidFill>
                <a:prstDash val="solid"/>
              </a:ln>
              <a:solidFill>
                <a:schemeClr val="tx1"/>
              </a:solidFill>
              <a:effectLst>
                <a:outerShdw blurRad="12700" dist="38100" dir="2700000" algn="tl" rotWithShape="0">
                  <a:schemeClr val="bg1">
                    <a:lumMod val="50000"/>
                  </a:schemeClr>
                </a:outerShdw>
              </a:effectLst>
            </a:rPr>
            <a:t> - Sayd </a:t>
          </a:r>
          <a:r>
            <a:rPr lang="en-US" sz="5400" b="1" cap="none" spc="0" baseline="0">
              <a:ln w="9525">
                <a:solidFill>
                  <a:schemeClr val="bg1"/>
                </a:solidFill>
                <a:prstDash val="solid"/>
              </a:ln>
              <a:solidFill>
                <a:schemeClr val="tx1"/>
              </a:solidFill>
              <a:effectLst>
                <a:outerShdw blurRad="12700" dist="38100" dir="2700000" algn="tl" rotWithShape="0">
                  <a:schemeClr val="bg1">
                    <a:lumMod val="50000"/>
                  </a:schemeClr>
                </a:outerShdw>
              </a:effectLst>
            </a:rPr>
            <a:t>Macário </a:t>
          </a:r>
          <a:endParaRPr lang="pt-BR" sz="5400" b="1" cap="none" spc="0">
            <a:ln w="9525">
              <a:solidFill>
                <a:schemeClr val="bg1"/>
              </a:solidFill>
              <a:prstDash val="solid"/>
            </a:ln>
            <a:solidFill>
              <a:schemeClr val="tx1"/>
            </a:solidFill>
            <a:effectLst>
              <a:outerShdw blurRad="12700" dist="38100" dir="2700000" algn="tl" rotWithShape="0">
                <a:schemeClr val="bg1">
                  <a:lumMod val="50000"/>
                </a:schemeClr>
              </a:outerShdw>
            </a:effectLst>
          </a:endParaRPr>
        </a:p>
      </xdr:txBody>
    </xdr:sp>
    <xdr:clientData/>
  </xdr:oneCellAnchor>
  <xdr:twoCellAnchor editAs="oneCell">
    <xdr:from>
      <xdr:col>6</xdr:col>
      <xdr:colOff>594360</xdr:colOff>
      <xdr:row>17</xdr:row>
      <xdr:rowOff>17198</xdr:rowOff>
    </xdr:from>
    <xdr:to>
      <xdr:col>9</xdr:col>
      <xdr:colOff>38100</xdr:colOff>
      <xdr:row>23</xdr:row>
      <xdr:rowOff>119741</xdr:rowOff>
    </xdr:to>
    <xdr:pic>
      <xdr:nvPicPr>
        <xdr:cNvPr id="18" name="Imagem 17">
          <a:hlinkClick xmlns:r="http://schemas.openxmlformats.org/officeDocument/2006/relationships" r:id="rId9"/>
          <a:extLst>
            <a:ext uri="{FF2B5EF4-FFF2-40B4-BE49-F238E27FC236}">
              <a16:creationId xmlns:a16="http://schemas.microsoft.com/office/drawing/2014/main" id="{DEA92001-795A-491C-A4E8-408E44A39349}"/>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4251960" y="3126158"/>
          <a:ext cx="1272540" cy="1199823"/>
        </a:xfrm>
        <a:prstGeom prst="rect">
          <a:avLst/>
        </a:prstGeom>
      </xdr:spPr>
    </xdr:pic>
    <xdr:clientData/>
  </xdr:twoCellAnchor>
  <xdr:twoCellAnchor>
    <xdr:from>
      <xdr:col>6</xdr:col>
      <xdr:colOff>601980</xdr:colOff>
      <xdr:row>23</xdr:row>
      <xdr:rowOff>152400</xdr:rowOff>
    </xdr:from>
    <xdr:to>
      <xdr:col>9</xdr:col>
      <xdr:colOff>68580</xdr:colOff>
      <xdr:row>25</xdr:row>
      <xdr:rowOff>175260</xdr:rowOff>
    </xdr:to>
    <xdr:sp macro="" textlink="">
      <xdr:nvSpPr>
        <xdr:cNvPr id="19" name="Fluxograma: Processo Alternativo 18">
          <a:hlinkClick xmlns:r="http://schemas.openxmlformats.org/officeDocument/2006/relationships" r:id="rId9"/>
          <a:extLst>
            <a:ext uri="{FF2B5EF4-FFF2-40B4-BE49-F238E27FC236}">
              <a16:creationId xmlns:a16="http://schemas.microsoft.com/office/drawing/2014/main" id="{5E845325-AE31-4D66-81F3-EF70AD439406}"/>
            </a:ext>
          </a:extLst>
        </xdr:cNvPr>
        <xdr:cNvSpPr/>
      </xdr:nvSpPr>
      <xdr:spPr>
        <a:xfrm>
          <a:off x="4259580" y="4358640"/>
          <a:ext cx="1295400" cy="388620"/>
        </a:xfrm>
        <a:prstGeom prst="flowChartAlternateProcess">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FORNECEDORES</a:t>
          </a:r>
        </a:p>
      </xdr:txBody>
    </xdr:sp>
    <xdr:clientData/>
  </xdr:twoCellAnchor>
  <xdr:twoCellAnchor>
    <xdr:from>
      <xdr:col>13</xdr:col>
      <xdr:colOff>91440</xdr:colOff>
      <xdr:row>23</xdr:row>
      <xdr:rowOff>144780</xdr:rowOff>
    </xdr:from>
    <xdr:to>
      <xdr:col>15</xdr:col>
      <xdr:colOff>167640</xdr:colOff>
      <xdr:row>25</xdr:row>
      <xdr:rowOff>167640</xdr:rowOff>
    </xdr:to>
    <xdr:sp macro="" textlink="">
      <xdr:nvSpPr>
        <xdr:cNvPr id="13" name="Fluxograma: Processo Alternativo 12">
          <a:hlinkClick xmlns:r="http://schemas.openxmlformats.org/officeDocument/2006/relationships" r:id="rId11"/>
          <a:extLst>
            <a:ext uri="{FF2B5EF4-FFF2-40B4-BE49-F238E27FC236}">
              <a16:creationId xmlns:a16="http://schemas.microsoft.com/office/drawing/2014/main" id="{D27FA0CD-95BC-4A43-A7E6-BD22DBCE7367}"/>
            </a:ext>
          </a:extLst>
        </xdr:cNvPr>
        <xdr:cNvSpPr/>
      </xdr:nvSpPr>
      <xdr:spPr>
        <a:xfrm>
          <a:off x="8267700" y="4351020"/>
          <a:ext cx="1295400" cy="388620"/>
        </a:xfrm>
        <a:prstGeom prst="flowChartAlternateProcess">
          <a:avLst/>
        </a:prstGeom>
        <a:solidFill>
          <a:schemeClr val="accent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600" b="1">
              <a:solidFill>
                <a:schemeClr val="bg1"/>
              </a:solidFill>
            </a:rPr>
            <a:t>SAIDA</a:t>
          </a:r>
        </a:p>
      </xdr:txBody>
    </xdr:sp>
    <xdr:clientData/>
  </xdr:twoCellAnchor>
  <xdr:twoCellAnchor editAs="oneCell">
    <xdr:from>
      <xdr:col>13</xdr:col>
      <xdr:colOff>45720</xdr:colOff>
      <xdr:row>16</xdr:row>
      <xdr:rowOff>175260</xdr:rowOff>
    </xdr:from>
    <xdr:to>
      <xdr:col>15</xdr:col>
      <xdr:colOff>152400</xdr:colOff>
      <xdr:row>24</xdr:row>
      <xdr:rowOff>38100</xdr:rowOff>
    </xdr:to>
    <xdr:pic>
      <xdr:nvPicPr>
        <xdr:cNvPr id="5" name="Imagem 4">
          <a:hlinkClick xmlns:r="http://schemas.openxmlformats.org/officeDocument/2006/relationships" r:id="rId11"/>
          <a:extLst>
            <a:ext uri="{FF2B5EF4-FFF2-40B4-BE49-F238E27FC236}">
              <a16:creationId xmlns:a16="http://schemas.microsoft.com/office/drawing/2014/main" id="{4CAB7FE5-C82D-495F-A7B3-D8FAAA127A3D}"/>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8221980" y="3101340"/>
          <a:ext cx="1325880" cy="132588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111507</xdr:colOff>
      <xdr:row>16</xdr:row>
      <xdr:rowOff>52787</xdr:rowOff>
    </xdr:from>
    <xdr:to>
      <xdr:col>2</xdr:col>
      <xdr:colOff>768626</xdr:colOff>
      <xdr:row>17</xdr:row>
      <xdr:rowOff>0</xdr:rowOff>
    </xdr:to>
    <xdr:sp macro="" textlink="">
      <xdr:nvSpPr>
        <xdr:cNvPr id="2" name="Fluxograma: Processo Alternativo 1">
          <a:hlinkClick xmlns:r="http://schemas.openxmlformats.org/officeDocument/2006/relationships" r:id="rId1"/>
          <a:extLst>
            <a:ext uri="{FF2B5EF4-FFF2-40B4-BE49-F238E27FC236}">
              <a16:creationId xmlns:a16="http://schemas.microsoft.com/office/drawing/2014/main" id="{D8137FBC-B584-488D-92B9-2E5D0767EAB5}"/>
            </a:ext>
          </a:extLst>
        </xdr:cNvPr>
        <xdr:cNvSpPr/>
      </xdr:nvSpPr>
      <xdr:spPr>
        <a:xfrm>
          <a:off x="111507" y="3637500"/>
          <a:ext cx="1173954" cy="185752"/>
        </a:xfrm>
        <a:prstGeom prst="flowChartAlternateProcess">
          <a:avLst/>
        </a:prstGeom>
        <a:solidFill>
          <a:schemeClr val="accent4">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TABELA</a:t>
          </a:r>
          <a:r>
            <a:rPr lang="pt-BR" sz="1200" b="1" baseline="0">
              <a:solidFill>
                <a:schemeClr val="bg1"/>
              </a:solidFill>
            </a:rPr>
            <a:t> BAR</a:t>
          </a:r>
          <a:endParaRPr lang="pt-BR" sz="1200" b="1">
            <a:solidFill>
              <a:schemeClr val="bg1"/>
            </a:solidFill>
          </a:endParaRPr>
        </a:p>
      </xdr:txBody>
    </xdr:sp>
    <xdr:clientData/>
  </xdr:twoCellAnchor>
  <xdr:twoCellAnchor>
    <xdr:from>
      <xdr:col>2</xdr:col>
      <xdr:colOff>816755</xdr:colOff>
      <xdr:row>15</xdr:row>
      <xdr:rowOff>101541</xdr:rowOff>
    </xdr:from>
    <xdr:to>
      <xdr:col>3</xdr:col>
      <xdr:colOff>79513</xdr:colOff>
      <xdr:row>16</xdr:row>
      <xdr:rowOff>39757</xdr:rowOff>
    </xdr:to>
    <xdr:sp macro="" textlink="">
      <xdr:nvSpPr>
        <xdr:cNvPr id="3" name="Fluxograma: Processo Alternativo 2">
          <a:hlinkClick xmlns:r="http://schemas.openxmlformats.org/officeDocument/2006/relationships" r:id="rId2"/>
          <a:extLst>
            <a:ext uri="{FF2B5EF4-FFF2-40B4-BE49-F238E27FC236}">
              <a16:creationId xmlns:a16="http://schemas.microsoft.com/office/drawing/2014/main" id="{F6D8CD89-9EEC-4521-857C-2CC52FDB88C4}"/>
            </a:ext>
          </a:extLst>
        </xdr:cNvPr>
        <xdr:cNvSpPr/>
      </xdr:nvSpPr>
      <xdr:spPr>
        <a:xfrm>
          <a:off x="1333590" y="3447715"/>
          <a:ext cx="1157819" cy="176755"/>
        </a:xfrm>
        <a:prstGeom prst="flowChartAlternateProcess">
          <a:avLst/>
        </a:prstGeom>
        <a:solidFill>
          <a:schemeClr val="accent6">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CAIXA</a:t>
          </a:r>
        </a:p>
      </xdr:txBody>
    </xdr:sp>
    <xdr:clientData/>
  </xdr:twoCellAnchor>
  <xdr:twoCellAnchor>
    <xdr:from>
      <xdr:col>0</xdr:col>
      <xdr:colOff>117344</xdr:colOff>
      <xdr:row>15</xdr:row>
      <xdr:rowOff>97829</xdr:rowOff>
    </xdr:from>
    <xdr:to>
      <xdr:col>2</xdr:col>
      <xdr:colOff>762000</xdr:colOff>
      <xdr:row>16</xdr:row>
      <xdr:rowOff>13254</xdr:rowOff>
    </xdr:to>
    <xdr:sp macro="" textlink="">
      <xdr:nvSpPr>
        <xdr:cNvPr id="4" name="Fluxograma: Processo Alternativo 3">
          <a:hlinkClick xmlns:r="http://schemas.openxmlformats.org/officeDocument/2006/relationships" r:id="rId3"/>
          <a:extLst>
            <a:ext uri="{FF2B5EF4-FFF2-40B4-BE49-F238E27FC236}">
              <a16:creationId xmlns:a16="http://schemas.microsoft.com/office/drawing/2014/main" id="{3A84AF28-D3F8-4F36-953D-D3F331D09FAE}"/>
            </a:ext>
          </a:extLst>
        </xdr:cNvPr>
        <xdr:cNvSpPr/>
      </xdr:nvSpPr>
      <xdr:spPr>
        <a:xfrm>
          <a:off x="117344" y="3444003"/>
          <a:ext cx="1161491" cy="153964"/>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INICIO</a:t>
          </a:r>
        </a:p>
      </xdr:txBody>
    </xdr:sp>
    <xdr:clientData/>
  </xdr:twoCellAnchor>
  <xdr:twoCellAnchor>
    <xdr:from>
      <xdr:col>2</xdr:col>
      <xdr:colOff>809368</xdr:colOff>
      <xdr:row>16</xdr:row>
      <xdr:rowOff>81710</xdr:rowOff>
    </xdr:from>
    <xdr:to>
      <xdr:col>3</xdr:col>
      <xdr:colOff>86141</xdr:colOff>
      <xdr:row>17</xdr:row>
      <xdr:rowOff>3</xdr:rowOff>
    </xdr:to>
    <xdr:sp macro="" textlink="">
      <xdr:nvSpPr>
        <xdr:cNvPr id="6" name="Fluxograma: Processo Alternativo 5">
          <a:hlinkClick xmlns:r="http://schemas.openxmlformats.org/officeDocument/2006/relationships" r:id="rId4"/>
          <a:extLst>
            <a:ext uri="{FF2B5EF4-FFF2-40B4-BE49-F238E27FC236}">
              <a16:creationId xmlns:a16="http://schemas.microsoft.com/office/drawing/2014/main" id="{F26A3495-D45C-4170-AFD8-924026DE1D41}"/>
            </a:ext>
          </a:extLst>
        </xdr:cNvPr>
        <xdr:cNvSpPr/>
      </xdr:nvSpPr>
      <xdr:spPr>
        <a:xfrm>
          <a:off x="1326203" y="3666423"/>
          <a:ext cx="1171834" cy="156832"/>
        </a:xfrm>
        <a:prstGeom prst="flowChartAlternateProcess">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chemeClr val="bg1"/>
              </a:solidFill>
            </a:rPr>
            <a:t>FORNECEDORES</a:t>
          </a:r>
          <a:endParaRPr lang="pt-BR" sz="1100" b="1">
            <a:solidFill>
              <a:schemeClr val="bg1"/>
            </a:solidFill>
          </a:endParaRPr>
        </a:p>
      </xdr:txBody>
    </xdr:sp>
    <xdr:clientData/>
  </xdr:twoCellAnchor>
  <xdr:twoCellAnchor>
    <xdr:from>
      <xdr:col>2</xdr:col>
      <xdr:colOff>172278</xdr:colOff>
      <xdr:row>17</xdr:row>
      <xdr:rowOff>53008</xdr:rowOff>
    </xdr:from>
    <xdr:to>
      <xdr:col>2</xdr:col>
      <xdr:colOff>1376238</xdr:colOff>
      <xdr:row>18</xdr:row>
      <xdr:rowOff>4969</xdr:rowOff>
    </xdr:to>
    <xdr:sp macro="" textlink="">
      <xdr:nvSpPr>
        <xdr:cNvPr id="7" name="Fluxograma: Processo Alternativo 6">
          <a:hlinkClick xmlns:r="http://schemas.openxmlformats.org/officeDocument/2006/relationships" r:id="rId5"/>
          <a:extLst>
            <a:ext uri="{FF2B5EF4-FFF2-40B4-BE49-F238E27FC236}">
              <a16:creationId xmlns:a16="http://schemas.microsoft.com/office/drawing/2014/main" id="{3A2B01AE-A6A4-421A-AA00-18D816AFD76F}"/>
            </a:ext>
          </a:extLst>
        </xdr:cNvPr>
        <xdr:cNvSpPr/>
      </xdr:nvSpPr>
      <xdr:spPr>
        <a:xfrm>
          <a:off x="689113" y="3876260"/>
          <a:ext cx="1203960" cy="190500"/>
        </a:xfrm>
        <a:prstGeom prst="flowChartAlternateProcess">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Entrada</a:t>
          </a:r>
        </a:p>
      </xdr:txBody>
    </xdr:sp>
    <xdr:clientData/>
  </xdr:twoCellAnchor>
  <xdr:twoCellAnchor>
    <xdr:from>
      <xdr:col>2</xdr:col>
      <xdr:colOff>172278</xdr:colOff>
      <xdr:row>18</xdr:row>
      <xdr:rowOff>50689</xdr:rowOff>
    </xdr:from>
    <xdr:to>
      <xdr:col>2</xdr:col>
      <xdr:colOff>1376238</xdr:colOff>
      <xdr:row>19</xdr:row>
      <xdr:rowOff>35780</xdr:rowOff>
    </xdr:to>
    <xdr:sp macro="" textlink="">
      <xdr:nvSpPr>
        <xdr:cNvPr id="8" name="Fluxograma: Processo Alternativo 7">
          <a:hlinkClick xmlns:r="http://schemas.openxmlformats.org/officeDocument/2006/relationships" r:id="rId6"/>
          <a:extLst>
            <a:ext uri="{FF2B5EF4-FFF2-40B4-BE49-F238E27FC236}">
              <a16:creationId xmlns:a16="http://schemas.microsoft.com/office/drawing/2014/main" id="{4B0DEC57-A76B-4D95-AF5F-B1E4119D944B}"/>
            </a:ext>
          </a:extLst>
        </xdr:cNvPr>
        <xdr:cNvSpPr/>
      </xdr:nvSpPr>
      <xdr:spPr>
        <a:xfrm>
          <a:off x="689113" y="4112480"/>
          <a:ext cx="1203960" cy="190500"/>
        </a:xfrm>
        <a:prstGeom prst="flowChartAlternateProcess">
          <a:avLst/>
        </a:prstGeom>
        <a:solidFill>
          <a:schemeClr val="accent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Saida</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8</xdr:col>
      <xdr:colOff>68048</xdr:colOff>
      <xdr:row>5</xdr:row>
      <xdr:rowOff>166519</xdr:rowOff>
    </xdr:from>
    <xdr:to>
      <xdr:col>10</xdr:col>
      <xdr:colOff>142712</xdr:colOff>
      <xdr:row>7</xdr:row>
      <xdr:rowOff>82640</xdr:rowOff>
    </xdr:to>
    <xdr:sp macro="" textlink="">
      <xdr:nvSpPr>
        <xdr:cNvPr id="2" name="Fluxograma: Processo Alternativo 1">
          <a:hlinkClick xmlns:r="http://schemas.openxmlformats.org/officeDocument/2006/relationships" r:id="rId1"/>
          <a:extLst>
            <a:ext uri="{FF2B5EF4-FFF2-40B4-BE49-F238E27FC236}">
              <a16:creationId xmlns:a16="http://schemas.microsoft.com/office/drawing/2014/main" id="{D818AE63-9CFB-4DD6-A284-2DCEAF7E2478}"/>
            </a:ext>
          </a:extLst>
        </xdr:cNvPr>
        <xdr:cNvSpPr/>
      </xdr:nvSpPr>
      <xdr:spPr>
        <a:xfrm>
          <a:off x="6064988" y="1263799"/>
          <a:ext cx="1293864" cy="388561"/>
        </a:xfrm>
        <a:prstGeom prst="flowChartAlternateProcess">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100" b="1" baseline="0">
              <a:solidFill>
                <a:schemeClr val="bg1"/>
              </a:solidFill>
            </a:rPr>
            <a:t>TABELA </a:t>
          </a:r>
          <a:r>
            <a:rPr lang="en-US" sz="1100" b="1" baseline="0">
              <a:solidFill>
                <a:schemeClr val="bg1"/>
              </a:solidFill>
            </a:rPr>
            <a:t>SERVIÇOS  </a:t>
          </a:r>
          <a:endParaRPr lang="pt-BR" sz="1100" b="1">
            <a:solidFill>
              <a:schemeClr val="bg1"/>
            </a:solidFill>
          </a:endParaRPr>
        </a:p>
      </xdr:txBody>
    </xdr:sp>
    <xdr:clientData/>
  </xdr:twoCellAnchor>
  <xdr:twoCellAnchor>
    <xdr:from>
      <xdr:col>8</xdr:col>
      <xdr:colOff>56234</xdr:colOff>
      <xdr:row>3</xdr:row>
      <xdr:rowOff>202905</xdr:rowOff>
    </xdr:from>
    <xdr:to>
      <xdr:col>10</xdr:col>
      <xdr:colOff>130898</xdr:colOff>
      <xdr:row>5</xdr:row>
      <xdr:rowOff>119026</xdr:rowOff>
    </xdr:to>
    <xdr:sp macro="" textlink="">
      <xdr:nvSpPr>
        <xdr:cNvPr id="3" name="Fluxograma: Processo Alternativo 2">
          <a:hlinkClick xmlns:r="http://schemas.openxmlformats.org/officeDocument/2006/relationships" r:id="rId2"/>
          <a:extLst>
            <a:ext uri="{FF2B5EF4-FFF2-40B4-BE49-F238E27FC236}">
              <a16:creationId xmlns:a16="http://schemas.microsoft.com/office/drawing/2014/main" id="{A0C5D748-6CB1-4425-A0B2-32B9A3C414C9}"/>
            </a:ext>
          </a:extLst>
        </xdr:cNvPr>
        <xdr:cNvSpPr/>
      </xdr:nvSpPr>
      <xdr:spPr>
        <a:xfrm>
          <a:off x="6053174" y="827745"/>
          <a:ext cx="1293864" cy="388561"/>
        </a:xfrm>
        <a:prstGeom prst="flowChartAlternateProcess">
          <a:avLst/>
        </a:prstGeom>
        <a:solidFill>
          <a:schemeClr val="accent6">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CAIXA</a:t>
          </a:r>
        </a:p>
      </xdr:txBody>
    </xdr:sp>
    <xdr:clientData/>
  </xdr:twoCellAnchor>
  <xdr:twoCellAnchor>
    <xdr:from>
      <xdr:col>8</xdr:col>
      <xdr:colOff>45957</xdr:colOff>
      <xdr:row>2</xdr:row>
      <xdr:rowOff>2718</xdr:rowOff>
    </xdr:from>
    <xdr:to>
      <xdr:col>10</xdr:col>
      <xdr:colOff>120400</xdr:colOff>
      <xdr:row>3</xdr:row>
      <xdr:rowOff>152941</xdr:rowOff>
    </xdr:to>
    <xdr:sp macro="" textlink="">
      <xdr:nvSpPr>
        <xdr:cNvPr id="4" name="Fluxograma: Processo Alternativo 3">
          <a:hlinkClick xmlns:r="http://schemas.openxmlformats.org/officeDocument/2006/relationships" r:id="rId3"/>
          <a:extLst>
            <a:ext uri="{FF2B5EF4-FFF2-40B4-BE49-F238E27FC236}">
              <a16:creationId xmlns:a16="http://schemas.microsoft.com/office/drawing/2014/main" id="{03A37B06-99A9-405B-A29F-A85D8FCBF15F}"/>
            </a:ext>
          </a:extLst>
        </xdr:cNvPr>
        <xdr:cNvSpPr/>
      </xdr:nvSpPr>
      <xdr:spPr>
        <a:xfrm>
          <a:off x="6042897" y="391338"/>
          <a:ext cx="1293643" cy="386443"/>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INICIO</a:t>
          </a:r>
        </a:p>
      </xdr:txBody>
    </xdr:sp>
    <xdr:clientData/>
  </xdr:twoCellAnchor>
  <xdr:twoCellAnchor>
    <xdr:from>
      <xdr:col>8</xdr:col>
      <xdr:colOff>87305</xdr:colOff>
      <xdr:row>9</xdr:row>
      <xdr:rowOff>97171</xdr:rowOff>
    </xdr:from>
    <xdr:to>
      <xdr:col>10</xdr:col>
      <xdr:colOff>164096</xdr:colOff>
      <xdr:row>11</xdr:row>
      <xdr:rowOff>38159</xdr:rowOff>
    </xdr:to>
    <xdr:sp macro="" textlink="">
      <xdr:nvSpPr>
        <xdr:cNvPr id="6" name="Fluxograma: Processo Alternativo 5">
          <a:hlinkClick xmlns:r="http://schemas.openxmlformats.org/officeDocument/2006/relationships" r:id="rId4"/>
          <a:extLst>
            <a:ext uri="{FF2B5EF4-FFF2-40B4-BE49-F238E27FC236}">
              <a16:creationId xmlns:a16="http://schemas.microsoft.com/office/drawing/2014/main" id="{ECE70C2D-761E-4E4C-BD09-60F9EDA6B8DD}"/>
            </a:ext>
          </a:extLst>
        </xdr:cNvPr>
        <xdr:cNvSpPr/>
      </xdr:nvSpPr>
      <xdr:spPr>
        <a:xfrm>
          <a:off x="6084245" y="2139331"/>
          <a:ext cx="1295991" cy="413428"/>
        </a:xfrm>
        <a:prstGeom prst="flowChartAlternateProcess">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chemeClr val="bg1"/>
              </a:solidFill>
            </a:rPr>
            <a:t>FORNECEDORES</a:t>
          </a:r>
          <a:endParaRPr lang="pt-BR" sz="1100" b="1">
            <a:solidFill>
              <a:schemeClr val="bg1"/>
            </a:solidFill>
          </a:endParaRPr>
        </a:p>
      </xdr:txBody>
    </xdr:sp>
    <xdr:clientData/>
  </xdr:twoCellAnchor>
  <xdr:twoCellAnchor>
    <xdr:from>
      <xdr:col>8</xdr:col>
      <xdr:colOff>121920</xdr:colOff>
      <xdr:row>7</xdr:row>
      <xdr:rowOff>121920</xdr:rowOff>
    </xdr:from>
    <xdr:to>
      <xdr:col>10</xdr:col>
      <xdr:colOff>106680</xdr:colOff>
      <xdr:row>8</xdr:row>
      <xdr:rowOff>76200</xdr:rowOff>
    </xdr:to>
    <xdr:sp macro="" textlink="">
      <xdr:nvSpPr>
        <xdr:cNvPr id="7" name="Fluxograma: Processo Alternativo 6">
          <a:hlinkClick xmlns:r="http://schemas.openxmlformats.org/officeDocument/2006/relationships" r:id="rId5"/>
          <a:extLst>
            <a:ext uri="{FF2B5EF4-FFF2-40B4-BE49-F238E27FC236}">
              <a16:creationId xmlns:a16="http://schemas.microsoft.com/office/drawing/2014/main" id="{79047A27-1C76-45FC-A765-2F075C51D270}"/>
            </a:ext>
          </a:extLst>
        </xdr:cNvPr>
        <xdr:cNvSpPr/>
      </xdr:nvSpPr>
      <xdr:spPr>
        <a:xfrm>
          <a:off x="6118860" y="1722120"/>
          <a:ext cx="1203960" cy="190500"/>
        </a:xfrm>
        <a:prstGeom prst="flowChartAlternateProcess">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Entrada</a:t>
          </a:r>
        </a:p>
      </xdr:txBody>
    </xdr:sp>
    <xdr:clientData/>
  </xdr:twoCellAnchor>
  <xdr:twoCellAnchor>
    <xdr:from>
      <xdr:col>8</xdr:col>
      <xdr:colOff>121920</xdr:colOff>
      <xdr:row>8</xdr:row>
      <xdr:rowOff>121920</xdr:rowOff>
    </xdr:from>
    <xdr:to>
      <xdr:col>10</xdr:col>
      <xdr:colOff>106680</xdr:colOff>
      <xdr:row>9</xdr:row>
      <xdr:rowOff>76200</xdr:rowOff>
    </xdr:to>
    <xdr:sp macro="" textlink="">
      <xdr:nvSpPr>
        <xdr:cNvPr id="8" name="Fluxograma: Processo Alternativo 7">
          <a:hlinkClick xmlns:r="http://schemas.openxmlformats.org/officeDocument/2006/relationships" r:id="rId6"/>
          <a:extLst>
            <a:ext uri="{FF2B5EF4-FFF2-40B4-BE49-F238E27FC236}">
              <a16:creationId xmlns:a16="http://schemas.microsoft.com/office/drawing/2014/main" id="{64B22D9D-2BC5-4A5E-99A8-622DC30F66D1}"/>
            </a:ext>
          </a:extLst>
        </xdr:cNvPr>
        <xdr:cNvSpPr/>
      </xdr:nvSpPr>
      <xdr:spPr>
        <a:xfrm>
          <a:off x="6118860" y="1958340"/>
          <a:ext cx="1203960" cy="190500"/>
        </a:xfrm>
        <a:prstGeom prst="flowChartAlternateProcess">
          <a:avLst/>
        </a:prstGeom>
        <a:solidFill>
          <a:schemeClr val="accent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Saida</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6</xdr:col>
      <xdr:colOff>113531</xdr:colOff>
      <xdr:row>6</xdr:row>
      <xdr:rowOff>141177</xdr:rowOff>
    </xdr:from>
    <xdr:to>
      <xdr:col>6</xdr:col>
      <xdr:colOff>1405032</xdr:colOff>
      <xdr:row>8</xdr:row>
      <xdr:rowOff>164096</xdr:rowOff>
    </xdr:to>
    <xdr:sp macro="" textlink="">
      <xdr:nvSpPr>
        <xdr:cNvPr id="2" name="Fluxograma: Processo Alternativo 1">
          <a:hlinkClick xmlns:r="http://schemas.openxmlformats.org/officeDocument/2006/relationships" r:id="rId1"/>
          <a:extLst>
            <a:ext uri="{FF2B5EF4-FFF2-40B4-BE49-F238E27FC236}">
              <a16:creationId xmlns:a16="http://schemas.microsoft.com/office/drawing/2014/main" id="{CF3BB282-3EDC-400A-86AC-E757BDDB2484}"/>
            </a:ext>
          </a:extLst>
        </xdr:cNvPr>
        <xdr:cNvSpPr/>
      </xdr:nvSpPr>
      <xdr:spPr>
        <a:xfrm>
          <a:off x="3771131" y="1436577"/>
          <a:ext cx="1291501" cy="388679"/>
        </a:xfrm>
        <a:prstGeom prst="flowChartAlternateProcess">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100" b="1" baseline="0">
              <a:solidFill>
                <a:schemeClr val="bg1"/>
              </a:solidFill>
            </a:rPr>
            <a:t>TABELA </a:t>
          </a:r>
          <a:r>
            <a:rPr lang="en-US" sz="1100" b="1" baseline="0">
              <a:solidFill>
                <a:schemeClr val="bg1"/>
              </a:solidFill>
            </a:rPr>
            <a:t>SERVIÇOS  </a:t>
          </a:r>
          <a:endParaRPr lang="pt-BR" sz="1100" b="1">
            <a:solidFill>
              <a:schemeClr val="bg1"/>
            </a:solidFill>
          </a:endParaRPr>
        </a:p>
      </xdr:txBody>
    </xdr:sp>
    <xdr:clientData/>
  </xdr:twoCellAnchor>
  <xdr:twoCellAnchor>
    <xdr:from>
      <xdr:col>6</xdr:col>
      <xdr:colOff>101717</xdr:colOff>
      <xdr:row>4</xdr:row>
      <xdr:rowOff>70765</xdr:rowOff>
    </xdr:from>
    <xdr:to>
      <xdr:col>6</xdr:col>
      <xdr:colOff>1393218</xdr:colOff>
      <xdr:row>6</xdr:row>
      <xdr:rowOff>93684</xdr:rowOff>
    </xdr:to>
    <xdr:sp macro="" textlink="">
      <xdr:nvSpPr>
        <xdr:cNvPr id="3" name="Fluxograma: Processo Alternativo 2">
          <a:hlinkClick xmlns:r="http://schemas.openxmlformats.org/officeDocument/2006/relationships" r:id="rId2"/>
          <a:extLst>
            <a:ext uri="{FF2B5EF4-FFF2-40B4-BE49-F238E27FC236}">
              <a16:creationId xmlns:a16="http://schemas.microsoft.com/office/drawing/2014/main" id="{759B0A1A-93D3-41A4-953A-6CECB509FC68}"/>
            </a:ext>
          </a:extLst>
        </xdr:cNvPr>
        <xdr:cNvSpPr/>
      </xdr:nvSpPr>
      <xdr:spPr>
        <a:xfrm>
          <a:off x="3759317" y="1000405"/>
          <a:ext cx="1291501" cy="388679"/>
        </a:xfrm>
        <a:prstGeom prst="flowChartAlternateProcess">
          <a:avLst/>
        </a:prstGeom>
        <a:solidFill>
          <a:schemeClr val="accent6">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CAIXA</a:t>
          </a:r>
        </a:p>
      </xdr:txBody>
    </xdr:sp>
    <xdr:clientData/>
  </xdr:twoCellAnchor>
  <xdr:twoCellAnchor>
    <xdr:from>
      <xdr:col>6</xdr:col>
      <xdr:colOff>91440</xdr:colOff>
      <xdr:row>2</xdr:row>
      <xdr:rowOff>0</xdr:rowOff>
    </xdr:from>
    <xdr:to>
      <xdr:col>6</xdr:col>
      <xdr:colOff>1382720</xdr:colOff>
      <xdr:row>4</xdr:row>
      <xdr:rowOff>20801</xdr:rowOff>
    </xdr:to>
    <xdr:sp macro="" textlink="">
      <xdr:nvSpPr>
        <xdr:cNvPr id="4" name="Fluxograma: Processo Alternativo 3">
          <a:hlinkClick xmlns:r="http://schemas.openxmlformats.org/officeDocument/2006/relationships" r:id="rId3"/>
          <a:extLst>
            <a:ext uri="{FF2B5EF4-FFF2-40B4-BE49-F238E27FC236}">
              <a16:creationId xmlns:a16="http://schemas.microsoft.com/office/drawing/2014/main" id="{C4E93F94-964C-4200-B0D6-96D0D197B48A}"/>
            </a:ext>
          </a:extLst>
        </xdr:cNvPr>
        <xdr:cNvSpPr/>
      </xdr:nvSpPr>
      <xdr:spPr>
        <a:xfrm>
          <a:off x="3749040" y="563880"/>
          <a:ext cx="1291280" cy="386561"/>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INICIO</a:t>
          </a:r>
        </a:p>
      </xdr:txBody>
    </xdr:sp>
    <xdr:clientData/>
  </xdr:twoCellAnchor>
  <xdr:twoCellAnchor>
    <xdr:from>
      <xdr:col>6</xdr:col>
      <xdr:colOff>114300</xdr:colOff>
      <xdr:row>11</xdr:row>
      <xdr:rowOff>114300</xdr:rowOff>
    </xdr:from>
    <xdr:to>
      <xdr:col>6</xdr:col>
      <xdr:colOff>1405581</xdr:colOff>
      <xdr:row>13</xdr:row>
      <xdr:rowOff>135100</xdr:rowOff>
    </xdr:to>
    <xdr:sp macro="" textlink="">
      <xdr:nvSpPr>
        <xdr:cNvPr id="7" name="Fluxograma: Processo Alternativo 6">
          <a:hlinkClick xmlns:r="http://schemas.openxmlformats.org/officeDocument/2006/relationships" r:id="rId4"/>
          <a:extLst>
            <a:ext uri="{FF2B5EF4-FFF2-40B4-BE49-F238E27FC236}">
              <a16:creationId xmlns:a16="http://schemas.microsoft.com/office/drawing/2014/main" id="{B0D586EC-A59D-48C1-BF5B-7059FA126AC2}"/>
            </a:ext>
          </a:extLst>
        </xdr:cNvPr>
        <xdr:cNvSpPr/>
      </xdr:nvSpPr>
      <xdr:spPr>
        <a:xfrm>
          <a:off x="3771900" y="2324100"/>
          <a:ext cx="1291281" cy="386560"/>
        </a:xfrm>
        <a:prstGeom prst="flowChartAlternateProcess">
          <a:avLst/>
        </a:prstGeom>
        <a:solidFill>
          <a:schemeClr val="accent4">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TABELA</a:t>
          </a:r>
          <a:r>
            <a:rPr lang="pt-BR" sz="1200" b="1" baseline="0">
              <a:solidFill>
                <a:schemeClr val="bg1"/>
              </a:solidFill>
            </a:rPr>
            <a:t> BAR</a:t>
          </a:r>
          <a:endParaRPr lang="pt-BR" sz="1200" b="1">
            <a:solidFill>
              <a:schemeClr val="bg1"/>
            </a:solidFill>
          </a:endParaRPr>
        </a:p>
      </xdr:txBody>
    </xdr:sp>
    <xdr:clientData/>
  </xdr:twoCellAnchor>
  <xdr:twoCellAnchor>
    <xdr:from>
      <xdr:col>6</xdr:col>
      <xdr:colOff>160020</xdr:colOff>
      <xdr:row>9</xdr:row>
      <xdr:rowOff>15240</xdr:rowOff>
    </xdr:from>
    <xdr:to>
      <xdr:col>6</xdr:col>
      <xdr:colOff>1363980</xdr:colOff>
      <xdr:row>10</xdr:row>
      <xdr:rowOff>22860</xdr:rowOff>
    </xdr:to>
    <xdr:sp macro="" textlink="">
      <xdr:nvSpPr>
        <xdr:cNvPr id="8" name="Fluxograma: Processo Alternativo 7">
          <a:hlinkClick xmlns:r="http://schemas.openxmlformats.org/officeDocument/2006/relationships" r:id="rId5"/>
          <a:extLst>
            <a:ext uri="{FF2B5EF4-FFF2-40B4-BE49-F238E27FC236}">
              <a16:creationId xmlns:a16="http://schemas.microsoft.com/office/drawing/2014/main" id="{567A4538-769A-45A6-8D87-15E545E9066C}"/>
            </a:ext>
          </a:extLst>
        </xdr:cNvPr>
        <xdr:cNvSpPr/>
      </xdr:nvSpPr>
      <xdr:spPr>
        <a:xfrm>
          <a:off x="3817620" y="1851660"/>
          <a:ext cx="1203960" cy="190500"/>
        </a:xfrm>
        <a:prstGeom prst="flowChartAlternateProcess">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Entrada</a:t>
          </a:r>
        </a:p>
      </xdr:txBody>
    </xdr:sp>
    <xdr:clientData/>
  </xdr:twoCellAnchor>
  <xdr:twoCellAnchor>
    <xdr:from>
      <xdr:col>6</xdr:col>
      <xdr:colOff>160020</xdr:colOff>
      <xdr:row>10</xdr:row>
      <xdr:rowOff>68580</xdr:rowOff>
    </xdr:from>
    <xdr:to>
      <xdr:col>6</xdr:col>
      <xdr:colOff>1363980</xdr:colOff>
      <xdr:row>11</xdr:row>
      <xdr:rowOff>76200</xdr:rowOff>
    </xdr:to>
    <xdr:sp macro="" textlink="">
      <xdr:nvSpPr>
        <xdr:cNvPr id="9" name="Fluxograma: Processo Alternativo 8">
          <a:hlinkClick xmlns:r="http://schemas.openxmlformats.org/officeDocument/2006/relationships" r:id="rId6"/>
          <a:extLst>
            <a:ext uri="{FF2B5EF4-FFF2-40B4-BE49-F238E27FC236}">
              <a16:creationId xmlns:a16="http://schemas.microsoft.com/office/drawing/2014/main" id="{6F09B343-6DCD-4754-90B2-085B367D672B}"/>
            </a:ext>
          </a:extLst>
        </xdr:cNvPr>
        <xdr:cNvSpPr/>
      </xdr:nvSpPr>
      <xdr:spPr>
        <a:xfrm>
          <a:off x="3817620" y="2087880"/>
          <a:ext cx="1203960" cy="190500"/>
        </a:xfrm>
        <a:prstGeom prst="flowChartAlternateProcess">
          <a:avLst/>
        </a:prstGeom>
        <a:solidFill>
          <a:schemeClr val="accent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Saida</a:t>
          </a:r>
        </a:p>
      </xdr:txBody>
    </xdr:sp>
    <xdr:clientData/>
  </xdr:twoCellAnchor>
</xdr:wsDr>
</file>

<file path=xl/drawings/drawing5.xml><?xml version="1.0" encoding="utf-8"?>
<xdr:wsDr xmlns:xdr="http://schemas.openxmlformats.org/drawingml/2006/spreadsheetDrawing" xmlns:a="http://schemas.openxmlformats.org/drawingml/2006/main">
  <xdr:oneCellAnchor>
    <xdr:from>
      <xdr:col>4</xdr:col>
      <xdr:colOff>13822</xdr:colOff>
      <xdr:row>0</xdr:row>
      <xdr:rowOff>22860</xdr:rowOff>
    </xdr:from>
    <xdr:ext cx="8857297" cy="937629"/>
    <xdr:sp macro="" textlink="">
      <xdr:nvSpPr>
        <xdr:cNvPr id="3" name="Retângulo 2">
          <a:extLst>
            <a:ext uri="{FF2B5EF4-FFF2-40B4-BE49-F238E27FC236}">
              <a16:creationId xmlns:a16="http://schemas.microsoft.com/office/drawing/2014/main" id="{621926C2-D947-445D-B386-EC229BC62D1D}"/>
            </a:ext>
          </a:extLst>
        </xdr:cNvPr>
        <xdr:cNvSpPr/>
      </xdr:nvSpPr>
      <xdr:spPr>
        <a:xfrm>
          <a:off x="2619862" y="22860"/>
          <a:ext cx="8857297" cy="937629"/>
        </a:xfrm>
        <a:prstGeom prst="rect">
          <a:avLst/>
        </a:prstGeom>
        <a:solidFill>
          <a:schemeClr val="bg1">
            <a:lumMod val="85000"/>
          </a:schemeClr>
        </a:solidFill>
      </xdr:spPr>
      <xdr:txBody>
        <a:bodyPr wrap="none" lIns="91440" tIns="45720" rIns="91440" bIns="45720">
          <a:spAutoFit/>
        </a:bodyPr>
        <a:lstStyle/>
        <a:p>
          <a:pPr algn="ctr"/>
          <a:r>
            <a:rPr lang="pt-BR" sz="5400" b="1" cap="none" spc="0">
              <a:ln w="0"/>
              <a:solidFill>
                <a:schemeClr val="accent4">
                  <a:lumMod val="75000"/>
                </a:schemeClr>
              </a:solidFill>
              <a:effectLst>
                <a:reflection blurRad="6350" stA="53000" endA="300" endPos="35500" dir="5400000" sy="-90000" algn="bl" rotWithShape="0"/>
              </a:effectLst>
            </a:rPr>
            <a:t>CAIXA - BARBEARIA DZANING </a:t>
          </a:r>
        </a:p>
      </xdr:txBody>
    </xdr:sp>
    <xdr:clientData/>
  </xdr:oneCellAnchor>
  <xdr:twoCellAnchor>
    <xdr:from>
      <xdr:col>0</xdr:col>
      <xdr:colOff>441960</xdr:colOff>
      <xdr:row>7</xdr:row>
      <xdr:rowOff>0</xdr:rowOff>
    </xdr:from>
    <xdr:to>
      <xdr:col>2</xdr:col>
      <xdr:colOff>441960</xdr:colOff>
      <xdr:row>8</xdr:row>
      <xdr:rowOff>7620</xdr:rowOff>
    </xdr:to>
    <xdr:sp macro="" textlink="">
      <xdr:nvSpPr>
        <xdr:cNvPr id="6" name="Fluxograma: Processo Alternativo 5">
          <a:hlinkClick xmlns:r="http://schemas.openxmlformats.org/officeDocument/2006/relationships" r:id="rId1"/>
          <a:extLst>
            <a:ext uri="{FF2B5EF4-FFF2-40B4-BE49-F238E27FC236}">
              <a16:creationId xmlns:a16="http://schemas.microsoft.com/office/drawing/2014/main" id="{B8780FC4-94C7-4D82-8AAD-C36C7D4EE493}"/>
            </a:ext>
          </a:extLst>
        </xdr:cNvPr>
        <xdr:cNvSpPr/>
      </xdr:nvSpPr>
      <xdr:spPr>
        <a:xfrm>
          <a:off x="441960" y="1889760"/>
          <a:ext cx="1219200" cy="205740"/>
        </a:xfrm>
        <a:prstGeom prst="flowChartAlternateProcess">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600" b="1">
              <a:solidFill>
                <a:schemeClr val="bg1"/>
              </a:solidFill>
            </a:rPr>
            <a:t>Tabela</a:t>
          </a:r>
          <a:r>
            <a:rPr lang="pt-BR" sz="1600" b="1" baseline="0">
              <a:solidFill>
                <a:schemeClr val="bg1"/>
              </a:solidFill>
            </a:rPr>
            <a:t> Bar</a:t>
          </a:r>
          <a:endParaRPr lang="pt-BR" sz="1600" b="1">
            <a:solidFill>
              <a:schemeClr val="bg1"/>
            </a:solidFill>
          </a:endParaRPr>
        </a:p>
      </xdr:txBody>
    </xdr:sp>
    <xdr:clientData/>
  </xdr:twoCellAnchor>
  <xdr:twoCellAnchor>
    <xdr:from>
      <xdr:col>0</xdr:col>
      <xdr:colOff>441960</xdr:colOff>
      <xdr:row>8</xdr:row>
      <xdr:rowOff>53340</xdr:rowOff>
    </xdr:from>
    <xdr:to>
      <xdr:col>2</xdr:col>
      <xdr:colOff>426720</xdr:colOff>
      <xdr:row>9</xdr:row>
      <xdr:rowOff>45720</xdr:rowOff>
    </xdr:to>
    <xdr:sp macro="" textlink="">
      <xdr:nvSpPr>
        <xdr:cNvPr id="7" name="Fluxograma: Processo Alternativo 6">
          <a:hlinkClick xmlns:r="http://schemas.openxmlformats.org/officeDocument/2006/relationships" r:id="rId2"/>
          <a:extLst>
            <a:ext uri="{FF2B5EF4-FFF2-40B4-BE49-F238E27FC236}">
              <a16:creationId xmlns:a16="http://schemas.microsoft.com/office/drawing/2014/main" id="{7261C899-504B-4CA4-AE1D-70BE590A37FF}"/>
            </a:ext>
          </a:extLst>
        </xdr:cNvPr>
        <xdr:cNvSpPr/>
      </xdr:nvSpPr>
      <xdr:spPr>
        <a:xfrm>
          <a:off x="441960" y="2141220"/>
          <a:ext cx="1203960" cy="190500"/>
        </a:xfrm>
        <a:prstGeom prst="flowChartAlternateProcess">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Entrada</a:t>
          </a:r>
        </a:p>
      </xdr:txBody>
    </xdr:sp>
    <xdr:clientData/>
  </xdr:twoCellAnchor>
  <xdr:twoCellAnchor>
    <xdr:from>
      <xdr:col>0</xdr:col>
      <xdr:colOff>449580</xdr:colOff>
      <xdr:row>5</xdr:row>
      <xdr:rowOff>243840</xdr:rowOff>
    </xdr:from>
    <xdr:to>
      <xdr:col>2</xdr:col>
      <xdr:colOff>449580</xdr:colOff>
      <xdr:row>6</xdr:row>
      <xdr:rowOff>175260</xdr:rowOff>
    </xdr:to>
    <xdr:sp macro="" textlink="">
      <xdr:nvSpPr>
        <xdr:cNvPr id="8" name="Fluxograma: Processo Alternativo 7">
          <a:hlinkClick xmlns:r="http://schemas.openxmlformats.org/officeDocument/2006/relationships" r:id="rId3"/>
          <a:extLst>
            <a:ext uri="{FF2B5EF4-FFF2-40B4-BE49-F238E27FC236}">
              <a16:creationId xmlns:a16="http://schemas.microsoft.com/office/drawing/2014/main" id="{DCCE7148-7003-46F7-A0C7-262DB6C097EF}"/>
            </a:ext>
          </a:extLst>
        </xdr:cNvPr>
        <xdr:cNvSpPr/>
      </xdr:nvSpPr>
      <xdr:spPr>
        <a:xfrm>
          <a:off x="449580" y="1653540"/>
          <a:ext cx="1219200" cy="205740"/>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INICIO</a:t>
          </a:r>
        </a:p>
      </xdr:txBody>
    </xdr:sp>
    <xdr:clientData/>
  </xdr:twoCellAnchor>
  <xdr:twoCellAnchor>
    <xdr:from>
      <xdr:col>0</xdr:col>
      <xdr:colOff>419100</xdr:colOff>
      <xdr:row>11</xdr:row>
      <xdr:rowOff>160021</xdr:rowOff>
    </xdr:from>
    <xdr:to>
      <xdr:col>2</xdr:col>
      <xdr:colOff>434340</xdr:colOff>
      <xdr:row>12</xdr:row>
      <xdr:rowOff>160020</xdr:rowOff>
    </xdr:to>
    <xdr:sp macro="" textlink="">
      <xdr:nvSpPr>
        <xdr:cNvPr id="10" name="Fluxograma: Processo Alternativo 9">
          <a:hlinkClick xmlns:r="http://schemas.openxmlformats.org/officeDocument/2006/relationships" r:id="rId4"/>
          <a:extLst>
            <a:ext uri="{FF2B5EF4-FFF2-40B4-BE49-F238E27FC236}">
              <a16:creationId xmlns:a16="http://schemas.microsoft.com/office/drawing/2014/main" id="{F70FD7E4-4623-4C61-A1D2-4C7E83A768A8}"/>
            </a:ext>
          </a:extLst>
        </xdr:cNvPr>
        <xdr:cNvSpPr/>
      </xdr:nvSpPr>
      <xdr:spPr>
        <a:xfrm>
          <a:off x="419100" y="2842261"/>
          <a:ext cx="1234440" cy="198119"/>
        </a:xfrm>
        <a:prstGeom prst="flowChartAlternateProcess">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chemeClr val="bg1"/>
              </a:solidFill>
            </a:rPr>
            <a:t>FORNECEDORES</a:t>
          </a:r>
          <a:endParaRPr lang="pt-BR" sz="1100" b="1">
            <a:solidFill>
              <a:schemeClr val="bg1"/>
            </a:solidFill>
          </a:endParaRPr>
        </a:p>
      </xdr:txBody>
    </xdr:sp>
    <xdr:clientData/>
  </xdr:twoCellAnchor>
  <xdr:twoCellAnchor>
    <xdr:from>
      <xdr:col>0</xdr:col>
      <xdr:colOff>419100</xdr:colOff>
      <xdr:row>10</xdr:row>
      <xdr:rowOff>114300</xdr:rowOff>
    </xdr:from>
    <xdr:to>
      <xdr:col>2</xdr:col>
      <xdr:colOff>449580</xdr:colOff>
      <xdr:row>11</xdr:row>
      <xdr:rowOff>121919</xdr:rowOff>
    </xdr:to>
    <xdr:sp macro="" textlink="">
      <xdr:nvSpPr>
        <xdr:cNvPr id="9" name="Fluxograma: Processo Alternativo 8">
          <a:hlinkClick xmlns:r="http://schemas.openxmlformats.org/officeDocument/2006/relationships" r:id="rId5"/>
          <a:extLst>
            <a:ext uri="{FF2B5EF4-FFF2-40B4-BE49-F238E27FC236}">
              <a16:creationId xmlns:a16="http://schemas.microsoft.com/office/drawing/2014/main" id="{14DD18ED-7F6A-452C-80FB-C82125ACE79A}"/>
            </a:ext>
          </a:extLst>
        </xdr:cNvPr>
        <xdr:cNvSpPr/>
      </xdr:nvSpPr>
      <xdr:spPr>
        <a:xfrm>
          <a:off x="419100" y="2598420"/>
          <a:ext cx="1249680" cy="205739"/>
        </a:xfrm>
        <a:prstGeom prst="flowChartAlternateProcess">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100" b="1" baseline="0">
              <a:solidFill>
                <a:schemeClr val="bg1"/>
              </a:solidFill>
            </a:rPr>
            <a:t>TABELA </a:t>
          </a:r>
          <a:r>
            <a:rPr lang="en-US" sz="1100" b="1" baseline="0">
              <a:solidFill>
                <a:schemeClr val="bg1"/>
              </a:solidFill>
            </a:rPr>
            <a:t>SERVIÇOS </a:t>
          </a:r>
          <a:endParaRPr lang="pt-BR" sz="1100" b="1">
            <a:solidFill>
              <a:schemeClr val="bg1"/>
            </a:solidFill>
          </a:endParaRPr>
        </a:p>
      </xdr:txBody>
    </xdr:sp>
    <xdr:clientData/>
  </xdr:twoCellAnchor>
  <xdr:twoCellAnchor>
    <xdr:from>
      <xdr:col>0</xdr:col>
      <xdr:colOff>441960</xdr:colOff>
      <xdr:row>9</xdr:row>
      <xdr:rowOff>91440</xdr:rowOff>
    </xdr:from>
    <xdr:to>
      <xdr:col>2</xdr:col>
      <xdr:colOff>426720</xdr:colOff>
      <xdr:row>10</xdr:row>
      <xdr:rowOff>83820</xdr:rowOff>
    </xdr:to>
    <xdr:sp macro="" textlink="">
      <xdr:nvSpPr>
        <xdr:cNvPr id="11" name="Fluxograma: Processo Alternativo 10">
          <a:hlinkClick xmlns:r="http://schemas.openxmlformats.org/officeDocument/2006/relationships" r:id="rId6"/>
          <a:extLst>
            <a:ext uri="{FF2B5EF4-FFF2-40B4-BE49-F238E27FC236}">
              <a16:creationId xmlns:a16="http://schemas.microsoft.com/office/drawing/2014/main" id="{720A5886-A024-4682-A651-C79B4ED0A180}"/>
            </a:ext>
          </a:extLst>
        </xdr:cNvPr>
        <xdr:cNvSpPr/>
      </xdr:nvSpPr>
      <xdr:spPr>
        <a:xfrm>
          <a:off x="441960" y="2377440"/>
          <a:ext cx="1203960" cy="190500"/>
        </a:xfrm>
        <a:prstGeom prst="flowChartAlternateProcess">
          <a:avLst/>
        </a:prstGeom>
        <a:solidFill>
          <a:schemeClr val="accent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Saida</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312420</xdr:colOff>
      <xdr:row>0</xdr:row>
      <xdr:rowOff>57150</xdr:rowOff>
    </xdr:from>
    <xdr:to>
      <xdr:col>1</xdr:col>
      <xdr:colOff>608303</xdr:colOff>
      <xdr:row>2</xdr:row>
      <xdr:rowOff>29691</xdr:rowOff>
    </xdr:to>
    <xdr:sp macro="" textlink="">
      <xdr:nvSpPr>
        <xdr:cNvPr id="2" name="Fluxograma: Processo Alternativo 1">
          <a:hlinkClick xmlns:r="http://schemas.openxmlformats.org/officeDocument/2006/relationships" r:id="rId1"/>
          <a:extLst>
            <a:ext uri="{FF2B5EF4-FFF2-40B4-BE49-F238E27FC236}">
              <a16:creationId xmlns:a16="http://schemas.microsoft.com/office/drawing/2014/main" id="{2BE47EF7-E3E5-4294-B03F-DB149B0DBBA4}"/>
            </a:ext>
          </a:extLst>
        </xdr:cNvPr>
        <xdr:cNvSpPr/>
      </xdr:nvSpPr>
      <xdr:spPr>
        <a:xfrm>
          <a:off x="312420" y="57150"/>
          <a:ext cx="1121383" cy="340841"/>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INICIO</a:t>
          </a:r>
        </a:p>
      </xdr:txBody>
    </xdr:sp>
    <xdr:clientData/>
  </xdr:twoCellAnchor>
  <xdr:twoCellAnchor>
    <xdr:from>
      <xdr:col>0</xdr:col>
      <xdr:colOff>320040</xdr:colOff>
      <xdr:row>10</xdr:row>
      <xdr:rowOff>27090</xdr:rowOff>
    </xdr:from>
    <xdr:to>
      <xdr:col>1</xdr:col>
      <xdr:colOff>616060</xdr:colOff>
      <xdr:row>11</xdr:row>
      <xdr:rowOff>180399</xdr:rowOff>
    </xdr:to>
    <xdr:sp macro="" textlink="">
      <xdr:nvSpPr>
        <xdr:cNvPr id="3" name="Fluxograma: Processo Alternativo 2">
          <a:hlinkClick xmlns:r="http://schemas.openxmlformats.org/officeDocument/2006/relationships" r:id="rId2"/>
          <a:extLst>
            <a:ext uri="{FF2B5EF4-FFF2-40B4-BE49-F238E27FC236}">
              <a16:creationId xmlns:a16="http://schemas.microsoft.com/office/drawing/2014/main" id="{612CCB0C-8DB1-47CF-98D2-AA52C800B5BE}"/>
            </a:ext>
          </a:extLst>
        </xdr:cNvPr>
        <xdr:cNvSpPr/>
      </xdr:nvSpPr>
      <xdr:spPr>
        <a:xfrm>
          <a:off x="320040" y="1868590"/>
          <a:ext cx="1121520" cy="343809"/>
        </a:xfrm>
        <a:prstGeom prst="flowChartAlternateProcess">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100" b="1" baseline="0">
              <a:solidFill>
                <a:schemeClr val="bg1"/>
              </a:solidFill>
            </a:rPr>
            <a:t>TABELA </a:t>
          </a:r>
          <a:r>
            <a:rPr lang="en-US" sz="1100" b="1" baseline="0">
              <a:solidFill>
                <a:schemeClr val="bg1"/>
              </a:solidFill>
            </a:rPr>
            <a:t>SERVIÇOS </a:t>
          </a:r>
          <a:endParaRPr lang="pt-BR" sz="1100" b="1">
            <a:solidFill>
              <a:schemeClr val="bg1"/>
            </a:solidFill>
          </a:endParaRPr>
        </a:p>
      </xdr:txBody>
    </xdr:sp>
    <xdr:clientData/>
  </xdr:twoCellAnchor>
  <xdr:twoCellAnchor>
    <xdr:from>
      <xdr:col>0</xdr:col>
      <xdr:colOff>320040</xdr:colOff>
      <xdr:row>7</xdr:row>
      <xdr:rowOff>119380</xdr:rowOff>
    </xdr:from>
    <xdr:to>
      <xdr:col>1</xdr:col>
      <xdr:colOff>615923</xdr:colOff>
      <xdr:row>9</xdr:row>
      <xdr:rowOff>91920</xdr:rowOff>
    </xdr:to>
    <xdr:sp macro="" textlink="">
      <xdr:nvSpPr>
        <xdr:cNvPr id="4" name="Fluxograma: Processo Alternativo 3">
          <a:hlinkClick xmlns:r="http://schemas.openxmlformats.org/officeDocument/2006/relationships" r:id="rId3"/>
          <a:extLst>
            <a:ext uri="{FF2B5EF4-FFF2-40B4-BE49-F238E27FC236}">
              <a16:creationId xmlns:a16="http://schemas.microsoft.com/office/drawing/2014/main" id="{56BFEB24-F34B-4492-8B40-967457FE3613}"/>
            </a:ext>
          </a:extLst>
        </xdr:cNvPr>
        <xdr:cNvSpPr/>
      </xdr:nvSpPr>
      <xdr:spPr>
        <a:xfrm>
          <a:off x="320040" y="1408430"/>
          <a:ext cx="1121383" cy="340840"/>
        </a:xfrm>
        <a:prstGeom prst="flowChartAlternateProcess">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TABELA</a:t>
          </a:r>
          <a:r>
            <a:rPr lang="pt-BR" sz="1200" b="1" baseline="0">
              <a:solidFill>
                <a:schemeClr val="bg1"/>
              </a:solidFill>
            </a:rPr>
            <a:t> BAR</a:t>
          </a:r>
          <a:endParaRPr lang="pt-BR" sz="1200" b="1">
            <a:solidFill>
              <a:schemeClr val="bg1"/>
            </a:solidFill>
          </a:endParaRPr>
        </a:p>
      </xdr:txBody>
    </xdr:sp>
    <xdr:clientData/>
  </xdr:twoCellAnchor>
  <xdr:twoCellAnchor>
    <xdr:from>
      <xdr:col>0</xdr:col>
      <xdr:colOff>312420</xdr:colOff>
      <xdr:row>5</xdr:row>
      <xdr:rowOff>35823</xdr:rowOff>
    </xdr:from>
    <xdr:to>
      <xdr:col>1</xdr:col>
      <xdr:colOff>608440</xdr:colOff>
      <xdr:row>7</xdr:row>
      <xdr:rowOff>10219</xdr:rowOff>
    </xdr:to>
    <xdr:sp macro="" textlink="">
      <xdr:nvSpPr>
        <xdr:cNvPr id="5" name="Fluxograma: Processo Alternativo 4">
          <a:hlinkClick xmlns:r="http://schemas.openxmlformats.org/officeDocument/2006/relationships" r:id="rId4"/>
          <a:extLst>
            <a:ext uri="{FF2B5EF4-FFF2-40B4-BE49-F238E27FC236}">
              <a16:creationId xmlns:a16="http://schemas.microsoft.com/office/drawing/2014/main" id="{44C800C4-5514-49AD-A293-C33A74015242}"/>
            </a:ext>
          </a:extLst>
        </xdr:cNvPr>
        <xdr:cNvSpPr/>
      </xdr:nvSpPr>
      <xdr:spPr>
        <a:xfrm>
          <a:off x="312420" y="956573"/>
          <a:ext cx="1121520" cy="342696"/>
        </a:xfrm>
        <a:prstGeom prst="flowChartAlternateProcess">
          <a:avLst/>
        </a:prstGeom>
        <a:solidFill>
          <a:schemeClr val="accent6">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CAIXA</a:t>
          </a:r>
        </a:p>
      </xdr:txBody>
    </xdr:sp>
    <xdr:clientData/>
  </xdr:twoCellAnchor>
  <xdr:twoCellAnchor>
    <xdr:from>
      <xdr:col>4</xdr:col>
      <xdr:colOff>603250</xdr:colOff>
      <xdr:row>7</xdr:row>
      <xdr:rowOff>0</xdr:rowOff>
    </xdr:from>
    <xdr:to>
      <xdr:col>8</xdr:col>
      <xdr:colOff>6350</xdr:colOff>
      <xdr:row>10</xdr:row>
      <xdr:rowOff>168148</xdr:rowOff>
    </xdr:to>
    <xdr:sp macro="" textlink="">
      <xdr:nvSpPr>
        <xdr:cNvPr id="6" name="Faixa de Opções: Inclinada para Cima 5">
          <a:extLst>
            <a:ext uri="{FF2B5EF4-FFF2-40B4-BE49-F238E27FC236}">
              <a16:creationId xmlns:a16="http://schemas.microsoft.com/office/drawing/2014/main" id="{8583A6B3-3024-4C64-A86E-44CEAC34E1E9}"/>
            </a:ext>
          </a:extLst>
        </xdr:cNvPr>
        <xdr:cNvSpPr/>
      </xdr:nvSpPr>
      <xdr:spPr>
        <a:xfrm>
          <a:off x="3606800" y="1289050"/>
          <a:ext cx="3371850" cy="720598"/>
        </a:xfrm>
        <a:prstGeom prst="ribbon2">
          <a:avLst/>
        </a:prstGeom>
        <a:solidFill>
          <a:schemeClr val="bg2">
            <a:lumMod val="2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t>TOTAL DO DIA</a:t>
          </a:r>
        </a:p>
      </xdr:txBody>
    </xdr:sp>
    <xdr:clientData/>
  </xdr:twoCellAnchor>
  <xdr:twoCellAnchor>
    <xdr:from>
      <xdr:col>0</xdr:col>
      <xdr:colOff>317500</xdr:colOff>
      <xdr:row>2</xdr:row>
      <xdr:rowOff>131230</xdr:rowOff>
    </xdr:from>
    <xdr:to>
      <xdr:col>1</xdr:col>
      <xdr:colOff>613520</xdr:colOff>
      <xdr:row>4</xdr:row>
      <xdr:rowOff>106739</xdr:rowOff>
    </xdr:to>
    <xdr:sp macro="" textlink="">
      <xdr:nvSpPr>
        <xdr:cNvPr id="7" name="Fluxograma: Processo Alternativo 6">
          <a:hlinkClick xmlns:r="http://schemas.openxmlformats.org/officeDocument/2006/relationships" r:id="rId5"/>
          <a:extLst>
            <a:ext uri="{FF2B5EF4-FFF2-40B4-BE49-F238E27FC236}">
              <a16:creationId xmlns:a16="http://schemas.microsoft.com/office/drawing/2014/main" id="{B292C201-9C4E-475B-B686-9F9BD9D24FD7}"/>
            </a:ext>
          </a:extLst>
        </xdr:cNvPr>
        <xdr:cNvSpPr/>
      </xdr:nvSpPr>
      <xdr:spPr>
        <a:xfrm>
          <a:off x="317500" y="499530"/>
          <a:ext cx="1121520" cy="343809"/>
        </a:xfrm>
        <a:prstGeom prst="flowChartAlternateProcess">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chemeClr val="bg1"/>
              </a:solidFill>
            </a:rPr>
            <a:t>FORNECEDORES</a:t>
          </a:r>
          <a:endParaRPr lang="pt-BR" sz="1100" b="1">
            <a:solidFill>
              <a:schemeClr val="bg1"/>
            </a:solidFill>
          </a:endParaRPr>
        </a:p>
      </xdr:txBody>
    </xdr:sp>
    <xdr:clientData/>
  </xdr:twoCellAnchor>
  <xdr:twoCellAnchor>
    <xdr:from>
      <xdr:col>0</xdr:col>
      <xdr:colOff>323849</xdr:colOff>
      <xdr:row>12</xdr:row>
      <xdr:rowOff>22692</xdr:rowOff>
    </xdr:from>
    <xdr:to>
      <xdr:col>1</xdr:col>
      <xdr:colOff>622300</xdr:colOff>
      <xdr:row>13</xdr:row>
      <xdr:rowOff>82550</xdr:rowOff>
    </xdr:to>
    <xdr:sp macro="" textlink="">
      <xdr:nvSpPr>
        <xdr:cNvPr id="8" name="Fluxograma: Processo Alternativo 7">
          <a:hlinkClick xmlns:r="http://schemas.openxmlformats.org/officeDocument/2006/relationships" r:id="rId6"/>
          <a:extLst>
            <a:ext uri="{FF2B5EF4-FFF2-40B4-BE49-F238E27FC236}">
              <a16:creationId xmlns:a16="http://schemas.microsoft.com/office/drawing/2014/main" id="{0BC15273-ADFC-40CE-A606-3D78AD20F8EE}"/>
            </a:ext>
          </a:extLst>
        </xdr:cNvPr>
        <xdr:cNvSpPr/>
      </xdr:nvSpPr>
      <xdr:spPr>
        <a:xfrm>
          <a:off x="323849" y="2283292"/>
          <a:ext cx="1123951" cy="294808"/>
        </a:xfrm>
        <a:prstGeom prst="flowChartAlternateProcess">
          <a:avLst/>
        </a:prstGeom>
        <a:solidFill>
          <a:schemeClr val="accent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600" b="1">
              <a:solidFill>
                <a:schemeClr val="bg1"/>
              </a:solidFill>
            </a:rPr>
            <a:t>SAIDA</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152400</xdr:colOff>
      <xdr:row>1</xdr:row>
      <xdr:rowOff>22860</xdr:rowOff>
    </xdr:from>
    <xdr:to>
      <xdr:col>2</xdr:col>
      <xdr:colOff>332431</xdr:colOff>
      <xdr:row>3</xdr:row>
      <xdr:rowOff>30961</xdr:rowOff>
    </xdr:to>
    <xdr:sp macro="" textlink="">
      <xdr:nvSpPr>
        <xdr:cNvPr id="2" name="Fluxograma: Processo Alternativo 1">
          <a:hlinkClick xmlns:r="http://schemas.openxmlformats.org/officeDocument/2006/relationships" r:id="rId1"/>
          <a:extLst>
            <a:ext uri="{FF2B5EF4-FFF2-40B4-BE49-F238E27FC236}">
              <a16:creationId xmlns:a16="http://schemas.microsoft.com/office/drawing/2014/main" id="{A5E43D55-1A2D-44E8-9C61-CF81F0AC93E0}"/>
            </a:ext>
          </a:extLst>
        </xdr:cNvPr>
        <xdr:cNvSpPr/>
      </xdr:nvSpPr>
      <xdr:spPr>
        <a:xfrm>
          <a:off x="152400" y="358140"/>
          <a:ext cx="1399231" cy="389101"/>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INICIO</a:t>
          </a:r>
        </a:p>
      </xdr:txBody>
    </xdr:sp>
    <xdr:clientData/>
  </xdr:twoCellAnchor>
  <xdr:twoCellAnchor>
    <xdr:from>
      <xdr:col>0</xdr:col>
      <xdr:colOff>160020</xdr:colOff>
      <xdr:row>10</xdr:row>
      <xdr:rowOff>119380</xdr:rowOff>
    </xdr:from>
    <xdr:to>
      <xdr:col>2</xdr:col>
      <xdr:colOff>340272</xdr:colOff>
      <xdr:row>12</xdr:row>
      <xdr:rowOff>138489</xdr:rowOff>
    </xdr:to>
    <xdr:sp macro="" textlink="">
      <xdr:nvSpPr>
        <xdr:cNvPr id="3" name="Fluxograma: Processo Alternativo 2">
          <a:hlinkClick xmlns:r="http://schemas.openxmlformats.org/officeDocument/2006/relationships" r:id="rId2"/>
          <a:extLst>
            <a:ext uri="{FF2B5EF4-FFF2-40B4-BE49-F238E27FC236}">
              <a16:creationId xmlns:a16="http://schemas.microsoft.com/office/drawing/2014/main" id="{72BCF039-4FB0-4E36-B6E3-A6AD7D21096E}"/>
            </a:ext>
          </a:extLst>
        </xdr:cNvPr>
        <xdr:cNvSpPr/>
      </xdr:nvSpPr>
      <xdr:spPr>
        <a:xfrm>
          <a:off x="160020" y="2169160"/>
          <a:ext cx="1399452" cy="392489"/>
        </a:xfrm>
        <a:prstGeom prst="flowChartAlternateProcess">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100" b="1" baseline="0">
              <a:solidFill>
                <a:schemeClr val="bg1"/>
              </a:solidFill>
            </a:rPr>
            <a:t>TABELA </a:t>
          </a:r>
          <a:r>
            <a:rPr lang="en-US" sz="1100" b="1" baseline="0">
              <a:solidFill>
                <a:schemeClr val="bg1"/>
              </a:solidFill>
            </a:rPr>
            <a:t>SERVIÇOS </a:t>
          </a:r>
          <a:endParaRPr lang="pt-BR" sz="1100" b="1">
            <a:solidFill>
              <a:schemeClr val="bg1"/>
            </a:solidFill>
          </a:endParaRPr>
        </a:p>
      </xdr:txBody>
    </xdr:sp>
    <xdr:clientData/>
  </xdr:twoCellAnchor>
  <xdr:twoCellAnchor>
    <xdr:from>
      <xdr:col>0</xdr:col>
      <xdr:colOff>160020</xdr:colOff>
      <xdr:row>8</xdr:row>
      <xdr:rowOff>40640</xdr:rowOff>
    </xdr:from>
    <xdr:to>
      <xdr:col>2</xdr:col>
      <xdr:colOff>340051</xdr:colOff>
      <xdr:row>10</xdr:row>
      <xdr:rowOff>48740</xdr:rowOff>
    </xdr:to>
    <xdr:sp macro="" textlink="">
      <xdr:nvSpPr>
        <xdr:cNvPr id="4" name="Fluxograma: Processo Alternativo 3">
          <a:hlinkClick xmlns:r="http://schemas.openxmlformats.org/officeDocument/2006/relationships" r:id="rId3"/>
          <a:extLst>
            <a:ext uri="{FF2B5EF4-FFF2-40B4-BE49-F238E27FC236}">
              <a16:creationId xmlns:a16="http://schemas.microsoft.com/office/drawing/2014/main" id="{CFAB729D-20AD-45DD-BF15-2F3E38AFAFB9}"/>
            </a:ext>
          </a:extLst>
        </xdr:cNvPr>
        <xdr:cNvSpPr/>
      </xdr:nvSpPr>
      <xdr:spPr>
        <a:xfrm>
          <a:off x="160020" y="1709420"/>
          <a:ext cx="1399231" cy="389100"/>
        </a:xfrm>
        <a:prstGeom prst="flowChartAlternateProcess">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TABELA</a:t>
          </a:r>
          <a:r>
            <a:rPr lang="pt-BR" sz="1200" b="1" baseline="0">
              <a:solidFill>
                <a:schemeClr val="bg1"/>
              </a:solidFill>
            </a:rPr>
            <a:t> BAR</a:t>
          </a:r>
          <a:endParaRPr lang="pt-BR" sz="1200" b="1">
            <a:solidFill>
              <a:schemeClr val="bg1"/>
            </a:solidFill>
          </a:endParaRPr>
        </a:p>
      </xdr:txBody>
    </xdr:sp>
    <xdr:clientData/>
  </xdr:twoCellAnchor>
  <xdr:twoCellAnchor>
    <xdr:from>
      <xdr:col>0</xdr:col>
      <xdr:colOff>152400</xdr:colOff>
      <xdr:row>5</xdr:row>
      <xdr:rowOff>160020</xdr:rowOff>
    </xdr:from>
    <xdr:to>
      <xdr:col>2</xdr:col>
      <xdr:colOff>332652</xdr:colOff>
      <xdr:row>7</xdr:row>
      <xdr:rowOff>170239</xdr:rowOff>
    </xdr:to>
    <xdr:sp macro="" textlink="">
      <xdr:nvSpPr>
        <xdr:cNvPr id="5" name="Fluxograma: Processo Alternativo 4">
          <a:hlinkClick xmlns:r="http://schemas.openxmlformats.org/officeDocument/2006/relationships" r:id="rId4"/>
          <a:extLst>
            <a:ext uri="{FF2B5EF4-FFF2-40B4-BE49-F238E27FC236}">
              <a16:creationId xmlns:a16="http://schemas.microsoft.com/office/drawing/2014/main" id="{5F916EF6-E91A-46E2-9E1C-96EAAF45F438}"/>
            </a:ext>
          </a:extLst>
        </xdr:cNvPr>
        <xdr:cNvSpPr/>
      </xdr:nvSpPr>
      <xdr:spPr>
        <a:xfrm>
          <a:off x="152400" y="1257300"/>
          <a:ext cx="1399452" cy="391219"/>
        </a:xfrm>
        <a:prstGeom prst="flowChartAlternateProcess">
          <a:avLst/>
        </a:prstGeom>
        <a:solidFill>
          <a:schemeClr val="accent6">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CAIXA</a:t>
          </a:r>
        </a:p>
      </xdr:txBody>
    </xdr:sp>
    <xdr:clientData/>
  </xdr:twoCellAnchor>
  <xdr:twoCellAnchor>
    <xdr:from>
      <xdr:col>0</xdr:col>
      <xdr:colOff>157480</xdr:colOff>
      <xdr:row>3</xdr:row>
      <xdr:rowOff>83820</xdr:rowOff>
    </xdr:from>
    <xdr:to>
      <xdr:col>2</xdr:col>
      <xdr:colOff>337732</xdr:colOff>
      <xdr:row>5</xdr:row>
      <xdr:rowOff>95309</xdr:rowOff>
    </xdr:to>
    <xdr:sp macro="" textlink="">
      <xdr:nvSpPr>
        <xdr:cNvPr id="6" name="Fluxograma: Processo Alternativo 5">
          <a:hlinkClick xmlns:r="http://schemas.openxmlformats.org/officeDocument/2006/relationships" r:id="rId5"/>
          <a:extLst>
            <a:ext uri="{FF2B5EF4-FFF2-40B4-BE49-F238E27FC236}">
              <a16:creationId xmlns:a16="http://schemas.microsoft.com/office/drawing/2014/main" id="{ED29D9A1-7339-47A4-BC6B-2590A77B4F98}"/>
            </a:ext>
          </a:extLst>
        </xdr:cNvPr>
        <xdr:cNvSpPr/>
      </xdr:nvSpPr>
      <xdr:spPr>
        <a:xfrm>
          <a:off x="157480" y="800100"/>
          <a:ext cx="1399452" cy="392489"/>
        </a:xfrm>
        <a:prstGeom prst="flowChartAlternateProcess">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chemeClr val="bg1"/>
              </a:solidFill>
            </a:rPr>
            <a:t>FORNECEDORES</a:t>
          </a:r>
          <a:endParaRPr lang="pt-BR" sz="1100" b="1">
            <a:solidFill>
              <a:schemeClr val="bg1"/>
            </a:solidFill>
          </a:endParaRPr>
        </a:p>
      </xdr:txBody>
    </xdr:sp>
    <xdr:clientData/>
  </xdr:twoCellAnchor>
  <xdr:twoCellAnchor>
    <xdr:from>
      <xdr:col>0</xdr:col>
      <xdr:colOff>167640</xdr:colOff>
      <xdr:row>13</xdr:row>
      <xdr:rowOff>15240</xdr:rowOff>
    </xdr:from>
    <xdr:to>
      <xdr:col>2</xdr:col>
      <xdr:colOff>342900</xdr:colOff>
      <xdr:row>14</xdr:row>
      <xdr:rowOff>160020</xdr:rowOff>
    </xdr:to>
    <xdr:sp macro="" textlink="">
      <xdr:nvSpPr>
        <xdr:cNvPr id="7" name="Fluxograma: Processo Alternativo 6">
          <a:hlinkClick xmlns:r="http://schemas.openxmlformats.org/officeDocument/2006/relationships" r:id="rId6"/>
          <a:extLst>
            <a:ext uri="{FF2B5EF4-FFF2-40B4-BE49-F238E27FC236}">
              <a16:creationId xmlns:a16="http://schemas.microsoft.com/office/drawing/2014/main" id="{4E2EBB8B-8F81-4CB5-92FF-BE7137AB78B5}"/>
            </a:ext>
          </a:extLst>
        </xdr:cNvPr>
        <xdr:cNvSpPr/>
      </xdr:nvSpPr>
      <xdr:spPr>
        <a:xfrm>
          <a:off x="167640" y="2621280"/>
          <a:ext cx="1394460" cy="327660"/>
        </a:xfrm>
        <a:prstGeom prst="flowChartAlternateProcess">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Entrada</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22</xdr:row>
      <xdr:rowOff>0</xdr:rowOff>
    </xdr:from>
    <xdr:to>
      <xdr:col>1</xdr:col>
      <xdr:colOff>551891</xdr:colOff>
      <xdr:row>22</xdr:row>
      <xdr:rowOff>153964</xdr:rowOff>
    </xdr:to>
    <xdr:sp macro="" textlink="">
      <xdr:nvSpPr>
        <xdr:cNvPr id="2" name="Fluxograma: Processo Alternativo 1">
          <a:hlinkClick xmlns:r="http://schemas.openxmlformats.org/officeDocument/2006/relationships" r:id="rId1"/>
          <a:extLst>
            <a:ext uri="{FF2B5EF4-FFF2-40B4-BE49-F238E27FC236}">
              <a16:creationId xmlns:a16="http://schemas.microsoft.com/office/drawing/2014/main" id="{88E36097-F5E3-4E1A-80B7-F33FEBE715A4}"/>
            </a:ext>
          </a:extLst>
        </xdr:cNvPr>
        <xdr:cNvSpPr/>
      </xdr:nvSpPr>
      <xdr:spPr>
        <a:xfrm>
          <a:off x="0" y="4373880"/>
          <a:ext cx="1161491" cy="153964"/>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INICIO</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Sergio%20Silva/Desktop/Fluxo%20de%20Caixa%20-%20Sayd%20Macario/Mes%20de%20Outubro%20-%2001.10%20a%2031.10%20-%20Dzaning%20-%20ORIGINAL/CaixaDzaning31deOutubrode202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CaixaDzaning13deNovembrode202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ICIO"/>
      <sheetName val="TABELA - BARBEARIA"/>
      <sheetName val="TABELA - BAR"/>
      <sheetName val="FORNECEDORES"/>
      <sheetName val="CAIXA"/>
      <sheetName val="CONTROLE DE ENTRADA"/>
      <sheetName val="CONTROLE DE SAIDA"/>
      <sheetName val="FECHAMENTO"/>
    </sheetNames>
    <sheetDataSet>
      <sheetData sheetId="0"/>
      <sheetData sheetId="1">
        <row r="5">
          <cell r="C5" t="str">
            <v>Corte Degrade</v>
          </cell>
          <cell r="L5">
            <v>0</v>
          </cell>
        </row>
        <row r="6">
          <cell r="L6">
            <v>0</v>
          </cell>
        </row>
        <row r="7">
          <cell r="L7">
            <v>0</v>
          </cell>
        </row>
        <row r="8">
          <cell r="L8">
            <v>0</v>
          </cell>
        </row>
        <row r="9">
          <cell r="L9">
            <v>0</v>
          </cell>
        </row>
        <row r="10">
          <cell r="L10">
            <v>0</v>
          </cell>
        </row>
        <row r="11">
          <cell r="L11">
            <v>0</v>
          </cell>
        </row>
        <row r="12">
          <cell r="L12">
            <v>0</v>
          </cell>
        </row>
        <row r="13">
          <cell r="L13">
            <v>0</v>
          </cell>
        </row>
        <row r="14">
          <cell r="L14">
            <v>0</v>
          </cell>
        </row>
        <row r="15">
          <cell r="L15">
            <v>0</v>
          </cell>
        </row>
        <row r="16">
          <cell r="L16">
            <v>0</v>
          </cell>
        </row>
        <row r="17">
          <cell r="L17">
            <v>0</v>
          </cell>
        </row>
        <row r="18">
          <cell r="L18">
            <v>0</v>
          </cell>
        </row>
        <row r="19">
          <cell r="L19">
            <v>0</v>
          </cell>
        </row>
        <row r="20">
          <cell r="L20">
            <v>0</v>
          </cell>
        </row>
        <row r="21">
          <cell r="L21">
            <v>0</v>
          </cell>
        </row>
        <row r="22">
          <cell r="L22">
            <v>0</v>
          </cell>
        </row>
        <row r="23">
          <cell r="L23">
            <v>0</v>
          </cell>
        </row>
        <row r="24">
          <cell r="L24">
            <v>0</v>
          </cell>
        </row>
        <row r="25">
          <cell r="L25">
            <v>0</v>
          </cell>
        </row>
        <row r="26">
          <cell r="L26">
            <v>0</v>
          </cell>
        </row>
        <row r="27">
          <cell r="L27">
            <v>0</v>
          </cell>
        </row>
        <row r="28">
          <cell r="L28">
            <v>0</v>
          </cell>
        </row>
        <row r="29">
          <cell r="L29">
            <v>0</v>
          </cell>
        </row>
        <row r="30">
          <cell r="L30">
            <v>0</v>
          </cell>
        </row>
        <row r="31">
          <cell r="L31">
            <v>0</v>
          </cell>
        </row>
        <row r="32">
          <cell r="L32">
            <v>0</v>
          </cell>
        </row>
        <row r="33">
          <cell r="L33">
            <v>0</v>
          </cell>
        </row>
        <row r="34">
          <cell r="L34">
            <v>0</v>
          </cell>
        </row>
        <row r="35">
          <cell r="L35">
            <v>0</v>
          </cell>
        </row>
      </sheetData>
      <sheetData sheetId="2">
        <row r="4">
          <cell r="C4" t="str">
            <v>Skol Puro Malte Lata 350ml</v>
          </cell>
          <cell r="H4">
            <v>0</v>
          </cell>
        </row>
        <row r="5">
          <cell r="H5">
            <v>0</v>
          </cell>
        </row>
        <row r="6">
          <cell r="H6">
            <v>0</v>
          </cell>
        </row>
        <row r="7">
          <cell r="H7">
            <v>0</v>
          </cell>
        </row>
        <row r="8">
          <cell r="H8">
            <v>0</v>
          </cell>
        </row>
        <row r="11">
          <cell r="G11">
            <v>0</v>
          </cell>
        </row>
        <row r="12">
          <cell r="G12">
            <v>0</v>
          </cell>
        </row>
        <row r="13">
          <cell r="G13">
            <v>0</v>
          </cell>
        </row>
        <row r="16">
          <cell r="G16">
            <v>0</v>
          </cell>
        </row>
        <row r="17">
          <cell r="G17">
            <v>0</v>
          </cell>
        </row>
        <row r="18">
          <cell r="G18">
            <v>0</v>
          </cell>
        </row>
        <row r="19">
          <cell r="G19">
            <v>0</v>
          </cell>
        </row>
        <row r="20">
          <cell r="G20">
            <v>0</v>
          </cell>
        </row>
        <row r="21">
          <cell r="G21">
            <v>0</v>
          </cell>
        </row>
        <row r="22">
          <cell r="G22">
            <v>0</v>
          </cell>
        </row>
        <row r="23">
          <cell r="G23">
            <v>0</v>
          </cell>
        </row>
        <row r="24">
          <cell r="G24">
            <v>0</v>
          </cell>
        </row>
        <row r="25">
          <cell r="G25">
            <v>0</v>
          </cell>
        </row>
        <row r="26">
          <cell r="G26">
            <v>0</v>
          </cell>
        </row>
        <row r="27">
          <cell r="G27">
            <v>0</v>
          </cell>
        </row>
      </sheetData>
      <sheetData sheetId="3">
        <row r="3">
          <cell r="A3">
            <v>0</v>
          </cell>
        </row>
      </sheetData>
      <sheetData sheetId="4"/>
      <sheetData sheetId="5"/>
      <sheetData sheetId="6"/>
      <sheetData sheetId="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ICIO"/>
      <sheetName val="TABELA - BARBEARIA"/>
      <sheetName val="TABELA - BAR"/>
      <sheetName val="FORNECEDORES"/>
      <sheetName val="CAIXA"/>
      <sheetName val="CONTROLE DE ENTRADA"/>
      <sheetName val="CONTROLE DE SAIDA"/>
      <sheetName val="FECHAMENTO"/>
    </sheetNames>
    <sheetDataSet>
      <sheetData sheetId="0"/>
      <sheetData sheetId="1">
        <row r="5">
          <cell r="C5" t="str">
            <v>Corte Degrade</v>
          </cell>
          <cell r="D5">
            <v>25</v>
          </cell>
          <cell r="H5" t="str">
            <v>Pomada Black</v>
          </cell>
          <cell r="I5">
            <v>25</v>
          </cell>
        </row>
        <row r="6">
          <cell r="C6" t="str">
            <v>Corte Simples</v>
          </cell>
          <cell r="D6">
            <v>25</v>
          </cell>
          <cell r="H6" t="str">
            <v>Pomada Premium</v>
          </cell>
          <cell r="I6">
            <v>25</v>
          </cell>
        </row>
        <row r="7">
          <cell r="C7" t="str">
            <v>Corte de Cabelo + Desenho</v>
          </cell>
          <cell r="D7">
            <v>30</v>
          </cell>
          <cell r="H7" t="str">
            <v>Pomada Matte</v>
          </cell>
          <cell r="I7">
            <v>25</v>
          </cell>
        </row>
        <row r="8">
          <cell r="C8" t="str">
            <v>Pezinho</v>
          </cell>
          <cell r="D8">
            <v>10</v>
          </cell>
          <cell r="H8" t="str">
            <v>Pomada Teia</v>
          </cell>
          <cell r="I8">
            <v>25</v>
          </cell>
        </row>
        <row r="9">
          <cell r="C9" t="str">
            <v>Corte de Cabelo + Penteado</v>
          </cell>
          <cell r="D9">
            <v>40</v>
          </cell>
          <cell r="H9" t="str">
            <v>Balm</v>
          </cell>
          <cell r="I9">
            <v>30</v>
          </cell>
        </row>
        <row r="10">
          <cell r="C10" t="str">
            <v>Sobrancelha</v>
          </cell>
          <cell r="D10">
            <v>10</v>
          </cell>
          <cell r="H10" t="str">
            <v>Grooming</v>
          </cell>
          <cell r="I10">
            <v>40</v>
          </cell>
        </row>
        <row r="11">
          <cell r="C11" t="str">
            <v>Hidratacao</v>
          </cell>
          <cell r="D11">
            <v>25</v>
          </cell>
          <cell r="H11" t="str">
            <v>Mascara Black</v>
          </cell>
          <cell r="I11">
            <v>35</v>
          </cell>
        </row>
        <row r="12">
          <cell r="C12" t="str">
            <v>Limpeza Facial</v>
          </cell>
          <cell r="D12">
            <v>15</v>
          </cell>
          <cell r="H12" t="str">
            <v>Oleo Barba</v>
          </cell>
          <cell r="I12">
            <v>30</v>
          </cell>
        </row>
        <row r="13">
          <cell r="C13" t="str">
            <v>Platinado</v>
          </cell>
          <cell r="D13">
            <v>100</v>
          </cell>
          <cell r="H13" t="str">
            <v>Minoxidil</v>
          </cell>
          <cell r="I13">
            <v>100</v>
          </cell>
        </row>
        <row r="14">
          <cell r="C14" t="str">
            <v>Luzes</v>
          </cell>
          <cell r="D14">
            <v>50</v>
          </cell>
          <cell r="H14" t="str">
            <v>Shampoo</v>
          </cell>
          <cell r="I14">
            <v>40</v>
          </cell>
        </row>
        <row r="15">
          <cell r="C15" t="str">
            <v>Plastica de Fios</v>
          </cell>
          <cell r="D15">
            <v>50</v>
          </cell>
          <cell r="H15" t="str">
            <v>Cera de Abelha</v>
          </cell>
          <cell r="I15">
            <v>35</v>
          </cell>
        </row>
        <row r="16">
          <cell r="H16" t="str">
            <v>Matte</v>
          </cell>
          <cell r="I16">
            <v>35</v>
          </cell>
        </row>
        <row r="17">
          <cell r="H17" t="str">
            <v>Neutra</v>
          </cell>
          <cell r="I17">
            <v>30</v>
          </cell>
        </row>
        <row r="18">
          <cell r="H18" t="str">
            <v xml:space="preserve">Teia </v>
          </cell>
          <cell r="I18">
            <v>30</v>
          </cell>
        </row>
        <row r="19">
          <cell r="H19" t="str">
            <v>Black</v>
          </cell>
          <cell r="I19">
            <v>30</v>
          </cell>
        </row>
        <row r="20">
          <cell r="H20" t="str">
            <v>Shampoo Crescimento</v>
          </cell>
          <cell r="I20">
            <v>40</v>
          </cell>
        </row>
        <row r="21">
          <cell r="H21" t="str">
            <v>Shampoo 2x1</v>
          </cell>
          <cell r="I21">
            <v>50</v>
          </cell>
        </row>
        <row r="22">
          <cell r="H22" t="str">
            <v>Esfoliante</v>
          </cell>
          <cell r="I22">
            <v>35</v>
          </cell>
        </row>
        <row r="23">
          <cell r="H23" t="str">
            <v>Balme</v>
          </cell>
          <cell r="I23">
            <v>35</v>
          </cell>
        </row>
        <row r="24">
          <cell r="H24" t="str">
            <v>Run</v>
          </cell>
          <cell r="I24">
            <v>35</v>
          </cell>
        </row>
        <row r="25">
          <cell r="H25" t="str">
            <v>Ferran</v>
          </cell>
          <cell r="I25">
            <v>35</v>
          </cell>
        </row>
        <row r="26">
          <cell r="H26" t="str">
            <v>Azarro</v>
          </cell>
          <cell r="I26">
            <v>35</v>
          </cell>
        </row>
        <row r="27">
          <cell r="H27" t="str">
            <v>Fizzy</v>
          </cell>
          <cell r="I27">
            <v>60</v>
          </cell>
        </row>
        <row r="28">
          <cell r="H28" t="str">
            <v>Pos Liquido</v>
          </cell>
          <cell r="I28">
            <v>40</v>
          </cell>
        </row>
        <row r="29">
          <cell r="H29" t="str">
            <v>Pos Crème</v>
          </cell>
          <cell r="I29">
            <v>35</v>
          </cell>
        </row>
        <row r="30">
          <cell r="H30">
            <v>0</v>
          </cell>
          <cell r="I30">
            <v>0</v>
          </cell>
        </row>
        <row r="31">
          <cell r="H31">
            <v>0</v>
          </cell>
          <cell r="I31">
            <v>0</v>
          </cell>
        </row>
        <row r="32">
          <cell r="H32">
            <v>0</v>
          </cell>
          <cell r="I32">
            <v>0</v>
          </cell>
        </row>
        <row r="33">
          <cell r="H33">
            <v>0</v>
          </cell>
          <cell r="I33">
            <v>0</v>
          </cell>
        </row>
        <row r="34">
          <cell r="H34">
            <v>0</v>
          </cell>
          <cell r="I34">
            <v>0</v>
          </cell>
        </row>
        <row r="35">
          <cell r="H35">
            <v>0</v>
          </cell>
          <cell r="I35">
            <v>0</v>
          </cell>
        </row>
      </sheetData>
      <sheetData sheetId="2">
        <row r="4">
          <cell r="C4" t="str">
            <v>Skol Puro Malte Lata 350ml</v>
          </cell>
          <cell r="D4">
            <v>3.5</v>
          </cell>
          <cell r="E4">
            <v>10</v>
          </cell>
        </row>
        <row r="5">
          <cell r="C5" t="str">
            <v>Budweiser Lata 350ml</v>
          </cell>
          <cell r="D5">
            <v>4.5</v>
          </cell>
          <cell r="E5">
            <v>12</v>
          </cell>
        </row>
        <row r="6">
          <cell r="C6" t="str">
            <v>Brahma Duplo Malte Lata 350ml</v>
          </cell>
          <cell r="D6">
            <v>3.5</v>
          </cell>
          <cell r="E6">
            <v>10</v>
          </cell>
        </row>
        <row r="7">
          <cell r="C7">
            <v>0</v>
          </cell>
          <cell r="D7">
            <v>0</v>
          </cell>
          <cell r="E7">
            <v>0</v>
          </cell>
        </row>
        <row r="8">
          <cell r="C8">
            <v>0</v>
          </cell>
          <cell r="D8">
            <v>0</v>
          </cell>
          <cell r="E8">
            <v>0</v>
          </cell>
        </row>
        <row r="10">
          <cell r="C10" t="str">
            <v>Refrigerante</v>
          </cell>
          <cell r="D10" t="str">
            <v>Preco</v>
          </cell>
        </row>
        <row r="11">
          <cell r="C11" t="str">
            <v>Coca-Cola Lata 350ml</v>
          </cell>
          <cell r="D11">
            <v>3</v>
          </cell>
        </row>
        <row r="12">
          <cell r="C12">
            <v>0</v>
          </cell>
          <cell r="D12">
            <v>0</v>
          </cell>
        </row>
        <row r="13">
          <cell r="C13">
            <v>0</v>
          </cell>
          <cell r="D13">
            <v>0</v>
          </cell>
        </row>
        <row r="15">
          <cell r="C15" t="str">
            <v>Aperitivos</v>
          </cell>
          <cell r="D15" t="str">
            <v>Preco</v>
          </cell>
        </row>
        <row r="16">
          <cell r="C16" t="str">
            <v>Amendoim</v>
          </cell>
          <cell r="D16">
            <v>5</v>
          </cell>
        </row>
        <row r="17">
          <cell r="C17" t="str">
            <v>Paçoca</v>
          </cell>
          <cell r="D17">
            <v>1</v>
          </cell>
        </row>
        <row r="18">
          <cell r="C18" t="str">
            <v>Baton</v>
          </cell>
          <cell r="D18">
            <v>1.5</v>
          </cell>
        </row>
        <row r="19">
          <cell r="C19" t="str">
            <v>Chocolate Kit-Kat</v>
          </cell>
          <cell r="D19">
            <v>3.5</v>
          </cell>
        </row>
        <row r="20">
          <cell r="C20" t="str">
            <v>Halls</v>
          </cell>
          <cell r="D20">
            <v>2</v>
          </cell>
        </row>
        <row r="21">
          <cell r="C21" t="str">
            <v>Trident</v>
          </cell>
          <cell r="D21">
            <v>2</v>
          </cell>
        </row>
        <row r="22">
          <cell r="C22" t="str">
            <v>Bala Yogurte</v>
          </cell>
          <cell r="D22">
            <v>0.2</v>
          </cell>
        </row>
        <row r="23">
          <cell r="C23" t="str">
            <v>Bala Caramelo</v>
          </cell>
          <cell r="D23">
            <v>0.5</v>
          </cell>
        </row>
        <row r="24">
          <cell r="C24">
            <v>0</v>
          </cell>
          <cell r="D24">
            <v>0</v>
          </cell>
        </row>
        <row r="25">
          <cell r="C25">
            <v>0</v>
          </cell>
          <cell r="D25">
            <v>0</v>
          </cell>
        </row>
        <row r="26">
          <cell r="C26">
            <v>0</v>
          </cell>
          <cell r="D26">
            <v>0</v>
          </cell>
        </row>
        <row r="27">
          <cell r="C27">
            <v>0</v>
          </cell>
          <cell r="D27">
            <v>0</v>
          </cell>
        </row>
      </sheetData>
      <sheetData sheetId="3">
        <row r="3">
          <cell r="A3">
            <v>0</v>
          </cell>
          <cell r="C3">
            <v>0</v>
          </cell>
        </row>
        <row r="4">
          <cell r="A4">
            <v>0</v>
          </cell>
          <cell r="C4">
            <v>0</v>
          </cell>
        </row>
        <row r="5">
          <cell r="A5">
            <v>0</v>
          </cell>
          <cell r="C5">
            <v>0</v>
          </cell>
        </row>
        <row r="6">
          <cell r="A6">
            <v>0</v>
          </cell>
          <cell r="C6">
            <v>0</v>
          </cell>
        </row>
        <row r="7">
          <cell r="A7">
            <v>0</v>
          </cell>
          <cell r="C7">
            <v>0</v>
          </cell>
        </row>
        <row r="8">
          <cell r="A8">
            <v>0</v>
          </cell>
          <cell r="C8">
            <v>0</v>
          </cell>
        </row>
        <row r="9">
          <cell r="A9">
            <v>0</v>
          </cell>
          <cell r="C9">
            <v>0</v>
          </cell>
        </row>
        <row r="10">
          <cell r="A10">
            <v>0</v>
          </cell>
          <cell r="C10">
            <v>0</v>
          </cell>
        </row>
        <row r="11">
          <cell r="A11">
            <v>0</v>
          </cell>
          <cell r="C11">
            <v>0</v>
          </cell>
        </row>
        <row r="12">
          <cell r="A12">
            <v>0</v>
          </cell>
          <cell r="C12">
            <v>0</v>
          </cell>
        </row>
        <row r="13">
          <cell r="A13">
            <v>0</v>
          </cell>
          <cell r="C13">
            <v>0</v>
          </cell>
        </row>
        <row r="14">
          <cell r="A14">
            <v>0</v>
          </cell>
          <cell r="C14">
            <v>0</v>
          </cell>
        </row>
        <row r="15">
          <cell r="A15">
            <v>0</v>
          </cell>
          <cell r="C15">
            <v>0</v>
          </cell>
        </row>
        <row r="16">
          <cell r="A16">
            <v>0</v>
          </cell>
          <cell r="C16">
            <v>0</v>
          </cell>
        </row>
        <row r="17">
          <cell r="A17">
            <v>0</v>
          </cell>
          <cell r="C17">
            <v>0</v>
          </cell>
        </row>
        <row r="18">
          <cell r="A18">
            <v>0</v>
          </cell>
          <cell r="C18">
            <v>0</v>
          </cell>
        </row>
        <row r="19">
          <cell r="A19">
            <v>0</v>
          </cell>
          <cell r="C19">
            <v>0</v>
          </cell>
        </row>
        <row r="20">
          <cell r="A20">
            <v>0</v>
          </cell>
          <cell r="C20">
            <v>0</v>
          </cell>
        </row>
        <row r="21">
          <cell r="A21">
            <v>0</v>
          </cell>
          <cell r="C21">
            <v>0</v>
          </cell>
        </row>
      </sheetData>
      <sheetData sheetId="4"/>
      <sheetData sheetId="5"/>
      <sheetData sheetId="6"/>
      <sheetData sheetId="7"/>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C516CA8-4C19-41F0-BAC1-A8ECCE684557}" name="Tabela5" displayName="Tabela5" ref="C4:D15" totalsRowShown="0" headerRowBorderDxfId="110" tableBorderDxfId="109">
  <autoFilter ref="C4:D15" xr:uid="{EB082798-39F8-4D72-B8C9-D55F7B705CF9}">
    <filterColumn colId="1">
      <filters blank="1">
        <filter val="R$ 10,00"/>
        <filter val="R$ 100,00"/>
        <filter val="R$ 25,00"/>
        <filter val="R$ 30,00"/>
        <filter val="R$ 40,00"/>
        <filter val="R$ 50,00"/>
      </filters>
    </filterColumn>
  </autoFilter>
  <tableColumns count="2">
    <tableColumn id="1" xr3:uid="{7F220A88-0BC2-4BB0-8429-D379CF73CBCF}" name="Servicos" dataDxfId="5">
      <calculatedColumnFormula>'[2]TABELA - BARBEARIA'!C5</calculatedColumnFormula>
    </tableColumn>
    <tableColumn id="2" xr3:uid="{2745C895-7B55-4ED5-BEE4-D8B973BD0055}" name="Preco" dataDxfId="4" dataCellStyle="Moeda">
      <calculatedColumnFormula>'[2]TABELA - BARBEARIA'!D5</calculatedColumnFormula>
    </tableColumn>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4BF7AB0-66CF-46E8-A795-B6B0824DBD08}" name="Tabela7" displayName="Tabela7" ref="H4:L35" totalsRowShown="0" headerRowBorderDxfId="108" tableBorderDxfId="107">
  <autoFilter ref="H4:L35" xr:uid="{22669C27-00A0-4370-8AD7-ECB93CB8ABCB}"/>
  <tableColumns count="5">
    <tableColumn id="1" xr3:uid="{3055E299-012B-40E0-8B9C-A0E20087E28D}" name="Produtos" dataDxfId="3">
      <calculatedColumnFormula>'[2]TABELA - BARBEARIA'!H5</calculatedColumnFormula>
    </tableColumn>
    <tableColumn id="2" xr3:uid="{2C30CD71-6DCF-4CC0-9ADC-F8FF690BC9B9}" name="Preco" dataDxfId="2" dataCellStyle="Moeda">
      <calculatedColumnFormula>'[2]TABELA - BARBEARIA'!I5</calculatedColumnFormula>
    </tableColumn>
    <tableColumn id="3" xr3:uid="{702DB6B0-91D8-452C-977A-AC39FC0B51FA}" name="Qtd" dataDxfId="106">
      <calculatedColumnFormula>'[1]TABELA - BARBEARIA'!L5</calculatedColumnFormula>
    </tableColumn>
    <tableColumn id="4" xr3:uid="{AB3A5CD0-6DBC-486F-AB70-9562432AE6BC}" name="Saida" dataDxfId="105"/>
    <tableColumn id="5" xr3:uid="{EE32AE84-97D7-41E2-85F6-B27684F711F6}" name="Atual" dataDxfId="104">
      <calculatedColumnFormula>SUM(Tabela7[[#This Row],[Qtd]]-Tabela7[[#This Row],[Saida]])</calculatedColumnFormula>
    </tableColumn>
  </tableColumns>
  <tableStyleInfo name="TableStyleLigh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19B7BE6-5CA7-4FEE-96C2-A9DE1F53B47F}" name="Tabela4" displayName="Tabela4" ref="C3:D27" totalsRowShown="0" headerRowBorderDxfId="103" tableBorderDxfId="102">
  <autoFilter ref="C3:D27" xr:uid="{7F642A5B-1701-426B-BBD6-E735F423CCBE}"/>
  <tableColumns count="2">
    <tableColumn id="1" xr3:uid="{B9AA1FB1-E7E6-4ED1-83C3-87503BBECBE9}" name="Bebidas" dataDxfId="1">
      <calculatedColumnFormula>'[2]TABELA - BAR'!C4</calculatedColumnFormula>
    </tableColumn>
    <tableColumn id="2" xr3:uid="{8CBC675B-0459-4C52-A6C5-BD039ADC6214}" name="Preco" dataDxfId="0">
      <calculatedColumnFormula>'[2]TABELA - BAR'!D4</calculatedColumnFormula>
    </tableColumn>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BE23CB-229E-4E89-AC2C-C4251FCD8C75}">
  <dimension ref="J7:Q26"/>
  <sheetViews>
    <sheetView showGridLines="0" showRowColHeaders="0" tabSelected="1" zoomScaleNormal="100" workbookViewId="0">
      <pane ySplit="28" topLeftCell="A29" activePane="bottomLeft" state="frozen"/>
      <selection pane="bottomLeft"/>
    </sheetView>
  </sheetViews>
  <sheetFormatPr defaultRowHeight="14.4" x14ac:dyDescent="0.3"/>
  <cols>
    <col min="10" max="12" width="10.109375" bestFit="1" customWidth="1"/>
  </cols>
  <sheetData>
    <row r="7" spans="10:14" x14ac:dyDescent="0.3">
      <c r="J7" s="39" t="s">
        <v>72</v>
      </c>
      <c r="K7" s="123">
        <f ca="1">TODAY()</f>
        <v>44123</v>
      </c>
      <c r="L7" s="123"/>
      <c r="M7" s="123"/>
      <c r="N7" s="123"/>
    </row>
    <row r="26" spans="17:17" x14ac:dyDescent="0.3">
      <c r="Q26" s="111" t="s">
        <v>114</v>
      </c>
    </row>
  </sheetData>
  <mergeCells count="1">
    <mergeCell ref="K7:N7"/>
  </mergeCells>
  <hyperlinks>
    <hyperlink ref="Q26" location="FECHAMENTO!A1" display="FECHAMENTO" xr:uid="{5059193B-485F-4DBF-9813-1597EDB6F3F1}"/>
  </hyperlinks>
  <pageMargins left="0.511811024" right="0.511811024" top="0.78740157499999996" bottom="0.78740157499999996" header="0.31496062000000002" footer="0.31496062000000002"/>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35"/>
  <sheetViews>
    <sheetView showGridLines="0" zoomScale="115" zoomScaleNormal="115" workbookViewId="0">
      <pane ySplit="2" topLeftCell="A3" activePane="bottomLeft" state="frozen"/>
      <selection pane="bottomLeft" activeCell="I6" sqref="I6"/>
    </sheetView>
  </sheetViews>
  <sheetFormatPr defaultRowHeight="14.4" x14ac:dyDescent="0.3"/>
  <cols>
    <col min="1" max="1" width="5.44140625" bestFit="1" customWidth="1"/>
    <col min="2" max="2" width="2.109375" bestFit="1" customWidth="1"/>
    <col min="3" max="3" width="27.6640625" bestFit="1" customWidth="1"/>
    <col min="4" max="4" width="11.33203125" bestFit="1" customWidth="1"/>
    <col min="5" max="5" width="10.33203125" bestFit="1" customWidth="1"/>
    <col min="6" max="6" width="10.33203125" customWidth="1"/>
    <col min="7" max="7" width="4.44140625" bestFit="1" customWidth="1"/>
    <col min="8" max="8" width="27.6640625" bestFit="1" customWidth="1"/>
    <col min="9" max="9" width="11.33203125" bestFit="1" customWidth="1"/>
  </cols>
  <sheetData>
    <row r="1" spans="1:14" ht="23.4" x14ac:dyDescent="0.3">
      <c r="A1" s="127" t="s">
        <v>0</v>
      </c>
      <c r="B1" s="127"/>
      <c r="C1" s="127"/>
      <c r="D1" s="127"/>
      <c r="E1" s="127"/>
      <c r="F1" s="127"/>
      <c r="G1" s="127"/>
      <c r="H1" s="127"/>
      <c r="I1" s="127"/>
      <c r="J1" s="127"/>
      <c r="K1" s="127"/>
      <c r="L1" s="127"/>
    </row>
    <row r="2" spans="1:14" ht="23.4" x14ac:dyDescent="0.3">
      <c r="A2" s="54"/>
      <c r="B2" s="54"/>
      <c r="C2" s="54"/>
      <c r="D2" s="98" t="s">
        <v>72</v>
      </c>
      <c r="E2" s="128">
        <f ca="1">TODAY()</f>
        <v>44123</v>
      </c>
      <c r="F2" s="128"/>
      <c r="G2" s="128"/>
      <c r="H2" s="97"/>
      <c r="I2" s="54"/>
      <c r="J2" s="41"/>
      <c r="K2" s="55"/>
      <c r="L2" s="55"/>
      <c r="M2" s="55"/>
      <c r="N2" s="55"/>
    </row>
    <row r="3" spans="1:14" ht="15" thickBot="1" x14ac:dyDescent="0.35"/>
    <row r="4" spans="1:14" ht="18.600000000000001" thickBot="1" x14ac:dyDescent="0.4">
      <c r="C4" s="28" t="s">
        <v>16</v>
      </c>
      <c r="D4" s="26" t="s">
        <v>2</v>
      </c>
      <c r="H4" s="28" t="s">
        <v>28</v>
      </c>
      <c r="I4" s="26" t="s">
        <v>2</v>
      </c>
      <c r="J4" s="87" t="s">
        <v>75</v>
      </c>
      <c r="K4" s="87" t="s">
        <v>105</v>
      </c>
      <c r="L4" s="87" t="s">
        <v>107</v>
      </c>
    </row>
    <row r="5" spans="1:14" ht="18" customHeight="1" thickBot="1" x14ac:dyDescent="0.35">
      <c r="A5" s="124" t="s">
        <v>15</v>
      </c>
      <c r="B5" s="9" t="s">
        <v>8</v>
      </c>
      <c r="C5" s="51" t="str">
        <f>'[2]TABELA - BARBEARIA'!C5</f>
        <v>Corte Degrade</v>
      </c>
      <c r="D5" s="13">
        <f>'[2]TABELA - BARBEARIA'!D5</f>
        <v>25</v>
      </c>
      <c r="F5" s="125" t="s">
        <v>76</v>
      </c>
      <c r="G5" s="21" t="s">
        <v>17</v>
      </c>
      <c r="H5" s="85" t="str">
        <f>'[2]TABELA - BARBEARIA'!H5</f>
        <v>Pomada Black</v>
      </c>
      <c r="I5" s="78">
        <f>'[2]TABELA - BARBEARIA'!I5</f>
        <v>25</v>
      </c>
      <c r="J5" s="89">
        <f>'[1]TABELA - BARBEARIA'!L5</f>
        <v>0</v>
      </c>
      <c r="K5" s="93"/>
      <c r="L5" s="21">
        <f>SUM(Tabela7[[#This Row],[Qtd]]-Tabela7[[#This Row],[Saida]])</f>
        <v>0</v>
      </c>
    </row>
    <row r="6" spans="1:14" ht="18" customHeight="1" thickBot="1" x14ac:dyDescent="0.35">
      <c r="A6" s="124"/>
      <c r="B6" s="9" t="s">
        <v>9</v>
      </c>
      <c r="C6" s="27" t="str">
        <f>'[2]TABELA - BARBEARIA'!C6</f>
        <v>Corte Simples</v>
      </c>
      <c r="D6" s="13">
        <f>'[2]TABELA - BARBEARIA'!D6</f>
        <v>25</v>
      </c>
      <c r="F6" s="125"/>
      <c r="G6" s="21" t="s">
        <v>18</v>
      </c>
      <c r="H6" s="86" t="str">
        <f>'[2]TABELA - BARBEARIA'!H6</f>
        <v>Pomada Premium</v>
      </c>
      <c r="I6" s="78">
        <f>'[2]TABELA - BARBEARIA'!I6</f>
        <v>25</v>
      </c>
      <c r="J6" s="90">
        <f>'[1]TABELA - BARBEARIA'!L6</f>
        <v>0</v>
      </c>
      <c r="K6" s="31"/>
      <c r="L6" s="21">
        <f>SUM(Tabela7[[#This Row],[Qtd]]-Tabela7[[#This Row],[Saida]])</f>
        <v>0</v>
      </c>
    </row>
    <row r="7" spans="1:14" ht="18" customHeight="1" thickBot="1" x14ac:dyDescent="0.35">
      <c r="A7" s="124"/>
      <c r="B7" s="19" t="s">
        <v>3</v>
      </c>
      <c r="C7" s="51" t="str">
        <f>'[2]TABELA - BARBEARIA'!C7</f>
        <v>Corte de Cabelo + Desenho</v>
      </c>
      <c r="D7" s="13">
        <f>'[2]TABELA - BARBEARIA'!D7</f>
        <v>30</v>
      </c>
      <c r="F7" s="125"/>
      <c r="G7" s="22" t="s">
        <v>19</v>
      </c>
      <c r="H7" s="85" t="str">
        <f>'[2]TABELA - BARBEARIA'!H7</f>
        <v>Pomada Matte</v>
      </c>
      <c r="I7" s="78">
        <f>'[2]TABELA - BARBEARIA'!I7</f>
        <v>25</v>
      </c>
      <c r="J7" s="89">
        <f>'[1]TABELA - BARBEARIA'!L7</f>
        <v>0</v>
      </c>
      <c r="K7" s="93"/>
      <c r="L7" s="21">
        <f>SUM(Tabela7[[#This Row],[Qtd]]-Tabela7[[#This Row],[Saida]])</f>
        <v>0</v>
      </c>
    </row>
    <row r="8" spans="1:14" ht="18" customHeight="1" thickBot="1" x14ac:dyDescent="0.35">
      <c r="A8" s="124"/>
      <c r="B8" s="20" t="s">
        <v>4</v>
      </c>
      <c r="C8" s="27" t="str">
        <f>'[2]TABELA - BARBEARIA'!C8</f>
        <v>Pezinho</v>
      </c>
      <c r="D8" s="13">
        <f>'[2]TABELA - BARBEARIA'!D8</f>
        <v>10</v>
      </c>
      <c r="E8" s="14"/>
      <c r="F8" s="125"/>
      <c r="G8" s="23" t="s">
        <v>20</v>
      </c>
      <c r="H8" s="86" t="str">
        <f>'[2]TABELA - BARBEARIA'!H8</f>
        <v>Pomada Teia</v>
      </c>
      <c r="I8" s="78">
        <f>'[2]TABELA - BARBEARIA'!I8</f>
        <v>25</v>
      </c>
      <c r="J8" s="90">
        <f>'[1]TABELA - BARBEARIA'!L8</f>
        <v>0</v>
      </c>
      <c r="K8" s="31"/>
      <c r="L8" s="21">
        <f>SUM(Tabela7[[#This Row],[Qtd]]-Tabela7[[#This Row],[Saida]])</f>
        <v>0</v>
      </c>
    </row>
    <row r="9" spans="1:14" ht="18" customHeight="1" thickBot="1" x14ac:dyDescent="0.35">
      <c r="A9" s="124"/>
      <c r="B9" s="9" t="s">
        <v>10</v>
      </c>
      <c r="C9" s="51" t="str">
        <f>'[2]TABELA - BARBEARIA'!C9</f>
        <v>Corte de Cabelo + Penteado</v>
      </c>
      <c r="D9" s="13">
        <f>'[2]TABELA - BARBEARIA'!D9</f>
        <v>40</v>
      </c>
      <c r="E9" s="14"/>
      <c r="F9" s="125"/>
      <c r="G9" s="21" t="s">
        <v>21</v>
      </c>
      <c r="H9" s="85" t="str">
        <f>'[2]TABELA - BARBEARIA'!H9</f>
        <v>Balm</v>
      </c>
      <c r="I9" s="78">
        <f>'[2]TABELA - BARBEARIA'!I9</f>
        <v>30</v>
      </c>
      <c r="J9" s="89">
        <f>'[1]TABELA - BARBEARIA'!L9</f>
        <v>0</v>
      </c>
      <c r="K9" s="93"/>
      <c r="L9" s="21">
        <f>SUM(Tabela7[[#This Row],[Qtd]]-Tabela7[[#This Row],[Saida]])</f>
        <v>0</v>
      </c>
    </row>
    <row r="10" spans="1:14" ht="18" customHeight="1" thickBot="1" x14ac:dyDescent="0.35">
      <c r="A10" s="124"/>
      <c r="B10" s="9" t="s">
        <v>11</v>
      </c>
      <c r="C10" s="27" t="str">
        <f>'[2]TABELA - BARBEARIA'!C10</f>
        <v>Sobrancelha</v>
      </c>
      <c r="D10" s="13">
        <f>'[2]TABELA - BARBEARIA'!D10</f>
        <v>10</v>
      </c>
      <c r="E10" s="14"/>
      <c r="F10" s="125"/>
      <c r="G10" s="21" t="s">
        <v>22</v>
      </c>
      <c r="H10" s="86" t="str">
        <f>'[2]TABELA - BARBEARIA'!H10</f>
        <v>Grooming</v>
      </c>
      <c r="I10" s="78">
        <f>'[2]TABELA - BARBEARIA'!I10</f>
        <v>40</v>
      </c>
      <c r="J10" s="91">
        <f>'[1]TABELA - BARBEARIA'!L10</f>
        <v>0</v>
      </c>
      <c r="K10" s="31"/>
      <c r="L10" s="21">
        <f>SUM(Tabela7[[#This Row],[Qtd]]-Tabela7[[#This Row],[Saida]])</f>
        <v>0</v>
      </c>
    </row>
    <row r="11" spans="1:14" ht="18" customHeight="1" thickBot="1" x14ac:dyDescent="0.35">
      <c r="A11" s="124"/>
      <c r="B11" s="9" t="s">
        <v>6</v>
      </c>
      <c r="C11" s="51" t="str">
        <f>'[2]TABELA - BARBEARIA'!C11</f>
        <v>Hidratacao</v>
      </c>
      <c r="D11" s="13">
        <f>'[2]TABELA - BARBEARIA'!D11</f>
        <v>25</v>
      </c>
      <c r="E11" s="14"/>
      <c r="F11" s="125"/>
      <c r="G11" s="21" t="s">
        <v>23</v>
      </c>
      <c r="H11" s="85" t="str">
        <f>'[2]TABELA - BARBEARIA'!H11</f>
        <v>Mascara Black</v>
      </c>
      <c r="I11" s="78">
        <f>'[2]TABELA - BARBEARIA'!I11</f>
        <v>35</v>
      </c>
      <c r="J11" s="21">
        <f>'[1]TABELA - BARBEARIA'!L11</f>
        <v>0</v>
      </c>
      <c r="K11" s="93"/>
      <c r="L11" s="21">
        <f>SUM(Tabela7[[#This Row],[Qtd]]-Tabela7[[#This Row],[Saida]])</f>
        <v>0</v>
      </c>
    </row>
    <row r="12" spans="1:14" ht="18" hidden="1" customHeight="1" thickBot="1" x14ac:dyDescent="0.35">
      <c r="A12" s="124"/>
      <c r="B12" s="9" t="s">
        <v>12</v>
      </c>
      <c r="C12" s="27" t="str">
        <f>'[2]TABELA - BARBEARIA'!C12</f>
        <v>Limpeza Facial</v>
      </c>
      <c r="D12" s="13">
        <f>'[2]TABELA - BARBEARIA'!D12</f>
        <v>15</v>
      </c>
      <c r="F12" s="125"/>
      <c r="G12" s="21" t="s">
        <v>24</v>
      </c>
      <c r="H12" s="85" t="str">
        <f>'[2]TABELA - BARBEARIA'!H12</f>
        <v>Oleo Barba</v>
      </c>
      <c r="I12" s="78">
        <f>'[2]TABELA - BARBEARIA'!I12</f>
        <v>30</v>
      </c>
      <c r="J12" s="91">
        <f>'[1]TABELA - BARBEARIA'!L12</f>
        <v>0</v>
      </c>
      <c r="K12" s="31"/>
      <c r="L12" s="21">
        <f>SUM(Tabela7[[#This Row],[Qtd]]-Tabela7[[#This Row],[Saida]])</f>
        <v>0</v>
      </c>
    </row>
    <row r="13" spans="1:14" ht="18" customHeight="1" thickBot="1" x14ac:dyDescent="0.35">
      <c r="A13" s="124"/>
      <c r="B13" s="9" t="s">
        <v>5</v>
      </c>
      <c r="C13" s="27" t="str">
        <f>'[2]TABELA - BARBEARIA'!C13</f>
        <v>Platinado</v>
      </c>
      <c r="D13" s="13">
        <f>'[2]TABELA - BARBEARIA'!D13</f>
        <v>100</v>
      </c>
      <c r="E13" s="2"/>
      <c r="F13" s="125"/>
      <c r="G13" s="21" t="s">
        <v>25</v>
      </c>
      <c r="H13" s="86" t="str">
        <f>'[2]TABELA - BARBEARIA'!H13</f>
        <v>Minoxidil</v>
      </c>
      <c r="I13" s="78">
        <f>'[2]TABELA - BARBEARIA'!I13</f>
        <v>100</v>
      </c>
      <c r="J13" s="91">
        <f>'[1]TABELA - BARBEARIA'!L13</f>
        <v>0</v>
      </c>
      <c r="K13" s="31"/>
      <c r="L13" s="21">
        <f>SUM(Tabela7[[#This Row],[Qtd]]-Tabela7[[#This Row],[Saida]])</f>
        <v>0</v>
      </c>
    </row>
    <row r="14" spans="1:14" ht="18" customHeight="1" thickBot="1" x14ac:dyDescent="0.35">
      <c r="A14" s="124"/>
      <c r="B14" s="9" t="s">
        <v>13</v>
      </c>
      <c r="C14" s="51" t="str">
        <f>'[2]TABELA - BARBEARIA'!C14</f>
        <v>Luzes</v>
      </c>
      <c r="D14" s="13">
        <f>'[2]TABELA - BARBEARIA'!D14</f>
        <v>50</v>
      </c>
      <c r="E14" s="2"/>
      <c r="F14" s="125"/>
      <c r="G14" s="21" t="s">
        <v>26</v>
      </c>
      <c r="H14" s="85" t="str">
        <f>'[2]TABELA - BARBEARIA'!H14</f>
        <v>Shampoo</v>
      </c>
      <c r="I14" s="78">
        <f>'[2]TABELA - BARBEARIA'!I14</f>
        <v>40</v>
      </c>
      <c r="J14" s="21">
        <f>'[1]TABELA - BARBEARIA'!L14</f>
        <v>0</v>
      </c>
      <c r="K14" s="93"/>
      <c r="L14" s="21">
        <f>SUM(Tabela7[[#This Row],[Qtd]]-Tabela7[[#This Row],[Saida]])</f>
        <v>0</v>
      </c>
    </row>
    <row r="15" spans="1:14" ht="18" customHeight="1" thickBot="1" x14ac:dyDescent="0.35">
      <c r="A15" s="124"/>
      <c r="B15" s="18" t="s">
        <v>14</v>
      </c>
      <c r="C15" s="27" t="str">
        <f>'[2]TABELA - BARBEARIA'!C15</f>
        <v>Plastica de Fios</v>
      </c>
      <c r="D15" s="13">
        <f>'[2]TABELA - BARBEARIA'!D15</f>
        <v>50</v>
      </c>
      <c r="F15" s="126" t="s">
        <v>97</v>
      </c>
      <c r="G15" s="24" t="s">
        <v>27</v>
      </c>
      <c r="H15" s="86" t="str">
        <f>'[2]TABELA - BARBEARIA'!H15</f>
        <v>Cera de Abelha</v>
      </c>
      <c r="I15" s="78">
        <f>'[2]TABELA - BARBEARIA'!I15</f>
        <v>35</v>
      </c>
      <c r="J15" s="91">
        <f>'[1]TABELA - BARBEARIA'!L15</f>
        <v>0</v>
      </c>
      <c r="K15" s="31"/>
      <c r="L15" s="21">
        <f>SUM(Tabela7[[#This Row],[Qtd]]-Tabela7[[#This Row],[Saida]])</f>
        <v>0</v>
      </c>
    </row>
    <row r="16" spans="1:14" ht="18.600000000000001" thickBot="1" x14ac:dyDescent="0.4">
      <c r="A16" s="15"/>
      <c r="B16" s="10"/>
      <c r="C16" s="52"/>
      <c r="D16" s="53"/>
      <c r="E16" s="40"/>
      <c r="F16" s="126"/>
      <c r="G16" s="24" t="s">
        <v>77</v>
      </c>
      <c r="H16" s="85" t="str">
        <f>'[2]TABELA - BARBEARIA'!H16</f>
        <v>Matte</v>
      </c>
      <c r="I16" s="78">
        <f>'[2]TABELA - BARBEARIA'!I16</f>
        <v>35</v>
      </c>
      <c r="J16" s="21">
        <f>'[1]TABELA - BARBEARIA'!L16</f>
        <v>0</v>
      </c>
      <c r="K16" s="93"/>
      <c r="L16" s="21">
        <f>SUM(Tabela7[[#This Row],[Qtd]]-Tabela7[[#This Row],[Saida]])</f>
        <v>0</v>
      </c>
    </row>
    <row r="17" spans="1:12" ht="18.600000000000001" thickBot="1" x14ac:dyDescent="0.4">
      <c r="A17" s="15"/>
      <c r="B17" s="10"/>
      <c r="C17" s="11"/>
      <c r="D17" s="12"/>
      <c r="E17" s="2"/>
      <c r="F17" s="126"/>
      <c r="G17" s="24" t="s">
        <v>78</v>
      </c>
      <c r="H17" s="86" t="str">
        <f>'[2]TABELA - BARBEARIA'!H17</f>
        <v>Neutra</v>
      </c>
      <c r="I17" s="78">
        <f>'[2]TABELA - BARBEARIA'!I17</f>
        <v>30</v>
      </c>
      <c r="J17" s="91">
        <f>'[1]TABELA - BARBEARIA'!L17</f>
        <v>0</v>
      </c>
      <c r="K17" s="31"/>
      <c r="L17" s="21">
        <f>SUM(Tabela7[[#This Row],[Qtd]]-Tabela7[[#This Row],[Saida]])</f>
        <v>0</v>
      </c>
    </row>
    <row r="18" spans="1:12" ht="18.600000000000001" thickBot="1" x14ac:dyDescent="0.4">
      <c r="A18" s="15"/>
      <c r="C18" s="2"/>
      <c r="F18" s="126"/>
      <c r="G18" s="24" t="s">
        <v>79</v>
      </c>
      <c r="H18" s="85" t="str">
        <f>'[2]TABELA - BARBEARIA'!H18</f>
        <v xml:space="preserve">Teia </v>
      </c>
      <c r="I18" s="78">
        <f>'[2]TABELA - BARBEARIA'!I18</f>
        <v>30</v>
      </c>
      <c r="J18" s="21">
        <f>'[1]TABELA - BARBEARIA'!L18</f>
        <v>0</v>
      </c>
      <c r="K18" s="93"/>
      <c r="L18" s="21">
        <f>SUM(Tabela7[[#This Row],[Qtd]]-Tabela7[[#This Row],[Saida]])</f>
        <v>0</v>
      </c>
    </row>
    <row r="19" spans="1:12" ht="16.2" thickBot="1" x14ac:dyDescent="0.35">
      <c r="C19" s="2"/>
      <c r="F19" s="126"/>
      <c r="G19" s="24" t="s">
        <v>80</v>
      </c>
      <c r="H19" s="86" t="str">
        <f>'[2]TABELA - BARBEARIA'!H19</f>
        <v>Black</v>
      </c>
      <c r="I19" s="78">
        <f>'[2]TABELA - BARBEARIA'!I19</f>
        <v>30</v>
      </c>
      <c r="J19" s="91">
        <f>'[1]TABELA - BARBEARIA'!L19</f>
        <v>0</v>
      </c>
      <c r="K19" s="31"/>
      <c r="L19" s="21">
        <f>SUM(Tabela7[[#This Row],[Qtd]]-Tabela7[[#This Row],[Saida]])</f>
        <v>0</v>
      </c>
    </row>
    <row r="20" spans="1:12" ht="16.2" thickBot="1" x14ac:dyDescent="0.35">
      <c r="F20" s="126"/>
      <c r="G20" s="24" t="s">
        <v>81</v>
      </c>
      <c r="H20" s="85" t="str">
        <f>'[2]TABELA - BARBEARIA'!H20</f>
        <v>Shampoo Crescimento</v>
      </c>
      <c r="I20" s="78">
        <f>'[2]TABELA - BARBEARIA'!I20</f>
        <v>40</v>
      </c>
      <c r="J20" s="21">
        <f>'[1]TABELA - BARBEARIA'!L20</f>
        <v>0</v>
      </c>
      <c r="K20" s="93"/>
      <c r="L20" s="21">
        <f>SUM(Tabela7[[#This Row],[Qtd]]-Tabela7[[#This Row],[Saida]])</f>
        <v>0</v>
      </c>
    </row>
    <row r="21" spans="1:12" ht="16.2" thickBot="1" x14ac:dyDescent="0.35">
      <c r="F21" s="126"/>
      <c r="G21" s="24" t="s">
        <v>82</v>
      </c>
      <c r="H21" s="86" t="str">
        <f>'[2]TABELA - BARBEARIA'!H21</f>
        <v>Shampoo 2x1</v>
      </c>
      <c r="I21" s="78">
        <f>'[2]TABELA - BARBEARIA'!I21</f>
        <v>50</v>
      </c>
      <c r="J21" s="91">
        <f>'[1]TABELA - BARBEARIA'!L21</f>
        <v>0</v>
      </c>
      <c r="K21" s="31"/>
      <c r="L21" s="21">
        <f>SUM(Tabela7[[#This Row],[Qtd]]-Tabela7[[#This Row],[Saida]])</f>
        <v>0</v>
      </c>
    </row>
    <row r="22" spans="1:12" ht="16.2" thickBot="1" x14ac:dyDescent="0.35">
      <c r="F22" s="126"/>
      <c r="G22" s="24" t="s">
        <v>83</v>
      </c>
      <c r="H22" s="85" t="str">
        <f>'[2]TABELA - BARBEARIA'!H22</f>
        <v>Esfoliante</v>
      </c>
      <c r="I22" s="78">
        <f>'[2]TABELA - BARBEARIA'!I22</f>
        <v>35</v>
      </c>
      <c r="J22" s="21">
        <f>'[1]TABELA - BARBEARIA'!L22</f>
        <v>0</v>
      </c>
      <c r="K22" s="93"/>
      <c r="L22" s="21">
        <f>SUM(Tabela7[[#This Row],[Qtd]]-Tabela7[[#This Row],[Saida]])</f>
        <v>0</v>
      </c>
    </row>
    <row r="23" spans="1:12" ht="16.2" thickBot="1" x14ac:dyDescent="0.35">
      <c r="F23" s="126"/>
      <c r="G23" s="24" t="s">
        <v>84</v>
      </c>
      <c r="H23" s="86" t="str">
        <f>'[2]TABELA - BARBEARIA'!H23</f>
        <v>Balme</v>
      </c>
      <c r="I23" s="78">
        <f>'[2]TABELA - BARBEARIA'!I23</f>
        <v>35</v>
      </c>
      <c r="J23" s="91">
        <f>'[1]TABELA - BARBEARIA'!L23</f>
        <v>0</v>
      </c>
      <c r="K23" s="31"/>
      <c r="L23" s="21">
        <f>SUM(Tabela7[[#This Row],[Qtd]]-Tabela7[[#This Row],[Saida]])</f>
        <v>0</v>
      </c>
    </row>
    <row r="24" spans="1:12" ht="16.2" thickBot="1" x14ac:dyDescent="0.35">
      <c r="F24" s="126"/>
      <c r="G24" s="24" t="s">
        <v>85</v>
      </c>
      <c r="H24" s="85" t="str">
        <f>'[2]TABELA - BARBEARIA'!H24</f>
        <v>Run</v>
      </c>
      <c r="I24" s="78">
        <f>'[2]TABELA - BARBEARIA'!I24</f>
        <v>35</v>
      </c>
      <c r="J24" s="21">
        <f>'[1]TABELA - BARBEARIA'!L24</f>
        <v>0</v>
      </c>
      <c r="K24" s="93"/>
      <c r="L24" s="21">
        <f>SUM(Tabela7[[#This Row],[Qtd]]-Tabela7[[#This Row],[Saida]])</f>
        <v>0</v>
      </c>
    </row>
    <row r="25" spans="1:12" ht="16.2" thickBot="1" x14ac:dyDescent="0.35">
      <c r="F25" s="126"/>
      <c r="G25" s="24" t="s">
        <v>86</v>
      </c>
      <c r="H25" s="86" t="str">
        <f>'[2]TABELA - BARBEARIA'!H25</f>
        <v>Ferran</v>
      </c>
      <c r="I25" s="78">
        <f>'[2]TABELA - BARBEARIA'!I25</f>
        <v>35</v>
      </c>
      <c r="J25" s="91">
        <f>'[1]TABELA - BARBEARIA'!L25</f>
        <v>0</v>
      </c>
      <c r="K25" s="31"/>
      <c r="L25" s="21">
        <f>SUM(Tabela7[[#This Row],[Qtd]]-Tabela7[[#This Row],[Saida]])</f>
        <v>0</v>
      </c>
    </row>
    <row r="26" spans="1:12" ht="16.2" thickBot="1" x14ac:dyDescent="0.35">
      <c r="F26" s="126"/>
      <c r="G26" s="24" t="s">
        <v>87</v>
      </c>
      <c r="H26" s="85" t="str">
        <f>'[2]TABELA - BARBEARIA'!H26</f>
        <v>Azarro</v>
      </c>
      <c r="I26" s="78">
        <f>'[2]TABELA - BARBEARIA'!I26</f>
        <v>35</v>
      </c>
      <c r="J26" s="21">
        <f>'[1]TABELA - BARBEARIA'!L26</f>
        <v>0</v>
      </c>
      <c r="K26" s="93"/>
      <c r="L26" s="21">
        <f>SUM(Tabela7[[#This Row],[Qtd]]-Tabela7[[#This Row],[Saida]])</f>
        <v>0</v>
      </c>
    </row>
    <row r="27" spans="1:12" ht="16.2" thickBot="1" x14ac:dyDescent="0.35">
      <c r="F27" s="126"/>
      <c r="G27" s="24" t="s">
        <v>88</v>
      </c>
      <c r="H27" s="86" t="str">
        <f>'[2]TABELA - BARBEARIA'!H27</f>
        <v>Fizzy</v>
      </c>
      <c r="I27" s="78">
        <f>'[2]TABELA - BARBEARIA'!I27</f>
        <v>60</v>
      </c>
      <c r="J27" s="91">
        <f>'[1]TABELA - BARBEARIA'!L27</f>
        <v>0</v>
      </c>
      <c r="K27" s="31"/>
      <c r="L27" s="21">
        <f>SUM(Tabela7[[#This Row],[Qtd]]-Tabela7[[#This Row],[Saida]])</f>
        <v>0</v>
      </c>
    </row>
    <row r="28" spans="1:12" ht="16.2" thickBot="1" x14ac:dyDescent="0.35">
      <c r="F28" s="126"/>
      <c r="G28" s="24" t="s">
        <v>89</v>
      </c>
      <c r="H28" s="85" t="str">
        <f>'[2]TABELA - BARBEARIA'!H28</f>
        <v>Pos Liquido</v>
      </c>
      <c r="I28" s="78">
        <f>'[2]TABELA - BARBEARIA'!I28</f>
        <v>40</v>
      </c>
      <c r="J28" s="21">
        <f>'[1]TABELA - BARBEARIA'!L28</f>
        <v>0</v>
      </c>
      <c r="K28" s="93"/>
      <c r="L28" s="21">
        <f>SUM(Tabela7[[#This Row],[Qtd]]-Tabela7[[#This Row],[Saida]])</f>
        <v>0</v>
      </c>
    </row>
    <row r="29" spans="1:12" ht="16.2" thickBot="1" x14ac:dyDescent="0.35">
      <c r="F29" s="126"/>
      <c r="G29" s="24" t="s">
        <v>90</v>
      </c>
      <c r="H29" s="86" t="str">
        <f>'[2]TABELA - BARBEARIA'!H29</f>
        <v>Pos Crème</v>
      </c>
      <c r="I29" s="78">
        <f>'[2]TABELA - BARBEARIA'!I29</f>
        <v>35</v>
      </c>
      <c r="J29" s="91">
        <f>'[1]TABELA - BARBEARIA'!L29</f>
        <v>0</v>
      </c>
      <c r="K29" s="31"/>
      <c r="L29" s="21">
        <f>SUM(Tabela7[[#This Row],[Qtd]]-Tabela7[[#This Row],[Saida]])</f>
        <v>0</v>
      </c>
    </row>
    <row r="30" spans="1:12" ht="16.2" thickBot="1" x14ac:dyDescent="0.35">
      <c r="G30" s="24" t="s">
        <v>91</v>
      </c>
      <c r="H30" s="85">
        <f>'[2]TABELA - BARBEARIA'!H30</f>
        <v>0</v>
      </c>
      <c r="I30" s="78">
        <f>'[2]TABELA - BARBEARIA'!I30</f>
        <v>0</v>
      </c>
      <c r="J30" s="21">
        <f>'[1]TABELA - BARBEARIA'!L30</f>
        <v>0</v>
      </c>
      <c r="K30" s="94"/>
      <c r="L30" s="21">
        <f>SUM(Tabela7[[#This Row],[Qtd]]-Tabela7[[#This Row],[Saida]])</f>
        <v>0</v>
      </c>
    </row>
    <row r="31" spans="1:12" ht="16.2" thickBot="1" x14ac:dyDescent="0.35">
      <c r="G31" s="24" t="s">
        <v>92</v>
      </c>
      <c r="H31" s="86">
        <f>'[2]TABELA - BARBEARIA'!H31</f>
        <v>0</v>
      </c>
      <c r="I31" s="78">
        <f>'[2]TABELA - BARBEARIA'!I31</f>
        <v>0</v>
      </c>
      <c r="J31" s="90">
        <f>'[1]TABELA - BARBEARIA'!L31</f>
        <v>0</v>
      </c>
      <c r="K31" s="95"/>
      <c r="L31" s="21">
        <f>SUM(Tabela7[[#This Row],[Qtd]]-Tabela7[[#This Row],[Saida]])</f>
        <v>0</v>
      </c>
    </row>
    <row r="32" spans="1:12" ht="16.2" thickBot="1" x14ac:dyDescent="0.35">
      <c r="G32" s="24" t="s">
        <v>93</v>
      </c>
      <c r="H32" s="85">
        <f>'[2]TABELA - BARBEARIA'!H32</f>
        <v>0</v>
      </c>
      <c r="I32" s="78">
        <f>'[2]TABELA - BARBEARIA'!I32</f>
        <v>0</v>
      </c>
      <c r="J32" s="21">
        <f>'[1]TABELA - BARBEARIA'!L32</f>
        <v>0</v>
      </c>
      <c r="K32" s="94"/>
      <c r="L32" s="21">
        <f>SUM(Tabela7[[#This Row],[Qtd]]-Tabela7[[#This Row],[Saida]])</f>
        <v>0</v>
      </c>
    </row>
    <row r="33" spans="7:12" ht="16.2" thickBot="1" x14ac:dyDescent="0.35">
      <c r="G33" s="24" t="s">
        <v>94</v>
      </c>
      <c r="H33" s="86">
        <f>'[2]TABELA - BARBEARIA'!H33</f>
        <v>0</v>
      </c>
      <c r="I33" s="78">
        <f>'[2]TABELA - BARBEARIA'!I33</f>
        <v>0</v>
      </c>
      <c r="J33" s="90">
        <f>'[1]TABELA - BARBEARIA'!L33</f>
        <v>0</v>
      </c>
      <c r="K33" s="95"/>
      <c r="L33" s="21">
        <f>SUM(Tabela7[[#This Row],[Qtd]]-Tabela7[[#This Row],[Saida]])</f>
        <v>0</v>
      </c>
    </row>
    <row r="34" spans="7:12" ht="16.2" thickBot="1" x14ac:dyDescent="0.35">
      <c r="G34" s="24" t="s">
        <v>95</v>
      </c>
      <c r="H34" s="85">
        <f>'[2]TABELA - BARBEARIA'!H34</f>
        <v>0</v>
      </c>
      <c r="I34" s="78">
        <f>'[2]TABELA - BARBEARIA'!I34</f>
        <v>0</v>
      </c>
      <c r="J34" s="21">
        <f>'[1]TABELA - BARBEARIA'!L34</f>
        <v>0</v>
      </c>
      <c r="K34" s="94"/>
      <c r="L34" s="21">
        <f>SUM(Tabela7[[#This Row],[Qtd]]-Tabela7[[#This Row],[Saida]])</f>
        <v>0</v>
      </c>
    </row>
    <row r="35" spans="7:12" ht="16.2" thickBot="1" x14ac:dyDescent="0.35">
      <c r="G35" s="24" t="s">
        <v>96</v>
      </c>
      <c r="H35" s="86">
        <f>'[2]TABELA - BARBEARIA'!H35</f>
        <v>0</v>
      </c>
      <c r="I35" s="78">
        <f>'[2]TABELA - BARBEARIA'!I35</f>
        <v>0</v>
      </c>
      <c r="J35" s="92">
        <f>'[1]TABELA - BARBEARIA'!L35</f>
        <v>0</v>
      </c>
      <c r="K35" s="96"/>
      <c r="L35" s="21">
        <f>SUM(Tabela7[[#This Row],[Qtd]]-Tabela7[[#This Row],[Saida]])</f>
        <v>0</v>
      </c>
    </row>
  </sheetData>
  <mergeCells count="5">
    <mergeCell ref="A5:A15"/>
    <mergeCell ref="F5:F14"/>
    <mergeCell ref="F15:F29"/>
    <mergeCell ref="A1:L1"/>
    <mergeCell ref="E2:G2"/>
  </mergeCells>
  <phoneticPr fontId="14" type="noConversion"/>
  <dataValidations disablePrompts="1" count="3">
    <dataValidation type="list" allowBlank="1" showInputMessage="1" showErrorMessage="1" errorTitle="Cuidado" error="Este conteudo nao esta relacionado aos codigos de Servicos!" sqref="B5:B15" xr:uid="{17A41B9B-E9C1-46A3-86A8-25A0E36582FA}">
      <formula1>$B$5:$B$15</formula1>
    </dataValidation>
    <dataValidation type="list" allowBlank="1" showInputMessage="1" showErrorMessage="1" errorTitle="Cuidado" error="Este coteudo nao esta caracterizado como codigo de Produtos!" sqref="G5:G35" xr:uid="{BEDFF36E-5812-48C5-8C3F-F0EDCC5E6AC2}">
      <formula1>$G$5:$G$15</formula1>
    </dataValidation>
    <dataValidation type="whole" operator="greaterThanOrEqual" allowBlank="1" showInputMessage="1" showErrorMessage="1" errorTitle="Cuidado" error="Nesta celula, sao permitidos apenas numeros inteiros!" sqref="J5:J35 K30:K35" xr:uid="{9314793B-0463-417A-B792-F60FE1D7199A}">
      <formula1>0</formula1>
    </dataValidation>
  </dataValidations>
  <pageMargins left="0.7" right="0.7" top="0.75" bottom="0.75" header="0.3" footer="0.3"/>
  <pageSetup paperSize="9" orientation="portrait" r:id="rId1"/>
  <drawing r:id="rId2"/>
  <tableParts count="2">
    <tablePart r:id="rId3"/>
    <tablePart r:id="rId4"/>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C7354F-A32F-4BED-9BF3-706E4DC3994C}">
  <dimension ref="A1:K36"/>
  <sheetViews>
    <sheetView showGridLines="0" showRowColHeaders="0" zoomScaleNormal="100" workbookViewId="0">
      <pane ySplit="1" topLeftCell="A2" activePane="bottomLeft" state="frozen"/>
      <selection pane="bottomLeft" activeCell="C14" activeCellId="1" sqref="C9:D9 C14:D14"/>
    </sheetView>
  </sheetViews>
  <sheetFormatPr defaultRowHeight="14.4" x14ac:dyDescent="0.3"/>
  <cols>
    <col min="1" max="1" width="5.44140625" bestFit="1" customWidth="1"/>
    <col min="2" max="2" width="3.21875" bestFit="1" customWidth="1"/>
    <col min="3" max="3" width="28.6640625" bestFit="1" customWidth="1"/>
    <col min="4" max="4" width="10.6640625" bestFit="1" customWidth="1"/>
    <col min="5" max="5" width="12.5546875" bestFit="1" customWidth="1"/>
    <col min="6" max="6" width="8.21875" bestFit="1" customWidth="1"/>
    <col min="7" max="7" width="9.77734375" customWidth="1"/>
  </cols>
  <sheetData>
    <row r="1" spans="1:11" ht="18" x14ac:dyDescent="0.35">
      <c r="A1" s="130" t="s">
        <v>7</v>
      </c>
      <c r="B1" s="130"/>
      <c r="C1" s="130"/>
      <c r="D1" s="130"/>
      <c r="E1" s="130"/>
      <c r="F1" s="39" t="s">
        <v>72</v>
      </c>
      <c r="G1" s="123">
        <f ca="1">TODAY()</f>
        <v>44123</v>
      </c>
      <c r="H1" s="123"/>
      <c r="I1" s="123"/>
      <c r="J1" s="123"/>
      <c r="K1" s="123"/>
    </row>
    <row r="2" spans="1:11" ht="15" thickBot="1" x14ac:dyDescent="0.35">
      <c r="C2" s="6"/>
    </row>
    <row r="3" spans="1:11" ht="18.600000000000001" customHeight="1" thickBot="1" x14ac:dyDescent="0.4">
      <c r="A3" s="17"/>
      <c r="C3" s="25" t="s">
        <v>1</v>
      </c>
      <c r="D3" s="26" t="s">
        <v>2</v>
      </c>
      <c r="E3" s="26" t="s">
        <v>70</v>
      </c>
      <c r="F3" s="76" t="s">
        <v>106</v>
      </c>
      <c r="G3" s="76" t="s">
        <v>105</v>
      </c>
      <c r="H3" s="76" t="s">
        <v>107</v>
      </c>
    </row>
    <row r="4" spans="1:11" ht="18.600000000000001" customHeight="1" thickBot="1" x14ac:dyDescent="0.4">
      <c r="A4" s="129" t="s">
        <v>15</v>
      </c>
      <c r="B4" s="9">
        <v>1</v>
      </c>
      <c r="C4" s="1" t="str">
        <f>'[2]TABELA - BAR'!C4</f>
        <v>Skol Puro Malte Lata 350ml</v>
      </c>
      <c r="D4" s="7">
        <f>'[2]TABELA - BAR'!D4</f>
        <v>3.5</v>
      </c>
      <c r="E4" s="7">
        <f>'[2]TABELA - BAR'!E4</f>
        <v>10</v>
      </c>
      <c r="F4" s="79">
        <f>'[1]TABELA - BAR'!H4</f>
        <v>0</v>
      </c>
      <c r="G4" s="79"/>
      <c r="H4" s="79">
        <f>SUM(F4-G4)</f>
        <v>0</v>
      </c>
    </row>
    <row r="5" spans="1:11" ht="18.600000000000001" customHeight="1" thickBot="1" x14ac:dyDescent="0.4">
      <c r="A5" s="129"/>
      <c r="B5" s="9">
        <v>2</v>
      </c>
      <c r="C5" s="1" t="str">
        <f>'[2]TABELA - BAR'!C5</f>
        <v>Budweiser Lata 350ml</v>
      </c>
      <c r="D5" s="7">
        <f>'[2]TABELA - BAR'!D5</f>
        <v>4.5</v>
      </c>
      <c r="E5" s="7">
        <f>'[2]TABELA - BAR'!E5</f>
        <v>12</v>
      </c>
      <c r="F5" s="45">
        <f>'[1]TABELA - BAR'!H5</f>
        <v>0</v>
      </c>
      <c r="G5" s="45"/>
      <c r="H5" s="80">
        <f t="shared" ref="H5:H8" si="0">SUM(F5-G5)</f>
        <v>0</v>
      </c>
    </row>
    <row r="6" spans="1:11" ht="18.600000000000001" customHeight="1" thickBot="1" x14ac:dyDescent="0.4">
      <c r="A6" s="129"/>
      <c r="B6" s="9">
        <v>3</v>
      </c>
      <c r="C6" s="1" t="str">
        <f>'[2]TABELA - BAR'!C6</f>
        <v>Brahma Duplo Malte Lata 350ml</v>
      </c>
      <c r="D6" s="7">
        <f>'[2]TABELA - BAR'!D6</f>
        <v>3.5</v>
      </c>
      <c r="E6" s="7">
        <f>'[2]TABELA - BAR'!E6</f>
        <v>10</v>
      </c>
      <c r="F6" s="79">
        <f>'[1]TABELA - BAR'!H6</f>
        <v>0</v>
      </c>
      <c r="G6" s="79"/>
      <c r="H6" s="79">
        <f t="shared" si="0"/>
        <v>0</v>
      </c>
    </row>
    <row r="7" spans="1:11" ht="18.600000000000001" customHeight="1" thickBot="1" x14ac:dyDescent="0.4">
      <c r="A7" s="129"/>
      <c r="B7" s="9">
        <v>4</v>
      </c>
      <c r="C7" s="1">
        <f>'[2]TABELA - BAR'!C7</f>
        <v>0</v>
      </c>
      <c r="D7" s="7">
        <f>'[2]TABELA - BAR'!D7</f>
        <v>0</v>
      </c>
      <c r="E7" s="7">
        <f>'[2]TABELA - BAR'!E7</f>
        <v>0</v>
      </c>
      <c r="F7" s="45">
        <f>'[1]TABELA - BAR'!H7</f>
        <v>0</v>
      </c>
      <c r="G7" s="45"/>
      <c r="H7" s="80">
        <f t="shared" si="0"/>
        <v>0</v>
      </c>
    </row>
    <row r="8" spans="1:11" ht="18.600000000000001" customHeight="1" thickBot="1" x14ac:dyDescent="0.4">
      <c r="A8" s="129"/>
      <c r="B8" s="9">
        <v>5</v>
      </c>
      <c r="C8" s="1">
        <f>'[2]TABELA - BAR'!C8</f>
        <v>0</v>
      </c>
      <c r="D8" s="7">
        <f>'[2]TABELA - BAR'!D8</f>
        <v>0</v>
      </c>
      <c r="E8" s="7">
        <f>'[2]TABELA - BAR'!E8</f>
        <v>0</v>
      </c>
      <c r="F8" s="79">
        <f>'[1]TABELA - BAR'!H8</f>
        <v>0</v>
      </c>
      <c r="G8" s="79"/>
      <c r="H8" s="79">
        <f t="shared" si="0"/>
        <v>0</v>
      </c>
    </row>
    <row r="9" spans="1:11" ht="18.600000000000001" customHeight="1" thickBot="1" x14ac:dyDescent="0.35">
      <c r="A9" s="129"/>
      <c r="B9" s="2"/>
      <c r="C9" s="38"/>
      <c r="D9" s="177"/>
    </row>
    <row r="10" spans="1:11" ht="18.600000000000001" thickBot="1" x14ac:dyDescent="0.4">
      <c r="A10" s="129"/>
      <c r="B10" s="5"/>
      <c r="C10" s="3" t="str">
        <f>'[2]TABELA - BAR'!C10</f>
        <v>Refrigerante</v>
      </c>
      <c r="D10" s="178" t="str">
        <f>'[2]TABELA - BAR'!D10</f>
        <v>Preco</v>
      </c>
      <c r="E10" s="43" t="s">
        <v>75</v>
      </c>
      <c r="F10" s="43" t="s">
        <v>105</v>
      </c>
      <c r="G10" s="43" t="s">
        <v>107</v>
      </c>
    </row>
    <row r="11" spans="1:11" ht="18.600000000000001" customHeight="1" thickBot="1" x14ac:dyDescent="0.4">
      <c r="A11" s="129"/>
      <c r="B11" s="9">
        <v>6</v>
      </c>
      <c r="C11" s="1" t="str">
        <f>'[2]TABELA - BAR'!C11</f>
        <v>Coca-Cola Lata 350ml</v>
      </c>
      <c r="D11" s="8">
        <f>'[2]TABELA - BAR'!D11</f>
        <v>3</v>
      </c>
      <c r="E11" s="44">
        <f>'[1]TABELA - BAR'!G11</f>
        <v>0</v>
      </c>
      <c r="F11" s="44"/>
      <c r="G11" s="44">
        <f>SUM(E11-F11)</f>
        <v>0</v>
      </c>
    </row>
    <row r="12" spans="1:11" ht="18.600000000000001" customHeight="1" thickBot="1" x14ac:dyDescent="0.4">
      <c r="A12" s="129"/>
      <c r="B12" s="9">
        <v>7</v>
      </c>
      <c r="C12" s="1">
        <f>'[2]TABELA - BAR'!C12</f>
        <v>0</v>
      </c>
      <c r="D12" s="8">
        <f>'[2]TABELA - BAR'!D12</f>
        <v>0</v>
      </c>
      <c r="E12" s="79">
        <f>'[1]TABELA - BAR'!G12</f>
        <v>0</v>
      </c>
      <c r="F12" s="79"/>
      <c r="G12" s="47">
        <f t="shared" ref="G12:G13" si="1">SUM(E12-F12)</f>
        <v>0</v>
      </c>
    </row>
    <row r="13" spans="1:11" ht="18.600000000000001" thickBot="1" x14ac:dyDescent="0.4">
      <c r="A13" s="129"/>
      <c r="B13" s="9">
        <v>8</v>
      </c>
      <c r="C13" s="1">
        <f>'[2]TABELA - BAR'!C13</f>
        <v>0</v>
      </c>
      <c r="D13" s="8">
        <f>'[2]TABELA - BAR'!D13</f>
        <v>0</v>
      </c>
      <c r="E13" s="46">
        <f>'[1]TABELA - BAR'!G13</f>
        <v>0</v>
      </c>
      <c r="F13" s="46"/>
      <c r="G13" s="80">
        <f t="shared" si="1"/>
        <v>0</v>
      </c>
    </row>
    <row r="14" spans="1:11" ht="18.600000000000001" customHeight="1" thickBot="1" x14ac:dyDescent="0.35">
      <c r="A14" s="129"/>
      <c r="B14" s="2"/>
      <c r="C14" s="38"/>
      <c r="D14" s="177"/>
    </row>
    <row r="15" spans="1:11" ht="18.600000000000001" thickBot="1" x14ac:dyDescent="0.4">
      <c r="A15" s="129"/>
      <c r="B15" s="5"/>
      <c r="C15" s="4" t="str">
        <f>'[2]TABELA - BAR'!C15</f>
        <v>Aperitivos</v>
      </c>
      <c r="D15" s="179" t="str">
        <f>'[2]TABELA - BAR'!D15</f>
        <v>Preco</v>
      </c>
      <c r="E15" s="43" t="s">
        <v>75</v>
      </c>
      <c r="F15" s="43" t="s">
        <v>105</v>
      </c>
      <c r="G15" s="43" t="s">
        <v>107</v>
      </c>
    </row>
    <row r="16" spans="1:11" ht="18.600000000000001" customHeight="1" thickBot="1" x14ac:dyDescent="0.4">
      <c r="A16" s="129"/>
      <c r="B16" s="49">
        <v>9</v>
      </c>
      <c r="C16" s="50" t="str">
        <f>'[2]TABELA - BAR'!C16</f>
        <v>Amendoim</v>
      </c>
      <c r="D16" s="77">
        <f>'[2]TABELA - BAR'!D16</f>
        <v>5</v>
      </c>
      <c r="E16" s="47">
        <f>'[1]TABELA - BAR'!G16</f>
        <v>0</v>
      </c>
      <c r="F16" s="47"/>
      <c r="G16" s="47">
        <f>SUM(E16-F16)</f>
        <v>0</v>
      </c>
    </row>
    <row r="17" spans="1:7" ht="18.600000000000001" customHeight="1" thickBot="1" x14ac:dyDescent="0.4">
      <c r="A17" s="129"/>
      <c r="B17" s="49">
        <v>10</v>
      </c>
      <c r="C17" s="50" t="str">
        <f>'[2]TABELA - BAR'!C17</f>
        <v>Paçoca</v>
      </c>
      <c r="D17" s="77">
        <f>'[2]TABELA - BAR'!D17</f>
        <v>1</v>
      </c>
      <c r="E17" s="80">
        <f>'[1]TABELA - BAR'!G17</f>
        <v>0</v>
      </c>
      <c r="F17" s="80"/>
      <c r="G17" s="44">
        <f t="shared" ref="G17:G27" si="2">SUM(E17-F17)</f>
        <v>0</v>
      </c>
    </row>
    <row r="18" spans="1:7" ht="18.600000000000001" customHeight="1" thickBot="1" x14ac:dyDescent="0.4">
      <c r="A18" s="129"/>
      <c r="B18" s="49">
        <v>11</v>
      </c>
      <c r="C18" s="50" t="str">
        <f>'[2]TABELA - BAR'!C18</f>
        <v>Baton</v>
      </c>
      <c r="D18" s="77">
        <f>'[2]TABELA - BAR'!D18</f>
        <v>1.5</v>
      </c>
      <c r="E18" s="47">
        <f>'[1]TABELA - BAR'!G18</f>
        <v>0</v>
      </c>
      <c r="F18" s="48"/>
      <c r="G18" s="47">
        <f t="shared" si="2"/>
        <v>0</v>
      </c>
    </row>
    <row r="19" spans="1:7" ht="18.600000000000001" customHeight="1" thickBot="1" x14ac:dyDescent="0.4">
      <c r="A19" s="129"/>
      <c r="B19" s="49">
        <v>12</v>
      </c>
      <c r="C19" s="50" t="str">
        <f>'[2]TABELA - BAR'!C19</f>
        <v>Chocolate Kit-Kat</v>
      </c>
      <c r="D19" s="77">
        <f>'[2]TABELA - BAR'!D19</f>
        <v>3.5</v>
      </c>
      <c r="E19" s="80">
        <f>'[1]TABELA - BAR'!G19</f>
        <v>0</v>
      </c>
      <c r="F19" s="80"/>
      <c r="G19" s="44">
        <f t="shared" si="2"/>
        <v>0</v>
      </c>
    </row>
    <row r="20" spans="1:7" ht="18.600000000000001" customHeight="1" thickBot="1" x14ac:dyDescent="0.4">
      <c r="A20" s="129"/>
      <c r="B20" s="49">
        <v>13</v>
      </c>
      <c r="C20" s="50" t="str">
        <f>'[2]TABELA - BAR'!C20</f>
        <v>Halls</v>
      </c>
      <c r="D20" s="77">
        <f>'[2]TABELA - BAR'!D20</f>
        <v>2</v>
      </c>
      <c r="E20" s="47">
        <f>'[1]TABELA - BAR'!G20</f>
        <v>0</v>
      </c>
      <c r="F20" s="48"/>
      <c r="G20" s="47">
        <f t="shared" si="2"/>
        <v>0</v>
      </c>
    </row>
    <row r="21" spans="1:7" ht="18.600000000000001" customHeight="1" thickBot="1" x14ac:dyDescent="0.4">
      <c r="A21" s="129"/>
      <c r="B21" s="49">
        <v>14</v>
      </c>
      <c r="C21" s="50" t="str">
        <f>'[2]TABELA - BAR'!C21</f>
        <v>Trident</v>
      </c>
      <c r="D21" s="77">
        <f>'[2]TABELA - BAR'!D21</f>
        <v>2</v>
      </c>
      <c r="E21" s="80">
        <f>'[1]TABELA - BAR'!G21</f>
        <v>0</v>
      </c>
      <c r="F21" s="80"/>
      <c r="G21" s="44">
        <f t="shared" si="2"/>
        <v>0</v>
      </c>
    </row>
    <row r="22" spans="1:7" ht="18.600000000000001" customHeight="1" thickBot="1" x14ac:dyDescent="0.4">
      <c r="A22" s="129"/>
      <c r="B22" s="49">
        <v>15</v>
      </c>
      <c r="C22" s="50" t="str">
        <f>'[2]TABELA - BAR'!C22</f>
        <v>Bala Yogurte</v>
      </c>
      <c r="D22" s="77">
        <f>'[2]TABELA - BAR'!D22</f>
        <v>0.2</v>
      </c>
      <c r="E22" s="47">
        <f>'[1]TABELA - BAR'!G22</f>
        <v>0</v>
      </c>
      <c r="F22" s="48"/>
      <c r="G22" s="47">
        <f t="shared" si="2"/>
        <v>0</v>
      </c>
    </row>
    <row r="23" spans="1:7" ht="18.600000000000001" customHeight="1" thickBot="1" x14ac:dyDescent="0.4">
      <c r="A23" s="42"/>
      <c r="B23" s="49">
        <v>16</v>
      </c>
      <c r="C23" s="50" t="str">
        <f>'[2]TABELA - BAR'!C23</f>
        <v>Bala Caramelo</v>
      </c>
      <c r="D23" s="77">
        <f>'[2]TABELA - BAR'!D23</f>
        <v>0.5</v>
      </c>
      <c r="E23" s="80">
        <f>'[1]TABELA - BAR'!G23</f>
        <v>0</v>
      </c>
      <c r="F23" s="80"/>
      <c r="G23" s="44">
        <f t="shared" si="2"/>
        <v>0</v>
      </c>
    </row>
    <row r="24" spans="1:7" ht="18.600000000000001" customHeight="1" thickBot="1" x14ac:dyDescent="0.4">
      <c r="A24" s="42"/>
      <c r="B24" s="49">
        <v>17</v>
      </c>
      <c r="C24" s="50">
        <f>'[2]TABELA - BAR'!C24</f>
        <v>0</v>
      </c>
      <c r="D24" s="77">
        <f>'[2]TABELA - BAR'!D24</f>
        <v>0</v>
      </c>
      <c r="E24" s="47">
        <f>'[1]TABELA - BAR'!G24</f>
        <v>0</v>
      </c>
      <c r="F24" s="48"/>
      <c r="G24" s="47">
        <f t="shared" si="2"/>
        <v>0</v>
      </c>
    </row>
    <row r="25" spans="1:7" ht="18.600000000000001" customHeight="1" thickBot="1" x14ac:dyDescent="0.4">
      <c r="A25" s="42"/>
      <c r="B25" s="49">
        <v>18</v>
      </c>
      <c r="C25" s="50">
        <f>'[2]TABELA - BAR'!C25</f>
        <v>0</v>
      </c>
      <c r="D25" s="77">
        <f>'[2]TABELA - BAR'!D25</f>
        <v>0</v>
      </c>
      <c r="E25" s="80">
        <f>'[1]TABELA - BAR'!G25</f>
        <v>0</v>
      </c>
      <c r="F25" s="80"/>
      <c r="G25" s="44">
        <f t="shared" si="2"/>
        <v>0</v>
      </c>
    </row>
    <row r="26" spans="1:7" ht="18.600000000000001" customHeight="1" thickBot="1" x14ac:dyDescent="0.4">
      <c r="A26" s="42"/>
      <c r="B26" s="49">
        <v>19</v>
      </c>
      <c r="C26" s="50">
        <f>'[2]TABELA - BAR'!C26</f>
        <v>0</v>
      </c>
      <c r="D26" s="77">
        <f>'[2]TABELA - BAR'!D26</f>
        <v>0</v>
      </c>
      <c r="E26" s="47">
        <f>'[1]TABELA - BAR'!G26</f>
        <v>0</v>
      </c>
      <c r="F26" s="48"/>
      <c r="G26" s="47">
        <f t="shared" si="2"/>
        <v>0</v>
      </c>
    </row>
    <row r="27" spans="1:7" ht="18.600000000000001" customHeight="1" thickBot="1" x14ac:dyDescent="0.4">
      <c r="A27" s="42"/>
      <c r="B27" s="49">
        <v>20</v>
      </c>
      <c r="C27" s="50">
        <f>'[2]TABELA - BAR'!C27</f>
        <v>0</v>
      </c>
      <c r="D27" s="77">
        <f>'[2]TABELA - BAR'!D27</f>
        <v>0</v>
      </c>
      <c r="E27" s="80">
        <f>'[1]TABELA - BAR'!G27</f>
        <v>0</v>
      </c>
      <c r="F27" s="80"/>
      <c r="G27" s="80">
        <f t="shared" si="2"/>
        <v>0</v>
      </c>
    </row>
    <row r="36" spans="3:3" x14ac:dyDescent="0.3">
      <c r="C36" s="16"/>
    </row>
  </sheetData>
  <mergeCells count="3">
    <mergeCell ref="A4:A22"/>
    <mergeCell ref="G1:K1"/>
    <mergeCell ref="A1:E1"/>
  </mergeCells>
  <phoneticPr fontId="14" type="noConversion"/>
  <dataValidations count="9">
    <dataValidation type="whole" allowBlank="1" showInputMessage="1" showErrorMessage="1" errorTitle="Cuidado" error="Esta conteudo, aceita apenas numeros inteiroe e nao repetidos!" sqref="B8:B20" xr:uid="{D17AD9E2-08C8-496F-A91B-11A9CB7B88D3}">
      <formula1>B8</formula1>
      <formula2>B62</formula2>
    </dataValidation>
    <dataValidation type="whole" allowBlank="1" showInputMessage="1" showErrorMessage="1" errorTitle="Cuidado" error="Esta conteudo, aceita apenas numeros inteiroe e nao repetidos!" sqref="B21" xr:uid="{A26059D1-63F4-4516-AAE7-7F737AE2B98F}">
      <formula1>B21</formula1>
      <formula2>B73</formula2>
    </dataValidation>
    <dataValidation type="whole" allowBlank="1" showInputMessage="1" showErrorMessage="1" errorTitle="Cuidado" error="Esta conteudo, aceita apenas numeros inteiroe e nao repetidos!" sqref="B4:B6" xr:uid="{B67D848D-55B0-456D-A835-5280E6328B4D}">
      <formula1>B4</formula1>
      <formula2>B61</formula2>
    </dataValidation>
    <dataValidation type="whole" allowBlank="1" showInputMessage="1" showErrorMessage="1" errorTitle="Cuidado" error="Esta conteudo, aceita apenas numeros inteiroe e nao repetidos!" sqref="B7" xr:uid="{F9470741-527F-498E-AEB2-FE4BF3E4A55E}">
      <formula1>B7</formula1>
      <formula2>B63</formula2>
    </dataValidation>
    <dataValidation type="whole" allowBlank="1" showInputMessage="1" showErrorMessage="1" errorTitle="Cuidado" error="Esta conteudo, aceita apenas numeros inteiroe e nao repetidos!" sqref="B27" xr:uid="{47926726-943F-4FD7-B3AF-0D940E269FEC}">
      <formula1>B27</formula1>
      <formula2>B74</formula2>
    </dataValidation>
    <dataValidation type="whole" allowBlank="1" showInputMessage="1" showErrorMessage="1" errorTitle="Cuidado" error="Esta conteudo, aceita apenas numeros inteiroe e nao repetidos!" sqref="B25:B26" xr:uid="{A3357F17-4DDD-414A-A55A-2CC70BD04F40}">
      <formula1>B25</formula1>
      <formula2>B74</formula2>
    </dataValidation>
    <dataValidation type="whole" allowBlank="1" showInputMessage="1" showErrorMessage="1" errorTitle="Cuidado" error="Esta conteudo, aceita apenas numeros inteiroe e nao repetidos!" sqref="B22:B23" xr:uid="{54E5D3B3-94F0-42FB-85B8-7E933773C08B}">
      <formula1>B22</formula1>
      <formula2>B73</formula2>
    </dataValidation>
    <dataValidation type="whole" allowBlank="1" showInputMessage="1" showErrorMessage="1" errorTitle="Cuidado" error="Esta conteudo, aceita apenas numeros inteiroe e nao repetidos!" sqref="B24" xr:uid="{B3E699B0-4AC6-4EC8-A333-AED59F58BD53}">
      <formula1>B24</formula1>
      <formula2>B74</formula2>
    </dataValidation>
    <dataValidation type="whole" operator="greaterThanOrEqual" allowBlank="1" showInputMessage="1" showErrorMessage="1" errorTitle="Cuidado" error="Nesta coluna, sao permitidos apenas numeros inteiros!" sqref="F4:H8 E11:G13 E16:G27" xr:uid="{4426F290-D565-4E1E-B71C-C73E3D290A48}">
      <formula1>0</formula1>
    </dataValidation>
  </dataValidations>
  <pageMargins left="0.511811024" right="0.511811024" top="0.78740157499999996" bottom="0.78740157499999996" header="0.31496062000000002" footer="0.31496062000000002"/>
  <pageSetup paperSize="9" orientation="portrait" r:id="rId1"/>
  <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2F9AC-DF94-4A52-A8E6-010FD2F6559E}">
  <dimension ref="A1:G21"/>
  <sheetViews>
    <sheetView workbookViewId="0">
      <selection activeCell="A3" sqref="A3:D21"/>
    </sheetView>
  </sheetViews>
  <sheetFormatPr defaultRowHeight="14.4" x14ac:dyDescent="0.3"/>
  <cols>
    <col min="7" max="7" width="33.109375" bestFit="1" customWidth="1"/>
  </cols>
  <sheetData>
    <row r="1" spans="1:7" ht="29.4" thickBot="1" x14ac:dyDescent="0.35">
      <c r="A1" s="133" t="s">
        <v>71</v>
      </c>
      <c r="B1" s="133"/>
      <c r="C1" s="133"/>
      <c r="D1" s="133"/>
      <c r="F1" s="39" t="s">
        <v>72</v>
      </c>
      <c r="G1" s="40">
        <f ca="1">TODAY()</f>
        <v>44123</v>
      </c>
    </row>
    <row r="2" spans="1:7" x14ac:dyDescent="0.3">
      <c r="A2" s="134" t="s">
        <v>73</v>
      </c>
      <c r="B2" s="135"/>
      <c r="C2" s="134" t="s">
        <v>74</v>
      </c>
      <c r="D2" s="135"/>
    </row>
    <row r="3" spans="1:7" x14ac:dyDescent="0.3">
      <c r="A3" s="136">
        <f>[2]FORNECEDORES!A3</f>
        <v>0</v>
      </c>
      <c r="B3" s="131"/>
      <c r="C3" s="131">
        <f>[2]FORNECEDORES!C3</f>
        <v>0</v>
      </c>
      <c r="D3" s="132"/>
    </row>
    <row r="4" spans="1:7" x14ac:dyDescent="0.3">
      <c r="A4" s="184">
        <f>[2]FORNECEDORES!A4</f>
        <v>0</v>
      </c>
      <c r="B4" s="185"/>
      <c r="C4" s="180">
        <f>[2]FORNECEDORES!C4</f>
        <v>0</v>
      </c>
      <c r="D4" s="181"/>
    </row>
    <row r="5" spans="1:7" x14ac:dyDescent="0.3">
      <c r="A5" s="186">
        <f>[2]FORNECEDORES!A5</f>
        <v>0</v>
      </c>
      <c r="B5" s="187"/>
      <c r="C5" s="182">
        <f>[2]FORNECEDORES!C5</f>
        <v>0</v>
      </c>
      <c r="D5" s="183"/>
    </row>
    <row r="6" spans="1:7" x14ac:dyDescent="0.3">
      <c r="A6" s="184">
        <f>[2]FORNECEDORES!A6</f>
        <v>0</v>
      </c>
      <c r="B6" s="185"/>
      <c r="C6" s="180">
        <f>[2]FORNECEDORES!C6</f>
        <v>0</v>
      </c>
      <c r="D6" s="181"/>
    </row>
    <row r="7" spans="1:7" x14ac:dyDescent="0.3">
      <c r="A7" s="186">
        <f>[2]FORNECEDORES!A7</f>
        <v>0</v>
      </c>
      <c r="B7" s="187"/>
      <c r="C7" s="182">
        <f>[2]FORNECEDORES!C7</f>
        <v>0</v>
      </c>
      <c r="D7" s="183"/>
    </row>
    <row r="8" spans="1:7" x14ac:dyDescent="0.3">
      <c r="A8" s="184">
        <f>[2]FORNECEDORES!A8</f>
        <v>0</v>
      </c>
      <c r="B8" s="185"/>
      <c r="C8" s="180">
        <f>[2]FORNECEDORES!C8</f>
        <v>0</v>
      </c>
      <c r="D8" s="181"/>
    </row>
    <row r="9" spans="1:7" x14ac:dyDescent="0.3">
      <c r="A9" s="186">
        <f>[2]FORNECEDORES!A9</f>
        <v>0</v>
      </c>
      <c r="B9" s="187"/>
      <c r="C9" s="182">
        <f>[2]FORNECEDORES!C9</f>
        <v>0</v>
      </c>
      <c r="D9" s="183"/>
    </row>
    <row r="10" spans="1:7" x14ac:dyDescent="0.3">
      <c r="A10" s="184">
        <f>[2]FORNECEDORES!A10</f>
        <v>0</v>
      </c>
      <c r="B10" s="185"/>
      <c r="C10" s="180">
        <f>[2]FORNECEDORES!C10</f>
        <v>0</v>
      </c>
      <c r="D10" s="181"/>
    </row>
    <row r="11" spans="1:7" x14ac:dyDescent="0.3">
      <c r="A11" s="186">
        <f>[2]FORNECEDORES!A11</f>
        <v>0</v>
      </c>
      <c r="B11" s="187"/>
      <c r="C11" s="182">
        <f>[2]FORNECEDORES!C11</f>
        <v>0</v>
      </c>
      <c r="D11" s="183"/>
    </row>
    <row r="12" spans="1:7" x14ac:dyDescent="0.3">
      <c r="A12" s="184">
        <f>[2]FORNECEDORES!A12</f>
        <v>0</v>
      </c>
      <c r="B12" s="185"/>
      <c r="C12" s="180">
        <f>[2]FORNECEDORES!C12</f>
        <v>0</v>
      </c>
      <c r="D12" s="181"/>
    </row>
    <row r="13" spans="1:7" x14ac:dyDescent="0.3">
      <c r="A13" s="186">
        <f>[2]FORNECEDORES!A13</f>
        <v>0</v>
      </c>
      <c r="B13" s="187"/>
      <c r="C13" s="182">
        <f>[2]FORNECEDORES!C13</f>
        <v>0</v>
      </c>
      <c r="D13" s="183"/>
    </row>
    <row r="14" spans="1:7" x14ac:dyDescent="0.3">
      <c r="A14" s="184">
        <f>[2]FORNECEDORES!A14</f>
        <v>0</v>
      </c>
      <c r="B14" s="185"/>
      <c r="C14" s="180">
        <f>[2]FORNECEDORES!C14</f>
        <v>0</v>
      </c>
      <c r="D14" s="181"/>
    </row>
    <row r="15" spans="1:7" x14ac:dyDescent="0.3">
      <c r="A15" s="186">
        <f>[2]FORNECEDORES!A15</f>
        <v>0</v>
      </c>
      <c r="B15" s="187"/>
      <c r="C15" s="182">
        <f>[2]FORNECEDORES!C15</f>
        <v>0</v>
      </c>
      <c r="D15" s="183"/>
    </row>
    <row r="16" spans="1:7" x14ac:dyDescent="0.3">
      <c r="A16" s="184">
        <f>[2]FORNECEDORES!A16</f>
        <v>0</v>
      </c>
      <c r="B16" s="185"/>
      <c r="C16" s="180">
        <f>[2]FORNECEDORES!C16</f>
        <v>0</v>
      </c>
      <c r="D16" s="181"/>
    </row>
    <row r="17" spans="1:4" x14ac:dyDescent="0.3">
      <c r="A17" s="186">
        <f>[2]FORNECEDORES!A17</f>
        <v>0</v>
      </c>
      <c r="B17" s="187"/>
      <c r="C17" s="182">
        <f>[2]FORNECEDORES!C17</f>
        <v>0</v>
      </c>
      <c r="D17" s="183"/>
    </row>
    <row r="18" spans="1:4" x14ac:dyDescent="0.3">
      <c r="A18" s="184">
        <f>[2]FORNECEDORES!A18</f>
        <v>0</v>
      </c>
      <c r="B18" s="185"/>
      <c r="C18" s="180">
        <f>[2]FORNECEDORES!C18</f>
        <v>0</v>
      </c>
      <c r="D18" s="181"/>
    </row>
    <row r="19" spans="1:4" x14ac:dyDescent="0.3">
      <c r="A19" s="186">
        <f>[2]FORNECEDORES!A19</f>
        <v>0</v>
      </c>
      <c r="B19" s="187"/>
      <c r="C19" s="182">
        <f>[2]FORNECEDORES!C19</f>
        <v>0</v>
      </c>
      <c r="D19" s="183"/>
    </row>
    <row r="20" spans="1:4" x14ac:dyDescent="0.3">
      <c r="A20" s="184">
        <f>[2]FORNECEDORES!A20</f>
        <v>0</v>
      </c>
      <c r="B20" s="185"/>
      <c r="C20" s="180">
        <f>[2]FORNECEDORES!C20</f>
        <v>0</v>
      </c>
      <c r="D20" s="181"/>
    </row>
    <row r="21" spans="1:4" x14ac:dyDescent="0.3">
      <c r="A21" s="186">
        <f>[2]FORNECEDORES!A21</f>
        <v>0</v>
      </c>
      <c r="B21" s="187"/>
      <c r="C21" s="182">
        <f>[2]FORNECEDORES!C21</f>
        <v>0</v>
      </c>
      <c r="D21" s="183"/>
    </row>
  </sheetData>
  <mergeCells count="41">
    <mergeCell ref="C11:D11"/>
    <mergeCell ref="C12:D12"/>
    <mergeCell ref="C13:D13"/>
    <mergeCell ref="C21:D21"/>
    <mergeCell ref="C15:D15"/>
    <mergeCell ref="C16:D16"/>
    <mergeCell ref="C17:D17"/>
    <mergeCell ref="C18:D18"/>
    <mergeCell ref="C19:D19"/>
    <mergeCell ref="C20:D20"/>
    <mergeCell ref="C14:D14"/>
    <mergeCell ref="A17:B17"/>
    <mergeCell ref="A18:B18"/>
    <mergeCell ref="A19:B19"/>
    <mergeCell ref="A20:B20"/>
    <mergeCell ref="A21:B21"/>
    <mergeCell ref="A16:B16"/>
    <mergeCell ref="A5:B5"/>
    <mergeCell ref="A6:B6"/>
    <mergeCell ref="A7:B7"/>
    <mergeCell ref="A8:B8"/>
    <mergeCell ref="A9:B9"/>
    <mergeCell ref="A10:B10"/>
    <mergeCell ref="A11:B11"/>
    <mergeCell ref="A12:B12"/>
    <mergeCell ref="A13:B13"/>
    <mergeCell ref="A14:B14"/>
    <mergeCell ref="A15:B15"/>
    <mergeCell ref="A4:B4"/>
    <mergeCell ref="C9:D9"/>
    <mergeCell ref="C10:D10"/>
    <mergeCell ref="A1:D1"/>
    <mergeCell ref="A2:B2"/>
    <mergeCell ref="C2:D2"/>
    <mergeCell ref="A3:B3"/>
    <mergeCell ref="C3:D3"/>
    <mergeCell ref="C4:D4"/>
    <mergeCell ref="C5:D5"/>
    <mergeCell ref="C6:D6"/>
    <mergeCell ref="C7:D7"/>
    <mergeCell ref="C8:D8"/>
  </mergeCells>
  <pageMargins left="0.511811024" right="0.511811024" top="0.78740157499999996" bottom="0.78740157499999996" header="0.31496062000000002" footer="0.3149606200000000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444BB5-592A-4055-9B30-BF4F00D04B45}">
  <dimension ref="A1:Q95"/>
  <sheetViews>
    <sheetView showGridLines="0" zoomScaleNormal="100" workbookViewId="0">
      <pane ySplit="4" topLeftCell="A5" activePane="bottomLeft" state="frozen"/>
      <selection pane="bottomLeft" activeCell="O10" sqref="O10:P10"/>
    </sheetView>
  </sheetViews>
  <sheetFormatPr defaultRowHeight="14.4" x14ac:dyDescent="0.3"/>
  <cols>
    <col min="3" max="3" width="8.21875" bestFit="1" customWidth="1"/>
    <col min="4" max="4" width="11.33203125" bestFit="1" customWidth="1"/>
    <col min="5" max="5" width="10.44140625" bestFit="1" customWidth="1"/>
    <col min="7" max="8" width="13.109375" bestFit="1" customWidth="1"/>
    <col min="9" max="9" width="10.44140625" bestFit="1" customWidth="1"/>
    <col min="10" max="10" width="11.33203125" bestFit="1" customWidth="1"/>
    <col min="11" max="11" width="13" customWidth="1"/>
    <col min="12" max="12" width="11" bestFit="1" customWidth="1"/>
    <col min="13" max="13" width="10.44140625" bestFit="1" customWidth="1"/>
    <col min="14" max="14" width="13.109375" bestFit="1" customWidth="1"/>
    <col min="15" max="15" width="11.33203125" bestFit="1" customWidth="1"/>
    <col min="16" max="16" width="11" bestFit="1" customWidth="1"/>
    <col min="17" max="17" width="11.33203125" bestFit="1" customWidth="1"/>
  </cols>
  <sheetData>
    <row r="1" spans="1:17" ht="46.2" x14ac:dyDescent="0.85">
      <c r="A1" s="88"/>
      <c r="B1" s="88"/>
      <c r="C1" s="88"/>
      <c r="D1" s="88"/>
      <c r="E1" s="88"/>
      <c r="F1" s="88"/>
      <c r="G1" s="88"/>
      <c r="H1" s="88"/>
      <c r="I1" s="88"/>
      <c r="J1" s="88"/>
      <c r="K1" s="88"/>
      <c r="L1" s="88"/>
      <c r="M1" s="88"/>
      <c r="N1" s="88"/>
      <c r="O1" s="88"/>
      <c r="P1" s="88"/>
      <c r="Q1" s="88"/>
    </row>
    <row r="4" spans="1:17" x14ac:dyDescent="0.3">
      <c r="I4" s="39" t="s">
        <v>72</v>
      </c>
      <c r="J4" s="140">
        <f ca="1">TODAY()</f>
        <v>44123</v>
      </c>
      <c r="K4" s="140"/>
      <c r="L4" s="140"/>
      <c r="M4" s="140"/>
    </row>
    <row r="5" spans="1:17" ht="21.6" thickBot="1" x14ac:dyDescent="0.35">
      <c r="O5" s="58"/>
      <c r="P5" s="58"/>
      <c r="Q5" s="58"/>
    </row>
    <row r="6" spans="1:17" ht="21.6" thickBot="1" x14ac:dyDescent="0.35">
      <c r="E6" s="137" t="s">
        <v>29</v>
      </c>
      <c r="F6" s="138"/>
      <c r="G6" s="138"/>
      <c r="H6" s="138"/>
      <c r="I6" s="138"/>
      <c r="J6" s="138"/>
      <c r="K6" s="138"/>
      <c r="L6" s="138"/>
      <c r="M6" s="138"/>
      <c r="N6" s="138"/>
      <c r="O6" s="138"/>
      <c r="P6" s="139"/>
      <c r="Q6" s="38"/>
    </row>
    <row r="7" spans="1:17" ht="16.2" thickBot="1" x14ac:dyDescent="0.35">
      <c r="E7" s="69"/>
      <c r="F7" s="63" t="s">
        <v>100</v>
      </c>
      <c r="G7" s="63" t="s">
        <v>99</v>
      </c>
      <c r="H7" s="63" t="s">
        <v>101</v>
      </c>
      <c r="I7" s="69"/>
      <c r="J7" s="63" t="s">
        <v>100</v>
      </c>
      <c r="K7" s="63" t="s">
        <v>99</v>
      </c>
      <c r="L7" s="70" t="s">
        <v>101</v>
      </c>
      <c r="M7" s="69"/>
      <c r="N7" s="63" t="s">
        <v>100</v>
      </c>
      <c r="O7" s="63" t="s">
        <v>99</v>
      </c>
      <c r="P7" s="70" t="s">
        <v>101</v>
      </c>
      <c r="Q7" s="38"/>
    </row>
    <row r="8" spans="1:17" ht="15.6" x14ac:dyDescent="0.3">
      <c r="E8" s="36" t="s">
        <v>31</v>
      </c>
      <c r="F8" s="56"/>
      <c r="G8" s="59"/>
      <c r="H8" s="66"/>
      <c r="I8" s="64" t="s">
        <v>44</v>
      </c>
      <c r="J8" s="71"/>
      <c r="K8" s="61"/>
      <c r="L8" s="73"/>
      <c r="M8" s="36" t="s">
        <v>57</v>
      </c>
      <c r="N8" s="56"/>
      <c r="O8" s="59"/>
      <c r="P8" s="66"/>
      <c r="Q8" s="38"/>
    </row>
    <row r="9" spans="1:17" ht="15.6" x14ac:dyDescent="0.3">
      <c r="E9" s="33" t="s">
        <v>32</v>
      </c>
      <c r="F9" s="31"/>
      <c r="G9" s="61"/>
      <c r="H9" s="74"/>
      <c r="I9" s="30" t="s">
        <v>45</v>
      </c>
      <c r="J9" s="32"/>
      <c r="K9" s="60"/>
      <c r="L9" s="67"/>
      <c r="M9" s="33" t="s">
        <v>58</v>
      </c>
      <c r="N9" s="31"/>
      <c r="O9" s="61"/>
      <c r="P9" s="74"/>
      <c r="Q9" s="38"/>
    </row>
    <row r="10" spans="1:17" ht="15.6" x14ac:dyDescent="0.3">
      <c r="E10" s="30" t="s">
        <v>33</v>
      </c>
      <c r="F10" s="32"/>
      <c r="G10" s="60"/>
      <c r="H10" s="67"/>
      <c r="I10" s="33" t="s">
        <v>46</v>
      </c>
      <c r="J10" s="31"/>
      <c r="K10" s="61"/>
      <c r="L10" s="74"/>
      <c r="M10" s="30" t="s">
        <v>59</v>
      </c>
      <c r="N10" s="32"/>
      <c r="O10" s="60"/>
      <c r="P10" s="67"/>
      <c r="Q10" s="38"/>
    </row>
    <row r="11" spans="1:17" ht="15.6" x14ac:dyDescent="0.3">
      <c r="E11" s="33" t="s">
        <v>34</v>
      </c>
      <c r="F11" s="31"/>
      <c r="G11" s="61"/>
      <c r="H11" s="74"/>
      <c r="I11" s="30" t="s">
        <v>47</v>
      </c>
      <c r="J11" s="32"/>
      <c r="K11" s="60"/>
      <c r="L11" s="67"/>
      <c r="M11" s="33" t="s">
        <v>60</v>
      </c>
      <c r="N11" s="31"/>
      <c r="O11" s="61"/>
      <c r="P11" s="74"/>
      <c r="Q11" s="38"/>
    </row>
    <row r="12" spans="1:17" ht="15.6" x14ac:dyDescent="0.3">
      <c r="E12" s="30" t="s">
        <v>35</v>
      </c>
      <c r="F12" s="32"/>
      <c r="G12" s="60"/>
      <c r="H12" s="67"/>
      <c r="I12" s="33" t="s">
        <v>48</v>
      </c>
      <c r="J12" s="31"/>
      <c r="K12" s="61"/>
      <c r="L12" s="74"/>
      <c r="M12" s="30" t="s">
        <v>61</v>
      </c>
      <c r="N12" s="32"/>
      <c r="O12" s="60"/>
      <c r="P12" s="67"/>
      <c r="Q12" s="38"/>
    </row>
    <row r="13" spans="1:17" ht="15.6" x14ac:dyDescent="0.3">
      <c r="E13" s="33" t="s">
        <v>36</v>
      </c>
      <c r="F13" s="31"/>
      <c r="G13" s="61"/>
      <c r="H13" s="74"/>
      <c r="I13" s="30" t="s">
        <v>49</v>
      </c>
      <c r="J13" s="32"/>
      <c r="K13" s="60"/>
      <c r="L13" s="67"/>
      <c r="M13" s="33" t="s">
        <v>62</v>
      </c>
      <c r="N13" s="31"/>
      <c r="O13" s="61"/>
      <c r="P13" s="74"/>
      <c r="Q13" s="38"/>
    </row>
    <row r="14" spans="1:17" ht="15.6" x14ac:dyDescent="0.3">
      <c r="E14" s="30" t="s">
        <v>37</v>
      </c>
      <c r="F14" s="32"/>
      <c r="G14" s="60"/>
      <c r="H14" s="67"/>
      <c r="I14" s="33" t="s">
        <v>50</v>
      </c>
      <c r="J14" s="31"/>
      <c r="K14" s="61"/>
      <c r="L14" s="74"/>
      <c r="M14" s="30" t="s">
        <v>63</v>
      </c>
      <c r="N14" s="32"/>
      <c r="O14" s="60"/>
      <c r="P14" s="67"/>
      <c r="Q14" s="38"/>
    </row>
    <row r="15" spans="1:17" ht="15.6" x14ac:dyDescent="0.3">
      <c r="E15" s="33" t="s">
        <v>38</v>
      </c>
      <c r="F15" s="31"/>
      <c r="G15" s="61"/>
      <c r="H15" s="74"/>
      <c r="I15" s="30" t="s">
        <v>52</v>
      </c>
      <c r="J15" s="32"/>
      <c r="K15" s="60"/>
      <c r="L15" s="67"/>
      <c r="M15" s="33" t="s">
        <v>64</v>
      </c>
      <c r="N15" s="31"/>
      <c r="O15" s="61"/>
      <c r="P15" s="74"/>
      <c r="Q15" s="38"/>
    </row>
    <row r="16" spans="1:17" ht="15.6" x14ac:dyDescent="0.3">
      <c r="E16" s="30" t="s">
        <v>39</v>
      </c>
      <c r="F16" s="32"/>
      <c r="G16" s="60"/>
      <c r="H16" s="67"/>
      <c r="I16" s="33" t="s">
        <v>51</v>
      </c>
      <c r="J16" s="31"/>
      <c r="K16" s="61"/>
      <c r="L16" s="74"/>
      <c r="M16" s="30" t="s">
        <v>65</v>
      </c>
      <c r="N16" s="32"/>
      <c r="O16" s="60"/>
      <c r="P16" s="67"/>
      <c r="Q16" s="122"/>
    </row>
    <row r="17" spans="5:17" ht="15.6" x14ac:dyDescent="0.3">
      <c r="E17" s="33" t="s">
        <v>40</v>
      </c>
      <c r="F17" s="31"/>
      <c r="G17" s="61"/>
      <c r="H17" s="74"/>
      <c r="I17" s="30" t="s">
        <v>53</v>
      </c>
      <c r="J17" s="32"/>
      <c r="K17" s="60"/>
      <c r="L17" s="67"/>
      <c r="M17" s="33" t="s">
        <v>66</v>
      </c>
      <c r="N17" s="31"/>
      <c r="O17" s="61"/>
      <c r="P17" s="74"/>
      <c r="Q17" s="38"/>
    </row>
    <row r="18" spans="5:17" ht="15.6" x14ac:dyDescent="0.3">
      <c r="E18" s="30" t="s">
        <v>41</v>
      </c>
      <c r="F18" s="32"/>
      <c r="G18" s="60"/>
      <c r="H18" s="67"/>
      <c r="I18" s="33" t="s">
        <v>54</v>
      </c>
      <c r="J18" s="31"/>
      <c r="K18" s="61"/>
      <c r="L18" s="74"/>
      <c r="M18" s="30" t="s">
        <v>67</v>
      </c>
      <c r="N18" s="32"/>
      <c r="O18" s="60"/>
      <c r="P18" s="67"/>
      <c r="Q18" s="11"/>
    </row>
    <row r="19" spans="5:17" ht="15.6" x14ac:dyDescent="0.3">
      <c r="E19" s="33" t="s">
        <v>42</v>
      </c>
      <c r="F19" s="31"/>
      <c r="G19" s="61"/>
      <c r="H19" s="74"/>
      <c r="I19" s="30" t="s">
        <v>55</v>
      </c>
      <c r="J19" s="32"/>
      <c r="K19" s="60"/>
      <c r="L19" s="67"/>
      <c r="M19" s="33" t="s">
        <v>68</v>
      </c>
      <c r="N19" s="31"/>
      <c r="O19" s="61"/>
      <c r="P19" s="74"/>
      <c r="Q19" s="11"/>
    </row>
    <row r="20" spans="5:17" ht="16.2" thickBot="1" x14ac:dyDescent="0.35">
      <c r="E20" s="34" t="s">
        <v>43</v>
      </c>
      <c r="F20" s="57"/>
      <c r="G20" s="113"/>
      <c r="H20" s="68"/>
      <c r="I20" s="65" t="s">
        <v>56</v>
      </c>
      <c r="J20" s="35"/>
      <c r="K20" s="61"/>
      <c r="L20" s="75"/>
      <c r="M20" s="34" t="s">
        <v>69</v>
      </c>
      <c r="N20" s="57"/>
      <c r="O20" s="113"/>
      <c r="P20" s="68"/>
      <c r="Q20" s="11"/>
    </row>
    <row r="21" spans="5:17" ht="21.6" thickBot="1" x14ac:dyDescent="0.35">
      <c r="J21" s="81" t="s">
        <v>103</v>
      </c>
      <c r="K21" s="82">
        <f>SUM(L21:N21)</f>
        <v>0</v>
      </c>
      <c r="L21" s="83">
        <f>COUNTIF(H8:H20,J21)</f>
        <v>0</v>
      </c>
      <c r="M21" s="83">
        <f>COUNTIF(L8:L20,J21)</f>
        <v>0</v>
      </c>
      <c r="N21" s="84">
        <f>COUNTIF(P8:P20,J21)</f>
        <v>0</v>
      </c>
      <c r="O21" s="58"/>
      <c r="P21" s="58"/>
      <c r="Q21" s="58"/>
    </row>
    <row r="22" spans="5:17" ht="16.2" thickBot="1" x14ac:dyDescent="0.35">
      <c r="G22" s="118" t="s">
        <v>104</v>
      </c>
      <c r="H22" s="120">
        <f>SUM(D83:F95)</f>
        <v>0</v>
      </c>
      <c r="M22" s="119" t="s">
        <v>115</v>
      </c>
      <c r="N22" s="117">
        <f>SUM('CONTROLE DE ENTRADA'!F13-CAIXA!H22)</f>
        <v>0</v>
      </c>
      <c r="O22" s="11"/>
      <c r="P22" s="62"/>
      <c r="Q22" s="62"/>
    </row>
    <row r="23" spans="5:17" x14ac:dyDescent="0.3">
      <c r="N23" s="11"/>
      <c r="O23" s="11"/>
      <c r="P23" s="62"/>
      <c r="Q23" s="62"/>
    </row>
    <row r="24" spans="5:17" ht="15" thickBot="1" x14ac:dyDescent="0.35">
      <c r="N24" s="11"/>
      <c r="O24" s="11"/>
      <c r="P24" s="62"/>
      <c r="Q24" s="62"/>
    </row>
    <row r="25" spans="5:17" ht="21.6" thickBot="1" x14ac:dyDescent="0.35">
      <c r="E25" s="137" t="s">
        <v>30</v>
      </c>
      <c r="F25" s="138"/>
      <c r="G25" s="138"/>
      <c r="H25" s="138"/>
      <c r="I25" s="138"/>
      <c r="J25" s="138"/>
      <c r="K25" s="138"/>
      <c r="L25" s="138"/>
      <c r="M25" s="138"/>
      <c r="N25" s="138"/>
      <c r="O25" s="138"/>
      <c r="P25" s="139"/>
      <c r="Q25" s="38"/>
    </row>
    <row r="26" spans="5:17" ht="16.2" thickBot="1" x14ac:dyDescent="0.35">
      <c r="E26" s="69"/>
      <c r="F26" s="63" t="s">
        <v>100</v>
      </c>
      <c r="G26" s="63" t="s">
        <v>99</v>
      </c>
      <c r="H26" s="63" t="s">
        <v>101</v>
      </c>
      <c r="I26" s="69"/>
      <c r="J26" s="63" t="s">
        <v>100</v>
      </c>
      <c r="K26" s="63" t="s">
        <v>99</v>
      </c>
      <c r="L26" s="70" t="s">
        <v>101</v>
      </c>
      <c r="M26" s="69"/>
      <c r="N26" s="63" t="s">
        <v>100</v>
      </c>
      <c r="O26" s="63" t="s">
        <v>99</v>
      </c>
      <c r="P26" s="70" t="s">
        <v>101</v>
      </c>
      <c r="Q26" s="38"/>
    </row>
    <row r="27" spans="5:17" ht="15.6" x14ac:dyDescent="0.3">
      <c r="E27" s="36" t="s">
        <v>31</v>
      </c>
      <c r="F27" s="56"/>
      <c r="G27" s="59"/>
      <c r="H27" s="66"/>
      <c r="I27" s="64" t="s">
        <v>44</v>
      </c>
      <c r="J27" s="71"/>
      <c r="K27" s="61"/>
      <c r="L27" s="73"/>
      <c r="M27" s="36" t="s">
        <v>57</v>
      </c>
      <c r="N27" s="56"/>
      <c r="O27" s="59"/>
      <c r="P27" s="66"/>
      <c r="Q27" s="38"/>
    </row>
    <row r="28" spans="5:17" ht="15.6" x14ac:dyDescent="0.3">
      <c r="E28" s="33" t="s">
        <v>32</v>
      </c>
      <c r="F28" s="31"/>
      <c r="G28" s="61"/>
      <c r="H28" s="74"/>
      <c r="I28" s="30" t="s">
        <v>45</v>
      </c>
      <c r="J28" s="32"/>
      <c r="K28" s="60"/>
      <c r="L28" s="67"/>
      <c r="M28" s="33" t="s">
        <v>58</v>
      </c>
      <c r="N28" s="31"/>
      <c r="O28" s="61"/>
      <c r="P28" s="74"/>
      <c r="Q28" s="38"/>
    </row>
    <row r="29" spans="5:17" ht="15.6" x14ac:dyDescent="0.3">
      <c r="E29" s="30" t="s">
        <v>33</v>
      </c>
      <c r="F29" s="32"/>
      <c r="G29" s="60"/>
      <c r="H29" s="67"/>
      <c r="I29" s="33" t="s">
        <v>46</v>
      </c>
      <c r="J29" s="31"/>
      <c r="K29" s="61"/>
      <c r="L29" s="74"/>
      <c r="M29" s="30" t="s">
        <v>59</v>
      </c>
      <c r="N29" s="32"/>
      <c r="O29" s="60"/>
      <c r="P29" s="67"/>
      <c r="Q29" s="38"/>
    </row>
    <row r="30" spans="5:17" ht="15.6" x14ac:dyDescent="0.3">
      <c r="E30" s="33" t="s">
        <v>34</v>
      </c>
      <c r="F30" s="31"/>
      <c r="G30" s="61"/>
      <c r="H30" s="74"/>
      <c r="I30" s="30" t="s">
        <v>47</v>
      </c>
      <c r="J30" s="32"/>
      <c r="K30" s="60"/>
      <c r="L30" s="67"/>
      <c r="M30" s="33" t="s">
        <v>60</v>
      </c>
      <c r="N30" s="31"/>
      <c r="O30" s="61"/>
      <c r="P30" s="74"/>
      <c r="Q30" s="38"/>
    </row>
    <row r="31" spans="5:17" ht="15.6" x14ac:dyDescent="0.3">
      <c r="E31" s="30" t="s">
        <v>35</v>
      </c>
      <c r="F31" s="32"/>
      <c r="G31" s="60"/>
      <c r="H31" s="67"/>
      <c r="I31" s="33" t="s">
        <v>48</v>
      </c>
      <c r="J31" s="31"/>
      <c r="K31" s="61"/>
      <c r="L31" s="74"/>
      <c r="M31" s="30" t="s">
        <v>61</v>
      </c>
      <c r="N31" s="32"/>
      <c r="O31" s="60"/>
      <c r="P31" s="67"/>
      <c r="Q31" s="38"/>
    </row>
    <row r="32" spans="5:17" ht="15.6" x14ac:dyDescent="0.3">
      <c r="E32" s="33" t="s">
        <v>36</v>
      </c>
      <c r="F32" s="31"/>
      <c r="G32" s="61"/>
      <c r="H32" s="74"/>
      <c r="I32" s="30" t="s">
        <v>49</v>
      </c>
      <c r="J32" s="32"/>
      <c r="K32" s="60"/>
      <c r="L32" s="67"/>
      <c r="M32" s="33" t="s">
        <v>62</v>
      </c>
      <c r="N32" s="31"/>
      <c r="O32" s="61"/>
      <c r="P32" s="74"/>
      <c r="Q32" s="38"/>
    </row>
    <row r="33" spans="5:17" ht="15.6" x14ac:dyDescent="0.3">
      <c r="E33" s="30" t="s">
        <v>37</v>
      </c>
      <c r="F33" s="32"/>
      <c r="G33" s="60"/>
      <c r="H33" s="67"/>
      <c r="I33" s="33" t="s">
        <v>50</v>
      </c>
      <c r="J33" s="31"/>
      <c r="K33" s="61"/>
      <c r="L33" s="74"/>
      <c r="M33" s="30" t="s">
        <v>63</v>
      </c>
      <c r="N33" s="32"/>
      <c r="O33" s="60"/>
      <c r="P33" s="67"/>
      <c r="Q33" s="38"/>
    </row>
    <row r="34" spans="5:17" ht="15.6" x14ac:dyDescent="0.3">
      <c r="E34" s="33" t="s">
        <v>38</v>
      </c>
      <c r="F34" s="31"/>
      <c r="G34" s="61"/>
      <c r="H34" s="74"/>
      <c r="I34" s="30" t="s">
        <v>52</v>
      </c>
      <c r="J34" s="32"/>
      <c r="K34" s="60"/>
      <c r="L34" s="67"/>
      <c r="M34" s="33" t="s">
        <v>64</v>
      </c>
      <c r="N34" s="31"/>
      <c r="O34" s="61"/>
      <c r="P34" s="74"/>
      <c r="Q34" s="38"/>
    </row>
    <row r="35" spans="5:17" ht="15.6" x14ac:dyDescent="0.3">
      <c r="E35" s="30" t="s">
        <v>39</v>
      </c>
      <c r="F35" s="32"/>
      <c r="G35" s="60"/>
      <c r="H35" s="67"/>
      <c r="I35" s="33" t="s">
        <v>51</v>
      </c>
      <c r="J35" s="31"/>
      <c r="K35" s="61"/>
      <c r="L35" s="74"/>
      <c r="M35" s="30" t="s">
        <v>65</v>
      </c>
      <c r="N35" s="32"/>
      <c r="O35" s="60"/>
      <c r="P35" s="67"/>
      <c r="Q35" s="38"/>
    </row>
    <row r="36" spans="5:17" ht="15.6" x14ac:dyDescent="0.3">
      <c r="E36" s="33" t="s">
        <v>40</v>
      </c>
      <c r="F36" s="31"/>
      <c r="G36" s="61"/>
      <c r="H36" s="74"/>
      <c r="I36" s="30" t="s">
        <v>53</v>
      </c>
      <c r="J36" s="32"/>
      <c r="K36" s="60"/>
      <c r="L36" s="67"/>
      <c r="M36" s="33" t="s">
        <v>66</v>
      </c>
      <c r="N36" s="31"/>
      <c r="O36" s="61"/>
      <c r="P36" s="74"/>
      <c r="Q36" s="38"/>
    </row>
    <row r="37" spans="5:17" ht="15.6" x14ac:dyDescent="0.3">
      <c r="E37" s="30" t="s">
        <v>41</v>
      </c>
      <c r="F37" s="32"/>
      <c r="G37" s="60"/>
      <c r="H37" s="67"/>
      <c r="I37" s="33" t="s">
        <v>54</v>
      </c>
      <c r="J37" s="31"/>
      <c r="K37" s="61"/>
      <c r="L37" s="74"/>
      <c r="M37" s="30" t="s">
        <v>67</v>
      </c>
      <c r="N37" s="32"/>
      <c r="O37" s="60"/>
      <c r="P37" s="67"/>
      <c r="Q37" s="11"/>
    </row>
    <row r="38" spans="5:17" ht="15.6" x14ac:dyDescent="0.3">
      <c r="E38" s="33" t="s">
        <v>42</v>
      </c>
      <c r="F38" s="31"/>
      <c r="G38" s="61"/>
      <c r="H38" s="74"/>
      <c r="I38" s="30" t="s">
        <v>55</v>
      </c>
      <c r="J38" s="32"/>
      <c r="K38" s="60"/>
      <c r="L38" s="67"/>
      <c r="M38" s="33" t="s">
        <v>68</v>
      </c>
      <c r="N38" s="31"/>
      <c r="O38" s="61"/>
      <c r="P38" s="74"/>
      <c r="Q38" s="11"/>
    </row>
    <row r="39" spans="5:17" ht="16.2" thickBot="1" x14ac:dyDescent="0.35">
      <c r="E39" s="34" t="s">
        <v>43</v>
      </c>
      <c r="F39" s="57"/>
      <c r="G39" s="113"/>
      <c r="H39" s="68"/>
      <c r="I39" s="65" t="s">
        <v>56</v>
      </c>
      <c r="J39" s="35"/>
      <c r="K39" s="61"/>
      <c r="L39" s="75"/>
      <c r="M39" s="34" t="s">
        <v>69</v>
      </c>
      <c r="N39" s="57"/>
      <c r="O39" s="113"/>
      <c r="P39" s="68"/>
      <c r="Q39" s="11"/>
    </row>
    <row r="40" spans="5:17" ht="21.6" thickBot="1" x14ac:dyDescent="0.35">
      <c r="J40" s="81" t="s">
        <v>104</v>
      </c>
      <c r="K40" s="82">
        <f>SUM(L40:N40)</f>
        <v>0</v>
      </c>
      <c r="L40" s="83">
        <f>COUNTIF(H27:H39,J40)</f>
        <v>0</v>
      </c>
      <c r="M40" s="83">
        <f>COUNTIF(L27:L39,J40)</f>
        <v>0</v>
      </c>
      <c r="N40" s="84">
        <f>COUNTIF(P27:P39,J40)</f>
        <v>0</v>
      </c>
      <c r="O40" s="58"/>
      <c r="P40" s="58"/>
      <c r="Q40" s="58"/>
    </row>
    <row r="41" spans="5:17" ht="21.6" thickBot="1" x14ac:dyDescent="0.35">
      <c r="G41" s="118" t="s">
        <v>104</v>
      </c>
      <c r="H41" s="120">
        <f>SUM(H83:J95)</f>
        <v>0</v>
      </c>
      <c r="I41" s="116"/>
      <c r="J41" s="114"/>
      <c r="L41" s="115"/>
      <c r="M41" s="119" t="s">
        <v>115</v>
      </c>
      <c r="N41" s="117">
        <f>SUM('CONTROLE DE ENTRADA'!$H$13-CAIXA!$H$41)</f>
        <v>0</v>
      </c>
      <c r="O41" s="58"/>
      <c r="P41" s="58"/>
      <c r="Q41" s="58"/>
    </row>
    <row r="42" spans="5:17" ht="15" thickBot="1" x14ac:dyDescent="0.35"/>
    <row r="43" spans="5:17" ht="21.6" thickBot="1" x14ac:dyDescent="0.35">
      <c r="E43" s="137" t="s">
        <v>98</v>
      </c>
      <c r="F43" s="138"/>
      <c r="G43" s="138"/>
      <c r="H43" s="138"/>
      <c r="I43" s="138"/>
      <c r="J43" s="138"/>
      <c r="K43" s="138"/>
      <c r="L43" s="138"/>
      <c r="M43" s="138"/>
      <c r="N43" s="138"/>
      <c r="O43" s="138"/>
      <c r="P43" s="139"/>
      <c r="Q43" s="38"/>
    </row>
    <row r="44" spans="5:17" ht="16.2" thickBot="1" x14ac:dyDescent="0.35">
      <c r="E44" s="69"/>
      <c r="F44" s="63" t="s">
        <v>100</v>
      </c>
      <c r="G44" s="63" t="s">
        <v>99</v>
      </c>
      <c r="H44" s="63" t="s">
        <v>101</v>
      </c>
      <c r="I44" s="69"/>
      <c r="J44" s="63" t="s">
        <v>100</v>
      </c>
      <c r="K44" s="63" t="s">
        <v>99</v>
      </c>
      <c r="L44" s="70" t="s">
        <v>101</v>
      </c>
      <c r="M44" s="69"/>
      <c r="N44" s="63" t="s">
        <v>100</v>
      </c>
      <c r="O44" s="63" t="s">
        <v>99</v>
      </c>
      <c r="P44" s="70" t="s">
        <v>101</v>
      </c>
      <c r="Q44" s="38"/>
    </row>
    <row r="45" spans="5:17" ht="16.2" thickBot="1" x14ac:dyDescent="0.35">
      <c r="E45" s="36" t="s">
        <v>31</v>
      </c>
      <c r="F45" s="56"/>
      <c r="G45" s="59"/>
      <c r="H45" s="66"/>
      <c r="I45" s="64" t="s">
        <v>44</v>
      </c>
      <c r="J45" s="100"/>
      <c r="K45" s="104"/>
      <c r="L45" s="73"/>
      <c r="M45" s="36" t="s">
        <v>57</v>
      </c>
      <c r="N45" s="56"/>
      <c r="O45" s="59"/>
      <c r="P45" s="66"/>
      <c r="Q45" s="38"/>
    </row>
    <row r="46" spans="5:17" ht="16.2" thickBot="1" x14ac:dyDescent="0.35">
      <c r="E46" s="30" t="s">
        <v>108</v>
      </c>
      <c r="F46" s="141"/>
      <c r="G46" s="142"/>
      <c r="H46" s="143"/>
      <c r="I46" s="33" t="s">
        <v>108</v>
      </c>
      <c r="J46" s="144"/>
      <c r="K46" s="145"/>
      <c r="L46" s="146"/>
      <c r="M46" s="30" t="s">
        <v>108</v>
      </c>
      <c r="N46" s="141"/>
      <c r="O46" s="142"/>
      <c r="P46" s="143"/>
      <c r="Q46" s="38"/>
    </row>
    <row r="47" spans="5:17" ht="16.2" thickBot="1" x14ac:dyDescent="0.35">
      <c r="E47" s="33" t="s">
        <v>32</v>
      </c>
      <c r="F47" s="31"/>
      <c r="G47" s="61"/>
      <c r="H47" s="74"/>
      <c r="I47" s="30" t="s">
        <v>45</v>
      </c>
      <c r="J47" s="32"/>
      <c r="K47" s="60"/>
      <c r="L47" s="67"/>
      <c r="M47" s="33" t="s">
        <v>58</v>
      </c>
      <c r="N47" s="31"/>
      <c r="O47" s="61"/>
      <c r="P47" s="74"/>
      <c r="Q47" s="38"/>
    </row>
    <row r="48" spans="5:17" ht="16.2" thickBot="1" x14ac:dyDescent="0.35">
      <c r="E48" s="33" t="s">
        <v>108</v>
      </c>
      <c r="F48" s="144"/>
      <c r="G48" s="145"/>
      <c r="H48" s="146"/>
      <c r="I48" s="30" t="s">
        <v>108</v>
      </c>
      <c r="J48" s="141"/>
      <c r="K48" s="142"/>
      <c r="L48" s="143"/>
      <c r="M48" s="33" t="s">
        <v>108</v>
      </c>
      <c r="N48" s="144"/>
      <c r="O48" s="145"/>
      <c r="P48" s="146"/>
      <c r="Q48" s="38"/>
    </row>
    <row r="49" spans="2:17" ht="16.2" thickBot="1" x14ac:dyDescent="0.35">
      <c r="E49" s="30" t="s">
        <v>33</v>
      </c>
      <c r="F49" s="32"/>
      <c r="G49" s="60"/>
      <c r="H49" s="67"/>
      <c r="I49" s="33" t="s">
        <v>46</v>
      </c>
      <c r="J49" s="31"/>
      <c r="K49" s="61"/>
      <c r="L49" s="74"/>
      <c r="M49" s="30" t="s">
        <v>59</v>
      </c>
      <c r="N49" s="32"/>
      <c r="O49" s="60"/>
      <c r="P49" s="67"/>
      <c r="Q49" s="38"/>
    </row>
    <row r="50" spans="2:17" ht="16.2" thickBot="1" x14ac:dyDescent="0.35">
      <c r="E50" s="30" t="s">
        <v>108</v>
      </c>
      <c r="F50" s="141"/>
      <c r="G50" s="142"/>
      <c r="H50" s="143"/>
      <c r="I50" s="33" t="s">
        <v>108</v>
      </c>
      <c r="J50" s="144"/>
      <c r="K50" s="145"/>
      <c r="L50" s="146"/>
      <c r="M50" s="30" t="s">
        <v>108</v>
      </c>
      <c r="N50" s="141"/>
      <c r="O50" s="142"/>
      <c r="P50" s="143"/>
      <c r="Q50" s="38"/>
    </row>
    <row r="51" spans="2:17" ht="16.2" thickBot="1" x14ac:dyDescent="0.35">
      <c r="E51" s="33" t="s">
        <v>34</v>
      </c>
      <c r="F51" s="31"/>
      <c r="G51" s="61"/>
      <c r="H51" s="74"/>
      <c r="I51" s="30" t="s">
        <v>47</v>
      </c>
      <c r="J51" s="32"/>
      <c r="K51" s="60"/>
      <c r="L51" s="67"/>
      <c r="M51" s="33" t="s">
        <v>60</v>
      </c>
      <c r="N51" s="31"/>
      <c r="O51" s="61"/>
      <c r="P51" s="74"/>
      <c r="Q51" s="38"/>
    </row>
    <row r="52" spans="2:17" ht="16.2" thickBot="1" x14ac:dyDescent="0.35">
      <c r="E52" s="33" t="s">
        <v>108</v>
      </c>
      <c r="F52" s="144"/>
      <c r="G52" s="145"/>
      <c r="H52" s="146"/>
      <c r="I52" s="30" t="s">
        <v>108</v>
      </c>
      <c r="J52" s="141"/>
      <c r="K52" s="142"/>
      <c r="L52" s="143"/>
      <c r="M52" s="33" t="s">
        <v>108</v>
      </c>
      <c r="N52" s="144"/>
      <c r="O52" s="145"/>
      <c r="P52" s="146"/>
      <c r="Q52" s="38"/>
    </row>
    <row r="53" spans="2:17" ht="16.2" thickBot="1" x14ac:dyDescent="0.35">
      <c r="E53" s="30" t="s">
        <v>35</v>
      </c>
      <c r="F53" s="32"/>
      <c r="G53" s="60"/>
      <c r="H53" s="67"/>
      <c r="I53" s="33" t="s">
        <v>48</v>
      </c>
      <c r="J53" s="31"/>
      <c r="K53" s="61"/>
      <c r="L53" s="74"/>
      <c r="M53" s="30" t="s">
        <v>61</v>
      </c>
      <c r="N53" s="32"/>
      <c r="O53" s="60"/>
      <c r="P53" s="67"/>
      <c r="Q53" s="38"/>
    </row>
    <row r="54" spans="2:17" ht="16.2" thickBot="1" x14ac:dyDescent="0.35">
      <c r="E54" s="30" t="s">
        <v>108</v>
      </c>
      <c r="F54" s="141"/>
      <c r="G54" s="142"/>
      <c r="H54" s="143"/>
      <c r="I54" s="33" t="s">
        <v>108</v>
      </c>
      <c r="J54" s="144"/>
      <c r="K54" s="145"/>
      <c r="L54" s="146"/>
      <c r="M54" s="30" t="s">
        <v>108</v>
      </c>
      <c r="N54" s="141"/>
      <c r="O54" s="142"/>
      <c r="P54" s="143"/>
      <c r="Q54" s="38"/>
    </row>
    <row r="55" spans="2:17" ht="16.2" thickBot="1" x14ac:dyDescent="0.35">
      <c r="E55" s="33" t="s">
        <v>36</v>
      </c>
      <c r="F55" s="31"/>
      <c r="G55" s="61"/>
      <c r="H55" s="74"/>
      <c r="I55" s="30" t="s">
        <v>49</v>
      </c>
      <c r="J55" s="32"/>
      <c r="K55" s="60"/>
      <c r="L55" s="67"/>
      <c r="M55" s="33" t="s">
        <v>62</v>
      </c>
      <c r="N55" s="31"/>
      <c r="O55" s="61"/>
      <c r="P55" s="74"/>
      <c r="Q55" s="38"/>
    </row>
    <row r="56" spans="2:17" ht="16.2" thickBot="1" x14ac:dyDescent="0.35">
      <c r="E56" s="33" t="s">
        <v>108</v>
      </c>
      <c r="F56" s="144"/>
      <c r="G56" s="145"/>
      <c r="H56" s="146"/>
      <c r="I56" s="30" t="s">
        <v>108</v>
      </c>
      <c r="J56" s="141"/>
      <c r="K56" s="142"/>
      <c r="L56" s="143"/>
      <c r="M56" s="33" t="s">
        <v>108</v>
      </c>
      <c r="N56" s="144"/>
      <c r="O56" s="145"/>
      <c r="P56" s="146"/>
      <c r="Q56" s="38"/>
    </row>
    <row r="57" spans="2:17" ht="16.2" thickBot="1" x14ac:dyDescent="0.35">
      <c r="E57" s="30" t="s">
        <v>37</v>
      </c>
      <c r="F57" s="32"/>
      <c r="G57" s="60"/>
      <c r="H57" s="67"/>
      <c r="I57" s="33" t="s">
        <v>50</v>
      </c>
      <c r="J57" s="31"/>
      <c r="K57" s="61"/>
      <c r="L57" s="74"/>
      <c r="M57" s="30" t="s">
        <v>63</v>
      </c>
      <c r="N57" s="32"/>
      <c r="O57" s="60"/>
      <c r="P57" s="67"/>
      <c r="Q57" s="38"/>
    </row>
    <row r="58" spans="2:17" ht="16.2" thickBot="1" x14ac:dyDescent="0.35">
      <c r="E58" s="30" t="s">
        <v>108</v>
      </c>
      <c r="F58" s="141"/>
      <c r="G58" s="142"/>
      <c r="H58" s="143"/>
      <c r="I58" s="33" t="s">
        <v>108</v>
      </c>
      <c r="J58" s="144"/>
      <c r="K58" s="145"/>
      <c r="L58" s="146"/>
      <c r="M58" s="30" t="s">
        <v>108</v>
      </c>
      <c r="N58" s="141"/>
      <c r="O58" s="142"/>
      <c r="P58" s="143"/>
      <c r="Q58" s="38"/>
    </row>
    <row r="59" spans="2:17" ht="16.2" thickBot="1" x14ac:dyDescent="0.35">
      <c r="E59" s="33" t="s">
        <v>38</v>
      </c>
      <c r="F59" s="31"/>
      <c r="G59" s="61"/>
      <c r="H59" s="74"/>
      <c r="I59" s="30" t="s">
        <v>52</v>
      </c>
      <c r="J59" s="32"/>
      <c r="K59" s="60"/>
      <c r="L59" s="67"/>
      <c r="M59" s="33" t="s">
        <v>64</v>
      </c>
      <c r="N59" s="31"/>
      <c r="O59" s="61"/>
      <c r="P59" s="74"/>
      <c r="Q59" s="38"/>
    </row>
    <row r="60" spans="2:17" ht="16.2" thickBot="1" x14ac:dyDescent="0.35">
      <c r="B60" s="2"/>
      <c r="E60" s="33" t="s">
        <v>108</v>
      </c>
      <c r="F60" s="144"/>
      <c r="G60" s="145"/>
      <c r="H60" s="146"/>
      <c r="I60" s="30" t="s">
        <v>108</v>
      </c>
      <c r="J60" s="141"/>
      <c r="K60" s="142"/>
      <c r="L60" s="143"/>
      <c r="M60" s="33" t="s">
        <v>108</v>
      </c>
      <c r="N60" s="144"/>
      <c r="O60" s="145"/>
      <c r="P60" s="146"/>
      <c r="Q60" s="38"/>
    </row>
    <row r="61" spans="2:17" ht="16.2" thickBot="1" x14ac:dyDescent="0.35">
      <c r="B61" s="2"/>
      <c r="E61" s="30" t="s">
        <v>39</v>
      </c>
      <c r="F61" s="32"/>
      <c r="G61" s="60"/>
      <c r="H61" s="67"/>
      <c r="I61" s="33" t="s">
        <v>51</v>
      </c>
      <c r="J61" s="31"/>
      <c r="K61" s="61"/>
      <c r="L61" s="74"/>
      <c r="M61" s="30" t="s">
        <v>65</v>
      </c>
      <c r="N61" s="32"/>
      <c r="O61" s="60"/>
      <c r="P61" s="67"/>
      <c r="Q61" s="38"/>
    </row>
    <row r="62" spans="2:17" ht="16.2" thickBot="1" x14ac:dyDescent="0.35">
      <c r="B62" s="2"/>
      <c r="E62" s="30" t="s">
        <v>108</v>
      </c>
      <c r="F62" s="141"/>
      <c r="G62" s="142"/>
      <c r="H62" s="143"/>
      <c r="I62" s="33" t="s">
        <v>108</v>
      </c>
      <c r="J62" s="144"/>
      <c r="K62" s="145"/>
      <c r="L62" s="146"/>
      <c r="M62" s="30" t="s">
        <v>108</v>
      </c>
      <c r="N62" s="141"/>
      <c r="O62" s="142"/>
      <c r="P62" s="143"/>
      <c r="Q62" s="38"/>
    </row>
    <row r="63" spans="2:17" ht="16.2" thickBot="1" x14ac:dyDescent="0.35">
      <c r="B63" s="2"/>
      <c r="E63" s="33" t="s">
        <v>40</v>
      </c>
      <c r="F63" s="31"/>
      <c r="G63" s="61"/>
      <c r="H63" s="74"/>
      <c r="I63" s="30" t="s">
        <v>53</v>
      </c>
      <c r="J63" s="32"/>
      <c r="K63" s="60"/>
      <c r="L63" s="67"/>
      <c r="M63" s="33" t="s">
        <v>66</v>
      </c>
      <c r="N63" s="31"/>
      <c r="O63" s="61"/>
      <c r="P63" s="74"/>
      <c r="Q63" s="38"/>
    </row>
    <row r="64" spans="2:17" ht="16.2" thickBot="1" x14ac:dyDescent="0.35">
      <c r="E64" s="33" t="s">
        <v>108</v>
      </c>
      <c r="F64" s="144"/>
      <c r="G64" s="145"/>
      <c r="H64" s="146"/>
      <c r="I64" s="30" t="s">
        <v>108</v>
      </c>
      <c r="J64" s="141"/>
      <c r="K64" s="142"/>
      <c r="L64" s="143"/>
      <c r="M64" s="33" t="s">
        <v>108</v>
      </c>
      <c r="N64" s="144"/>
      <c r="O64" s="145"/>
      <c r="P64" s="146"/>
      <c r="Q64" s="38"/>
    </row>
    <row r="65" spans="5:17" ht="16.2" thickBot="1" x14ac:dyDescent="0.35">
      <c r="E65" s="30" t="s">
        <v>41</v>
      </c>
      <c r="F65" s="32"/>
      <c r="G65" s="60"/>
      <c r="H65" s="67"/>
      <c r="I65" s="33" t="s">
        <v>54</v>
      </c>
      <c r="J65" s="31"/>
      <c r="K65" s="61"/>
      <c r="L65" s="74"/>
      <c r="M65" s="30" t="s">
        <v>67</v>
      </c>
      <c r="N65" s="32"/>
      <c r="O65" s="60"/>
      <c r="P65" s="67"/>
      <c r="Q65" s="11"/>
    </row>
    <row r="66" spans="5:17" ht="16.2" thickBot="1" x14ac:dyDescent="0.35">
      <c r="E66" s="30" t="s">
        <v>108</v>
      </c>
      <c r="F66" s="141"/>
      <c r="G66" s="142"/>
      <c r="H66" s="143"/>
      <c r="I66" s="33" t="s">
        <v>108</v>
      </c>
      <c r="J66" s="144"/>
      <c r="K66" s="145"/>
      <c r="L66" s="146"/>
      <c r="M66" s="30" t="s">
        <v>108</v>
      </c>
      <c r="N66" s="141"/>
      <c r="O66" s="142"/>
      <c r="P66" s="143"/>
      <c r="Q66" s="11"/>
    </row>
    <row r="67" spans="5:17" ht="16.2" thickBot="1" x14ac:dyDescent="0.35">
      <c r="E67" s="33" t="s">
        <v>42</v>
      </c>
      <c r="F67" s="31"/>
      <c r="G67" s="61"/>
      <c r="H67" s="74"/>
      <c r="I67" s="30" t="s">
        <v>55</v>
      </c>
      <c r="J67" s="32"/>
      <c r="K67" s="60"/>
      <c r="L67" s="67"/>
      <c r="M67" s="33" t="s">
        <v>68</v>
      </c>
      <c r="N67" s="31"/>
      <c r="O67" s="61"/>
      <c r="P67" s="74"/>
      <c r="Q67" s="11"/>
    </row>
    <row r="68" spans="5:17" ht="16.2" thickBot="1" x14ac:dyDescent="0.35">
      <c r="E68" s="33" t="s">
        <v>108</v>
      </c>
      <c r="F68" s="144"/>
      <c r="G68" s="145"/>
      <c r="H68" s="146"/>
      <c r="I68" s="30" t="s">
        <v>108</v>
      </c>
      <c r="J68" s="141"/>
      <c r="K68" s="142"/>
      <c r="L68" s="143"/>
      <c r="M68" s="33" t="s">
        <v>108</v>
      </c>
      <c r="N68" s="144"/>
      <c r="O68" s="145"/>
      <c r="P68" s="146"/>
      <c r="Q68" s="11"/>
    </row>
    <row r="69" spans="5:17" ht="16.2" thickBot="1" x14ac:dyDescent="0.35">
      <c r="E69" s="30" t="s">
        <v>43</v>
      </c>
      <c r="F69" s="32"/>
      <c r="G69" s="60"/>
      <c r="H69" s="67"/>
      <c r="I69" s="33" t="s">
        <v>56</v>
      </c>
      <c r="J69" s="31"/>
      <c r="K69" s="61"/>
      <c r="L69" s="74"/>
      <c r="M69" s="30" t="s">
        <v>69</v>
      </c>
      <c r="N69" s="32"/>
      <c r="O69" s="60"/>
      <c r="P69" s="67"/>
      <c r="Q69" s="11"/>
    </row>
    <row r="70" spans="5:17" ht="16.2" thickBot="1" x14ac:dyDescent="0.35">
      <c r="E70" s="34" t="s">
        <v>108</v>
      </c>
      <c r="F70" s="141"/>
      <c r="G70" s="142"/>
      <c r="H70" s="143"/>
      <c r="I70" s="65" t="s">
        <v>108</v>
      </c>
      <c r="J70" s="144"/>
      <c r="K70" s="145"/>
      <c r="L70" s="146"/>
      <c r="M70" s="34" t="s">
        <v>108</v>
      </c>
      <c r="N70" s="141"/>
      <c r="O70" s="142"/>
      <c r="P70" s="143"/>
      <c r="Q70" s="11"/>
    </row>
    <row r="71" spans="5:17" ht="21.6" thickBot="1" x14ac:dyDescent="0.35">
      <c r="F71" s="2"/>
      <c r="G71" s="2"/>
      <c r="H71" s="2"/>
      <c r="I71" s="2"/>
      <c r="J71" s="81" t="s">
        <v>103</v>
      </c>
      <c r="K71" s="82">
        <f>SUM(L71:N71)</f>
        <v>0</v>
      </c>
      <c r="L71" s="83">
        <f>COUNTIF(H45:H69,J71)</f>
        <v>0</v>
      </c>
      <c r="M71" s="99">
        <f>COUNTIF(L45:L69,J71)</f>
        <v>0</v>
      </c>
      <c r="N71" s="84">
        <f>COUNTIF(P45:P69,J71)</f>
        <v>0</v>
      </c>
      <c r="O71" s="58"/>
      <c r="P71" s="58"/>
      <c r="Q71" s="58"/>
    </row>
    <row r="72" spans="5:17" ht="15" thickBot="1" x14ac:dyDescent="0.35"/>
    <row r="73" spans="5:17" ht="16.2" thickBot="1" x14ac:dyDescent="0.35">
      <c r="G73" s="118" t="s">
        <v>104</v>
      </c>
      <c r="H73" s="120">
        <f>SUM(L83:N95)</f>
        <v>0</v>
      </c>
      <c r="M73" s="119" t="s">
        <v>115</v>
      </c>
      <c r="N73" s="117">
        <f>SUM('CONTROLE DE ENTRADA'!G16-CAIXA!H73)</f>
        <v>0</v>
      </c>
    </row>
    <row r="83" spans="4:14" hidden="1" x14ac:dyDescent="0.3">
      <c r="D83">
        <f>IF(H8="Dinheiro",G8+$G$40,$G$40+0)</f>
        <v>0</v>
      </c>
      <c r="E83">
        <f>IF(L8="Dinheiro",K8+$G$40,$G$40+0)</f>
        <v>0</v>
      </c>
      <c r="F83">
        <f>IF(P8="Dinheiro",O8+$G$40,$G$40+0)</f>
        <v>0</v>
      </c>
      <c r="H83">
        <f>IF(H27="Dinheiro",G27+$G$40,$G$40+0)</f>
        <v>0</v>
      </c>
      <c r="I83">
        <f>IF(L27="Dinheiro",K27+$G$40,$G$40+0)</f>
        <v>0</v>
      </c>
      <c r="J83">
        <f>IF(P27="Dinheiro",O27+$G$40,$G$40+0)</f>
        <v>0</v>
      </c>
      <c r="L83">
        <f>IF(H45="Dinheiro",G45+$G$40,$G$40+0)</f>
        <v>0</v>
      </c>
      <c r="M83">
        <f>IF(L45="Dinheiro",K45+$G$40,$G$40+0)</f>
        <v>0</v>
      </c>
      <c r="N83">
        <f>IF(P45="Dinheiro",O45+$G$40,$G$40+0)</f>
        <v>0</v>
      </c>
    </row>
    <row r="84" spans="4:14" hidden="1" x14ac:dyDescent="0.3">
      <c r="D84">
        <f t="shared" ref="D84:D95" si="0">IF(H9="Dinheiro",G9+$G$40,$G$40+0)</f>
        <v>0</v>
      </c>
      <c r="E84">
        <f t="shared" ref="E84:E95" si="1">IF(L9="Dinheiro",K9+$G$40,$G$40+0)</f>
        <v>0</v>
      </c>
      <c r="F84">
        <f t="shared" ref="F84:F95" si="2">IF(P9="Dinheiro",O9+$G$40,$G$40+0)</f>
        <v>0</v>
      </c>
      <c r="H84">
        <f>IF(H28="Dinheiro",G28+$G$40,$G$40+0)</f>
        <v>0</v>
      </c>
      <c r="I84">
        <f t="shared" ref="I84:I95" si="3">IF(L28="Dinheiro",K28+$G$40,$G$40+0)</f>
        <v>0</v>
      </c>
      <c r="J84">
        <f t="shared" ref="J84:J95" si="4">IF(P28="Dinheiro",O28+$G$40,$G$40+0)</f>
        <v>0</v>
      </c>
      <c r="L84">
        <f>IF(H47="Dinheiro",G47+$G$40,$G$40+0)</f>
        <v>0</v>
      </c>
      <c r="M84">
        <f>IF(L47="Dinheiro",K47+$G$40,$G$40+0)</f>
        <v>0</v>
      </c>
      <c r="N84">
        <f>IF(P47="Dinheiro",O47+$G$40,$G$40+0)</f>
        <v>0</v>
      </c>
    </row>
    <row r="85" spans="4:14" hidden="1" x14ac:dyDescent="0.3">
      <c r="D85">
        <f t="shared" si="0"/>
        <v>0</v>
      </c>
      <c r="E85">
        <f t="shared" si="1"/>
        <v>0</v>
      </c>
      <c r="F85">
        <f t="shared" si="2"/>
        <v>0</v>
      </c>
      <c r="H85">
        <f t="shared" ref="H85:H95" si="5">IF(H29="Dinheiro",G29+$G$40,$G$40+0)</f>
        <v>0</v>
      </c>
      <c r="I85">
        <f t="shared" si="3"/>
        <v>0</v>
      </c>
      <c r="J85">
        <f t="shared" si="4"/>
        <v>0</v>
      </c>
      <c r="L85">
        <f>IF(H49="Dinheiro",G49+$G$40,$G$40+0)</f>
        <v>0</v>
      </c>
      <c r="M85">
        <f>IF(L49="Dinheiro",K49+$G$40,$G$40+0)</f>
        <v>0</v>
      </c>
      <c r="N85">
        <f>IF(P49="Dinheiro",O49+$G$40,$G$40+0)</f>
        <v>0</v>
      </c>
    </row>
    <row r="86" spans="4:14" hidden="1" x14ac:dyDescent="0.3">
      <c r="D86">
        <f t="shared" si="0"/>
        <v>0</v>
      </c>
      <c r="E86">
        <f t="shared" si="1"/>
        <v>0</v>
      </c>
      <c r="F86">
        <f t="shared" si="2"/>
        <v>0</v>
      </c>
      <c r="H86">
        <f t="shared" si="5"/>
        <v>0</v>
      </c>
      <c r="I86">
        <f t="shared" si="3"/>
        <v>0</v>
      </c>
      <c r="J86">
        <f t="shared" si="4"/>
        <v>0</v>
      </c>
      <c r="L86">
        <f>IF(H51="Dinheiro",G51+$G$40,$G$40+0)</f>
        <v>0</v>
      </c>
      <c r="M86">
        <f>IF(L51="Dinheiro",K51+$G$40,$G$40+0)</f>
        <v>0</v>
      </c>
      <c r="N86">
        <f>IF(P51="Dinheiro",O51+$G$40,$G$40+0)</f>
        <v>0</v>
      </c>
    </row>
    <row r="87" spans="4:14" hidden="1" x14ac:dyDescent="0.3">
      <c r="D87">
        <f t="shared" si="0"/>
        <v>0</v>
      </c>
      <c r="E87">
        <f t="shared" si="1"/>
        <v>0</v>
      </c>
      <c r="F87">
        <f t="shared" si="2"/>
        <v>0</v>
      </c>
      <c r="H87">
        <f t="shared" si="5"/>
        <v>0</v>
      </c>
      <c r="I87">
        <f t="shared" si="3"/>
        <v>0</v>
      </c>
      <c r="J87">
        <f t="shared" si="4"/>
        <v>0</v>
      </c>
      <c r="L87">
        <f>IF(H53="Dinheiro",G53+$G$40,$G$40+0)</f>
        <v>0</v>
      </c>
      <c r="M87">
        <f>IF(L53="Dinheiro",K53+$G$40,$G$40+0)</f>
        <v>0</v>
      </c>
      <c r="N87">
        <f>IF(P53="Dinheiro",O53+$G$40,$G$40+0)</f>
        <v>0</v>
      </c>
    </row>
    <row r="88" spans="4:14" hidden="1" x14ac:dyDescent="0.3">
      <c r="D88">
        <f t="shared" si="0"/>
        <v>0</v>
      </c>
      <c r="E88">
        <f t="shared" si="1"/>
        <v>0</v>
      </c>
      <c r="F88">
        <f t="shared" si="2"/>
        <v>0</v>
      </c>
      <c r="H88">
        <f t="shared" si="5"/>
        <v>0</v>
      </c>
      <c r="I88">
        <f t="shared" si="3"/>
        <v>0</v>
      </c>
      <c r="J88">
        <f t="shared" si="4"/>
        <v>0</v>
      </c>
      <c r="L88">
        <f>IF(H55="Dinheiro",G55+$G$40,$G$40+0)</f>
        <v>0</v>
      </c>
      <c r="M88">
        <f>IF(L55="Dinheiro",K55+$G$40,$G$40+0)</f>
        <v>0</v>
      </c>
      <c r="N88">
        <f>IF(P55="Dinheiro",O55+$G$40,$G$40+0)</f>
        <v>0</v>
      </c>
    </row>
    <row r="89" spans="4:14" hidden="1" x14ac:dyDescent="0.3">
      <c r="D89">
        <f t="shared" si="0"/>
        <v>0</v>
      </c>
      <c r="E89">
        <f t="shared" si="1"/>
        <v>0</v>
      </c>
      <c r="F89">
        <f t="shared" si="2"/>
        <v>0</v>
      </c>
      <c r="H89">
        <f t="shared" si="5"/>
        <v>0</v>
      </c>
      <c r="I89">
        <f t="shared" si="3"/>
        <v>0</v>
      </c>
      <c r="J89">
        <f t="shared" si="4"/>
        <v>0</v>
      </c>
      <c r="L89">
        <f>IF(H57="Dinheiro",G57+$G$40,$G$40+0)</f>
        <v>0</v>
      </c>
      <c r="M89">
        <f>IF(L57="Dinheiro",K57+$G$40,$G$40+0)</f>
        <v>0</v>
      </c>
      <c r="N89">
        <f>IF(P57="Dinheiro",O57+$G$40,$G$40+0)</f>
        <v>0</v>
      </c>
    </row>
    <row r="90" spans="4:14" hidden="1" x14ac:dyDescent="0.3">
      <c r="D90">
        <f t="shared" si="0"/>
        <v>0</v>
      </c>
      <c r="E90">
        <f t="shared" si="1"/>
        <v>0</v>
      </c>
      <c r="F90">
        <f t="shared" si="2"/>
        <v>0</v>
      </c>
      <c r="H90">
        <f t="shared" si="5"/>
        <v>0</v>
      </c>
      <c r="I90">
        <f t="shared" si="3"/>
        <v>0</v>
      </c>
      <c r="J90">
        <f t="shared" si="4"/>
        <v>0</v>
      </c>
      <c r="L90">
        <f>IF(H59="Dinheiro",G59+$G$40,$G$40+0)</f>
        <v>0</v>
      </c>
      <c r="M90">
        <f>IF(L59="Dinheiro",K59+$G$40,$G$40+0)</f>
        <v>0</v>
      </c>
      <c r="N90">
        <f>IF(P59="Dinheiro",O59+$G$40,$G$40+0)</f>
        <v>0</v>
      </c>
    </row>
    <row r="91" spans="4:14" hidden="1" x14ac:dyDescent="0.3">
      <c r="D91">
        <f t="shared" si="0"/>
        <v>0</v>
      </c>
      <c r="E91">
        <f t="shared" si="1"/>
        <v>0</v>
      </c>
      <c r="F91">
        <f t="shared" si="2"/>
        <v>0</v>
      </c>
      <c r="H91">
        <f t="shared" si="5"/>
        <v>0</v>
      </c>
      <c r="I91">
        <f t="shared" si="3"/>
        <v>0</v>
      </c>
      <c r="J91">
        <f t="shared" si="4"/>
        <v>0</v>
      </c>
      <c r="L91">
        <f>IF(H61="Dinheiro",G61+$G$40,$G$40+0)</f>
        <v>0</v>
      </c>
      <c r="M91">
        <f>IF(L61="Dinheiro",K61+$G$40,$G$40+0)</f>
        <v>0</v>
      </c>
      <c r="N91">
        <f>IF(P61="Dinheiro",O61+$G$40,$G$40+0)</f>
        <v>0</v>
      </c>
    </row>
    <row r="92" spans="4:14" hidden="1" x14ac:dyDescent="0.3">
      <c r="D92">
        <f t="shared" si="0"/>
        <v>0</v>
      </c>
      <c r="E92">
        <f t="shared" si="1"/>
        <v>0</v>
      </c>
      <c r="F92">
        <f t="shared" si="2"/>
        <v>0</v>
      </c>
      <c r="H92">
        <f t="shared" si="5"/>
        <v>0</v>
      </c>
      <c r="I92">
        <f t="shared" si="3"/>
        <v>0</v>
      </c>
      <c r="J92">
        <f t="shared" si="4"/>
        <v>0</v>
      </c>
      <c r="L92">
        <f>IF(H63="Dinheiro",G63+$G$40,$G$40+0)</f>
        <v>0</v>
      </c>
      <c r="M92">
        <f>IF(L63="Dinheiro",K63+$G$40,$G$40+0)</f>
        <v>0</v>
      </c>
      <c r="N92">
        <f>IF(P63="Dinheiro",O63+$G$40,$G$40+0)</f>
        <v>0</v>
      </c>
    </row>
    <row r="93" spans="4:14" hidden="1" x14ac:dyDescent="0.3">
      <c r="D93">
        <f t="shared" si="0"/>
        <v>0</v>
      </c>
      <c r="E93">
        <f t="shared" si="1"/>
        <v>0</v>
      </c>
      <c r="F93">
        <f t="shared" si="2"/>
        <v>0</v>
      </c>
      <c r="H93">
        <f t="shared" si="5"/>
        <v>0</v>
      </c>
      <c r="I93">
        <f t="shared" si="3"/>
        <v>0</v>
      </c>
      <c r="J93">
        <f t="shared" si="4"/>
        <v>0</v>
      </c>
      <c r="L93">
        <f>IF(H65="Dinheiro",G65+$G$40,$G$40+0)</f>
        <v>0</v>
      </c>
      <c r="M93">
        <f>IF(L65="Dinheiro",K65+$G$40,$G$40+0)</f>
        <v>0</v>
      </c>
      <c r="N93">
        <f>IF(P65="Dinheiro",O65+$G$40,$G$40+0)</f>
        <v>0</v>
      </c>
    </row>
    <row r="94" spans="4:14" hidden="1" x14ac:dyDescent="0.3">
      <c r="D94">
        <f t="shared" si="0"/>
        <v>0</v>
      </c>
      <c r="E94">
        <f t="shared" si="1"/>
        <v>0</v>
      </c>
      <c r="F94">
        <f t="shared" si="2"/>
        <v>0</v>
      </c>
      <c r="H94">
        <f t="shared" si="5"/>
        <v>0</v>
      </c>
      <c r="I94">
        <f t="shared" si="3"/>
        <v>0</v>
      </c>
      <c r="J94">
        <f t="shared" si="4"/>
        <v>0</v>
      </c>
      <c r="L94">
        <f>IF(H67="Dinheiro",G67+$G$40,$G$40+0)</f>
        <v>0</v>
      </c>
      <c r="M94">
        <f>IF(L67="Dinheiro",K67+$G$40,$G$40+0)</f>
        <v>0</v>
      </c>
      <c r="N94">
        <f>IF(P67="Dinheiro",O67+$G$40,$G$40+0)</f>
        <v>0</v>
      </c>
    </row>
    <row r="95" spans="4:14" hidden="1" x14ac:dyDescent="0.3">
      <c r="D95">
        <f t="shared" si="0"/>
        <v>0</v>
      </c>
      <c r="E95">
        <f t="shared" si="1"/>
        <v>0</v>
      </c>
      <c r="F95">
        <f t="shared" si="2"/>
        <v>0</v>
      </c>
      <c r="H95">
        <f t="shared" si="5"/>
        <v>0</v>
      </c>
      <c r="I95">
        <f t="shared" si="3"/>
        <v>0</v>
      </c>
      <c r="J95">
        <f t="shared" si="4"/>
        <v>0</v>
      </c>
      <c r="L95">
        <f>IF(H69="Dinheiro",G69+$G$40,$G$40+0)</f>
        <v>0</v>
      </c>
      <c r="M95">
        <f>IF(L69="Dinheiro",K69+$G$40,$G$40+0)</f>
        <v>0</v>
      </c>
      <c r="N95">
        <f>IF(P69="Dinheiro",O69+$G$40,$G$40+0)</f>
        <v>0</v>
      </c>
    </row>
  </sheetData>
  <mergeCells count="43">
    <mergeCell ref="N60:P60"/>
    <mergeCell ref="J46:L46"/>
    <mergeCell ref="J50:L50"/>
    <mergeCell ref="N48:P48"/>
    <mergeCell ref="N52:P52"/>
    <mergeCell ref="N56:P56"/>
    <mergeCell ref="J54:L54"/>
    <mergeCell ref="J60:L60"/>
    <mergeCell ref="J48:L48"/>
    <mergeCell ref="J52:L52"/>
    <mergeCell ref="J56:L56"/>
    <mergeCell ref="N58:P58"/>
    <mergeCell ref="N54:P54"/>
    <mergeCell ref="N50:P50"/>
    <mergeCell ref="J58:L58"/>
    <mergeCell ref="F70:H70"/>
    <mergeCell ref="N70:P70"/>
    <mergeCell ref="N66:P66"/>
    <mergeCell ref="N62:P62"/>
    <mergeCell ref="N64:P64"/>
    <mergeCell ref="J70:L70"/>
    <mergeCell ref="N68:P68"/>
    <mergeCell ref="J64:L64"/>
    <mergeCell ref="J68:L68"/>
    <mergeCell ref="F64:H64"/>
    <mergeCell ref="J62:L62"/>
    <mergeCell ref="F68:H68"/>
    <mergeCell ref="J66:L66"/>
    <mergeCell ref="F62:H62"/>
    <mergeCell ref="F66:H66"/>
    <mergeCell ref="F48:H48"/>
    <mergeCell ref="F52:H52"/>
    <mergeCell ref="F56:H56"/>
    <mergeCell ref="F60:H60"/>
    <mergeCell ref="F50:H50"/>
    <mergeCell ref="F54:H54"/>
    <mergeCell ref="F58:H58"/>
    <mergeCell ref="E6:P6"/>
    <mergeCell ref="J4:M4"/>
    <mergeCell ref="E25:P25"/>
    <mergeCell ref="E43:P43"/>
    <mergeCell ref="F46:H46"/>
    <mergeCell ref="N46:P46"/>
  </mergeCells>
  <conditionalFormatting sqref="H8:H20">
    <cfRule type="containsText" dxfId="101" priority="97" operator="containsText" text="Dinheiro">
      <formula>NOT(ISERROR(SEARCH("Dinheiro",H8)))</formula>
    </cfRule>
    <cfRule type="containsText" dxfId="100" priority="98" operator="containsText" text="Cartão">
      <formula>NOT(ISERROR(SEARCH("Cartão",H8)))</formula>
    </cfRule>
  </conditionalFormatting>
  <conditionalFormatting sqref="P8:P20">
    <cfRule type="containsText" dxfId="99" priority="95" operator="containsText" text="Dinheiro">
      <formula>NOT(ISERROR(SEARCH("Dinheiro",P8)))</formula>
    </cfRule>
    <cfRule type="containsText" dxfId="98" priority="96" operator="containsText" text="Cartão">
      <formula>NOT(ISERROR(SEARCH("Cartão",P8)))</formula>
    </cfRule>
  </conditionalFormatting>
  <conditionalFormatting sqref="L8">
    <cfRule type="containsText" dxfId="97" priority="93" operator="containsText" text="Dinheiro">
      <formula>NOT(ISERROR(SEARCH("Dinheiro",L8)))</formula>
    </cfRule>
    <cfRule type="containsText" dxfId="96" priority="94" operator="containsText" text="Cartão">
      <formula>NOT(ISERROR(SEARCH("Cartão",L8)))</formula>
    </cfRule>
  </conditionalFormatting>
  <conditionalFormatting sqref="L9">
    <cfRule type="containsText" dxfId="95" priority="91" operator="containsText" text="Dinheiro">
      <formula>NOT(ISERROR(SEARCH("Dinheiro",L9)))</formula>
    </cfRule>
    <cfRule type="containsText" dxfId="94" priority="92" operator="containsText" text="Cartão">
      <formula>NOT(ISERROR(SEARCH("Cartão",L9)))</formula>
    </cfRule>
  </conditionalFormatting>
  <conditionalFormatting sqref="L10">
    <cfRule type="containsText" dxfId="93" priority="89" operator="containsText" text="Dinheiro">
      <formula>NOT(ISERROR(SEARCH("Dinheiro",L10)))</formula>
    </cfRule>
    <cfRule type="containsText" dxfId="92" priority="90" operator="containsText" text="Cartão">
      <formula>NOT(ISERROR(SEARCH("Cartão",L10)))</formula>
    </cfRule>
  </conditionalFormatting>
  <conditionalFormatting sqref="L14">
    <cfRule type="containsText" dxfId="91" priority="87" operator="containsText" text="Dinheiro">
      <formula>NOT(ISERROR(SEARCH("Dinheiro",L14)))</formula>
    </cfRule>
    <cfRule type="containsText" dxfId="90" priority="88" operator="containsText" text="Cartão">
      <formula>NOT(ISERROR(SEARCH("Cartão",L14)))</formula>
    </cfRule>
  </conditionalFormatting>
  <conditionalFormatting sqref="L16">
    <cfRule type="containsText" dxfId="89" priority="85" operator="containsText" text="Dinheiro">
      <formula>NOT(ISERROR(SEARCH("Dinheiro",L16)))</formula>
    </cfRule>
    <cfRule type="containsText" dxfId="88" priority="86" operator="containsText" text="Cartão">
      <formula>NOT(ISERROR(SEARCH("Cartão",L16)))</formula>
    </cfRule>
  </conditionalFormatting>
  <conditionalFormatting sqref="L18">
    <cfRule type="containsText" dxfId="87" priority="83" operator="containsText" text="Dinheiro">
      <formula>NOT(ISERROR(SEARCH("Dinheiro",L18)))</formula>
    </cfRule>
    <cfRule type="containsText" dxfId="86" priority="84" operator="containsText" text="Cartão">
      <formula>NOT(ISERROR(SEARCH("Cartão",L18)))</formula>
    </cfRule>
  </conditionalFormatting>
  <conditionalFormatting sqref="L20">
    <cfRule type="containsText" dxfId="85" priority="81" operator="containsText" text="Dinheiro">
      <formula>NOT(ISERROR(SEARCH("Dinheiro",L20)))</formula>
    </cfRule>
    <cfRule type="containsText" dxfId="84" priority="82" operator="containsText" text="Cartão">
      <formula>NOT(ISERROR(SEARCH("Cartão",L20)))</formula>
    </cfRule>
  </conditionalFormatting>
  <conditionalFormatting sqref="L11">
    <cfRule type="containsText" dxfId="83" priority="79" operator="containsText" text="Dinheiro">
      <formula>NOT(ISERROR(SEARCH("Dinheiro",L11)))</formula>
    </cfRule>
    <cfRule type="containsText" dxfId="82" priority="80" operator="containsText" text="Cartão">
      <formula>NOT(ISERROR(SEARCH("Cartão",L11)))</formula>
    </cfRule>
  </conditionalFormatting>
  <conditionalFormatting sqref="L13">
    <cfRule type="containsText" dxfId="81" priority="77" operator="containsText" text="Dinheiro">
      <formula>NOT(ISERROR(SEARCH("Dinheiro",L13)))</formula>
    </cfRule>
    <cfRule type="containsText" dxfId="80" priority="78" operator="containsText" text="Cartão">
      <formula>NOT(ISERROR(SEARCH("Cartão",L13)))</formula>
    </cfRule>
  </conditionalFormatting>
  <conditionalFormatting sqref="L15">
    <cfRule type="containsText" dxfId="79" priority="75" operator="containsText" text="Dinheiro">
      <formula>NOT(ISERROR(SEARCH("Dinheiro",L15)))</formula>
    </cfRule>
    <cfRule type="containsText" dxfId="78" priority="76" operator="containsText" text="Cartão">
      <formula>NOT(ISERROR(SEARCH("Cartão",L15)))</formula>
    </cfRule>
  </conditionalFormatting>
  <conditionalFormatting sqref="L17">
    <cfRule type="containsText" dxfId="77" priority="73" operator="containsText" text="Dinheiro">
      <formula>NOT(ISERROR(SEARCH("Dinheiro",L17)))</formula>
    </cfRule>
    <cfRule type="containsText" dxfId="76" priority="74" operator="containsText" text="Cartão">
      <formula>NOT(ISERROR(SEARCH("Cartão",L17)))</formula>
    </cfRule>
  </conditionalFormatting>
  <conditionalFormatting sqref="L19">
    <cfRule type="containsText" dxfId="75" priority="71" operator="containsText" text="Dinheiro">
      <formula>NOT(ISERROR(SEARCH("Dinheiro",L19)))</formula>
    </cfRule>
    <cfRule type="containsText" dxfId="74" priority="72" operator="containsText" text="Cartão">
      <formula>NOT(ISERROR(SEARCH("Cartão",L19)))</formula>
    </cfRule>
  </conditionalFormatting>
  <conditionalFormatting sqref="J21">
    <cfRule type="containsText" dxfId="73" priority="69" operator="containsText" text="Dinheiro">
      <formula>NOT(ISERROR(SEARCH("Dinheiro",J21)))</formula>
    </cfRule>
    <cfRule type="containsText" dxfId="72" priority="70" operator="containsText" text="Cartão">
      <formula>NOT(ISERROR(SEARCH("Cartão",J21)))</formula>
    </cfRule>
  </conditionalFormatting>
  <conditionalFormatting sqref="L12">
    <cfRule type="containsText" dxfId="71" priority="67" operator="containsText" text="Dinheiro">
      <formula>NOT(ISERROR(SEARCH("Dinheiro",L12)))</formula>
    </cfRule>
    <cfRule type="containsText" dxfId="70" priority="68" operator="containsText" text="Cartão">
      <formula>NOT(ISERROR(SEARCH("Cartão",L12)))</formula>
    </cfRule>
  </conditionalFormatting>
  <conditionalFormatting sqref="H27:H39">
    <cfRule type="containsText" dxfId="69" priority="65" operator="containsText" text="Dinheiro">
      <formula>NOT(ISERROR(SEARCH("Dinheiro",H27)))</formula>
    </cfRule>
    <cfRule type="containsText" dxfId="68" priority="66" operator="containsText" text="Cartão">
      <formula>NOT(ISERROR(SEARCH("Cartão",H27)))</formula>
    </cfRule>
  </conditionalFormatting>
  <conditionalFormatting sqref="P27:P39">
    <cfRule type="containsText" dxfId="67" priority="63" operator="containsText" text="Dinheiro">
      <formula>NOT(ISERROR(SEARCH("Dinheiro",P27)))</formula>
    </cfRule>
    <cfRule type="containsText" dxfId="66" priority="64" operator="containsText" text="Cartão">
      <formula>NOT(ISERROR(SEARCH("Cartão",P27)))</formula>
    </cfRule>
  </conditionalFormatting>
  <conditionalFormatting sqref="L27">
    <cfRule type="containsText" dxfId="65" priority="61" operator="containsText" text="Dinheiro">
      <formula>NOT(ISERROR(SEARCH("Dinheiro",L27)))</formula>
    </cfRule>
    <cfRule type="containsText" dxfId="64" priority="62" operator="containsText" text="Cartão">
      <formula>NOT(ISERROR(SEARCH("Cartão",L27)))</formula>
    </cfRule>
  </conditionalFormatting>
  <conditionalFormatting sqref="L28">
    <cfRule type="containsText" dxfId="63" priority="59" operator="containsText" text="Dinheiro">
      <formula>NOT(ISERROR(SEARCH("Dinheiro",L28)))</formula>
    </cfRule>
    <cfRule type="containsText" dxfId="62" priority="60" operator="containsText" text="Cartão">
      <formula>NOT(ISERROR(SEARCH("Cartão",L28)))</formula>
    </cfRule>
  </conditionalFormatting>
  <conditionalFormatting sqref="L29">
    <cfRule type="containsText" dxfId="61" priority="57" operator="containsText" text="Dinheiro">
      <formula>NOT(ISERROR(SEARCH("Dinheiro",L29)))</formula>
    </cfRule>
    <cfRule type="containsText" dxfId="60" priority="58" operator="containsText" text="Cartão">
      <formula>NOT(ISERROR(SEARCH("Cartão",L29)))</formula>
    </cfRule>
  </conditionalFormatting>
  <conditionalFormatting sqref="L33">
    <cfRule type="containsText" dxfId="59" priority="55" operator="containsText" text="Dinheiro">
      <formula>NOT(ISERROR(SEARCH("Dinheiro",L33)))</formula>
    </cfRule>
    <cfRule type="containsText" dxfId="58" priority="56" operator="containsText" text="Cartão">
      <formula>NOT(ISERROR(SEARCH("Cartão",L33)))</formula>
    </cfRule>
  </conditionalFormatting>
  <conditionalFormatting sqref="L35">
    <cfRule type="containsText" dxfId="57" priority="53" operator="containsText" text="Dinheiro">
      <formula>NOT(ISERROR(SEARCH("Dinheiro",L35)))</formula>
    </cfRule>
    <cfRule type="containsText" dxfId="56" priority="54" operator="containsText" text="Cartão">
      <formula>NOT(ISERROR(SEARCH("Cartão",L35)))</formula>
    </cfRule>
  </conditionalFormatting>
  <conditionalFormatting sqref="L37">
    <cfRule type="containsText" dxfId="55" priority="51" operator="containsText" text="Dinheiro">
      <formula>NOT(ISERROR(SEARCH("Dinheiro",L37)))</formula>
    </cfRule>
    <cfRule type="containsText" dxfId="54" priority="52" operator="containsText" text="Cartão">
      <formula>NOT(ISERROR(SEARCH("Cartão",L37)))</formula>
    </cfRule>
  </conditionalFormatting>
  <conditionalFormatting sqref="L39">
    <cfRule type="containsText" dxfId="53" priority="49" operator="containsText" text="Dinheiro">
      <formula>NOT(ISERROR(SEARCH("Dinheiro",L39)))</formula>
    </cfRule>
    <cfRule type="containsText" dxfId="52" priority="50" operator="containsText" text="Cartão">
      <formula>NOT(ISERROR(SEARCH("Cartão",L39)))</formula>
    </cfRule>
  </conditionalFormatting>
  <conditionalFormatting sqref="L30">
    <cfRule type="containsText" dxfId="51" priority="47" operator="containsText" text="Dinheiro">
      <formula>NOT(ISERROR(SEARCH("Dinheiro",L30)))</formula>
    </cfRule>
    <cfRule type="containsText" dxfId="50" priority="48" operator="containsText" text="Cartão">
      <formula>NOT(ISERROR(SEARCH("Cartão",L30)))</formula>
    </cfRule>
  </conditionalFormatting>
  <conditionalFormatting sqref="L32">
    <cfRule type="containsText" dxfId="49" priority="45" operator="containsText" text="Dinheiro">
      <formula>NOT(ISERROR(SEARCH("Dinheiro",L32)))</formula>
    </cfRule>
    <cfRule type="containsText" dxfId="48" priority="46" operator="containsText" text="Cartão">
      <formula>NOT(ISERROR(SEARCH("Cartão",L32)))</formula>
    </cfRule>
  </conditionalFormatting>
  <conditionalFormatting sqref="L34">
    <cfRule type="containsText" dxfId="47" priority="43" operator="containsText" text="Dinheiro">
      <formula>NOT(ISERROR(SEARCH("Dinheiro",L34)))</formula>
    </cfRule>
    <cfRule type="containsText" dxfId="46" priority="44" operator="containsText" text="Cartão">
      <formula>NOT(ISERROR(SEARCH("Cartão",L34)))</formula>
    </cfRule>
  </conditionalFormatting>
  <conditionalFormatting sqref="L36">
    <cfRule type="containsText" dxfId="45" priority="41" operator="containsText" text="Dinheiro">
      <formula>NOT(ISERROR(SEARCH("Dinheiro",L36)))</formula>
    </cfRule>
    <cfRule type="containsText" dxfId="44" priority="42" operator="containsText" text="Cartão">
      <formula>NOT(ISERROR(SEARCH("Cartão",L36)))</formula>
    </cfRule>
  </conditionalFormatting>
  <conditionalFormatting sqref="L38">
    <cfRule type="containsText" dxfId="43" priority="39" operator="containsText" text="Dinheiro">
      <formula>NOT(ISERROR(SEARCH("Dinheiro",L38)))</formula>
    </cfRule>
    <cfRule type="containsText" dxfId="42" priority="40" operator="containsText" text="Cartão">
      <formula>NOT(ISERROR(SEARCH("Cartão",L38)))</formula>
    </cfRule>
  </conditionalFormatting>
  <conditionalFormatting sqref="J40:J41">
    <cfRule type="containsText" dxfId="41" priority="37" operator="containsText" text="Dinheiro">
      <formula>NOT(ISERROR(SEARCH("Dinheiro",J40)))</formula>
    </cfRule>
    <cfRule type="containsText" dxfId="40" priority="38" operator="containsText" text="Cartão">
      <formula>NOT(ISERROR(SEARCH("Cartão",J40)))</formula>
    </cfRule>
  </conditionalFormatting>
  <conditionalFormatting sqref="L31">
    <cfRule type="containsText" dxfId="39" priority="35" operator="containsText" text="Dinheiro">
      <formula>NOT(ISERROR(SEARCH("Dinheiro",L31)))</formula>
    </cfRule>
    <cfRule type="containsText" dxfId="38" priority="36" operator="containsText" text="Cartão">
      <formula>NOT(ISERROR(SEARCH("Cartão",L31)))</formula>
    </cfRule>
  </conditionalFormatting>
  <conditionalFormatting sqref="H45 H47 H51 H55 H59 H63 H67 H53 H49 H57 H61 H65 H69">
    <cfRule type="containsText" dxfId="37" priority="33" operator="containsText" text="Dinheiro">
      <formula>NOT(ISERROR(SEARCH("Dinheiro",H45)))</formula>
    </cfRule>
    <cfRule type="containsText" dxfId="36" priority="34" operator="containsText" text="Cartão">
      <formula>NOT(ISERROR(SEARCH("Cartão",H45)))</formula>
    </cfRule>
  </conditionalFormatting>
  <conditionalFormatting sqref="P45 P67 P63 P59 P55 P51 P47 P49 P53 P57 P65 P69 P61">
    <cfRule type="containsText" dxfId="35" priority="31" operator="containsText" text="Dinheiro">
      <formula>NOT(ISERROR(SEARCH("Dinheiro",P45)))</formula>
    </cfRule>
    <cfRule type="containsText" dxfId="34" priority="32" operator="containsText" text="Cartão">
      <formula>NOT(ISERROR(SEARCH("Cartão",P45)))</formula>
    </cfRule>
  </conditionalFormatting>
  <conditionalFormatting sqref="L45">
    <cfRule type="containsText" dxfId="33" priority="29" operator="containsText" text="Dinheiro">
      <formula>NOT(ISERROR(SEARCH("Dinheiro",L45)))</formula>
    </cfRule>
    <cfRule type="containsText" dxfId="32" priority="30" operator="containsText" text="Cartão">
      <formula>NOT(ISERROR(SEARCH("Cartão",L45)))</formula>
    </cfRule>
  </conditionalFormatting>
  <conditionalFormatting sqref="L47">
    <cfRule type="containsText" dxfId="31" priority="27" operator="containsText" text="Dinheiro">
      <formula>NOT(ISERROR(SEARCH("Dinheiro",L47)))</formula>
    </cfRule>
    <cfRule type="containsText" dxfId="30" priority="28" operator="containsText" text="Cartão">
      <formula>NOT(ISERROR(SEARCH("Cartão",L47)))</formula>
    </cfRule>
  </conditionalFormatting>
  <conditionalFormatting sqref="L49">
    <cfRule type="containsText" dxfId="29" priority="25" operator="containsText" text="Dinheiro">
      <formula>NOT(ISERROR(SEARCH("Dinheiro",L49)))</formula>
    </cfRule>
    <cfRule type="containsText" dxfId="28" priority="26" operator="containsText" text="Cartão">
      <formula>NOT(ISERROR(SEARCH("Cartão",L49)))</formula>
    </cfRule>
  </conditionalFormatting>
  <conditionalFormatting sqref="L57">
    <cfRule type="containsText" dxfId="27" priority="23" operator="containsText" text="Dinheiro">
      <formula>NOT(ISERROR(SEARCH("Dinheiro",L57)))</formula>
    </cfRule>
    <cfRule type="containsText" dxfId="26" priority="24" operator="containsText" text="Cartão">
      <formula>NOT(ISERROR(SEARCH("Cartão",L57)))</formula>
    </cfRule>
  </conditionalFormatting>
  <conditionalFormatting sqref="L61">
    <cfRule type="containsText" dxfId="25" priority="21" operator="containsText" text="Dinheiro">
      <formula>NOT(ISERROR(SEARCH("Dinheiro",L61)))</formula>
    </cfRule>
    <cfRule type="containsText" dxfId="24" priority="22" operator="containsText" text="Cartão">
      <formula>NOT(ISERROR(SEARCH("Cartão",L61)))</formula>
    </cfRule>
  </conditionalFormatting>
  <conditionalFormatting sqref="L65">
    <cfRule type="containsText" dxfId="23" priority="19" operator="containsText" text="Dinheiro">
      <formula>NOT(ISERROR(SEARCH("Dinheiro",L65)))</formula>
    </cfRule>
    <cfRule type="containsText" dxfId="22" priority="20" operator="containsText" text="Cartão">
      <formula>NOT(ISERROR(SEARCH("Cartão",L65)))</formula>
    </cfRule>
  </conditionalFormatting>
  <conditionalFormatting sqref="L69">
    <cfRule type="containsText" dxfId="21" priority="17" operator="containsText" text="Dinheiro">
      <formula>NOT(ISERROR(SEARCH("Dinheiro",L69)))</formula>
    </cfRule>
    <cfRule type="containsText" dxfId="20" priority="18" operator="containsText" text="Cartão">
      <formula>NOT(ISERROR(SEARCH("Cartão",L69)))</formula>
    </cfRule>
  </conditionalFormatting>
  <conditionalFormatting sqref="L51">
    <cfRule type="containsText" dxfId="19" priority="15" operator="containsText" text="Dinheiro">
      <formula>NOT(ISERROR(SEARCH("Dinheiro",L51)))</formula>
    </cfRule>
    <cfRule type="containsText" dxfId="18" priority="16" operator="containsText" text="Cartão">
      <formula>NOT(ISERROR(SEARCH("Cartão",L51)))</formula>
    </cfRule>
  </conditionalFormatting>
  <conditionalFormatting sqref="L55">
    <cfRule type="containsText" dxfId="17" priority="13" operator="containsText" text="Dinheiro">
      <formula>NOT(ISERROR(SEARCH("Dinheiro",L55)))</formula>
    </cfRule>
    <cfRule type="containsText" dxfId="16" priority="14" operator="containsText" text="Cartão">
      <formula>NOT(ISERROR(SEARCH("Cartão",L55)))</formula>
    </cfRule>
  </conditionalFormatting>
  <conditionalFormatting sqref="L59">
    <cfRule type="containsText" dxfId="15" priority="11" operator="containsText" text="Dinheiro">
      <formula>NOT(ISERROR(SEARCH("Dinheiro",L59)))</formula>
    </cfRule>
    <cfRule type="containsText" dxfId="14" priority="12" operator="containsText" text="Cartão">
      <formula>NOT(ISERROR(SEARCH("Cartão",L59)))</formula>
    </cfRule>
  </conditionalFormatting>
  <conditionalFormatting sqref="L63">
    <cfRule type="containsText" dxfId="13" priority="9" operator="containsText" text="Dinheiro">
      <formula>NOT(ISERROR(SEARCH("Dinheiro",L63)))</formula>
    </cfRule>
    <cfRule type="containsText" dxfId="12" priority="10" operator="containsText" text="Cartão">
      <formula>NOT(ISERROR(SEARCH("Cartão",L63)))</formula>
    </cfRule>
  </conditionalFormatting>
  <conditionalFormatting sqref="L67">
    <cfRule type="containsText" dxfId="11" priority="7" operator="containsText" text="Dinheiro">
      <formula>NOT(ISERROR(SEARCH("Dinheiro",L67)))</formula>
    </cfRule>
    <cfRule type="containsText" dxfId="10" priority="8" operator="containsText" text="Cartão">
      <formula>NOT(ISERROR(SEARCH("Cartão",L67)))</formula>
    </cfRule>
  </conditionalFormatting>
  <conditionalFormatting sqref="J71">
    <cfRule type="containsText" dxfId="9" priority="5" operator="containsText" text="Dinheiro">
      <formula>NOT(ISERROR(SEARCH("Dinheiro",J71)))</formula>
    </cfRule>
    <cfRule type="containsText" dxfId="8" priority="6" operator="containsText" text="Cartão">
      <formula>NOT(ISERROR(SEARCH("Cartão",J71)))</formula>
    </cfRule>
  </conditionalFormatting>
  <conditionalFormatting sqref="L53">
    <cfRule type="containsText" dxfId="7" priority="3" operator="containsText" text="Dinheiro">
      <formula>NOT(ISERROR(SEARCH("Dinheiro",L53)))</formula>
    </cfRule>
    <cfRule type="containsText" dxfId="6" priority="4" operator="containsText" text="Cartão">
      <formula>NOT(ISERROR(SEARCH("Cartão",L53)))</formula>
    </cfRule>
  </conditionalFormatting>
  <dataValidations count="1">
    <dataValidation type="decimal" operator="greaterThan" allowBlank="1" showInputMessage="1" showErrorMessage="1" errorTitle="Campo para Valores Monetarios" error="Permitido apenas numeros! (Valores Monetarios)" promptTitle="Campo para Valores Monetarios" prompt="Digite apenas numeros! (Valores Monetarios)" sqref="G45 K45 O45 G47 K47 O47 G49 K49 O49 G51 K51 O51 G53 G55 G57 G59 G61 G63 G65 G67 G69 K69 K67 K65 K63 K61 K59 K57 K55 K53 O53 O55 O57 O59 O61 O63 O65 O67 O69 G8:G20 O8:O20 G27:G39 K27:K39 O27:O39 K8:K20" xr:uid="{4575363F-825E-47EA-8013-F77356FDD8D5}">
      <formula1>0</formula1>
    </dataValidation>
  </dataValidations>
  <pageMargins left="0.511811024" right="0.511811024" top="0.78740157499999996" bottom="0.78740157499999996" header="0.31496062000000002" footer="0.31496062000000002"/>
  <pageSetup paperSize="9" orientation="portrait" r:id="rId1"/>
  <drawing r:id="rId2"/>
  <extLst>
    <ext xmlns:x14="http://schemas.microsoft.com/office/spreadsheetml/2009/9/main" uri="{CCE6A557-97BC-4b89-ADB6-D9C93CAAB3DF}">
      <x14:dataValidations xmlns:xm="http://schemas.microsoft.com/office/excel/2006/main" count="1">
        <x14:dataValidation type="list" showInputMessage="1" showErrorMessage="1" xr:uid="{91C11C73-706C-4759-9E89-3DDB947CD1A2}">
          <x14:formula1>
            <xm:f>'CONTROLE DE ENTRADA'!$A$16:$B$16</xm:f>
          </x14:formula1>
          <xm:sqref>P8:P20 P61 P59 P67 L65 H67 P63 L61 L53 L57 P55 P51 P47 L49 L45 H63 H59 H55 H51 H47 H69 L55 P57 L59 L47 H65 P45 P49 P53 P69 L63 L69 H61 H57 H53 L67 H49 H45 J71 L51 P65 H27:H39 J40:J41 L27:L39 P27:P39 H8:H20 J21 L8:L20</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1CED92-7FE3-49E4-A100-E464F07D1BB9}">
  <dimension ref="A4:H22"/>
  <sheetViews>
    <sheetView showGridLines="0" zoomScale="120" zoomScaleNormal="120" zoomScaleSheetLayoutView="50" workbookViewId="0">
      <selection activeCell="D18" sqref="D18"/>
    </sheetView>
  </sheetViews>
  <sheetFormatPr defaultRowHeight="14.4" x14ac:dyDescent="0.3"/>
  <cols>
    <col min="1" max="1" width="12" customWidth="1"/>
    <col min="2" max="2" width="13.109375" customWidth="1"/>
    <col min="4" max="4" width="2.44140625" customWidth="1"/>
    <col min="5" max="5" width="2.21875" customWidth="1"/>
    <col min="6" max="6" width="19.33203125" customWidth="1"/>
    <col min="7" max="7" width="34.33203125" customWidth="1"/>
    <col min="8" max="8" width="20.77734375" customWidth="1"/>
    <col min="9" max="9" width="8.88671875" customWidth="1"/>
    <col min="10" max="10" width="9.5546875" bestFit="1" customWidth="1"/>
  </cols>
  <sheetData>
    <row r="4" spans="1:8" x14ac:dyDescent="0.3">
      <c r="G4" s="29" t="s">
        <v>72</v>
      </c>
    </row>
    <row r="5" spans="1:8" x14ac:dyDescent="0.3">
      <c r="D5" s="147"/>
      <c r="G5" s="40">
        <f ca="1">TODAY()</f>
        <v>44123</v>
      </c>
    </row>
    <row r="6" spans="1:8" x14ac:dyDescent="0.3">
      <c r="D6" s="147"/>
    </row>
    <row r="11" spans="1:8" ht="15" thickBot="1" x14ac:dyDescent="0.35"/>
    <row r="12" spans="1:8" ht="18" x14ac:dyDescent="0.35">
      <c r="F12" s="101" t="s">
        <v>29</v>
      </c>
      <c r="H12" s="101" t="s">
        <v>30</v>
      </c>
    </row>
    <row r="13" spans="1:8" ht="18.600000000000001" thickBot="1" x14ac:dyDescent="0.4">
      <c r="F13" s="37">
        <f>SUM(CAIXA!G8:G20,CAIXA!K8:K20,CAIXA!O8:O20)</f>
        <v>0</v>
      </c>
      <c r="H13" s="37">
        <f>SUM(CAIXA!G27:G39,CAIXA!K27:K39,CAIXA!O27:O39)</f>
        <v>0</v>
      </c>
    </row>
    <row r="14" spans="1:8" ht="15" thickBot="1" x14ac:dyDescent="0.35"/>
    <row r="15" spans="1:8" ht="18.600000000000001" thickBot="1" x14ac:dyDescent="0.4">
      <c r="A15" s="148" t="s">
        <v>102</v>
      </c>
      <c r="B15" s="149"/>
      <c r="C15" s="72"/>
      <c r="G15" s="101" t="s">
        <v>98</v>
      </c>
    </row>
    <row r="16" spans="1:8" ht="18.600000000000001" thickBot="1" x14ac:dyDescent="0.4">
      <c r="A16" s="102" t="str">
        <f ca="1">$A$16</f>
        <v>Cartão</v>
      </c>
      <c r="B16" s="103" t="s">
        <v>104</v>
      </c>
      <c r="G16" s="37">
        <f>SUM(CAIXA!G45:G69,CAIXA!K45:K69,CAIXA!O45:O69)</f>
        <v>0</v>
      </c>
    </row>
    <row r="17" spans="1:5" x14ac:dyDescent="0.3">
      <c r="A17" s="112"/>
      <c r="B17" s="112"/>
    </row>
    <row r="20" spans="1:5" x14ac:dyDescent="0.3">
      <c r="E20" s="150"/>
    </row>
    <row r="21" spans="1:5" x14ac:dyDescent="0.3">
      <c r="E21" s="150"/>
    </row>
    <row r="22" spans="1:5" x14ac:dyDescent="0.3">
      <c r="E22" s="150"/>
    </row>
  </sheetData>
  <mergeCells count="3">
    <mergeCell ref="D5:D6"/>
    <mergeCell ref="A15:B15"/>
    <mergeCell ref="E20:E22"/>
  </mergeCells>
  <pageMargins left="0.511811024" right="0.511811024" top="0.78740157499999996" bottom="0.78740157499999996" header="0.31496062000000002" footer="0.31496062000000002"/>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CD0BF2-061A-4801-9889-DA50883F2A0D}">
  <dimension ref="D1:S17"/>
  <sheetViews>
    <sheetView workbookViewId="0">
      <pane ySplit="1" topLeftCell="A2" activePane="bottomLeft" state="frozen"/>
      <selection pane="bottomLeft" activeCell="N19" sqref="N19"/>
    </sheetView>
  </sheetViews>
  <sheetFormatPr defaultRowHeight="14.4" x14ac:dyDescent="0.3"/>
  <cols>
    <col min="6" max="6" width="11.33203125" bestFit="1" customWidth="1"/>
    <col min="7" max="7" width="10.21875" bestFit="1" customWidth="1"/>
    <col min="10" max="10" width="10.21875" bestFit="1" customWidth="1"/>
    <col min="14" max="14" width="11.33203125" bestFit="1" customWidth="1"/>
  </cols>
  <sheetData>
    <row r="1" spans="4:19" ht="26.4" thickBot="1" x14ac:dyDescent="0.55000000000000004">
      <c r="H1" s="152" t="s">
        <v>109</v>
      </c>
      <c r="I1" s="153"/>
      <c r="J1" s="153"/>
      <c r="K1" s="153"/>
      <c r="L1" s="153"/>
      <c r="M1" s="153"/>
      <c r="N1" s="153"/>
      <c r="O1" s="153"/>
      <c r="P1" s="154"/>
    </row>
    <row r="2" spans="4:19" ht="15" thickBot="1" x14ac:dyDescent="0.35"/>
    <row r="3" spans="4:19" ht="15" thickBot="1" x14ac:dyDescent="0.35">
      <c r="E3" s="19" t="s">
        <v>110</v>
      </c>
      <c r="F3" s="134"/>
      <c r="G3" s="135"/>
      <c r="I3" s="19" t="s">
        <v>110</v>
      </c>
      <c r="J3" s="155"/>
      <c r="K3" s="156"/>
      <c r="M3" s="19" t="s">
        <v>110</v>
      </c>
      <c r="N3" s="155"/>
      <c r="O3" s="156"/>
      <c r="Q3" s="19" t="s">
        <v>110</v>
      </c>
      <c r="R3" s="155"/>
      <c r="S3" s="156"/>
    </row>
    <row r="4" spans="4:19" ht="16.2" thickBot="1" x14ac:dyDescent="0.35">
      <c r="D4" s="151" t="s">
        <v>105</v>
      </c>
      <c r="E4" s="1" t="s">
        <v>29</v>
      </c>
      <c r="F4" s="105"/>
      <c r="G4" s="105"/>
      <c r="H4" s="151" t="s">
        <v>105</v>
      </c>
      <c r="I4" s="1" t="s">
        <v>29</v>
      </c>
      <c r="J4" s="105"/>
      <c r="K4" s="105"/>
      <c r="L4" s="157" t="s">
        <v>105</v>
      </c>
      <c r="M4" s="1" t="s">
        <v>29</v>
      </c>
      <c r="N4" s="105"/>
      <c r="O4" s="105"/>
      <c r="P4" s="157" t="s">
        <v>105</v>
      </c>
      <c r="Q4" s="1" t="s">
        <v>29</v>
      </c>
      <c r="R4" s="105"/>
      <c r="S4" s="105"/>
    </row>
    <row r="5" spans="4:19" ht="16.2" thickBot="1" x14ac:dyDescent="0.35">
      <c r="D5" s="151"/>
      <c r="E5" s="1" t="s">
        <v>30</v>
      </c>
      <c r="F5" s="105"/>
      <c r="G5" s="105"/>
      <c r="H5" s="151"/>
      <c r="I5" s="1" t="s">
        <v>30</v>
      </c>
      <c r="J5" s="105"/>
      <c r="K5" s="105"/>
      <c r="L5" s="157"/>
      <c r="M5" s="1" t="s">
        <v>30</v>
      </c>
      <c r="N5" s="105"/>
      <c r="O5" s="105"/>
      <c r="P5" s="157"/>
      <c r="Q5" s="1" t="s">
        <v>30</v>
      </c>
      <c r="R5" s="105"/>
      <c r="S5" s="105"/>
    </row>
    <row r="6" spans="4:19" ht="16.2" thickBot="1" x14ac:dyDescent="0.35">
      <c r="D6" s="151"/>
      <c r="E6" s="1" t="s">
        <v>98</v>
      </c>
      <c r="F6" s="105"/>
      <c r="G6" s="105"/>
      <c r="H6" s="151"/>
      <c r="I6" s="1" t="s">
        <v>98</v>
      </c>
      <c r="J6" s="105"/>
      <c r="K6" s="105"/>
      <c r="L6" s="157"/>
      <c r="M6" s="1" t="s">
        <v>98</v>
      </c>
      <c r="N6" s="105"/>
      <c r="O6" s="105"/>
      <c r="P6" s="157"/>
      <c r="Q6" s="1" t="s">
        <v>98</v>
      </c>
      <c r="R6" s="105"/>
      <c r="S6" s="105"/>
    </row>
    <row r="7" spans="4:19" x14ac:dyDescent="0.3">
      <c r="E7" s="106"/>
    </row>
    <row r="8" spans="4:19" ht="15" customHeight="1" thickBot="1" x14ac:dyDescent="0.35"/>
    <row r="9" spans="4:19" ht="15" thickBot="1" x14ac:dyDescent="0.35">
      <c r="E9" s="19" t="s">
        <v>110</v>
      </c>
      <c r="F9" s="134"/>
      <c r="G9" s="135"/>
      <c r="I9" s="19" t="s">
        <v>110</v>
      </c>
      <c r="J9" s="134"/>
      <c r="K9" s="135"/>
      <c r="M9" s="19" t="s">
        <v>110</v>
      </c>
      <c r="N9" s="134"/>
      <c r="O9" s="135"/>
      <c r="Q9" s="19" t="s">
        <v>110</v>
      </c>
      <c r="R9" s="134"/>
      <c r="S9" s="135"/>
    </row>
    <row r="10" spans="4:19" ht="16.2" thickBot="1" x14ac:dyDescent="0.35">
      <c r="D10" s="151" t="s">
        <v>105</v>
      </c>
      <c r="E10" s="1" t="s">
        <v>29</v>
      </c>
      <c r="F10" s="105"/>
      <c r="G10" s="105"/>
      <c r="H10" s="151" t="s">
        <v>105</v>
      </c>
      <c r="I10" s="1" t="s">
        <v>29</v>
      </c>
      <c r="J10" s="105"/>
      <c r="K10" s="105"/>
      <c r="L10" s="151" t="s">
        <v>105</v>
      </c>
      <c r="M10" s="1" t="s">
        <v>29</v>
      </c>
      <c r="N10" s="105"/>
      <c r="O10" s="105"/>
      <c r="P10" s="151" t="s">
        <v>105</v>
      </c>
      <c r="Q10" s="1" t="s">
        <v>29</v>
      </c>
      <c r="R10" s="105"/>
      <c r="S10" s="105"/>
    </row>
    <row r="11" spans="4:19" ht="16.2" thickBot="1" x14ac:dyDescent="0.35">
      <c r="D11" s="151"/>
      <c r="E11" s="1" t="s">
        <v>30</v>
      </c>
      <c r="F11" s="105"/>
      <c r="G11" s="105"/>
      <c r="H11" s="151"/>
      <c r="I11" s="1" t="s">
        <v>30</v>
      </c>
      <c r="J11" s="105"/>
      <c r="K11" s="105"/>
      <c r="L11" s="151"/>
      <c r="M11" s="1" t="s">
        <v>30</v>
      </c>
      <c r="N11" s="105"/>
      <c r="O11" s="105"/>
      <c r="P11" s="151"/>
      <c r="Q11" s="1" t="s">
        <v>30</v>
      </c>
      <c r="R11" s="105"/>
      <c r="S11" s="105"/>
    </row>
    <row r="12" spans="4:19" ht="16.2" thickBot="1" x14ac:dyDescent="0.35">
      <c r="D12" s="151"/>
      <c r="E12" s="1" t="s">
        <v>98</v>
      </c>
      <c r="F12" s="105"/>
      <c r="G12" s="105"/>
      <c r="H12" s="151"/>
      <c r="I12" s="1" t="s">
        <v>98</v>
      </c>
      <c r="J12" s="105"/>
      <c r="K12" s="105"/>
      <c r="L12" s="151"/>
      <c r="M12" s="1" t="s">
        <v>98</v>
      </c>
      <c r="N12" s="105"/>
      <c r="O12" s="105"/>
      <c r="P12" s="151"/>
      <c r="Q12" s="1" t="s">
        <v>98</v>
      </c>
      <c r="R12" s="105"/>
      <c r="S12" s="105"/>
    </row>
    <row r="15" spans="4:19" x14ac:dyDescent="0.3">
      <c r="E15" t="s">
        <v>29</v>
      </c>
      <c r="F15" s="107">
        <f>SUM(F4:G4,J4:K4,N4:O4,R4:S4,F10:G10,J10:K10,N10:O10,R10:S10)</f>
        <v>0</v>
      </c>
    </row>
    <row r="16" spans="4:19" x14ac:dyDescent="0.3">
      <c r="E16" t="s">
        <v>30</v>
      </c>
      <c r="F16" s="107">
        <f>SUM(F5:G5,J5:K5,N5:O5,R5:S5,F11:G11,J11:K11,N11:O11,R11:S11)</f>
        <v>0</v>
      </c>
    </row>
    <row r="17" spans="5:6" x14ac:dyDescent="0.3">
      <c r="E17" t="s">
        <v>98</v>
      </c>
      <c r="F17" s="107">
        <f>SUM(F6:G6,J6:K6,N6:O6,R6:S6,F12:G12,J12:K12,N12:O12,R12:S12)</f>
        <v>0</v>
      </c>
    </row>
  </sheetData>
  <mergeCells count="17">
    <mergeCell ref="D4:D6"/>
    <mergeCell ref="D10:D12"/>
    <mergeCell ref="H10:H12"/>
    <mergeCell ref="H4:H6"/>
    <mergeCell ref="L4:L6"/>
    <mergeCell ref="L10:L12"/>
    <mergeCell ref="F9:G9"/>
    <mergeCell ref="J9:K9"/>
    <mergeCell ref="R9:S9"/>
    <mergeCell ref="P10:P12"/>
    <mergeCell ref="H1:P1"/>
    <mergeCell ref="F3:G3"/>
    <mergeCell ref="J3:K3"/>
    <mergeCell ref="N3:O3"/>
    <mergeCell ref="R3:S3"/>
    <mergeCell ref="P4:P6"/>
    <mergeCell ref="N9:O9"/>
  </mergeCells>
  <dataValidations count="1">
    <dataValidation type="decimal" operator="greaterThan" allowBlank="1" showInputMessage="1" showErrorMessage="1" errorTitle="Campo para Valores Monetarios" error="Permitido apenas numeros! (Valores Monetarios)" promptTitle="Campo para Valores Monetarios" prompt="Digite apenas numeros! (Valores Monetarios)" sqref="F4:G6 J4:K6 N4:O6 R4:S6 F10:G12 J10:K12 N10:O12 R10:S12" xr:uid="{860BE0B7-D506-4523-AE50-DEEF0FE52713}">
      <formula1>0</formula1>
    </dataValidation>
  </dataValidations>
  <pageMargins left="0.511811024" right="0.511811024" top="0.78740157499999996" bottom="0.78740157499999996" header="0.31496062000000002" footer="0.31496062000000002"/>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0796AA-F855-45D0-8131-6C95A148ED93}">
  <dimension ref="A1:J7"/>
  <sheetViews>
    <sheetView workbookViewId="0">
      <selection sqref="A1:G1"/>
    </sheetView>
  </sheetViews>
  <sheetFormatPr defaultRowHeight="14.4" x14ac:dyDescent="0.3"/>
  <cols>
    <col min="3" max="3" width="11.109375" customWidth="1"/>
    <col min="4" max="4" width="14" customWidth="1"/>
    <col min="8" max="8" width="9.33203125" hidden="1" customWidth="1"/>
  </cols>
  <sheetData>
    <row r="1" spans="1:10" ht="18.600000000000001" thickBot="1" x14ac:dyDescent="0.4">
      <c r="A1" s="158" t="s">
        <v>111</v>
      </c>
      <c r="B1" s="159"/>
      <c r="C1" s="159"/>
      <c r="D1" s="159"/>
      <c r="E1" s="159"/>
      <c r="F1" s="159"/>
      <c r="G1" s="160"/>
    </row>
    <row r="2" spans="1:10" ht="18" x14ac:dyDescent="0.35">
      <c r="A2" s="161" t="s">
        <v>112</v>
      </c>
      <c r="B2" s="162"/>
      <c r="C2" s="165" t="s">
        <v>29</v>
      </c>
      <c r="D2" s="108">
        <f>SUM('CONTROLE DE ENTRADA'!F13+0)</f>
        <v>0</v>
      </c>
      <c r="E2" s="167" t="s">
        <v>113</v>
      </c>
      <c r="F2" s="169">
        <f>SUM(D2-D3)</f>
        <v>0</v>
      </c>
      <c r="G2" s="170"/>
      <c r="H2" s="112">
        <f>SUM(F2+0)</f>
        <v>0</v>
      </c>
      <c r="I2" s="121"/>
      <c r="J2" s="121"/>
    </row>
    <row r="3" spans="1:10" ht="18.600000000000001" thickBot="1" x14ac:dyDescent="0.4">
      <c r="A3" s="163" t="s">
        <v>105</v>
      </c>
      <c r="B3" s="164"/>
      <c r="C3" s="166"/>
      <c r="D3" s="110">
        <f>SUM('CONTROLE DE SAIDA'!F15+0)</f>
        <v>0</v>
      </c>
      <c r="E3" s="168"/>
      <c r="F3" s="171"/>
      <c r="G3" s="172"/>
      <c r="I3" s="112"/>
    </row>
    <row r="4" spans="1:10" ht="18" x14ac:dyDescent="0.35">
      <c r="A4" s="163" t="s">
        <v>112</v>
      </c>
      <c r="B4" s="164"/>
      <c r="C4" s="173" t="s">
        <v>30</v>
      </c>
      <c r="D4" s="108">
        <f>SUM('CONTROLE DE ENTRADA'!H13+0)</f>
        <v>0</v>
      </c>
      <c r="E4" s="167" t="s">
        <v>113</v>
      </c>
      <c r="F4" s="169">
        <f t="shared" ref="F4" si="0">SUM(D4-D5)</f>
        <v>0</v>
      </c>
      <c r="G4" s="170"/>
      <c r="H4" s="112">
        <f>SUM(F4+0)</f>
        <v>0</v>
      </c>
    </row>
    <row r="5" spans="1:10" ht="18.600000000000001" thickBot="1" x14ac:dyDescent="0.4">
      <c r="A5" s="163" t="s">
        <v>105</v>
      </c>
      <c r="B5" s="164"/>
      <c r="C5" s="166"/>
      <c r="D5" s="109">
        <f>SUM('CONTROLE DE SAIDA'!F16+0)</f>
        <v>0</v>
      </c>
      <c r="E5" s="168"/>
      <c r="F5" s="171"/>
      <c r="G5" s="172"/>
    </row>
    <row r="6" spans="1:10" ht="18" x14ac:dyDescent="0.35">
      <c r="A6" s="163" t="s">
        <v>112</v>
      </c>
      <c r="B6" s="164"/>
      <c r="C6" s="173" t="s">
        <v>98</v>
      </c>
      <c r="D6" s="108">
        <f>SUM('CONTROLE DE ENTRADA'!G16+0)</f>
        <v>0</v>
      </c>
      <c r="E6" s="167" t="s">
        <v>113</v>
      </c>
      <c r="F6" s="169">
        <f t="shared" ref="F6" si="1">SUM(D6-D7)</f>
        <v>0</v>
      </c>
      <c r="G6" s="170"/>
      <c r="H6" s="112">
        <f>SUM(F6+0)</f>
        <v>0</v>
      </c>
    </row>
    <row r="7" spans="1:10" ht="18.600000000000001" thickBot="1" x14ac:dyDescent="0.4">
      <c r="A7" s="175" t="s">
        <v>105</v>
      </c>
      <c r="B7" s="176"/>
      <c r="C7" s="174"/>
      <c r="D7" s="109">
        <f>SUM('CONTROLE DE SAIDA'!F17+0)</f>
        <v>0</v>
      </c>
      <c r="E7" s="168"/>
      <c r="F7" s="171"/>
      <c r="G7" s="172"/>
    </row>
  </sheetData>
  <mergeCells count="16">
    <mergeCell ref="E4:E5"/>
    <mergeCell ref="F4:G5"/>
    <mergeCell ref="E6:E7"/>
    <mergeCell ref="F6:G7"/>
    <mergeCell ref="A4:B4"/>
    <mergeCell ref="C4:C5"/>
    <mergeCell ref="A5:B5"/>
    <mergeCell ref="A6:B6"/>
    <mergeCell ref="C6:C7"/>
    <mergeCell ref="A7:B7"/>
    <mergeCell ref="A1:G1"/>
    <mergeCell ref="A2:B2"/>
    <mergeCell ref="A3:B3"/>
    <mergeCell ref="C2:C3"/>
    <mergeCell ref="E2:E3"/>
    <mergeCell ref="F2:G3"/>
  </mergeCells>
  <pageMargins left="0.511811024" right="0.511811024" top="0.78740157499999996" bottom="0.78740157499999996" header="0.31496062000000002" footer="0.31496062000000002"/>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8</vt:i4>
      </vt:variant>
    </vt:vector>
  </HeadingPairs>
  <TitlesOfParts>
    <vt:vector size="8" baseType="lpstr">
      <vt:lpstr>INICIO</vt:lpstr>
      <vt:lpstr>TABELA - BARBEARIA</vt:lpstr>
      <vt:lpstr>TABELA - BAR</vt:lpstr>
      <vt:lpstr>FORNECEDORES</vt:lpstr>
      <vt:lpstr>CAIXA</vt:lpstr>
      <vt:lpstr>CONTROLE DE ENTRADA</vt:lpstr>
      <vt:lpstr>CONTROLE DE SAIDA</vt:lpstr>
      <vt:lpstr>FECHAMENTO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Sergio Silva</dc:creator>
  <cp:lastModifiedBy>Sergio Silva</cp:lastModifiedBy>
  <dcterms:created xsi:type="dcterms:W3CDTF">2015-06-05T18:19:34Z</dcterms:created>
  <dcterms:modified xsi:type="dcterms:W3CDTF">2020-10-19T20:24:23Z</dcterms:modified>
</cp:coreProperties>
</file>