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Users\Sergio Silva\Desktop\Fluxo de Caixa - Sayd Macario\Mes de Outubro - 01.10 a 31.10 - Dzaning - ORIGINAL\"/>
    </mc:Choice>
  </mc:AlternateContent>
  <xr:revisionPtr revIDLastSave="0" documentId="13_ncr:1_{DF43A5F1-58DE-446E-9507-51EC5C4E82EA}" xr6:coauthVersionLast="45" xr6:coauthVersionMax="45" xr10:uidLastSave="{00000000-0000-0000-0000-000000000000}"/>
  <bookViews>
    <workbookView xWindow="-108" yWindow="-108" windowWidth="23256" windowHeight="12576" xr2:uid="{00000000-000D-0000-FFFF-FFFF00000000}"/>
  </bookViews>
  <sheets>
    <sheet name="INICIO" sheetId="6" r:id="rId1"/>
    <sheet name="TABELA - BARBEARIA" sheetId="1" r:id="rId2"/>
    <sheet name="TABELA - BAR" sheetId="2" r:id="rId3"/>
    <sheet name="FORNECEDORES" sheetId="7" r:id="rId4"/>
    <sheet name="CAIXA" sheetId="4" r:id="rId5"/>
    <sheet name="CONTROLE DE ENTRADA" sheetId="5" r:id="rId6"/>
    <sheet name="CONTROLE DE SAIDA" sheetId="9" r:id="rId7"/>
    <sheet name="FECHAMENTO" sheetId="10" r:id="rId8"/>
  </sheets>
  <externalReferences>
    <externalReference r:id="rId9"/>
  </externalReferenc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6" i="9" l="1"/>
  <c r="A4" i="7" l="1"/>
  <c r="C4" i="7"/>
  <c r="A5" i="7"/>
  <c r="C5" i="7"/>
  <c r="A6" i="7"/>
  <c r="C6" i="7"/>
  <c r="A7" i="7"/>
  <c r="C7" i="7"/>
  <c r="A8" i="7"/>
  <c r="C8" i="7"/>
  <c r="A9" i="7"/>
  <c r="C9" i="7"/>
  <c r="A10" i="7"/>
  <c r="C10" i="7"/>
  <c r="A11" i="7"/>
  <c r="C11" i="7"/>
  <c r="A12" i="7"/>
  <c r="C12" i="7"/>
  <c r="A13" i="7"/>
  <c r="C13" i="7"/>
  <c r="A14" i="7"/>
  <c r="C14" i="7"/>
  <c r="A15" i="7"/>
  <c r="C15" i="7"/>
  <c r="A16" i="7"/>
  <c r="C16" i="7"/>
  <c r="A17" i="7"/>
  <c r="C17" i="7"/>
  <c r="A18" i="7"/>
  <c r="C18" i="7"/>
  <c r="A19" i="7"/>
  <c r="C19" i="7"/>
  <c r="A20" i="7"/>
  <c r="C20" i="7"/>
  <c r="A21" i="7"/>
  <c r="C21" i="7"/>
  <c r="C3" i="7"/>
  <c r="A3" i="7"/>
  <c r="E18" i="2"/>
  <c r="E19" i="2"/>
  <c r="E20" i="2"/>
  <c r="E21" i="2"/>
  <c r="E22" i="2"/>
  <c r="E23" i="2"/>
  <c r="E24" i="2"/>
  <c r="E25" i="2"/>
  <c r="E26" i="2"/>
  <c r="E27" i="2"/>
  <c r="E17" i="2"/>
  <c r="E16" i="2"/>
  <c r="E13" i="2"/>
  <c r="E12" i="2"/>
  <c r="E11" i="2"/>
  <c r="F6" i="2"/>
  <c r="F7" i="2"/>
  <c r="F8" i="2"/>
  <c r="F5" i="2"/>
  <c r="F4" i="2"/>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H6" i="10" l="1"/>
  <c r="F6" i="10" l="1"/>
  <c r="D7" i="10"/>
  <c r="D6" i="10"/>
  <c r="D4" i="10"/>
  <c r="F17" i="9"/>
  <c r="D5" i="10"/>
  <c r="F4" i="10" s="1"/>
  <c r="H4" i="10" s="1"/>
  <c r="F15" i="9"/>
  <c r="D3" i="10" s="1"/>
  <c r="G16" i="5"/>
  <c r="E2" i="1"/>
  <c r="G17" i="2"/>
  <c r="G18" i="2"/>
  <c r="G19" i="2"/>
  <c r="G20" i="2"/>
  <c r="G21" i="2"/>
  <c r="G22" i="2"/>
  <c r="G23" i="2"/>
  <c r="G24" i="2"/>
  <c r="G25" i="2"/>
  <c r="G26" i="2"/>
  <c r="G27" i="2"/>
  <c r="G16" i="2"/>
  <c r="G12" i="2"/>
  <c r="G13" i="2"/>
  <c r="G11" i="2"/>
  <c r="H5" i="2"/>
  <c r="H6" i="2"/>
  <c r="H7" i="2"/>
  <c r="H8" i="2"/>
  <c r="H4" i="2"/>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H13" i="5"/>
  <c r="F13" i="5"/>
  <c r="D2" i="10" s="1"/>
  <c r="F2" i="10" s="1"/>
  <c r="H2" i="10" s="1"/>
  <c r="N68" i="4"/>
  <c r="M68" i="4"/>
  <c r="L68" i="4"/>
  <c r="N38" i="4"/>
  <c r="M38" i="4"/>
  <c r="L38" i="4"/>
  <c r="N21" i="4"/>
  <c r="M21" i="4"/>
  <c r="L21" i="4"/>
  <c r="K68" i="4" l="1"/>
  <c r="K38" i="4"/>
  <c r="K21" i="4"/>
  <c r="K7" i="6" l="1"/>
  <c r="G1" i="2"/>
  <c r="G1" i="7"/>
  <c r="G5" i="5"/>
  <c r="J4" i="4"/>
  <c r="A16" i="5"/>
</calcChain>
</file>

<file path=xl/sharedStrings.xml><?xml version="1.0" encoding="utf-8"?>
<sst xmlns="http://schemas.openxmlformats.org/spreadsheetml/2006/main" count="380" uniqueCount="165">
  <si>
    <t>Tabela de Precos - Barbearia - Barbearia Dzaning</t>
  </si>
  <si>
    <t>Bebidas</t>
  </si>
  <si>
    <t>Preco</t>
  </si>
  <si>
    <t>Refrigerante</t>
  </si>
  <si>
    <t>Skol Puro Malte Lata 350ml</t>
  </si>
  <si>
    <t>Brahma Duplo Malte Lata 350ml</t>
  </si>
  <si>
    <t>Coca-Cola Lata 350ml</t>
  </si>
  <si>
    <t>Aperitivos</t>
  </si>
  <si>
    <t>Chocolate Kit-Kat</t>
  </si>
  <si>
    <t>C</t>
  </si>
  <si>
    <t>D</t>
  </si>
  <si>
    <t>I</t>
  </si>
  <si>
    <t>G</t>
  </si>
  <si>
    <t>Tabela de Precos - BAR - Barbearia Dzaning</t>
  </si>
  <si>
    <t>A</t>
  </si>
  <si>
    <t>B</t>
  </si>
  <si>
    <t>E</t>
  </si>
  <si>
    <t>F</t>
  </si>
  <si>
    <t>Corte Degrade</t>
  </si>
  <si>
    <t>Plastica de Fios</t>
  </si>
  <si>
    <t>Sobrancelha</t>
  </si>
  <si>
    <t>Corte de Cabelo + Penteado</t>
  </si>
  <si>
    <t>Corte Simples</t>
  </si>
  <si>
    <t>Hidratacao</t>
  </si>
  <si>
    <t>Limpeza Facial</t>
  </si>
  <si>
    <t>Platinado</t>
  </si>
  <si>
    <t>Luzes</t>
  </si>
  <si>
    <t>Pezinho</t>
  </si>
  <si>
    <t>Corte de Cabelo + Desenho</t>
  </si>
  <si>
    <t>H</t>
  </si>
  <si>
    <t>J</t>
  </si>
  <si>
    <t>L</t>
  </si>
  <si>
    <t>CODIGO_PRODUTO</t>
  </si>
  <si>
    <t>Servicos</t>
  </si>
  <si>
    <t>P1</t>
  </si>
  <si>
    <t>P2</t>
  </si>
  <si>
    <t>P3</t>
  </si>
  <si>
    <t>P4</t>
  </si>
  <si>
    <t>P5</t>
  </si>
  <si>
    <t>P6</t>
  </si>
  <si>
    <t>P7</t>
  </si>
  <si>
    <t>P8</t>
  </si>
  <si>
    <t>P9</t>
  </si>
  <si>
    <t>P10</t>
  </si>
  <si>
    <t>P11</t>
  </si>
  <si>
    <t>Produtos</t>
  </si>
  <si>
    <t>Sayd</t>
  </si>
  <si>
    <t>Anderson</t>
  </si>
  <si>
    <t>Venda 1:</t>
  </si>
  <si>
    <t>Venda 2:</t>
  </si>
  <si>
    <t>Venda 3:</t>
  </si>
  <si>
    <t>Venda 4:</t>
  </si>
  <si>
    <t>Venda 5:</t>
  </si>
  <si>
    <t>Venda 6:</t>
  </si>
  <si>
    <t>Venda 7:</t>
  </si>
  <si>
    <t>Venda 8:</t>
  </si>
  <si>
    <t>Venda 9:</t>
  </si>
  <si>
    <t>Venda 10:</t>
  </si>
  <si>
    <t>Venda 11:</t>
  </si>
  <si>
    <t>Venda 12:</t>
  </si>
  <si>
    <t>Venda 13:</t>
  </si>
  <si>
    <t>Venda 14:</t>
  </si>
  <si>
    <t>Venda 15:</t>
  </si>
  <si>
    <t>Venda 16:</t>
  </si>
  <si>
    <t>Venda 17:</t>
  </si>
  <si>
    <t>Venda 18:</t>
  </si>
  <si>
    <t>Venda 19:</t>
  </si>
  <si>
    <t>Venda 20:</t>
  </si>
  <si>
    <t>Venda 22:</t>
  </si>
  <si>
    <t>Venda 21:</t>
  </si>
  <si>
    <t>Venda 23:</t>
  </si>
  <si>
    <t>Venda 24:</t>
  </si>
  <si>
    <t>Venda 25:</t>
  </si>
  <si>
    <t>Venda 26:</t>
  </si>
  <si>
    <t>Venda 28:</t>
  </si>
  <si>
    <t>Venda 29:</t>
  </si>
  <si>
    <t>Venda 30:</t>
  </si>
  <si>
    <t>Venda 31:</t>
  </si>
  <si>
    <t>Venda 32:</t>
  </si>
  <si>
    <t>Venda 33:</t>
  </si>
  <si>
    <t>Venda 34:</t>
  </si>
  <si>
    <t>Venda 35:</t>
  </si>
  <si>
    <t>Venda 36:</t>
  </si>
  <si>
    <t>Venda 37:</t>
  </si>
  <si>
    <t>Venda 38:</t>
  </si>
  <si>
    <t>Venda 39:</t>
  </si>
  <si>
    <t>Venda 40:</t>
  </si>
  <si>
    <t>COMBO (x3)</t>
  </si>
  <si>
    <t>Fornecedores</t>
  </si>
  <si>
    <t>Hoje é :</t>
  </si>
  <si>
    <t>Nome:</t>
  </si>
  <si>
    <t>Telefone:</t>
  </si>
  <si>
    <t>Budweiser Lata 350ml</t>
  </si>
  <si>
    <t>Amendoim</t>
  </si>
  <si>
    <t>Paçoca</t>
  </si>
  <si>
    <t>Baton</t>
  </si>
  <si>
    <t>Halls</t>
  </si>
  <si>
    <t>Trident</t>
  </si>
  <si>
    <t>Bala Yogurte</t>
  </si>
  <si>
    <t>Bala Caramelo</t>
  </si>
  <si>
    <t>Qtd</t>
  </si>
  <si>
    <t>Pomada Black</t>
  </si>
  <si>
    <t>Pomada Premium</t>
  </si>
  <si>
    <t>Pomada Matte</t>
  </si>
  <si>
    <t>Pomada Teia</t>
  </si>
  <si>
    <t>Balm</t>
  </si>
  <si>
    <t>Grooming</t>
  </si>
  <si>
    <t>Mascara Black</t>
  </si>
  <si>
    <t>Oleo Barba</t>
  </si>
  <si>
    <t>Minoxidil</t>
  </si>
  <si>
    <t>Shampoo</t>
  </si>
  <si>
    <t>V.MEN</t>
  </si>
  <si>
    <t>P12</t>
  </si>
  <si>
    <t>P13</t>
  </si>
  <si>
    <t>P14</t>
  </si>
  <si>
    <t>P15</t>
  </si>
  <si>
    <t>P16</t>
  </si>
  <si>
    <t>P17</t>
  </si>
  <si>
    <t>P18</t>
  </si>
  <si>
    <t>P19</t>
  </si>
  <si>
    <t>P20</t>
  </si>
  <si>
    <t>P21</t>
  </si>
  <si>
    <t>P22</t>
  </si>
  <si>
    <t>P23</t>
  </si>
  <si>
    <t>P24</t>
  </si>
  <si>
    <t>P25</t>
  </si>
  <si>
    <t>P26</t>
  </si>
  <si>
    <t>P27</t>
  </si>
  <si>
    <t>P28</t>
  </si>
  <si>
    <t>P29</t>
  </si>
  <si>
    <t>P30</t>
  </si>
  <si>
    <t>P31</t>
  </si>
  <si>
    <t>Cera de Abelha</t>
  </si>
  <si>
    <t>Matte</t>
  </si>
  <si>
    <t>Neutra</t>
  </si>
  <si>
    <t xml:space="preserve">Teia </t>
  </si>
  <si>
    <t>Black</t>
  </si>
  <si>
    <t>Shampoo Crescimento</t>
  </si>
  <si>
    <t>Shampoo 2x1</t>
  </si>
  <si>
    <t>Esfoliante</t>
  </si>
  <si>
    <t>Balme</t>
  </si>
  <si>
    <t>Run</t>
  </si>
  <si>
    <t>Ferran</t>
  </si>
  <si>
    <t>Azarro</t>
  </si>
  <si>
    <t>Fizzy</t>
  </si>
  <si>
    <t>Pos Liquido</t>
  </si>
  <si>
    <t>Pos Crème</t>
  </si>
  <si>
    <t>GARDEN</t>
  </si>
  <si>
    <t>Bar</t>
  </si>
  <si>
    <t>Valor</t>
  </si>
  <si>
    <t>Cliente</t>
  </si>
  <si>
    <t>Forma Pgt.</t>
  </si>
  <si>
    <t>Formas de Pagamento</t>
  </si>
  <si>
    <t>Cartão</t>
  </si>
  <si>
    <t>Dinheiro</t>
  </si>
  <si>
    <t>Saida</t>
  </si>
  <si>
    <t>Qtd.</t>
  </si>
  <si>
    <t>Atual</t>
  </si>
  <si>
    <t>Obs:</t>
  </si>
  <si>
    <t>Controle de Saida</t>
  </si>
  <si>
    <t>Descrição:</t>
  </si>
  <si>
    <t>Final do Dia - Total</t>
  </si>
  <si>
    <t>Entrada</t>
  </si>
  <si>
    <t>TOTAL</t>
  </si>
  <si>
    <t>FECHAMENTO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</si>
</sst>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R$&quot;\ * #,##0.00_-;\-&quot;R$&quot;\ * #,##0.00_-;_-&quot;R$&quot;\ * &quot;-&quot;??_-;_-@_-"/>
    <numFmt numFmtId="164" formatCode="_-[$R$-416]\ * #,##0.00_-;\-[$R$-416]\ * #,##0.00_-;_-[$R$-416]\ * &quot;-&quot;??_-;_-@_-"/>
    <numFmt numFmtId="165" formatCode="[$-F800]dddd\,\ mmmm\ dd\,\ yyyy"/>
  </numFmts>
  <fonts count="27"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2"/>
      <color theme="0"/>
      <name val="Calibri"/>
      <family val="2"/>
      <scheme val="minor"/>
    </font>
    <font>
      <b/>
      <sz val="14"/>
      <color theme="0"/>
      <name val="Calibri"/>
      <family val="2"/>
      <scheme val="minor"/>
    </font>
    <font>
      <b/>
      <sz val="12"/>
      <color theme="1"/>
      <name val="Calibri"/>
      <family val="2"/>
      <scheme val="minor"/>
    </font>
    <font>
      <b/>
      <sz val="18"/>
      <color theme="0"/>
      <name val="Calibri"/>
      <family val="2"/>
      <scheme val="minor"/>
    </font>
    <font>
      <b/>
      <sz val="12"/>
      <color theme="1" tint="4.9989318521683403E-2"/>
      <name val="Calibri"/>
      <family val="2"/>
      <scheme val="minor"/>
    </font>
    <font>
      <sz val="10"/>
      <color theme="1"/>
      <name val="Calibri"/>
      <family val="2"/>
      <scheme val="minor"/>
    </font>
    <font>
      <sz val="18"/>
      <color theme="0"/>
      <name val="Calibri"/>
      <family val="2"/>
      <scheme val="minor"/>
    </font>
    <font>
      <sz val="36"/>
      <color theme="1"/>
      <name val="Calibri"/>
      <family val="2"/>
      <scheme val="minor"/>
    </font>
    <font>
      <b/>
      <sz val="18"/>
      <color theme="1"/>
      <name val="Calibri"/>
      <family val="2"/>
      <scheme val="minor"/>
    </font>
    <font>
      <b/>
      <sz val="14"/>
      <color theme="1"/>
      <name val="Calibri"/>
      <family val="2"/>
      <scheme val="minor"/>
    </font>
    <font>
      <b/>
      <sz val="16"/>
      <color theme="1"/>
      <name val="Calibri"/>
      <family val="2"/>
      <scheme val="minor"/>
    </font>
    <font>
      <sz val="8"/>
      <name val="Calibri"/>
      <family val="2"/>
      <scheme val="minor"/>
    </font>
    <font>
      <sz val="22"/>
      <color theme="1"/>
      <name val="Calibri"/>
      <family val="2"/>
      <scheme val="minor"/>
    </font>
    <font>
      <sz val="8"/>
      <color theme="1"/>
      <name val="Calibri"/>
      <family val="2"/>
      <scheme val="minor"/>
    </font>
    <font>
      <sz val="36"/>
      <color theme="0"/>
      <name val="Calibri"/>
      <family val="2"/>
      <scheme val="minor"/>
    </font>
    <font>
      <sz val="12"/>
      <color theme="1"/>
      <name val="Calibri"/>
      <family val="2"/>
      <scheme val="minor"/>
    </font>
    <font>
      <b/>
      <sz val="10"/>
      <color theme="1" tint="4.9989318521683403E-2"/>
      <name val="Calibri"/>
      <family val="2"/>
      <scheme val="minor"/>
    </font>
    <font>
      <sz val="11"/>
      <color theme="0"/>
      <name val="Calibri"/>
      <family val="2"/>
      <scheme val="minor"/>
    </font>
    <font>
      <sz val="14"/>
      <color theme="1"/>
      <name val="Calibri"/>
      <family val="2"/>
      <scheme val="minor"/>
    </font>
    <font>
      <b/>
      <sz val="12"/>
      <name val="Calibri"/>
      <family val="2"/>
      <scheme val="minor"/>
    </font>
    <font>
      <b/>
      <sz val="20"/>
      <color theme="1"/>
      <name val="Calibri"/>
      <family val="2"/>
      <scheme val="minor"/>
    </font>
    <font>
      <sz val="18"/>
      <color theme="1"/>
      <name val="Calibri"/>
      <family val="2"/>
      <scheme val="minor"/>
    </font>
    <font>
      <u/>
      <sz val="11"/>
      <color theme="10"/>
      <name val="Calibri"/>
      <family val="2"/>
      <scheme val="minor"/>
    </font>
  </fonts>
  <fills count="15">
    <fill>
      <patternFill patternType="none"/>
    </fill>
    <fill>
      <patternFill patternType="gray125"/>
    </fill>
    <fill>
      <patternFill patternType="solid">
        <fgColor rgb="FFFF0000"/>
        <bgColor indexed="64"/>
      </patternFill>
    </fill>
    <fill>
      <patternFill patternType="solid">
        <fgColor theme="1"/>
        <bgColor indexed="64"/>
      </patternFill>
    </fill>
    <fill>
      <patternFill patternType="solid">
        <fgColor theme="7" tint="-0.249977111117893"/>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theme="0"/>
        <bgColor indexed="64"/>
      </patternFill>
    </fill>
    <fill>
      <patternFill patternType="solid">
        <fgColor theme="2" tint="-0.49998474074526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4" tint="-0.49998474074526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s>
  <borders count="27">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s>
  <cellStyleXfs count="3">
    <xf numFmtId="0" fontId="0" fillId="0" borderId="0"/>
    <xf numFmtId="44" fontId="1" fillId="0" borderId="0" applyFont="0" applyFill="0" applyBorder="0" applyAlignment="0" applyProtection="0"/>
    <xf numFmtId="0" fontId="26" fillId="0" borderId="0" applyNumberFormat="0" applyFill="0" applyBorder="0" applyAlignment="0" applyProtection="0"/>
  </cellStyleXfs>
  <cellXfs count="182">
    <xf numFmtId="0" fontId="0" fillId="0" borderId="0" xfId="0"/>
    <xf numFmtId="0" fontId="0" fillId="0" borderId="2" xfId="0" applyBorder="1"/>
    <xf numFmtId="0" fontId="0" fillId="0" borderId="0" xfId="0" applyBorder="1"/>
    <xf numFmtId="0" fontId="5" fillId="6" borderId="8" xfId="0" applyFont="1" applyFill="1" applyBorder="1" applyAlignment="1">
      <alignment horizontal="center"/>
    </xf>
    <xf numFmtId="0" fontId="5" fillId="4" borderId="3" xfId="0" applyFont="1" applyFill="1" applyBorder="1" applyAlignment="1">
      <alignment horizontal="center"/>
    </xf>
    <xf numFmtId="0" fontId="6" fillId="0" borderId="0" xfId="0" applyFont="1" applyBorder="1" applyAlignment="1">
      <alignment horizontal="right"/>
    </xf>
    <xf numFmtId="0" fontId="2" fillId="7" borderId="0" xfId="0" applyFont="1" applyFill="1" applyAlignment="1">
      <alignment horizontal="center" vertical="center"/>
    </xf>
    <xf numFmtId="0" fontId="4" fillId="3" borderId="8" xfId="0" applyFont="1" applyFill="1" applyBorder="1" applyAlignment="1">
      <alignment horizontal="center" vertical="center"/>
    </xf>
    <xf numFmtId="0" fontId="4" fillId="3" borderId="3" xfId="0" applyFont="1" applyFill="1" applyBorder="1" applyAlignment="1">
      <alignment horizontal="center" vertical="center"/>
    </xf>
    <xf numFmtId="164" fontId="4" fillId="3" borderId="3" xfId="0" applyNumberFormat="1" applyFont="1" applyFill="1" applyBorder="1"/>
    <xf numFmtId="44" fontId="4" fillId="3" borderId="3" xfId="1" applyFont="1" applyFill="1" applyBorder="1"/>
    <xf numFmtId="0" fontId="6" fillId="0" borderId="1" xfId="0" applyFont="1" applyBorder="1" applyAlignment="1">
      <alignment horizontal="right" vertical="center"/>
    </xf>
    <xf numFmtId="0" fontId="6" fillId="7" borderId="0" xfId="0" applyFont="1" applyFill="1" applyBorder="1" applyAlignment="1">
      <alignment horizontal="right" vertical="center"/>
    </xf>
    <xf numFmtId="0" fontId="0" fillId="7" borderId="0" xfId="0" applyFill="1" applyBorder="1"/>
    <xf numFmtId="44" fontId="4" fillId="7" borderId="0" xfId="1" applyFont="1" applyFill="1" applyBorder="1"/>
    <xf numFmtId="44" fontId="4" fillId="3" borderId="0" xfId="1" applyFont="1" applyFill="1" applyBorder="1"/>
    <xf numFmtId="0" fontId="0" fillId="7" borderId="0" xfId="0" applyFont="1" applyFill="1"/>
    <xf numFmtId="44" fontId="4" fillId="3" borderId="0" xfId="1" applyFont="1" applyFill="1" applyBorder="1" applyAlignment="1">
      <alignment horizontal="center" vertical="center"/>
    </xf>
    <xf numFmtId="0" fontId="5" fillId="7" borderId="0" xfId="0" applyFont="1" applyFill="1" applyAlignment="1">
      <alignment horizontal="center"/>
    </xf>
    <xf numFmtId="0" fontId="9" fillId="0" borderId="0" xfId="0" applyFont="1"/>
    <xf numFmtId="0" fontId="10" fillId="7" borderId="0" xfId="0" applyFont="1" applyFill="1" applyAlignment="1">
      <alignment vertical="center" textRotation="90"/>
    </xf>
    <xf numFmtId="0" fontId="6" fillId="0" borderId="4" xfId="0" applyFont="1" applyBorder="1" applyAlignment="1">
      <alignment horizontal="right" vertical="center"/>
    </xf>
    <xf numFmtId="0" fontId="3" fillId="0" borderId="1" xfId="0" applyFont="1" applyBorder="1"/>
    <xf numFmtId="0" fontId="6" fillId="0" borderId="1" xfId="0" applyFont="1" applyBorder="1" applyAlignment="1">
      <alignment horizontal="right"/>
    </xf>
    <xf numFmtId="0" fontId="6" fillId="0" borderId="1" xfId="0" applyFont="1" applyBorder="1" applyAlignment="1">
      <alignment horizontal="center" vertical="center"/>
    </xf>
    <xf numFmtId="0" fontId="3" fillId="0" borderId="1" xfId="0" applyFont="1" applyBorder="1" applyAlignment="1">
      <alignment horizontal="center"/>
    </xf>
    <xf numFmtId="0" fontId="6" fillId="0" borderId="1" xfId="0" applyFont="1" applyBorder="1" applyAlignment="1">
      <alignment horizontal="center"/>
    </xf>
    <xf numFmtId="0" fontId="6" fillId="0" borderId="4" xfId="0" applyFont="1" applyBorder="1" applyAlignment="1">
      <alignment horizontal="center" vertical="center"/>
    </xf>
    <xf numFmtId="0" fontId="5" fillId="2" borderId="4" xfId="0" applyFont="1" applyFill="1" applyBorder="1" applyAlignment="1">
      <alignment horizontal="center"/>
    </xf>
    <xf numFmtId="0" fontId="4" fillId="3" borderId="7" xfId="0" applyFont="1" applyFill="1" applyBorder="1" applyAlignment="1">
      <alignment horizontal="center" vertical="center"/>
    </xf>
    <xf numFmtId="0" fontId="6" fillId="0" borderId="3" xfId="0" applyFont="1" applyBorder="1" applyAlignment="1">
      <alignment horizontal="right" vertical="center"/>
    </xf>
    <xf numFmtId="0" fontId="6" fillId="7" borderId="3" xfId="0" applyFont="1" applyFill="1" applyBorder="1" applyAlignment="1">
      <alignment horizontal="right" vertical="center"/>
    </xf>
    <xf numFmtId="0" fontId="6" fillId="0" borderId="3" xfId="0" applyFont="1" applyFill="1" applyBorder="1" applyAlignment="1">
      <alignment horizontal="right" vertical="center"/>
    </xf>
    <xf numFmtId="0" fontId="5" fillId="8" borderId="6" xfId="0" applyFont="1" applyFill="1" applyBorder="1" applyAlignment="1">
      <alignment horizontal="center"/>
    </xf>
    <xf numFmtId="0" fontId="0" fillId="0" borderId="0" xfId="0" applyAlignment="1">
      <alignment horizontal="center"/>
    </xf>
    <xf numFmtId="0" fontId="6" fillId="9" borderId="5" xfId="0" applyFont="1" applyFill="1" applyBorder="1" applyAlignment="1">
      <alignment horizontal="center" vertical="center"/>
    </xf>
    <xf numFmtId="0" fontId="6" fillId="0" borderId="0" xfId="0" applyFont="1" applyBorder="1" applyAlignment="1">
      <alignment horizontal="center" vertical="center"/>
    </xf>
    <xf numFmtId="0" fontId="6" fillId="9" borderId="0" xfId="0" applyFont="1" applyFill="1" applyBorder="1" applyAlignment="1">
      <alignment horizontal="center" vertical="center"/>
    </xf>
    <xf numFmtId="0" fontId="6" fillId="0" borderId="5" xfId="0" applyFont="1" applyBorder="1" applyAlignment="1">
      <alignment horizontal="center" vertical="center"/>
    </xf>
    <xf numFmtId="0" fontId="6" fillId="9" borderId="11" xfId="0" applyFont="1" applyFill="1" applyBorder="1" applyAlignment="1">
      <alignment horizontal="center" vertical="center"/>
    </xf>
    <xf numFmtId="0" fontId="6" fillId="0" borderId="6" xfId="0" applyFont="1" applyBorder="1" applyAlignment="1">
      <alignment horizontal="center" vertical="center"/>
    </xf>
    <xf numFmtId="0" fontId="6" fillId="9" borderId="12" xfId="0" applyFont="1" applyFill="1" applyBorder="1" applyAlignment="1">
      <alignment horizontal="center" vertical="center"/>
    </xf>
    <xf numFmtId="44" fontId="13" fillId="0" borderId="4" xfId="0" applyNumberFormat="1" applyFont="1" applyBorder="1"/>
    <xf numFmtId="0" fontId="0" fillId="7" borderId="0" xfId="0" applyFill="1"/>
    <xf numFmtId="0" fontId="0" fillId="0" borderId="0" xfId="0" applyAlignment="1">
      <alignment horizontal="right"/>
    </xf>
    <xf numFmtId="165" fontId="0" fillId="0" borderId="0" xfId="0" applyNumberFormat="1" applyAlignment="1">
      <alignment horizontal="center"/>
    </xf>
    <xf numFmtId="0" fontId="17" fillId="0" borderId="0" xfId="0" applyFont="1" applyAlignment="1">
      <alignment horizontal="right"/>
    </xf>
    <xf numFmtId="0" fontId="10" fillId="5" borderId="0" xfId="0" applyFont="1" applyFill="1" applyAlignment="1">
      <alignment horizontal="center" vertical="center" textRotation="90"/>
    </xf>
    <xf numFmtId="0" fontId="6" fillId="7" borderId="1" xfId="0" applyFont="1" applyFill="1" applyBorder="1" applyAlignment="1">
      <alignment horizontal="center" vertical="center"/>
    </xf>
    <xf numFmtId="0" fontId="13" fillId="7" borderId="14" xfId="0" applyFont="1" applyFill="1" applyBorder="1"/>
    <xf numFmtId="0" fontId="13" fillId="7" borderId="15" xfId="0" applyFont="1" applyFill="1" applyBorder="1"/>
    <xf numFmtId="0" fontId="13" fillId="7" borderId="4" xfId="0" applyFont="1" applyFill="1" applyBorder="1"/>
    <xf numFmtId="0" fontId="13" fillId="9" borderId="14" xfId="0" applyFont="1" applyFill="1" applyBorder="1"/>
    <xf numFmtId="0" fontId="13" fillId="9" borderId="15" xfId="0" applyFont="1" applyFill="1" applyBorder="1"/>
    <xf numFmtId="164" fontId="4" fillId="3" borderId="13" xfId="0" applyNumberFormat="1" applyFont="1" applyFill="1" applyBorder="1"/>
    <xf numFmtId="44" fontId="4" fillId="3" borderId="13" xfId="1" applyFont="1" applyFill="1" applyBorder="1"/>
    <xf numFmtId="0" fontId="6" fillId="0" borderId="2" xfId="0" applyFont="1" applyBorder="1" applyAlignment="1">
      <alignment horizontal="right" vertical="center"/>
    </xf>
    <xf numFmtId="0" fontId="0" fillId="0" borderId="14" xfId="0" applyBorder="1"/>
    <xf numFmtId="0" fontId="0" fillId="0" borderId="15" xfId="0" applyFill="1" applyBorder="1"/>
    <xf numFmtId="0" fontId="6" fillId="9" borderId="3" xfId="0" applyFont="1" applyFill="1" applyBorder="1" applyAlignment="1">
      <alignment horizontal="right" vertical="center"/>
    </xf>
    <xf numFmtId="0" fontId="0" fillId="0" borderId="0" xfId="0" applyBorder="1" applyAlignment="1">
      <alignment horizontal="right"/>
    </xf>
    <xf numFmtId="165" fontId="0" fillId="0" borderId="0" xfId="0" applyNumberFormat="1" applyBorder="1" applyAlignment="1">
      <alignment horizontal="center"/>
    </xf>
    <xf numFmtId="0" fontId="12" fillId="0" borderId="0" xfId="0" applyFont="1" applyAlignment="1">
      <alignment horizontal="center" vertical="center"/>
    </xf>
    <xf numFmtId="165" fontId="17" fillId="0" borderId="0" xfId="0" applyNumberFormat="1" applyFont="1" applyAlignment="1">
      <alignment horizontal="left"/>
    </xf>
    <xf numFmtId="0" fontId="6" fillId="9" borderId="10" xfId="0" applyFont="1" applyFill="1" applyBorder="1" applyAlignment="1">
      <alignment horizontal="center" vertical="center"/>
    </xf>
    <xf numFmtId="0" fontId="6" fillId="9" borderId="6" xfId="0" applyFont="1" applyFill="1" applyBorder="1" applyAlignment="1">
      <alignment horizontal="center" vertical="center"/>
    </xf>
    <xf numFmtId="0" fontId="14" fillId="7" borderId="0" xfId="0" applyFont="1" applyFill="1" applyBorder="1" applyAlignment="1">
      <alignment vertical="center"/>
    </xf>
    <xf numFmtId="164" fontId="6" fillId="9" borderId="10" xfId="0" applyNumberFormat="1" applyFont="1" applyFill="1" applyBorder="1" applyAlignment="1">
      <alignment horizontal="center" vertical="center"/>
    </xf>
    <xf numFmtId="164" fontId="6" fillId="9" borderId="0" xfId="0" applyNumberFormat="1" applyFont="1" applyFill="1" applyBorder="1" applyAlignment="1">
      <alignment horizontal="center" vertical="center"/>
    </xf>
    <xf numFmtId="164" fontId="6" fillId="7" borderId="0" xfId="0" applyNumberFormat="1" applyFont="1" applyFill="1" applyBorder="1" applyAlignment="1">
      <alignment horizontal="center" vertical="center"/>
    </xf>
    <xf numFmtId="0" fontId="3" fillId="7" borderId="0" xfId="0" applyFont="1" applyFill="1" applyBorder="1" applyAlignment="1">
      <alignment horizontal="center" vertical="center"/>
    </xf>
    <xf numFmtId="0" fontId="6" fillId="9" borderId="13" xfId="0" applyFont="1" applyFill="1" applyBorder="1" applyAlignment="1">
      <alignment horizontal="center" vertical="center"/>
    </xf>
    <xf numFmtId="0" fontId="6" fillId="0" borderId="12" xfId="0" applyFont="1" applyBorder="1" applyAlignment="1">
      <alignment horizontal="center" vertical="center"/>
    </xf>
    <xf numFmtId="0" fontId="6" fillId="0" borderId="11" xfId="0" applyFont="1" applyBorder="1" applyAlignment="1">
      <alignment horizontal="center" vertical="center"/>
    </xf>
    <xf numFmtId="44" fontId="6" fillId="9" borderId="8" xfId="1" applyFont="1" applyFill="1" applyBorder="1" applyAlignment="1">
      <alignment horizontal="center" vertical="center"/>
    </xf>
    <xf numFmtId="44" fontId="6" fillId="9" borderId="9" xfId="1" applyFont="1" applyFill="1" applyBorder="1" applyAlignment="1">
      <alignment horizontal="center" vertical="center"/>
    </xf>
    <xf numFmtId="44" fontId="6" fillId="9" borderId="7" xfId="1" applyFont="1" applyFill="1" applyBorder="1" applyAlignment="1">
      <alignment horizontal="center" vertical="center"/>
    </xf>
    <xf numFmtId="0" fontId="19" fillId="9" borderId="2" xfId="0" applyFont="1" applyFill="1" applyBorder="1" applyAlignment="1">
      <alignment horizontal="center" vertical="center"/>
    </xf>
    <xf numFmtId="0" fontId="6" fillId="9" borderId="3" xfId="0" applyFont="1" applyFill="1" applyBorder="1" applyAlignment="1">
      <alignment horizontal="center" vertical="center"/>
    </xf>
    <xf numFmtId="0" fontId="19" fillId="0" borderId="10" xfId="0" applyFont="1" applyBorder="1" applyAlignment="1">
      <alignment horizontal="center" vertical="center"/>
    </xf>
    <xf numFmtId="0" fontId="0" fillId="0" borderId="0" xfId="0" applyAlignment="1"/>
    <xf numFmtId="44" fontId="6" fillId="7" borderId="8" xfId="1" applyFont="1" applyFill="1" applyBorder="1" applyAlignment="1">
      <alignment horizontal="center" vertical="center"/>
    </xf>
    <xf numFmtId="44" fontId="6" fillId="7" borderId="9" xfId="1" applyFont="1" applyFill="1" applyBorder="1" applyAlignment="1">
      <alignment horizontal="center" vertical="center"/>
    </xf>
    <xf numFmtId="44" fontId="6" fillId="7" borderId="7" xfId="1" applyFont="1" applyFill="1" applyBorder="1" applyAlignment="1">
      <alignment horizontal="center" vertical="center"/>
    </xf>
    <xf numFmtId="0" fontId="6" fillId="7" borderId="14" xfId="0" applyFont="1" applyFill="1" applyBorder="1" applyAlignment="1">
      <alignment horizontal="center" vertical="center"/>
    </xf>
    <xf numFmtId="164" fontId="4" fillId="3" borderId="10" xfId="0" applyNumberFormat="1" applyFont="1" applyFill="1" applyBorder="1"/>
    <xf numFmtId="44" fontId="4" fillId="3" borderId="10" xfId="1" applyFont="1" applyFill="1" applyBorder="1"/>
    <xf numFmtId="0" fontId="13" fillId="9" borderId="1" xfId="0" applyFont="1" applyFill="1" applyBorder="1"/>
    <xf numFmtId="0" fontId="0" fillId="0" borderId="1" xfId="0" applyBorder="1"/>
    <xf numFmtId="0" fontId="13" fillId="7" borderId="1" xfId="0" applyFont="1" applyFill="1" applyBorder="1"/>
    <xf numFmtId="0" fontId="0" fillId="0" borderId="1" xfId="0" applyFill="1" applyBorder="1"/>
    <xf numFmtId="44" fontId="6" fillId="7" borderId="1" xfId="1" applyFont="1" applyFill="1" applyBorder="1" applyAlignment="1">
      <alignment horizontal="center" vertical="center"/>
    </xf>
    <xf numFmtId="0" fontId="13" fillId="0" borderId="1" xfId="0" applyFont="1" applyBorder="1" applyAlignment="1">
      <alignment horizontal="center" vertical="center"/>
    </xf>
    <xf numFmtId="0" fontId="21" fillId="0" borderId="0" xfId="0" applyFont="1"/>
    <xf numFmtId="0" fontId="21" fillId="7" borderId="0" xfId="0" applyFont="1" applyFill="1"/>
    <xf numFmtId="0" fontId="8" fillId="7" borderId="3" xfId="0" applyFont="1" applyFill="1" applyBorder="1" applyAlignment="1">
      <alignment horizontal="right" vertical="center"/>
    </xf>
    <xf numFmtId="0" fontId="6" fillId="9" borderId="1" xfId="0" applyFont="1" applyFill="1" applyBorder="1" applyAlignment="1">
      <alignment horizontal="right" vertical="center"/>
    </xf>
    <xf numFmtId="0" fontId="6" fillId="9" borderId="4" xfId="0" applyFont="1" applyFill="1" applyBorder="1" applyAlignment="1">
      <alignment horizontal="right" vertical="center"/>
    </xf>
    <xf numFmtId="0" fontId="6" fillId="7" borderId="4" xfId="0" applyFont="1" applyFill="1" applyBorder="1" applyAlignment="1">
      <alignment horizontal="right" vertical="center"/>
    </xf>
    <xf numFmtId="0" fontId="6" fillId="7" borderId="1" xfId="0" applyFont="1" applyFill="1" applyBorder="1" applyAlignment="1">
      <alignment horizontal="right" vertical="center"/>
    </xf>
    <xf numFmtId="44" fontId="4" fillId="3" borderId="6" xfId="1" applyFont="1" applyFill="1" applyBorder="1"/>
    <xf numFmtId="0" fontId="6" fillId="7" borderId="8" xfId="0" applyFont="1" applyFill="1" applyBorder="1" applyAlignment="1">
      <alignment horizontal="center" vertical="center"/>
    </xf>
    <xf numFmtId="0" fontId="11" fillId="0" borderId="0" xfId="0" applyFont="1" applyAlignment="1"/>
    <xf numFmtId="0" fontId="6" fillId="9" borderId="1" xfId="0" applyFont="1" applyFill="1" applyBorder="1" applyAlignment="1">
      <alignment horizontal="center" vertical="center"/>
    </xf>
    <xf numFmtId="0" fontId="6" fillId="7" borderId="15" xfId="0" applyFont="1" applyFill="1" applyBorder="1" applyAlignment="1">
      <alignment horizontal="center" vertical="center"/>
    </xf>
    <xf numFmtId="0" fontId="6" fillId="0" borderId="15" xfId="0" applyFont="1" applyBorder="1" applyAlignment="1">
      <alignment horizontal="center" vertical="center"/>
    </xf>
    <xf numFmtId="0" fontId="6" fillId="7" borderId="4" xfId="0" applyFont="1" applyFill="1" applyBorder="1" applyAlignment="1">
      <alignment horizontal="center" vertical="center"/>
    </xf>
    <xf numFmtId="0" fontId="6" fillId="0" borderId="13" xfId="0" applyFont="1" applyBorder="1" applyAlignment="1">
      <alignment horizontal="center" vertical="center"/>
    </xf>
    <xf numFmtId="0" fontId="6" fillId="0" borderId="2" xfId="0" applyFont="1" applyBorder="1" applyAlignment="1">
      <alignment horizontal="center" vertical="center"/>
    </xf>
    <xf numFmtId="0" fontId="6" fillId="7" borderId="5" xfId="0" applyFont="1" applyFill="1" applyBorder="1" applyAlignment="1">
      <alignment horizontal="center" vertical="center"/>
    </xf>
    <xf numFmtId="0" fontId="6" fillId="7" borderId="11" xfId="0" applyFont="1" applyFill="1" applyBorder="1" applyAlignment="1">
      <alignment horizontal="center" vertical="center"/>
    </xf>
    <xf numFmtId="165" fontId="17" fillId="0" borderId="0" xfId="0" applyNumberFormat="1" applyFont="1" applyAlignment="1">
      <alignment horizontal="right" vertical="center"/>
    </xf>
    <xf numFmtId="0" fontId="17" fillId="0" borderId="0" xfId="0" applyFont="1" applyAlignment="1">
      <alignment horizontal="right" vertical="center"/>
    </xf>
    <xf numFmtId="0" fontId="21" fillId="0" borderId="0" xfId="0" applyFont="1" applyBorder="1"/>
    <xf numFmtId="0" fontId="6" fillId="0" borderId="10" xfId="0" applyFont="1" applyBorder="1" applyAlignment="1">
      <alignment horizontal="center" vertical="center"/>
    </xf>
    <xf numFmtId="0" fontId="13" fillId="0" borderId="14" xfId="0" applyFont="1" applyBorder="1" applyAlignment="1">
      <alignment horizontal="center"/>
    </xf>
    <xf numFmtId="44" fontId="23" fillId="13" borderId="2" xfId="0" applyNumberFormat="1" applyFont="1" applyFill="1" applyBorder="1"/>
    <xf numFmtId="44" fontId="6" fillId="14" borderId="3" xfId="0" applyNumberFormat="1" applyFont="1" applyFill="1" applyBorder="1"/>
    <xf numFmtId="164" fontId="6" fillId="0" borderId="10" xfId="0" applyNumberFormat="1" applyFont="1" applyBorder="1" applyAlignment="1">
      <alignment horizontal="center" vertical="center"/>
    </xf>
    <xf numFmtId="164" fontId="6" fillId="7" borderId="1" xfId="0" applyNumberFormat="1" applyFont="1" applyFill="1" applyBorder="1" applyAlignment="1">
      <alignment horizontal="center" vertical="center"/>
    </xf>
    <xf numFmtId="0" fontId="0" fillId="0" borderId="0" xfId="0" applyFill="1" applyBorder="1"/>
    <xf numFmtId="164" fontId="0" fillId="0" borderId="0" xfId="0" applyNumberFormat="1"/>
    <xf numFmtId="44" fontId="0" fillId="0" borderId="17" xfId="0" applyNumberFormat="1" applyBorder="1"/>
    <xf numFmtId="164" fontId="0" fillId="0" borderId="18" xfId="0" applyNumberFormat="1" applyBorder="1"/>
    <xf numFmtId="164" fontId="0" fillId="0" borderId="26" xfId="0" applyNumberFormat="1" applyBorder="1"/>
    <xf numFmtId="0" fontId="26" fillId="0" borderId="0" xfId="2"/>
    <xf numFmtId="44" fontId="0" fillId="0" borderId="0" xfId="0" applyNumberFormat="1"/>
    <xf numFmtId="165" fontId="0" fillId="0" borderId="0" xfId="0" applyNumberFormat="1" applyAlignment="1">
      <alignment horizontal="center"/>
    </xf>
    <xf numFmtId="0" fontId="7" fillId="5" borderId="0" xfId="0" applyFont="1" applyFill="1" applyAlignment="1">
      <alignment horizontal="center" vertical="center" textRotation="90"/>
    </xf>
    <xf numFmtId="0" fontId="18" fillId="2" borderId="9" xfId="0" applyFont="1" applyFill="1" applyBorder="1" applyAlignment="1">
      <alignment horizontal="center" vertical="center" textRotation="90"/>
    </xf>
    <xf numFmtId="0" fontId="18" fillId="11" borderId="9" xfId="0" applyFont="1" applyFill="1" applyBorder="1" applyAlignment="1">
      <alignment horizontal="center" vertical="center" textRotation="90"/>
    </xf>
    <xf numFmtId="0" fontId="12" fillId="0" borderId="0" xfId="0" applyFont="1" applyAlignment="1">
      <alignment horizontal="center" vertical="center"/>
    </xf>
    <xf numFmtId="165" fontId="17" fillId="0" borderId="0" xfId="0" applyNumberFormat="1" applyFont="1" applyAlignment="1">
      <alignment horizontal="right" vertical="center"/>
    </xf>
    <xf numFmtId="0" fontId="10" fillId="5" borderId="0" xfId="0" applyFont="1" applyFill="1" applyAlignment="1">
      <alignment horizontal="center" vertical="center" textRotation="90"/>
    </xf>
    <xf numFmtId="0" fontId="13" fillId="0" borderId="0" xfId="0" applyFont="1" applyAlignment="1">
      <alignment horizontal="center"/>
    </xf>
    <xf numFmtId="0" fontId="0" fillId="10" borderId="20" xfId="0" applyFill="1" applyBorder="1" applyAlignment="1">
      <alignment horizontal="center"/>
    </xf>
    <xf numFmtId="0" fontId="0" fillId="10" borderId="16" xfId="0" applyFill="1" applyBorder="1" applyAlignment="1">
      <alignment horizontal="center"/>
    </xf>
    <xf numFmtId="0" fontId="16" fillId="0" borderId="0" xfId="0" applyFont="1" applyAlignment="1">
      <alignment horizontal="center" vertical="center"/>
    </xf>
    <xf numFmtId="0" fontId="0" fillId="0" borderId="12" xfId="0" applyBorder="1" applyAlignment="1">
      <alignment horizontal="center"/>
    </xf>
    <xf numFmtId="0" fontId="0" fillId="0" borderId="8" xfId="0" applyBorder="1" applyAlignment="1">
      <alignment horizontal="center"/>
    </xf>
    <xf numFmtId="0" fontId="14" fillId="9" borderId="2" xfId="0" applyFont="1" applyFill="1" applyBorder="1" applyAlignment="1">
      <alignment horizontal="center" vertical="center"/>
    </xf>
    <xf numFmtId="0" fontId="14" fillId="9" borderId="13" xfId="0" applyFont="1" applyFill="1" applyBorder="1" applyAlignment="1">
      <alignment horizontal="center" vertical="center"/>
    </xf>
    <xf numFmtId="0" fontId="14" fillId="9" borderId="3" xfId="0" applyFont="1" applyFill="1" applyBorder="1" applyAlignment="1">
      <alignment horizontal="center" vertical="center"/>
    </xf>
    <xf numFmtId="165" fontId="0" fillId="0" borderId="0" xfId="0" applyNumberFormat="1" applyAlignment="1">
      <alignment horizontal="left"/>
    </xf>
    <xf numFmtId="0" fontId="6" fillId="9" borderId="2" xfId="0" applyFont="1" applyFill="1" applyBorder="1" applyAlignment="1">
      <alignment horizontal="center" vertical="center"/>
    </xf>
    <xf numFmtId="0" fontId="6" fillId="9" borderId="13" xfId="0" applyFont="1" applyFill="1" applyBorder="1" applyAlignment="1">
      <alignment horizontal="center" vertical="center"/>
    </xf>
    <xf numFmtId="0" fontId="6" fillId="9" borderId="3" xfId="0" applyFont="1" applyFill="1" applyBorder="1" applyAlignment="1">
      <alignment horizontal="center" vertical="center"/>
    </xf>
    <xf numFmtId="0" fontId="6" fillId="0" borderId="2" xfId="0" applyFont="1" applyBorder="1" applyAlignment="1">
      <alignment horizontal="center" vertical="center"/>
    </xf>
    <xf numFmtId="0" fontId="6" fillId="0" borderId="13" xfId="0" applyFont="1" applyBorder="1" applyAlignment="1">
      <alignment horizontal="center" vertical="center"/>
    </xf>
    <xf numFmtId="0" fontId="6" fillId="0" borderId="3" xfId="0" applyFont="1" applyBorder="1" applyAlignment="1">
      <alignment horizontal="center" vertical="center"/>
    </xf>
    <xf numFmtId="0" fontId="14" fillId="0" borderId="0" xfId="0" applyFont="1" applyAlignment="1">
      <alignment horizontal="center" vertical="center"/>
    </xf>
    <xf numFmtId="0" fontId="20" fillId="12" borderId="2" xfId="0" applyFont="1" applyFill="1" applyBorder="1" applyAlignment="1">
      <alignment horizontal="center"/>
    </xf>
    <xf numFmtId="0" fontId="20" fillId="12" borderId="3" xfId="0" applyFont="1" applyFill="1" applyBorder="1" applyAlignment="1">
      <alignment horizontal="center"/>
    </xf>
    <xf numFmtId="0" fontId="0" fillId="0" borderId="0" xfId="0" applyAlignment="1">
      <alignment horizontal="center"/>
    </xf>
    <xf numFmtId="0" fontId="25" fillId="0" borderId="9" xfId="0" applyFont="1" applyBorder="1" applyAlignment="1">
      <alignment horizontal="center" vertical="center" textRotation="90"/>
    </xf>
    <xf numFmtId="0" fontId="24" fillId="0" borderId="2" xfId="0" applyFont="1" applyBorder="1" applyAlignment="1">
      <alignment horizontal="center"/>
    </xf>
    <xf numFmtId="0" fontId="24" fillId="0" borderId="13" xfId="0" applyFont="1" applyBorder="1" applyAlignment="1">
      <alignment horizontal="center"/>
    </xf>
    <xf numFmtId="0" fontId="24" fillId="0" borderId="3" xfId="0" applyFon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25" fillId="0" borderId="15" xfId="0" applyFont="1" applyBorder="1" applyAlignment="1">
      <alignment horizontal="center" vertical="center" textRotation="90"/>
    </xf>
    <xf numFmtId="0" fontId="22" fillId="0" borderId="2" xfId="0" applyFont="1" applyBorder="1" applyAlignment="1">
      <alignment horizontal="center"/>
    </xf>
    <xf numFmtId="0" fontId="22" fillId="0" borderId="13" xfId="0" applyFont="1" applyBorder="1" applyAlignment="1">
      <alignment horizontal="center"/>
    </xf>
    <xf numFmtId="0" fontId="22" fillId="0" borderId="3" xfId="0" applyFont="1" applyBorder="1" applyAlignment="1">
      <alignment horizontal="center"/>
    </xf>
    <xf numFmtId="0" fontId="22" fillId="0" borderId="24" xfId="0" applyFont="1" applyBorder="1" applyAlignment="1">
      <alignment horizontal="center"/>
    </xf>
    <xf numFmtId="0" fontId="22" fillId="0" borderId="25" xfId="0" applyFont="1" applyBorder="1" applyAlignment="1">
      <alignment horizontal="center"/>
    </xf>
    <xf numFmtId="0" fontId="22" fillId="0" borderId="20" xfId="0" applyFont="1" applyBorder="1" applyAlignment="1">
      <alignment horizontal="center"/>
    </xf>
    <xf numFmtId="0" fontId="22" fillId="0" borderId="21" xfId="0" applyFont="1" applyBorder="1" applyAlignment="1">
      <alignment horizontal="center"/>
    </xf>
    <xf numFmtId="0" fontId="22" fillId="0" borderId="14" xfId="0" applyFont="1" applyBorder="1" applyAlignment="1">
      <alignment horizontal="center" vertical="center"/>
    </xf>
    <xf numFmtId="0" fontId="22" fillId="0" borderId="19" xfId="0" applyFont="1" applyBorder="1"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44" fontId="22" fillId="0" borderId="10" xfId="0" applyNumberFormat="1" applyFont="1" applyBorder="1" applyAlignment="1">
      <alignment horizontal="center" vertical="center"/>
    </xf>
    <xf numFmtId="0" fontId="22" fillId="0" borderId="8" xfId="0" applyFont="1" applyBorder="1" applyAlignment="1">
      <alignment horizontal="center" vertical="center"/>
    </xf>
    <xf numFmtId="0" fontId="22" fillId="0" borderId="6" xfId="0" applyFont="1" applyBorder="1" applyAlignment="1">
      <alignment horizontal="center" vertical="center"/>
    </xf>
    <xf numFmtId="0" fontId="22" fillId="0" borderId="7" xfId="0" applyFont="1" applyBorder="1" applyAlignment="1">
      <alignment horizontal="center" vertical="center"/>
    </xf>
    <xf numFmtId="0" fontId="22" fillId="0" borderId="26" xfId="0" applyFont="1" applyBorder="1" applyAlignment="1">
      <alignment horizontal="center" vertical="center"/>
    </xf>
    <xf numFmtId="0" fontId="22" fillId="0" borderId="4" xfId="0" applyFont="1" applyBorder="1" applyAlignment="1">
      <alignment horizontal="center" vertical="center"/>
    </xf>
    <xf numFmtId="0" fontId="22" fillId="0" borderId="22" xfId="0" applyFont="1" applyBorder="1" applyAlignment="1">
      <alignment horizontal="center"/>
    </xf>
    <xf numFmtId="0" fontId="22" fillId="0" borderId="23" xfId="0" applyFont="1" applyBorder="1" applyAlignment="1">
      <alignment horizontal="center"/>
    </xf>
    <xf numFmtId="0" fontId="0" fillId="7" borderId="20" xfId="0" applyFill="1" applyBorder="1" applyAlignment="1">
      <alignment horizontal="center"/>
    </xf>
    <xf numFmtId="0" fontId="0" fillId="7" borderId="16" xfId="0" applyFill="1" applyBorder="1" applyAlignment="1">
      <alignment horizontal="center"/>
    </xf>
  </cellXfs>
  <cellStyles count="3">
    <cellStyle name="Hiperlink" xfId="2" builtinId="8"/>
    <cellStyle name="Moeda" xfId="1" builtinId="4"/>
    <cellStyle name="Normal" xfId="0" builtinId="0"/>
  </cellStyles>
  <dxfs count="109">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border outline="0">
        <top style="medium">
          <color indexed="64"/>
        </top>
        <bottom style="medium">
          <color indexed="64"/>
        </bottom>
      </border>
    </dxf>
    <dxf>
      <border outline="0">
        <bottom style="medium">
          <color indexed="64"/>
        </bottom>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diagonalUp="0" diagonalDown="0" outline="0">
        <left style="medium">
          <color indexed="64"/>
        </left>
        <right style="medium">
          <color indexed="64"/>
        </right>
        <top style="thin">
          <color indexed="64"/>
        </top>
        <bottom style="thin">
          <color indexed="64"/>
        </bottom>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outline="0">
        <left style="medium">
          <color indexed="64"/>
        </left>
        <right/>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diagonalUp="0" diagonalDown="0">
        <left style="medium">
          <color indexed="64"/>
        </left>
        <right/>
        <top/>
        <bottom/>
      </border>
    </dxf>
    <dxf>
      <font>
        <b/>
        <i val="0"/>
        <strike val="0"/>
        <condense val="0"/>
        <extend val="0"/>
        <outline val="0"/>
        <shadow val="0"/>
        <u val="none"/>
        <vertAlign val="baseline"/>
        <sz val="12"/>
        <color theme="0"/>
        <name val="Calibri"/>
        <family val="2"/>
        <scheme val="minor"/>
      </font>
      <fill>
        <patternFill patternType="solid">
          <fgColor indexed="64"/>
          <bgColor theme="1"/>
        </patternFill>
      </fill>
    </dxf>
    <dxf>
      <font>
        <b/>
        <i val="0"/>
        <strike val="0"/>
        <condense val="0"/>
        <extend val="0"/>
        <outline val="0"/>
        <shadow val="0"/>
        <u val="none"/>
        <vertAlign val="baseline"/>
        <sz val="12"/>
        <color theme="1"/>
        <name val="Calibri"/>
        <family val="2"/>
        <scheme val="minor"/>
      </font>
      <fill>
        <patternFill patternType="solid">
          <fgColor indexed="64"/>
          <bgColor theme="0"/>
        </patternFill>
      </fill>
      <alignment horizontal="right"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border outline="0">
        <left style="medium">
          <color indexed="64"/>
        </left>
        <top style="medium">
          <color indexed="64"/>
        </top>
      </border>
    </dxf>
    <dxf>
      <border outline="0">
        <bottom style="medium">
          <color indexed="64"/>
        </bottom>
      </border>
    </dxf>
    <dxf>
      <font>
        <b/>
        <i val="0"/>
        <strike val="0"/>
        <condense val="0"/>
        <extend val="0"/>
        <outline val="0"/>
        <shadow val="0"/>
        <u val="none"/>
        <vertAlign val="baseline"/>
        <sz val="12"/>
        <color theme="0"/>
        <name val="Calibri"/>
        <family val="2"/>
        <scheme val="minor"/>
      </font>
      <fill>
        <patternFill patternType="solid">
          <fgColor indexed="64"/>
          <bgColor theme="1"/>
        </patternFill>
      </fill>
    </dxf>
    <dxf>
      <font>
        <b/>
        <i val="0"/>
        <strike val="0"/>
        <condense val="0"/>
        <extend val="0"/>
        <outline val="0"/>
        <shadow val="0"/>
        <u val="none"/>
        <vertAlign val="baseline"/>
        <sz val="12"/>
        <color theme="1"/>
        <name val="Calibri"/>
        <family val="2"/>
        <scheme val="minor"/>
      </font>
      <fill>
        <patternFill patternType="solid">
          <fgColor indexed="64"/>
          <bgColor theme="0"/>
        </patternFill>
      </fill>
      <alignment horizontal="right"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border outline="0">
        <left style="medium">
          <color indexed="64"/>
        </left>
        <top style="medium">
          <color indexed="64"/>
        </top>
      </border>
    </dxf>
    <dxf>
      <border outline="0">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tABELA - BARBEARIA'!A1"/><Relationship Id="rId7" Type="http://schemas.openxmlformats.org/officeDocument/2006/relationships/hyperlink" Target="#'CONTROLE DE ENTRADA'!A1"/><Relationship Id="rId12" Type="http://schemas.openxmlformats.org/officeDocument/2006/relationships/image" Target="../media/image6.gif"/><Relationship Id="rId2" Type="http://schemas.openxmlformats.org/officeDocument/2006/relationships/image" Target="../media/image1.png"/><Relationship Id="rId1" Type="http://schemas.openxmlformats.org/officeDocument/2006/relationships/hyperlink" Target="#'TABELA - BAR'!A1"/><Relationship Id="rId6" Type="http://schemas.openxmlformats.org/officeDocument/2006/relationships/image" Target="../media/image3.gif"/><Relationship Id="rId11" Type="http://schemas.openxmlformats.org/officeDocument/2006/relationships/hyperlink" Target="#'CONTROLE DE SAIDA'!A1"/><Relationship Id="rId5" Type="http://schemas.openxmlformats.org/officeDocument/2006/relationships/hyperlink" Target="#CAIXA!A1"/><Relationship Id="rId10" Type="http://schemas.openxmlformats.org/officeDocument/2006/relationships/image" Target="../media/image5.gif"/><Relationship Id="rId4" Type="http://schemas.openxmlformats.org/officeDocument/2006/relationships/image" Target="../media/image2.gif"/><Relationship Id="rId9" Type="http://schemas.openxmlformats.org/officeDocument/2006/relationships/hyperlink" Target="#FORNECEDORES!A1"/></Relationships>
</file>

<file path=xl/drawings/_rels/drawing2.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FORNECEDORES!A1"/></Relationships>
</file>

<file path=xl/drawings/_rels/drawing3.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BEARIA'!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FORNECEDORES!A1"/></Relationships>
</file>

<file path=xl/drawings/_rels/drawing4.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BEARIA'!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TABELA - BAR'!A1"/></Relationships>
</file>

<file path=xl/drawings/_rels/drawing5.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ONTROLE DE ENTRADA'!A1"/><Relationship Id="rId1" Type="http://schemas.openxmlformats.org/officeDocument/2006/relationships/hyperlink" Target="#'TABELA - BAR'!A1"/><Relationship Id="rId6" Type="http://schemas.openxmlformats.org/officeDocument/2006/relationships/hyperlink" Target="#'CONTROLE DE SAIDA'!A1"/><Relationship Id="rId5" Type="http://schemas.openxmlformats.org/officeDocument/2006/relationships/hyperlink" Target="#'tABELA - BARBEARIA'!A1"/><Relationship Id="rId4" Type="http://schemas.openxmlformats.org/officeDocument/2006/relationships/hyperlink" Target="#FORNECEDORES!A1"/></Relationships>
</file>

<file path=xl/drawings/_rels/drawing6.xml.rels><?xml version="1.0" encoding="UTF-8" standalone="yes"?>
<Relationships xmlns="http://schemas.openxmlformats.org/package/2006/relationships"><Relationship Id="rId3" Type="http://schemas.openxmlformats.org/officeDocument/2006/relationships/hyperlink" Target="#'TABELA - BAR'!A1"/><Relationship Id="rId2" Type="http://schemas.openxmlformats.org/officeDocument/2006/relationships/hyperlink" Target="#'tABELA - BARBEARIA'!A1"/><Relationship Id="rId1" Type="http://schemas.openxmlformats.org/officeDocument/2006/relationships/hyperlink" Target="#Inicio!A1"/><Relationship Id="rId6" Type="http://schemas.openxmlformats.org/officeDocument/2006/relationships/hyperlink" Target="#'CONTROLE DE SAIDA'!A1"/><Relationship Id="rId5" Type="http://schemas.openxmlformats.org/officeDocument/2006/relationships/hyperlink" Target="#FORNECEDORES!A1"/><Relationship Id="rId4" Type="http://schemas.openxmlformats.org/officeDocument/2006/relationships/hyperlink" Target="#CAIXA!A1"/></Relationships>
</file>

<file path=xl/drawings/_rels/drawing7.xml.rels><?xml version="1.0" encoding="UTF-8" standalone="yes"?>
<Relationships xmlns="http://schemas.openxmlformats.org/package/2006/relationships"><Relationship Id="rId3" Type="http://schemas.openxmlformats.org/officeDocument/2006/relationships/hyperlink" Target="#'TABELA - BAR'!A1"/><Relationship Id="rId2" Type="http://schemas.openxmlformats.org/officeDocument/2006/relationships/hyperlink" Target="#'tABELA - BARBEARIA'!A1"/><Relationship Id="rId1" Type="http://schemas.openxmlformats.org/officeDocument/2006/relationships/hyperlink" Target="#Inicio!A1"/><Relationship Id="rId6" Type="http://schemas.openxmlformats.org/officeDocument/2006/relationships/hyperlink" Target="#'CONTROLE DE ENTRADA'!A1"/><Relationship Id="rId5" Type="http://schemas.openxmlformats.org/officeDocument/2006/relationships/hyperlink" Target="#FORNECEDORES!A1"/><Relationship Id="rId4" Type="http://schemas.openxmlformats.org/officeDocument/2006/relationships/hyperlink" Target="#CAIXA!A1"/></Relationships>
</file>

<file path=xl/drawings/_rels/drawing8.xml.rels><?xml version="1.0" encoding="UTF-8" standalone="yes"?>
<Relationships xmlns="http://schemas.openxmlformats.org/package/2006/relationships"><Relationship Id="rId1" Type="http://schemas.openxmlformats.org/officeDocument/2006/relationships/hyperlink" Target="#Inicio!A1"/></Relationships>
</file>

<file path=xl/drawings/drawing1.xml><?xml version="1.0" encoding="utf-8"?>
<xdr:wsDr xmlns:xdr="http://schemas.openxmlformats.org/drawingml/2006/spreadsheetDrawing" xmlns:a="http://schemas.openxmlformats.org/drawingml/2006/main">
  <xdr:twoCellAnchor editAs="oneCell">
    <xdr:from>
      <xdr:col>10</xdr:col>
      <xdr:colOff>45720</xdr:colOff>
      <xdr:row>7</xdr:row>
      <xdr:rowOff>60350</xdr:rowOff>
    </xdr:from>
    <xdr:to>
      <xdr:col>11</xdr:col>
      <xdr:colOff>541020</xdr:colOff>
      <xdr:row>13</xdr:row>
      <xdr:rowOff>151790</xdr:rowOff>
    </xdr:to>
    <xdr:pic>
      <xdr:nvPicPr>
        <xdr:cNvPr id="3" name="Imagem 2">
          <a:hlinkClick xmlns:r="http://schemas.openxmlformats.org/officeDocument/2006/relationships" r:id="rId1"/>
          <a:extLst>
            <a:ext uri="{FF2B5EF4-FFF2-40B4-BE49-F238E27FC236}">
              <a16:creationId xmlns:a16="http://schemas.microsoft.com/office/drawing/2014/main" id="{5A19FF00-C326-4459-BC12-012DED593E5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141720" y="1340510"/>
          <a:ext cx="1188720" cy="1188720"/>
        </a:xfrm>
        <a:prstGeom prst="rect">
          <a:avLst/>
        </a:prstGeom>
      </xdr:spPr>
    </xdr:pic>
    <xdr:clientData/>
  </xdr:twoCellAnchor>
  <xdr:twoCellAnchor>
    <xdr:from>
      <xdr:col>10</xdr:col>
      <xdr:colOff>7620</xdr:colOff>
      <xdr:row>13</xdr:row>
      <xdr:rowOff>137160</xdr:rowOff>
    </xdr:from>
    <xdr:to>
      <xdr:col>12</xdr:col>
      <xdr:colOff>83820</xdr:colOff>
      <xdr:row>15</xdr:row>
      <xdr:rowOff>160020</xdr:rowOff>
    </xdr:to>
    <xdr:sp macro="" textlink="">
      <xdr:nvSpPr>
        <xdr:cNvPr id="4" name="Fluxograma: Processo Alternativo 3">
          <a:hlinkClick xmlns:r="http://schemas.openxmlformats.org/officeDocument/2006/relationships" r:id="rId1"/>
          <a:extLst>
            <a:ext uri="{FF2B5EF4-FFF2-40B4-BE49-F238E27FC236}">
              <a16:creationId xmlns:a16="http://schemas.microsoft.com/office/drawing/2014/main" id="{C0749213-2671-4D68-A208-52A24CD2D9A0}"/>
            </a:ext>
          </a:extLst>
        </xdr:cNvPr>
        <xdr:cNvSpPr/>
      </xdr:nvSpPr>
      <xdr:spPr>
        <a:xfrm>
          <a:off x="6103620" y="2514600"/>
          <a:ext cx="1295400" cy="38862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400" b="1">
              <a:solidFill>
                <a:schemeClr val="bg1"/>
              </a:solidFill>
            </a:rPr>
            <a:t>BAR</a:t>
          </a:r>
        </a:p>
      </xdr:txBody>
    </xdr:sp>
    <xdr:clientData/>
  </xdr:twoCellAnchor>
  <xdr:twoCellAnchor>
    <xdr:from>
      <xdr:col>7</xdr:col>
      <xdr:colOff>76200</xdr:colOff>
      <xdr:row>13</xdr:row>
      <xdr:rowOff>137160</xdr:rowOff>
    </xdr:from>
    <xdr:to>
      <xdr:col>9</xdr:col>
      <xdr:colOff>152400</xdr:colOff>
      <xdr:row>15</xdr:row>
      <xdr:rowOff>160020</xdr:rowOff>
    </xdr:to>
    <xdr:sp macro="" textlink="">
      <xdr:nvSpPr>
        <xdr:cNvPr id="7" name="Fluxograma: Processo Alternativo 6">
          <a:hlinkClick xmlns:r="http://schemas.openxmlformats.org/officeDocument/2006/relationships" r:id="rId3"/>
          <a:extLst>
            <a:ext uri="{FF2B5EF4-FFF2-40B4-BE49-F238E27FC236}">
              <a16:creationId xmlns:a16="http://schemas.microsoft.com/office/drawing/2014/main" id="{6C9F8EE3-0FC6-45CA-A9A5-58352AD35856}"/>
            </a:ext>
          </a:extLst>
        </xdr:cNvPr>
        <xdr:cNvSpPr/>
      </xdr:nvSpPr>
      <xdr:spPr>
        <a:xfrm>
          <a:off x="4343400" y="2514600"/>
          <a:ext cx="1295400" cy="388620"/>
        </a:xfrm>
        <a:prstGeom prst="flowChartAlternateProcess">
          <a:avLst/>
        </a:prstGeom>
        <a:solidFill>
          <a:schemeClr val="tx1">
            <a:lumMod val="95000"/>
            <a:lumOff val="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BARBEARIA</a:t>
          </a:r>
        </a:p>
      </xdr:txBody>
    </xdr:sp>
    <xdr:clientData/>
  </xdr:twoCellAnchor>
  <xdr:twoCellAnchor editAs="oneCell">
    <xdr:from>
      <xdr:col>7</xdr:col>
      <xdr:colOff>106680</xdr:colOff>
      <xdr:row>7</xdr:row>
      <xdr:rowOff>53340</xdr:rowOff>
    </xdr:from>
    <xdr:to>
      <xdr:col>9</xdr:col>
      <xdr:colOff>53340</xdr:colOff>
      <xdr:row>13</xdr:row>
      <xdr:rowOff>121920</xdr:rowOff>
    </xdr:to>
    <xdr:pic>
      <xdr:nvPicPr>
        <xdr:cNvPr id="9" name="Imagem 8">
          <a:hlinkClick xmlns:r="http://schemas.openxmlformats.org/officeDocument/2006/relationships" r:id="rId3"/>
          <a:extLst>
            <a:ext uri="{FF2B5EF4-FFF2-40B4-BE49-F238E27FC236}">
              <a16:creationId xmlns:a16="http://schemas.microsoft.com/office/drawing/2014/main" id="{443B46C4-23FA-4E6F-A238-83E7833C240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73880" y="1333500"/>
          <a:ext cx="1165860" cy="1165860"/>
        </a:xfrm>
        <a:prstGeom prst="rect">
          <a:avLst/>
        </a:prstGeom>
      </xdr:spPr>
    </xdr:pic>
    <xdr:clientData/>
  </xdr:twoCellAnchor>
  <xdr:twoCellAnchor editAs="oneCell">
    <xdr:from>
      <xdr:col>12</xdr:col>
      <xdr:colOff>274320</xdr:colOff>
      <xdr:row>5</xdr:row>
      <xdr:rowOff>152400</xdr:rowOff>
    </xdr:from>
    <xdr:to>
      <xdr:col>15</xdr:col>
      <xdr:colOff>320040</xdr:colOff>
      <xdr:row>15</xdr:row>
      <xdr:rowOff>114300</xdr:rowOff>
    </xdr:to>
    <xdr:pic>
      <xdr:nvPicPr>
        <xdr:cNvPr id="11" name="Imagem 10">
          <a:hlinkClick xmlns:r="http://schemas.openxmlformats.org/officeDocument/2006/relationships" r:id="rId5"/>
          <a:extLst>
            <a:ext uri="{FF2B5EF4-FFF2-40B4-BE49-F238E27FC236}">
              <a16:creationId xmlns:a16="http://schemas.microsoft.com/office/drawing/2014/main" id="{BD093CF1-4540-4B5B-B096-003C66A3FD9D}"/>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589520" y="1066800"/>
          <a:ext cx="1874520" cy="1790700"/>
        </a:xfrm>
        <a:prstGeom prst="rect">
          <a:avLst/>
        </a:prstGeom>
      </xdr:spPr>
    </xdr:pic>
    <xdr:clientData/>
  </xdr:twoCellAnchor>
  <xdr:twoCellAnchor>
    <xdr:from>
      <xdr:col>13</xdr:col>
      <xdr:colOff>53340</xdr:colOff>
      <xdr:row>13</xdr:row>
      <xdr:rowOff>129540</xdr:rowOff>
    </xdr:from>
    <xdr:to>
      <xdr:col>15</xdr:col>
      <xdr:colOff>125642</xdr:colOff>
      <xdr:row>15</xdr:row>
      <xdr:rowOff>152459</xdr:rowOff>
    </xdr:to>
    <xdr:sp macro="" textlink="">
      <xdr:nvSpPr>
        <xdr:cNvPr id="12" name="Fluxograma: Processo Alternativo 11">
          <a:hlinkClick xmlns:r="http://schemas.openxmlformats.org/officeDocument/2006/relationships" r:id="rId5"/>
          <a:extLst>
            <a:ext uri="{FF2B5EF4-FFF2-40B4-BE49-F238E27FC236}">
              <a16:creationId xmlns:a16="http://schemas.microsoft.com/office/drawing/2014/main" id="{A734568C-5DB1-4D11-B090-C59DB224D01B}"/>
            </a:ext>
          </a:extLst>
        </xdr:cNvPr>
        <xdr:cNvSpPr/>
      </xdr:nvSpPr>
      <xdr:spPr>
        <a:xfrm>
          <a:off x="7978140" y="2506980"/>
          <a:ext cx="1291502" cy="388679"/>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CAIXA</a:t>
          </a:r>
        </a:p>
      </xdr:txBody>
    </xdr:sp>
    <xdr:clientData/>
  </xdr:twoCellAnchor>
  <xdr:twoCellAnchor editAs="oneCell">
    <xdr:from>
      <xdr:col>10</xdr:col>
      <xdr:colOff>83820</xdr:colOff>
      <xdr:row>16</xdr:row>
      <xdr:rowOff>137160</xdr:rowOff>
    </xdr:from>
    <xdr:to>
      <xdr:col>12</xdr:col>
      <xdr:colOff>22860</xdr:colOff>
      <xdr:row>24</xdr:row>
      <xdr:rowOff>0</xdr:rowOff>
    </xdr:to>
    <xdr:pic>
      <xdr:nvPicPr>
        <xdr:cNvPr id="14" name="Imagem 13">
          <a:hlinkClick xmlns:r="http://schemas.openxmlformats.org/officeDocument/2006/relationships" r:id="rId7"/>
          <a:extLst>
            <a:ext uri="{FF2B5EF4-FFF2-40B4-BE49-F238E27FC236}">
              <a16:creationId xmlns:a16="http://schemas.microsoft.com/office/drawing/2014/main" id="{2B8F1E7C-6E35-4E50-A6E1-657FCF4B7E02}"/>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6263640" y="3063240"/>
          <a:ext cx="1325880" cy="1325880"/>
        </a:xfrm>
        <a:prstGeom prst="rect">
          <a:avLst/>
        </a:prstGeom>
      </xdr:spPr>
    </xdr:pic>
    <xdr:clientData/>
  </xdr:twoCellAnchor>
  <xdr:twoCellAnchor>
    <xdr:from>
      <xdr:col>10</xdr:col>
      <xdr:colOff>106680</xdr:colOff>
      <xdr:row>23</xdr:row>
      <xdr:rowOff>160020</xdr:rowOff>
    </xdr:from>
    <xdr:to>
      <xdr:col>12</xdr:col>
      <xdr:colOff>15240</xdr:colOff>
      <xdr:row>26</xdr:row>
      <xdr:rowOff>0</xdr:rowOff>
    </xdr:to>
    <xdr:sp macro="" textlink="">
      <xdr:nvSpPr>
        <xdr:cNvPr id="15" name="Fluxograma: Processo Alternativo 14">
          <a:hlinkClick xmlns:r="http://schemas.openxmlformats.org/officeDocument/2006/relationships" r:id="rId7"/>
          <a:extLst>
            <a:ext uri="{FF2B5EF4-FFF2-40B4-BE49-F238E27FC236}">
              <a16:creationId xmlns:a16="http://schemas.microsoft.com/office/drawing/2014/main" id="{E4FD01BD-410B-4A2F-8226-D03EFC7C753F}"/>
            </a:ext>
          </a:extLst>
        </xdr:cNvPr>
        <xdr:cNvSpPr/>
      </xdr:nvSpPr>
      <xdr:spPr>
        <a:xfrm>
          <a:off x="6286500" y="4366260"/>
          <a:ext cx="1295400" cy="388620"/>
        </a:xfrm>
        <a:prstGeom prst="flowChartAlternateProcess">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ENTRADA</a:t>
          </a:r>
        </a:p>
      </xdr:txBody>
    </xdr:sp>
    <xdr:clientData/>
  </xdr:twoCellAnchor>
  <xdr:oneCellAnchor>
    <xdr:from>
      <xdr:col>3</xdr:col>
      <xdr:colOff>208475</xdr:colOff>
      <xdr:row>0</xdr:row>
      <xdr:rowOff>117925</xdr:rowOff>
    </xdr:from>
    <xdr:ext cx="10007228" cy="937629"/>
    <xdr:sp macro="" textlink="">
      <xdr:nvSpPr>
        <xdr:cNvPr id="16" name="Retângulo 15">
          <a:extLst>
            <a:ext uri="{FF2B5EF4-FFF2-40B4-BE49-F238E27FC236}">
              <a16:creationId xmlns:a16="http://schemas.microsoft.com/office/drawing/2014/main" id="{29CDEF46-4FC7-4993-8057-0714F42AE7A3}"/>
            </a:ext>
          </a:extLst>
        </xdr:cNvPr>
        <xdr:cNvSpPr/>
      </xdr:nvSpPr>
      <xdr:spPr>
        <a:xfrm>
          <a:off x="2037275" y="117925"/>
          <a:ext cx="10007228" cy="937629"/>
        </a:xfrm>
        <a:prstGeom prst="rect">
          <a:avLst/>
        </a:prstGeom>
        <a:noFill/>
      </xdr:spPr>
      <xdr:txBody>
        <a:bodyPr wrap="none" lIns="91440" tIns="45720" rIns="91440" bIns="45720">
          <a:spAutoFit/>
        </a:bodyPr>
        <a:lstStyle/>
        <a:p>
          <a:pPr algn="ctr"/>
          <a:r>
            <a:rPr lang="pt-BR"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Barbearia Dzaning</a:t>
          </a:r>
          <a:r>
            <a:rPr lang="pt-BR" sz="5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 - Sayd </a:t>
          </a:r>
          <a:r>
            <a:rPr lang="en-US" sz="5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Macário </a:t>
          </a:r>
          <a:endParaRPr lang="pt-BR"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twoCellAnchor editAs="oneCell">
    <xdr:from>
      <xdr:col>6</xdr:col>
      <xdr:colOff>594360</xdr:colOff>
      <xdr:row>17</xdr:row>
      <xdr:rowOff>17198</xdr:rowOff>
    </xdr:from>
    <xdr:to>
      <xdr:col>9</xdr:col>
      <xdr:colOff>38100</xdr:colOff>
      <xdr:row>23</xdr:row>
      <xdr:rowOff>119741</xdr:rowOff>
    </xdr:to>
    <xdr:pic>
      <xdr:nvPicPr>
        <xdr:cNvPr id="18" name="Imagem 17">
          <a:hlinkClick xmlns:r="http://schemas.openxmlformats.org/officeDocument/2006/relationships" r:id="rId9"/>
          <a:extLst>
            <a:ext uri="{FF2B5EF4-FFF2-40B4-BE49-F238E27FC236}">
              <a16:creationId xmlns:a16="http://schemas.microsoft.com/office/drawing/2014/main" id="{DEA92001-795A-491C-A4E8-408E44A39349}"/>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4251960" y="3126158"/>
          <a:ext cx="1272540" cy="1199823"/>
        </a:xfrm>
        <a:prstGeom prst="rect">
          <a:avLst/>
        </a:prstGeom>
      </xdr:spPr>
    </xdr:pic>
    <xdr:clientData/>
  </xdr:twoCellAnchor>
  <xdr:twoCellAnchor>
    <xdr:from>
      <xdr:col>6</xdr:col>
      <xdr:colOff>601980</xdr:colOff>
      <xdr:row>23</xdr:row>
      <xdr:rowOff>152400</xdr:rowOff>
    </xdr:from>
    <xdr:to>
      <xdr:col>9</xdr:col>
      <xdr:colOff>68580</xdr:colOff>
      <xdr:row>25</xdr:row>
      <xdr:rowOff>175260</xdr:rowOff>
    </xdr:to>
    <xdr:sp macro="" textlink="">
      <xdr:nvSpPr>
        <xdr:cNvPr id="19" name="Fluxograma: Processo Alternativo 18">
          <a:hlinkClick xmlns:r="http://schemas.openxmlformats.org/officeDocument/2006/relationships" r:id="rId9"/>
          <a:extLst>
            <a:ext uri="{FF2B5EF4-FFF2-40B4-BE49-F238E27FC236}">
              <a16:creationId xmlns:a16="http://schemas.microsoft.com/office/drawing/2014/main" id="{5E845325-AE31-4D66-81F3-EF70AD439406}"/>
            </a:ext>
          </a:extLst>
        </xdr:cNvPr>
        <xdr:cNvSpPr/>
      </xdr:nvSpPr>
      <xdr:spPr>
        <a:xfrm>
          <a:off x="4259580" y="4358640"/>
          <a:ext cx="1295400" cy="388620"/>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FORNECEDORES</a:t>
          </a:r>
        </a:p>
      </xdr:txBody>
    </xdr:sp>
    <xdr:clientData/>
  </xdr:twoCellAnchor>
  <xdr:twoCellAnchor>
    <xdr:from>
      <xdr:col>13</xdr:col>
      <xdr:colOff>91440</xdr:colOff>
      <xdr:row>23</xdr:row>
      <xdr:rowOff>144780</xdr:rowOff>
    </xdr:from>
    <xdr:to>
      <xdr:col>15</xdr:col>
      <xdr:colOff>167640</xdr:colOff>
      <xdr:row>25</xdr:row>
      <xdr:rowOff>167640</xdr:rowOff>
    </xdr:to>
    <xdr:sp macro="" textlink="">
      <xdr:nvSpPr>
        <xdr:cNvPr id="13" name="Fluxograma: Processo Alternativo 12">
          <a:hlinkClick xmlns:r="http://schemas.openxmlformats.org/officeDocument/2006/relationships" r:id="rId11"/>
          <a:extLst>
            <a:ext uri="{FF2B5EF4-FFF2-40B4-BE49-F238E27FC236}">
              <a16:creationId xmlns:a16="http://schemas.microsoft.com/office/drawing/2014/main" id="{D27FA0CD-95BC-4A43-A7E6-BD22DBCE7367}"/>
            </a:ext>
          </a:extLst>
        </xdr:cNvPr>
        <xdr:cNvSpPr/>
      </xdr:nvSpPr>
      <xdr:spPr>
        <a:xfrm>
          <a:off x="8267700" y="4351020"/>
          <a:ext cx="1295400" cy="38862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SAIDA</a:t>
          </a:r>
        </a:p>
      </xdr:txBody>
    </xdr:sp>
    <xdr:clientData/>
  </xdr:twoCellAnchor>
  <xdr:twoCellAnchor editAs="oneCell">
    <xdr:from>
      <xdr:col>13</xdr:col>
      <xdr:colOff>45720</xdr:colOff>
      <xdr:row>16</xdr:row>
      <xdr:rowOff>175260</xdr:rowOff>
    </xdr:from>
    <xdr:to>
      <xdr:col>15</xdr:col>
      <xdr:colOff>152400</xdr:colOff>
      <xdr:row>24</xdr:row>
      <xdr:rowOff>38100</xdr:rowOff>
    </xdr:to>
    <xdr:pic>
      <xdr:nvPicPr>
        <xdr:cNvPr id="5" name="Imagem 4">
          <a:hlinkClick xmlns:r="http://schemas.openxmlformats.org/officeDocument/2006/relationships" r:id="rId11"/>
          <a:extLst>
            <a:ext uri="{FF2B5EF4-FFF2-40B4-BE49-F238E27FC236}">
              <a16:creationId xmlns:a16="http://schemas.microsoft.com/office/drawing/2014/main" id="{4CAB7FE5-C82D-495F-A7B3-D8FAAA127A3D}"/>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8221980" y="3101340"/>
          <a:ext cx="1325880" cy="13258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111507</xdr:colOff>
      <xdr:row>16</xdr:row>
      <xdr:rowOff>52787</xdr:rowOff>
    </xdr:from>
    <xdr:to>
      <xdr:col>2</xdr:col>
      <xdr:colOff>768626</xdr:colOff>
      <xdr:row>17</xdr:row>
      <xdr:rowOff>0</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D8137FBC-B584-488D-92B9-2E5D0767EAB5}"/>
            </a:ext>
          </a:extLst>
        </xdr:cNvPr>
        <xdr:cNvSpPr/>
      </xdr:nvSpPr>
      <xdr:spPr>
        <a:xfrm>
          <a:off x="111507" y="3637500"/>
          <a:ext cx="1173954" cy="185752"/>
        </a:xfrm>
        <a:prstGeom prst="flowChartAlternateProcess">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2</xdr:col>
      <xdr:colOff>816755</xdr:colOff>
      <xdr:row>15</xdr:row>
      <xdr:rowOff>101541</xdr:rowOff>
    </xdr:from>
    <xdr:to>
      <xdr:col>3</xdr:col>
      <xdr:colOff>79513</xdr:colOff>
      <xdr:row>16</xdr:row>
      <xdr:rowOff>39757</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F6D8CD89-9EEC-4521-857C-2CC52FDB88C4}"/>
            </a:ext>
          </a:extLst>
        </xdr:cNvPr>
        <xdr:cNvSpPr/>
      </xdr:nvSpPr>
      <xdr:spPr>
        <a:xfrm>
          <a:off x="1333590" y="3447715"/>
          <a:ext cx="1157819" cy="176755"/>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0</xdr:col>
      <xdr:colOff>117344</xdr:colOff>
      <xdr:row>15</xdr:row>
      <xdr:rowOff>97829</xdr:rowOff>
    </xdr:from>
    <xdr:to>
      <xdr:col>2</xdr:col>
      <xdr:colOff>762000</xdr:colOff>
      <xdr:row>16</xdr:row>
      <xdr:rowOff>13254</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3A84AF28-D3F8-4F36-953D-D3F331D09FAE}"/>
            </a:ext>
          </a:extLst>
        </xdr:cNvPr>
        <xdr:cNvSpPr/>
      </xdr:nvSpPr>
      <xdr:spPr>
        <a:xfrm>
          <a:off x="117344" y="3444003"/>
          <a:ext cx="1161491" cy="15396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2</xdr:col>
      <xdr:colOff>809368</xdr:colOff>
      <xdr:row>16</xdr:row>
      <xdr:rowOff>81710</xdr:rowOff>
    </xdr:from>
    <xdr:to>
      <xdr:col>3</xdr:col>
      <xdr:colOff>86141</xdr:colOff>
      <xdr:row>17</xdr:row>
      <xdr:rowOff>3</xdr:rowOff>
    </xdr:to>
    <xdr:sp macro="" textlink="">
      <xdr:nvSpPr>
        <xdr:cNvPr id="6" name="Fluxograma: Processo Alternativo 5">
          <a:hlinkClick xmlns:r="http://schemas.openxmlformats.org/officeDocument/2006/relationships" r:id="rId4"/>
          <a:extLst>
            <a:ext uri="{FF2B5EF4-FFF2-40B4-BE49-F238E27FC236}">
              <a16:creationId xmlns:a16="http://schemas.microsoft.com/office/drawing/2014/main" id="{F26A3495-D45C-4170-AFD8-924026DE1D41}"/>
            </a:ext>
          </a:extLst>
        </xdr:cNvPr>
        <xdr:cNvSpPr/>
      </xdr:nvSpPr>
      <xdr:spPr>
        <a:xfrm>
          <a:off x="1326203" y="3666423"/>
          <a:ext cx="1171834" cy="156832"/>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2</xdr:col>
      <xdr:colOff>172278</xdr:colOff>
      <xdr:row>17</xdr:row>
      <xdr:rowOff>53008</xdr:rowOff>
    </xdr:from>
    <xdr:to>
      <xdr:col>2</xdr:col>
      <xdr:colOff>1376238</xdr:colOff>
      <xdr:row>18</xdr:row>
      <xdr:rowOff>4969</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3A2B01AE-A6A4-421A-AA00-18D816AFD76F}"/>
            </a:ext>
          </a:extLst>
        </xdr:cNvPr>
        <xdr:cNvSpPr/>
      </xdr:nvSpPr>
      <xdr:spPr>
        <a:xfrm>
          <a:off x="689113" y="387626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2</xdr:col>
      <xdr:colOff>172278</xdr:colOff>
      <xdr:row>18</xdr:row>
      <xdr:rowOff>50689</xdr:rowOff>
    </xdr:from>
    <xdr:to>
      <xdr:col>2</xdr:col>
      <xdr:colOff>1376238</xdr:colOff>
      <xdr:row>19</xdr:row>
      <xdr:rowOff>35780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4B0DEC57-A76B-4D95-AF5F-B1E4119D944B}"/>
            </a:ext>
          </a:extLst>
        </xdr:cNvPr>
        <xdr:cNvSpPr/>
      </xdr:nvSpPr>
      <xdr:spPr>
        <a:xfrm>
          <a:off x="689113" y="411248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68048</xdr:colOff>
      <xdr:row>5</xdr:row>
      <xdr:rowOff>166519</xdr:rowOff>
    </xdr:from>
    <xdr:to>
      <xdr:col>10</xdr:col>
      <xdr:colOff>142712</xdr:colOff>
      <xdr:row>7</xdr:row>
      <xdr:rowOff>82640</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D818AE63-9CFB-4DD6-A284-2DCEAF7E2478}"/>
            </a:ext>
          </a:extLst>
        </xdr:cNvPr>
        <xdr:cNvSpPr/>
      </xdr:nvSpPr>
      <xdr:spPr>
        <a:xfrm>
          <a:off x="6064988" y="1263799"/>
          <a:ext cx="1293864" cy="388561"/>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8</xdr:col>
      <xdr:colOff>56234</xdr:colOff>
      <xdr:row>3</xdr:row>
      <xdr:rowOff>202905</xdr:rowOff>
    </xdr:from>
    <xdr:to>
      <xdr:col>10</xdr:col>
      <xdr:colOff>130898</xdr:colOff>
      <xdr:row>5</xdr:row>
      <xdr:rowOff>119026</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A0C5D748-6CB1-4425-A0B2-32B9A3C414C9}"/>
            </a:ext>
          </a:extLst>
        </xdr:cNvPr>
        <xdr:cNvSpPr/>
      </xdr:nvSpPr>
      <xdr:spPr>
        <a:xfrm>
          <a:off x="6053174" y="827745"/>
          <a:ext cx="1293864" cy="388561"/>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8</xdr:col>
      <xdr:colOff>45957</xdr:colOff>
      <xdr:row>2</xdr:row>
      <xdr:rowOff>2718</xdr:rowOff>
    </xdr:from>
    <xdr:to>
      <xdr:col>10</xdr:col>
      <xdr:colOff>120400</xdr:colOff>
      <xdr:row>3</xdr:row>
      <xdr:rowOff>152941</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03A37B06-99A9-405B-A29F-A85D8FCBF15F}"/>
            </a:ext>
          </a:extLst>
        </xdr:cNvPr>
        <xdr:cNvSpPr/>
      </xdr:nvSpPr>
      <xdr:spPr>
        <a:xfrm>
          <a:off x="6042897" y="391338"/>
          <a:ext cx="1293643" cy="386443"/>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8</xdr:col>
      <xdr:colOff>87305</xdr:colOff>
      <xdr:row>9</xdr:row>
      <xdr:rowOff>97171</xdr:rowOff>
    </xdr:from>
    <xdr:to>
      <xdr:col>10</xdr:col>
      <xdr:colOff>164096</xdr:colOff>
      <xdr:row>11</xdr:row>
      <xdr:rowOff>38159</xdr:rowOff>
    </xdr:to>
    <xdr:sp macro="" textlink="">
      <xdr:nvSpPr>
        <xdr:cNvPr id="6" name="Fluxograma: Processo Alternativo 5">
          <a:hlinkClick xmlns:r="http://schemas.openxmlformats.org/officeDocument/2006/relationships" r:id="rId4"/>
          <a:extLst>
            <a:ext uri="{FF2B5EF4-FFF2-40B4-BE49-F238E27FC236}">
              <a16:creationId xmlns:a16="http://schemas.microsoft.com/office/drawing/2014/main" id="{ECE70C2D-761E-4E4C-BD09-60F9EDA6B8DD}"/>
            </a:ext>
          </a:extLst>
        </xdr:cNvPr>
        <xdr:cNvSpPr/>
      </xdr:nvSpPr>
      <xdr:spPr>
        <a:xfrm>
          <a:off x="6084245" y="2139331"/>
          <a:ext cx="1295991" cy="413428"/>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8</xdr:col>
      <xdr:colOff>121920</xdr:colOff>
      <xdr:row>7</xdr:row>
      <xdr:rowOff>121920</xdr:rowOff>
    </xdr:from>
    <xdr:to>
      <xdr:col>10</xdr:col>
      <xdr:colOff>106680</xdr:colOff>
      <xdr:row>8</xdr:row>
      <xdr:rowOff>76200</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79047A27-1C76-45FC-A765-2F075C51D270}"/>
            </a:ext>
          </a:extLst>
        </xdr:cNvPr>
        <xdr:cNvSpPr/>
      </xdr:nvSpPr>
      <xdr:spPr>
        <a:xfrm>
          <a:off x="6118860" y="172212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8</xdr:col>
      <xdr:colOff>121920</xdr:colOff>
      <xdr:row>8</xdr:row>
      <xdr:rowOff>121920</xdr:rowOff>
    </xdr:from>
    <xdr:to>
      <xdr:col>10</xdr:col>
      <xdr:colOff>106680</xdr:colOff>
      <xdr:row>9</xdr:row>
      <xdr:rowOff>76200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64B22D9D-2BC5-4A5E-99A8-622DC30F66D1}"/>
            </a:ext>
          </a:extLst>
        </xdr:cNvPr>
        <xdr:cNvSpPr/>
      </xdr:nvSpPr>
      <xdr:spPr>
        <a:xfrm>
          <a:off x="6118860" y="195834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113531</xdr:colOff>
      <xdr:row>6</xdr:row>
      <xdr:rowOff>141177</xdr:rowOff>
    </xdr:from>
    <xdr:to>
      <xdr:col>6</xdr:col>
      <xdr:colOff>1405032</xdr:colOff>
      <xdr:row>8</xdr:row>
      <xdr:rowOff>164096</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CF3BB282-3EDC-400A-86AC-E757BDDB2484}"/>
            </a:ext>
          </a:extLst>
        </xdr:cNvPr>
        <xdr:cNvSpPr/>
      </xdr:nvSpPr>
      <xdr:spPr>
        <a:xfrm>
          <a:off x="3771131" y="1436577"/>
          <a:ext cx="1291501" cy="38867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6</xdr:col>
      <xdr:colOff>101717</xdr:colOff>
      <xdr:row>4</xdr:row>
      <xdr:rowOff>70765</xdr:rowOff>
    </xdr:from>
    <xdr:to>
      <xdr:col>6</xdr:col>
      <xdr:colOff>1393218</xdr:colOff>
      <xdr:row>6</xdr:row>
      <xdr:rowOff>93684</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759B0A1A-93D3-41A4-953A-6CECB509FC68}"/>
            </a:ext>
          </a:extLst>
        </xdr:cNvPr>
        <xdr:cNvSpPr/>
      </xdr:nvSpPr>
      <xdr:spPr>
        <a:xfrm>
          <a:off x="3759317" y="1000405"/>
          <a:ext cx="1291501" cy="388679"/>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6</xdr:col>
      <xdr:colOff>91440</xdr:colOff>
      <xdr:row>2</xdr:row>
      <xdr:rowOff>0</xdr:rowOff>
    </xdr:from>
    <xdr:to>
      <xdr:col>6</xdr:col>
      <xdr:colOff>1382720</xdr:colOff>
      <xdr:row>4</xdr:row>
      <xdr:rowOff>20801</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C4E93F94-964C-4200-B0D6-96D0D197B48A}"/>
            </a:ext>
          </a:extLst>
        </xdr:cNvPr>
        <xdr:cNvSpPr/>
      </xdr:nvSpPr>
      <xdr:spPr>
        <a:xfrm>
          <a:off x="3749040" y="563880"/>
          <a:ext cx="1291280" cy="38656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6</xdr:col>
      <xdr:colOff>114300</xdr:colOff>
      <xdr:row>11</xdr:row>
      <xdr:rowOff>114300</xdr:rowOff>
    </xdr:from>
    <xdr:to>
      <xdr:col>6</xdr:col>
      <xdr:colOff>1405581</xdr:colOff>
      <xdr:row>13</xdr:row>
      <xdr:rowOff>135100</xdr:rowOff>
    </xdr:to>
    <xdr:sp macro="" textlink="">
      <xdr:nvSpPr>
        <xdr:cNvPr id="7" name="Fluxograma: Processo Alternativo 6">
          <a:hlinkClick xmlns:r="http://schemas.openxmlformats.org/officeDocument/2006/relationships" r:id="rId4"/>
          <a:extLst>
            <a:ext uri="{FF2B5EF4-FFF2-40B4-BE49-F238E27FC236}">
              <a16:creationId xmlns:a16="http://schemas.microsoft.com/office/drawing/2014/main" id="{B0D586EC-A59D-48C1-BF5B-7059FA126AC2}"/>
            </a:ext>
          </a:extLst>
        </xdr:cNvPr>
        <xdr:cNvSpPr/>
      </xdr:nvSpPr>
      <xdr:spPr>
        <a:xfrm>
          <a:off x="3771900" y="2324100"/>
          <a:ext cx="1291281" cy="386560"/>
        </a:xfrm>
        <a:prstGeom prst="flowChartAlternateProcess">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6</xdr:col>
      <xdr:colOff>160020</xdr:colOff>
      <xdr:row>9</xdr:row>
      <xdr:rowOff>15240</xdr:rowOff>
    </xdr:from>
    <xdr:to>
      <xdr:col>6</xdr:col>
      <xdr:colOff>1363980</xdr:colOff>
      <xdr:row>10</xdr:row>
      <xdr:rowOff>22860</xdr:rowOff>
    </xdr:to>
    <xdr:sp macro="" textlink="">
      <xdr:nvSpPr>
        <xdr:cNvPr id="8" name="Fluxograma: Processo Alternativo 7">
          <a:hlinkClick xmlns:r="http://schemas.openxmlformats.org/officeDocument/2006/relationships" r:id="rId5"/>
          <a:extLst>
            <a:ext uri="{FF2B5EF4-FFF2-40B4-BE49-F238E27FC236}">
              <a16:creationId xmlns:a16="http://schemas.microsoft.com/office/drawing/2014/main" id="{567A4538-769A-45A6-8D87-15E545E9066C}"/>
            </a:ext>
          </a:extLst>
        </xdr:cNvPr>
        <xdr:cNvSpPr/>
      </xdr:nvSpPr>
      <xdr:spPr>
        <a:xfrm>
          <a:off x="3817620" y="185166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6</xdr:col>
      <xdr:colOff>160020</xdr:colOff>
      <xdr:row>10</xdr:row>
      <xdr:rowOff>68580</xdr:rowOff>
    </xdr:from>
    <xdr:to>
      <xdr:col>6</xdr:col>
      <xdr:colOff>1363980</xdr:colOff>
      <xdr:row>11</xdr:row>
      <xdr:rowOff>76200</xdr:rowOff>
    </xdr:to>
    <xdr:sp macro="" textlink="">
      <xdr:nvSpPr>
        <xdr:cNvPr id="9" name="Fluxograma: Processo Alternativo 8">
          <a:hlinkClick xmlns:r="http://schemas.openxmlformats.org/officeDocument/2006/relationships" r:id="rId6"/>
          <a:extLst>
            <a:ext uri="{FF2B5EF4-FFF2-40B4-BE49-F238E27FC236}">
              <a16:creationId xmlns:a16="http://schemas.microsoft.com/office/drawing/2014/main" id="{6F09B343-6DCD-4754-90B2-085B367D672B}"/>
            </a:ext>
          </a:extLst>
        </xdr:cNvPr>
        <xdr:cNvSpPr/>
      </xdr:nvSpPr>
      <xdr:spPr>
        <a:xfrm>
          <a:off x="3817620" y="208788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5.xml><?xml version="1.0" encoding="utf-8"?>
<xdr:wsDr xmlns:xdr="http://schemas.openxmlformats.org/drawingml/2006/spreadsheetDrawing" xmlns:a="http://schemas.openxmlformats.org/drawingml/2006/main">
  <xdr:oneCellAnchor>
    <xdr:from>
      <xdr:col>4</xdr:col>
      <xdr:colOff>13822</xdr:colOff>
      <xdr:row>0</xdr:row>
      <xdr:rowOff>22860</xdr:rowOff>
    </xdr:from>
    <xdr:ext cx="8857297" cy="937629"/>
    <xdr:sp macro="" textlink="">
      <xdr:nvSpPr>
        <xdr:cNvPr id="3" name="Retângulo 2">
          <a:extLst>
            <a:ext uri="{FF2B5EF4-FFF2-40B4-BE49-F238E27FC236}">
              <a16:creationId xmlns:a16="http://schemas.microsoft.com/office/drawing/2014/main" id="{621926C2-D947-445D-B386-EC229BC62D1D}"/>
            </a:ext>
          </a:extLst>
        </xdr:cNvPr>
        <xdr:cNvSpPr/>
      </xdr:nvSpPr>
      <xdr:spPr>
        <a:xfrm>
          <a:off x="2619862" y="22860"/>
          <a:ext cx="8857297" cy="937629"/>
        </a:xfrm>
        <a:prstGeom prst="rect">
          <a:avLst/>
        </a:prstGeom>
        <a:solidFill>
          <a:schemeClr val="bg1">
            <a:lumMod val="85000"/>
          </a:schemeClr>
        </a:solidFill>
      </xdr:spPr>
      <xdr:txBody>
        <a:bodyPr wrap="none" lIns="91440" tIns="45720" rIns="91440" bIns="45720">
          <a:spAutoFit/>
        </a:bodyPr>
        <a:lstStyle/>
        <a:p>
          <a:pPr algn="ctr"/>
          <a:r>
            <a:rPr lang="pt-BR" sz="5400" b="1" cap="none" spc="0">
              <a:ln w="0"/>
              <a:solidFill>
                <a:schemeClr val="accent4">
                  <a:lumMod val="75000"/>
                </a:schemeClr>
              </a:solidFill>
              <a:effectLst>
                <a:reflection blurRad="6350" stA="53000" endA="300" endPos="35500" dir="5400000" sy="-90000" algn="bl" rotWithShape="0"/>
              </a:effectLst>
            </a:rPr>
            <a:t>CAIXA - BARBEARIA DZANING </a:t>
          </a:r>
        </a:p>
      </xdr:txBody>
    </xdr:sp>
    <xdr:clientData/>
  </xdr:oneCellAnchor>
  <xdr:twoCellAnchor>
    <xdr:from>
      <xdr:col>0</xdr:col>
      <xdr:colOff>441960</xdr:colOff>
      <xdr:row>7</xdr:row>
      <xdr:rowOff>0</xdr:rowOff>
    </xdr:from>
    <xdr:to>
      <xdr:col>2</xdr:col>
      <xdr:colOff>441960</xdr:colOff>
      <xdr:row>8</xdr:row>
      <xdr:rowOff>7620</xdr:rowOff>
    </xdr:to>
    <xdr:sp macro="" textlink="">
      <xdr:nvSpPr>
        <xdr:cNvPr id="6" name="Fluxograma: Processo Alternativo 5">
          <a:hlinkClick xmlns:r="http://schemas.openxmlformats.org/officeDocument/2006/relationships" r:id="rId1"/>
          <a:extLst>
            <a:ext uri="{FF2B5EF4-FFF2-40B4-BE49-F238E27FC236}">
              <a16:creationId xmlns:a16="http://schemas.microsoft.com/office/drawing/2014/main" id="{B8780FC4-94C7-4D82-8AAD-C36C7D4EE493}"/>
            </a:ext>
          </a:extLst>
        </xdr:cNvPr>
        <xdr:cNvSpPr/>
      </xdr:nvSpPr>
      <xdr:spPr>
        <a:xfrm>
          <a:off x="441960" y="1889760"/>
          <a:ext cx="1219200" cy="20574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Tabela</a:t>
          </a:r>
          <a:r>
            <a:rPr lang="pt-BR" sz="1600" b="1" baseline="0">
              <a:solidFill>
                <a:schemeClr val="bg1"/>
              </a:solidFill>
            </a:rPr>
            <a:t> Bar</a:t>
          </a:r>
          <a:endParaRPr lang="pt-BR" sz="1600" b="1">
            <a:solidFill>
              <a:schemeClr val="bg1"/>
            </a:solidFill>
          </a:endParaRPr>
        </a:p>
      </xdr:txBody>
    </xdr:sp>
    <xdr:clientData/>
  </xdr:twoCellAnchor>
  <xdr:twoCellAnchor>
    <xdr:from>
      <xdr:col>0</xdr:col>
      <xdr:colOff>441960</xdr:colOff>
      <xdr:row>8</xdr:row>
      <xdr:rowOff>53340</xdr:rowOff>
    </xdr:from>
    <xdr:to>
      <xdr:col>2</xdr:col>
      <xdr:colOff>426720</xdr:colOff>
      <xdr:row>9</xdr:row>
      <xdr:rowOff>45720</xdr:rowOff>
    </xdr:to>
    <xdr:sp macro="" textlink="">
      <xdr:nvSpPr>
        <xdr:cNvPr id="7" name="Fluxograma: Processo Alternativo 6">
          <a:hlinkClick xmlns:r="http://schemas.openxmlformats.org/officeDocument/2006/relationships" r:id="rId2"/>
          <a:extLst>
            <a:ext uri="{FF2B5EF4-FFF2-40B4-BE49-F238E27FC236}">
              <a16:creationId xmlns:a16="http://schemas.microsoft.com/office/drawing/2014/main" id="{7261C899-504B-4CA4-AE1D-70BE590A37FF}"/>
            </a:ext>
          </a:extLst>
        </xdr:cNvPr>
        <xdr:cNvSpPr/>
      </xdr:nvSpPr>
      <xdr:spPr>
        <a:xfrm>
          <a:off x="441960" y="214122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0</xdr:col>
      <xdr:colOff>449580</xdr:colOff>
      <xdr:row>5</xdr:row>
      <xdr:rowOff>243840</xdr:rowOff>
    </xdr:from>
    <xdr:to>
      <xdr:col>2</xdr:col>
      <xdr:colOff>449580</xdr:colOff>
      <xdr:row>6</xdr:row>
      <xdr:rowOff>175260</xdr:rowOff>
    </xdr:to>
    <xdr:sp macro="" textlink="">
      <xdr:nvSpPr>
        <xdr:cNvPr id="8" name="Fluxograma: Processo Alternativo 7">
          <a:hlinkClick xmlns:r="http://schemas.openxmlformats.org/officeDocument/2006/relationships" r:id="rId3"/>
          <a:extLst>
            <a:ext uri="{FF2B5EF4-FFF2-40B4-BE49-F238E27FC236}">
              <a16:creationId xmlns:a16="http://schemas.microsoft.com/office/drawing/2014/main" id="{DCCE7148-7003-46F7-A0C7-262DB6C097EF}"/>
            </a:ext>
          </a:extLst>
        </xdr:cNvPr>
        <xdr:cNvSpPr/>
      </xdr:nvSpPr>
      <xdr:spPr>
        <a:xfrm>
          <a:off x="449580" y="1653540"/>
          <a:ext cx="1219200" cy="205740"/>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419100</xdr:colOff>
      <xdr:row>11</xdr:row>
      <xdr:rowOff>160021</xdr:rowOff>
    </xdr:from>
    <xdr:to>
      <xdr:col>2</xdr:col>
      <xdr:colOff>434340</xdr:colOff>
      <xdr:row>12</xdr:row>
      <xdr:rowOff>160020</xdr:rowOff>
    </xdr:to>
    <xdr:sp macro="" textlink="">
      <xdr:nvSpPr>
        <xdr:cNvPr id="10" name="Fluxograma: Processo Alternativo 9">
          <a:hlinkClick xmlns:r="http://schemas.openxmlformats.org/officeDocument/2006/relationships" r:id="rId4"/>
          <a:extLst>
            <a:ext uri="{FF2B5EF4-FFF2-40B4-BE49-F238E27FC236}">
              <a16:creationId xmlns:a16="http://schemas.microsoft.com/office/drawing/2014/main" id="{F70FD7E4-4623-4C61-A1D2-4C7E83A768A8}"/>
            </a:ext>
          </a:extLst>
        </xdr:cNvPr>
        <xdr:cNvSpPr/>
      </xdr:nvSpPr>
      <xdr:spPr>
        <a:xfrm>
          <a:off x="419100" y="2842261"/>
          <a:ext cx="1234440" cy="19811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419100</xdr:colOff>
      <xdr:row>10</xdr:row>
      <xdr:rowOff>114300</xdr:rowOff>
    </xdr:from>
    <xdr:to>
      <xdr:col>2</xdr:col>
      <xdr:colOff>449580</xdr:colOff>
      <xdr:row>11</xdr:row>
      <xdr:rowOff>121919</xdr:rowOff>
    </xdr:to>
    <xdr:sp macro="" textlink="">
      <xdr:nvSpPr>
        <xdr:cNvPr id="9" name="Fluxograma: Processo Alternativo 8">
          <a:hlinkClick xmlns:r="http://schemas.openxmlformats.org/officeDocument/2006/relationships" r:id="rId5"/>
          <a:extLst>
            <a:ext uri="{FF2B5EF4-FFF2-40B4-BE49-F238E27FC236}">
              <a16:creationId xmlns:a16="http://schemas.microsoft.com/office/drawing/2014/main" id="{14DD18ED-7F6A-452C-80FB-C82125ACE79A}"/>
            </a:ext>
          </a:extLst>
        </xdr:cNvPr>
        <xdr:cNvSpPr/>
      </xdr:nvSpPr>
      <xdr:spPr>
        <a:xfrm>
          <a:off x="419100" y="2598420"/>
          <a:ext cx="1249680" cy="20573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441960</xdr:colOff>
      <xdr:row>9</xdr:row>
      <xdr:rowOff>91440</xdr:rowOff>
    </xdr:from>
    <xdr:to>
      <xdr:col>2</xdr:col>
      <xdr:colOff>426720</xdr:colOff>
      <xdr:row>10</xdr:row>
      <xdr:rowOff>83820</xdr:rowOff>
    </xdr:to>
    <xdr:sp macro="" textlink="">
      <xdr:nvSpPr>
        <xdr:cNvPr id="11" name="Fluxograma: Processo Alternativo 10">
          <a:hlinkClick xmlns:r="http://schemas.openxmlformats.org/officeDocument/2006/relationships" r:id="rId6"/>
          <a:extLst>
            <a:ext uri="{FF2B5EF4-FFF2-40B4-BE49-F238E27FC236}">
              <a16:creationId xmlns:a16="http://schemas.microsoft.com/office/drawing/2014/main" id="{720A5886-A024-4682-A651-C79B4ED0A180}"/>
            </a:ext>
          </a:extLst>
        </xdr:cNvPr>
        <xdr:cNvSpPr/>
      </xdr:nvSpPr>
      <xdr:spPr>
        <a:xfrm>
          <a:off x="441960" y="237744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58420</xdr:colOff>
      <xdr:row>0</xdr:row>
      <xdr:rowOff>107950</xdr:rowOff>
    </xdr:from>
    <xdr:to>
      <xdr:col>2</xdr:col>
      <xdr:colOff>133350</xdr:colOff>
      <xdr:row>2</xdr:row>
      <xdr:rowOff>80491</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2BE47EF7-E3E5-4294-B03F-DB149B0DBBA4}"/>
            </a:ext>
          </a:extLst>
        </xdr:cNvPr>
        <xdr:cNvSpPr/>
      </xdr:nvSpPr>
      <xdr:spPr>
        <a:xfrm>
          <a:off x="58420" y="107950"/>
          <a:ext cx="1402080" cy="34084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66039</xdr:colOff>
      <xdr:row>10</xdr:row>
      <xdr:rowOff>77890</xdr:rowOff>
    </xdr:from>
    <xdr:to>
      <xdr:col>2</xdr:col>
      <xdr:colOff>141190</xdr:colOff>
      <xdr:row>12</xdr:row>
      <xdr:rowOff>2599</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612CCB0C-8DB1-47CF-98D2-AA52C800B5BE}"/>
            </a:ext>
          </a:extLst>
        </xdr:cNvPr>
        <xdr:cNvSpPr/>
      </xdr:nvSpPr>
      <xdr:spPr>
        <a:xfrm>
          <a:off x="66039" y="1919390"/>
          <a:ext cx="1402301" cy="34380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66040</xdr:colOff>
      <xdr:row>7</xdr:row>
      <xdr:rowOff>170180</xdr:rowOff>
    </xdr:from>
    <xdr:to>
      <xdr:col>2</xdr:col>
      <xdr:colOff>140970</xdr:colOff>
      <xdr:row>9</xdr:row>
      <xdr:rowOff>142720</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56BFEB24-F34B-4492-8B40-967457FE3613}"/>
            </a:ext>
          </a:extLst>
        </xdr:cNvPr>
        <xdr:cNvSpPr/>
      </xdr:nvSpPr>
      <xdr:spPr>
        <a:xfrm>
          <a:off x="66040" y="1459230"/>
          <a:ext cx="1402080" cy="34084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0</xdr:col>
      <xdr:colOff>58419</xdr:colOff>
      <xdr:row>5</xdr:row>
      <xdr:rowOff>86623</xdr:rowOff>
    </xdr:from>
    <xdr:to>
      <xdr:col>2</xdr:col>
      <xdr:colOff>133570</xdr:colOff>
      <xdr:row>7</xdr:row>
      <xdr:rowOff>61019</xdr:rowOff>
    </xdr:to>
    <xdr:sp macro="" textlink="">
      <xdr:nvSpPr>
        <xdr:cNvPr id="5" name="Fluxograma: Processo Alternativo 4">
          <a:hlinkClick xmlns:r="http://schemas.openxmlformats.org/officeDocument/2006/relationships" r:id="rId4"/>
          <a:extLst>
            <a:ext uri="{FF2B5EF4-FFF2-40B4-BE49-F238E27FC236}">
              <a16:creationId xmlns:a16="http://schemas.microsoft.com/office/drawing/2014/main" id="{44C800C4-5514-49AD-A293-C33A74015242}"/>
            </a:ext>
          </a:extLst>
        </xdr:cNvPr>
        <xdr:cNvSpPr/>
      </xdr:nvSpPr>
      <xdr:spPr>
        <a:xfrm>
          <a:off x="58419" y="1007373"/>
          <a:ext cx="1402301" cy="342696"/>
        </a:xfrm>
        <a:prstGeom prst="flowChartAlternateProcess">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4</xdr:col>
      <xdr:colOff>603250</xdr:colOff>
      <xdr:row>7</xdr:row>
      <xdr:rowOff>0</xdr:rowOff>
    </xdr:from>
    <xdr:to>
      <xdr:col>8</xdr:col>
      <xdr:colOff>6350</xdr:colOff>
      <xdr:row>10</xdr:row>
      <xdr:rowOff>168148</xdr:rowOff>
    </xdr:to>
    <xdr:sp macro="" textlink="">
      <xdr:nvSpPr>
        <xdr:cNvPr id="6" name="Faixa de Opções: Inclinada para Cima 5">
          <a:extLst>
            <a:ext uri="{FF2B5EF4-FFF2-40B4-BE49-F238E27FC236}">
              <a16:creationId xmlns:a16="http://schemas.microsoft.com/office/drawing/2014/main" id="{8583A6B3-3024-4C64-A86E-44CEAC34E1E9}"/>
            </a:ext>
          </a:extLst>
        </xdr:cNvPr>
        <xdr:cNvSpPr/>
      </xdr:nvSpPr>
      <xdr:spPr>
        <a:xfrm>
          <a:off x="3606800" y="1289050"/>
          <a:ext cx="3371850" cy="720598"/>
        </a:xfrm>
        <a:prstGeom prst="ribbon2">
          <a:avLst/>
        </a:prstGeom>
        <a:solidFill>
          <a:schemeClr val="bg2">
            <a:lumMod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TOTAL DO DIA</a:t>
          </a:r>
        </a:p>
      </xdr:txBody>
    </xdr:sp>
    <xdr:clientData/>
  </xdr:twoCellAnchor>
  <xdr:twoCellAnchor>
    <xdr:from>
      <xdr:col>0</xdr:col>
      <xdr:colOff>63499</xdr:colOff>
      <xdr:row>2</xdr:row>
      <xdr:rowOff>182030</xdr:rowOff>
    </xdr:from>
    <xdr:to>
      <xdr:col>2</xdr:col>
      <xdr:colOff>138650</xdr:colOff>
      <xdr:row>4</xdr:row>
      <xdr:rowOff>157539</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B292C201-9C4E-475B-B686-9F9BD9D24FD7}"/>
            </a:ext>
          </a:extLst>
        </xdr:cNvPr>
        <xdr:cNvSpPr/>
      </xdr:nvSpPr>
      <xdr:spPr>
        <a:xfrm>
          <a:off x="63499" y="550330"/>
          <a:ext cx="1402301" cy="34380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69849</xdr:colOff>
      <xdr:row>12</xdr:row>
      <xdr:rowOff>73492</xdr:rowOff>
    </xdr:from>
    <xdr:to>
      <xdr:col>2</xdr:col>
      <xdr:colOff>148906</xdr:colOff>
      <xdr:row>13</xdr:row>
      <xdr:rowOff>133350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0BC15273-ADFC-40CE-A606-3D78AD20F8EE}"/>
            </a:ext>
          </a:extLst>
        </xdr:cNvPr>
        <xdr:cNvSpPr/>
      </xdr:nvSpPr>
      <xdr:spPr>
        <a:xfrm>
          <a:off x="69849" y="2334092"/>
          <a:ext cx="1406207" cy="294808"/>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SAIDA</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152400</xdr:colOff>
      <xdr:row>1</xdr:row>
      <xdr:rowOff>22860</xdr:rowOff>
    </xdr:from>
    <xdr:to>
      <xdr:col>2</xdr:col>
      <xdr:colOff>332431</xdr:colOff>
      <xdr:row>3</xdr:row>
      <xdr:rowOff>30961</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A5E43D55-1A2D-44E8-9C61-CF81F0AC93E0}"/>
            </a:ext>
          </a:extLst>
        </xdr:cNvPr>
        <xdr:cNvSpPr/>
      </xdr:nvSpPr>
      <xdr:spPr>
        <a:xfrm>
          <a:off x="152400" y="358140"/>
          <a:ext cx="1399231" cy="38910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160020</xdr:colOff>
      <xdr:row>10</xdr:row>
      <xdr:rowOff>119380</xdr:rowOff>
    </xdr:from>
    <xdr:to>
      <xdr:col>2</xdr:col>
      <xdr:colOff>340272</xdr:colOff>
      <xdr:row>12</xdr:row>
      <xdr:rowOff>138489</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72BCF039-4FB0-4E36-B6E3-A6AD7D21096E}"/>
            </a:ext>
          </a:extLst>
        </xdr:cNvPr>
        <xdr:cNvSpPr/>
      </xdr:nvSpPr>
      <xdr:spPr>
        <a:xfrm>
          <a:off x="160020" y="2169160"/>
          <a:ext cx="1399452" cy="39248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160020</xdr:colOff>
      <xdr:row>8</xdr:row>
      <xdr:rowOff>40640</xdr:rowOff>
    </xdr:from>
    <xdr:to>
      <xdr:col>2</xdr:col>
      <xdr:colOff>340051</xdr:colOff>
      <xdr:row>10</xdr:row>
      <xdr:rowOff>48740</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CFAB729D-20AD-45DD-BF15-2F3E38AFAFB9}"/>
            </a:ext>
          </a:extLst>
        </xdr:cNvPr>
        <xdr:cNvSpPr/>
      </xdr:nvSpPr>
      <xdr:spPr>
        <a:xfrm>
          <a:off x="160020" y="1709420"/>
          <a:ext cx="1399231" cy="38910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0</xdr:col>
      <xdr:colOff>152400</xdr:colOff>
      <xdr:row>5</xdr:row>
      <xdr:rowOff>160020</xdr:rowOff>
    </xdr:from>
    <xdr:to>
      <xdr:col>2</xdr:col>
      <xdr:colOff>332652</xdr:colOff>
      <xdr:row>7</xdr:row>
      <xdr:rowOff>170239</xdr:rowOff>
    </xdr:to>
    <xdr:sp macro="" textlink="">
      <xdr:nvSpPr>
        <xdr:cNvPr id="5" name="Fluxograma: Processo Alternativo 4">
          <a:hlinkClick xmlns:r="http://schemas.openxmlformats.org/officeDocument/2006/relationships" r:id="rId4"/>
          <a:extLst>
            <a:ext uri="{FF2B5EF4-FFF2-40B4-BE49-F238E27FC236}">
              <a16:creationId xmlns:a16="http://schemas.microsoft.com/office/drawing/2014/main" id="{5F916EF6-E91A-46E2-9E1C-96EAAF45F438}"/>
            </a:ext>
          </a:extLst>
        </xdr:cNvPr>
        <xdr:cNvSpPr/>
      </xdr:nvSpPr>
      <xdr:spPr>
        <a:xfrm>
          <a:off x="152400" y="1257300"/>
          <a:ext cx="1399452" cy="391219"/>
        </a:xfrm>
        <a:prstGeom prst="flowChartAlternateProcess">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0</xdr:col>
      <xdr:colOff>157480</xdr:colOff>
      <xdr:row>3</xdr:row>
      <xdr:rowOff>83820</xdr:rowOff>
    </xdr:from>
    <xdr:to>
      <xdr:col>2</xdr:col>
      <xdr:colOff>337732</xdr:colOff>
      <xdr:row>5</xdr:row>
      <xdr:rowOff>95309</xdr:rowOff>
    </xdr:to>
    <xdr:sp macro="" textlink="">
      <xdr:nvSpPr>
        <xdr:cNvPr id="6" name="Fluxograma: Processo Alternativo 5">
          <a:hlinkClick xmlns:r="http://schemas.openxmlformats.org/officeDocument/2006/relationships" r:id="rId5"/>
          <a:extLst>
            <a:ext uri="{FF2B5EF4-FFF2-40B4-BE49-F238E27FC236}">
              <a16:creationId xmlns:a16="http://schemas.microsoft.com/office/drawing/2014/main" id="{ED29D9A1-7339-47A4-BC6B-2590A77B4F98}"/>
            </a:ext>
          </a:extLst>
        </xdr:cNvPr>
        <xdr:cNvSpPr/>
      </xdr:nvSpPr>
      <xdr:spPr>
        <a:xfrm>
          <a:off x="157480" y="800100"/>
          <a:ext cx="1399452" cy="39248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167640</xdr:colOff>
      <xdr:row>13</xdr:row>
      <xdr:rowOff>15240</xdr:rowOff>
    </xdr:from>
    <xdr:to>
      <xdr:col>2</xdr:col>
      <xdr:colOff>342900</xdr:colOff>
      <xdr:row>14</xdr:row>
      <xdr:rowOff>160020</xdr:rowOff>
    </xdr:to>
    <xdr:sp macro="" textlink="">
      <xdr:nvSpPr>
        <xdr:cNvPr id="7" name="Fluxograma: Processo Alternativo 6">
          <a:hlinkClick xmlns:r="http://schemas.openxmlformats.org/officeDocument/2006/relationships" r:id="rId6"/>
          <a:extLst>
            <a:ext uri="{FF2B5EF4-FFF2-40B4-BE49-F238E27FC236}">
              <a16:creationId xmlns:a16="http://schemas.microsoft.com/office/drawing/2014/main" id="{4E2EBB8B-8F81-4CB5-92FF-BE7137AB78B5}"/>
            </a:ext>
          </a:extLst>
        </xdr:cNvPr>
        <xdr:cNvSpPr/>
      </xdr:nvSpPr>
      <xdr:spPr>
        <a:xfrm>
          <a:off x="167640" y="2621280"/>
          <a:ext cx="1394460" cy="32766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22</xdr:row>
      <xdr:rowOff>0</xdr:rowOff>
    </xdr:from>
    <xdr:to>
      <xdr:col>1</xdr:col>
      <xdr:colOff>551891</xdr:colOff>
      <xdr:row>22</xdr:row>
      <xdr:rowOff>153964</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88E36097-F5E3-4E1A-80B7-F33FEBE715A4}"/>
            </a:ext>
          </a:extLst>
        </xdr:cNvPr>
        <xdr:cNvSpPr/>
      </xdr:nvSpPr>
      <xdr:spPr>
        <a:xfrm>
          <a:off x="0" y="4373880"/>
          <a:ext cx="1161491" cy="15396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aixaDzaning24deOutubrode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TABELA - BARBEARIA"/>
      <sheetName val="TABELA - BAR"/>
      <sheetName val="FORNECEDORES"/>
      <sheetName val="CAIXA"/>
      <sheetName val="CONTROLE DE ENTRADA"/>
      <sheetName val="CONTROLE DE SAIDA"/>
      <sheetName val="FECHAMENTO"/>
    </sheetNames>
    <sheetDataSet>
      <sheetData sheetId="0"/>
      <sheetData sheetId="1">
        <row r="5">
          <cell r="L5">
            <v>0</v>
          </cell>
        </row>
        <row r="6">
          <cell r="L6">
            <v>0</v>
          </cell>
        </row>
        <row r="7">
          <cell r="L7">
            <v>0</v>
          </cell>
        </row>
        <row r="8">
          <cell r="L8">
            <v>0</v>
          </cell>
        </row>
        <row r="9">
          <cell r="L9">
            <v>0</v>
          </cell>
        </row>
        <row r="10">
          <cell r="L10">
            <v>0</v>
          </cell>
        </row>
        <row r="11">
          <cell r="L11">
            <v>0</v>
          </cell>
        </row>
        <row r="12">
          <cell r="L12">
            <v>0</v>
          </cell>
        </row>
        <row r="13">
          <cell r="L13">
            <v>0</v>
          </cell>
        </row>
        <row r="14">
          <cell r="L14">
            <v>0</v>
          </cell>
        </row>
        <row r="15">
          <cell r="L15">
            <v>0</v>
          </cell>
        </row>
        <row r="16">
          <cell r="L16">
            <v>0</v>
          </cell>
        </row>
        <row r="17">
          <cell r="L17">
            <v>0</v>
          </cell>
        </row>
        <row r="18">
          <cell r="L18">
            <v>0</v>
          </cell>
        </row>
        <row r="19">
          <cell r="L19">
            <v>0</v>
          </cell>
        </row>
        <row r="20">
          <cell r="L20">
            <v>0</v>
          </cell>
        </row>
        <row r="21">
          <cell r="L21">
            <v>0</v>
          </cell>
        </row>
        <row r="22">
          <cell r="L22">
            <v>0</v>
          </cell>
        </row>
        <row r="23">
          <cell r="L23">
            <v>0</v>
          </cell>
        </row>
        <row r="24">
          <cell r="L24">
            <v>0</v>
          </cell>
        </row>
        <row r="25">
          <cell r="L25">
            <v>0</v>
          </cell>
        </row>
        <row r="26">
          <cell r="L26">
            <v>0</v>
          </cell>
        </row>
        <row r="27">
          <cell r="L27">
            <v>0</v>
          </cell>
        </row>
        <row r="28">
          <cell r="L28">
            <v>0</v>
          </cell>
        </row>
        <row r="29">
          <cell r="L29">
            <v>0</v>
          </cell>
        </row>
        <row r="30">
          <cell r="L30">
            <v>0</v>
          </cell>
        </row>
        <row r="31">
          <cell r="L31">
            <v>0</v>
          </cell>
        </row>
        <row r="32">
          <cell r="L32">
            <v>0</v>
          </cell>
        </row>
        <row r="33">
          <cell r="L33">
            <v>0</v>
          </cell>
        </row>
        <row r="34">
          <cell r="L34">
            <v>0</v>
          </cell>
        </row>
        <row r="35">
          <cell r="L35">
            <v>0</v>
          </cell>
        </row>
      </sheetData>
      <sheetData sheetId="2">
        <row r="4">
          <cell r="H4">
            <v>0</v>
          </cell>
        </row>
        <row r="5">
          <cell r="H5">
            <v>0</v>
          </cell>
        </row>
        <row r="6">
          <cell r="H6">
            <v>0</v>
          </cell>
        </row>
        <row r="7">
          <cell r="H7">
            <v>0</v>
          </cell>
        </row>
        <row r="8">
          <cell r="H8">
            <v>0</v>
          </cell>
        </row>
        <row r="11">
          <cell r="G11">
            <v>0</v>
          </cell>
        </row>
        <row r="12">
          <cell r="G12">
            <v>0</v>
          </cell>
        </row>
        <row r="13">
          <cell r="G13">
            <v>0</v>
          </cell>
        </row>
        <row r="16">
          <cell r="G16">
            <v>0</v>
          </cell>
        </row>
        <row r="17">
          <cell r="G17">
            <v>0</v>
          </cell>
        </row>
        <row r="18">
          <cell r="G18">
            <v>0</v>
          </cell>
        </row>
        <row r="19">
          <cell r="G19">
            <v>0</v>
          </cell>
        </row>
        <row r="20">
          <cell r="G20">
            <v>0</v>
          </cell>
        </row>
        <row r="21">
          <cell r="G21">
            <v>0</v>
          </cell>
        </row>
        <row r="22">
          <cell r="G22">
            <v>0</v>
          </cell>
        </row>
        <row r="23">
          <cell r="G23">
            <v>0</v>
          </cell>
        </row>
        <row r="24">
          <cell r="G24">
            <v>0</v>
          </cell>
        </row>
        <row r="25">
          <cell r="G25">
            <v>0</v>
          </cell>
        </row>
        <row r="26">
          <cell r="G26">
            <v>0</v>
          </cell>
        </row>
        <row r="27">
          <cell r="G27">
            <v>0</v>
          </cell>
        </row>
      </sheetData>
      <sheetData sheetId="3">
        <row r="3">
          <cell r="A3">
            <v>0</v>
          </cell>
          <cell r="C3">
            <v>0</v>
          </cell>
        </row>
        <row r="4">
          <cell r="A4">
            <v>0</v>
          </cell>
          <cell r="C4">
            <v>0</v>
          </cell>
        </row>
        <row r="5">
          <cell r="A5">
            <v>0</v>
          </cell>
          <cell r="C5">
            <v>0</v>
          </cell>
        </row>
        <row r="6">
          <cell r="A6">
            <v>0</v>
          </cell>
          <cell r="C6">
            <v>0</v>
          </cell>
        </row>
        <row r="7">
          <cell r="A7">
            <v>0</v>
          </cell>
          <cell r="C7">
            <v>0</v>
          </cell>
        </row>
        <row r="8">
          <cell r="A8">
            <v>0</v>
          </cell>
          <cell r="C8">
            <v>0</v>
          </cell>
        </row>
        <row r="9">
          <cell r="A9">
            <v>0</v>
          </cell>
          <cell r="C9">
            <v>0</v>
          </cell>
        </row>
        <row r="10">
          <cell r="A10">
            <v>0</v>
          </cell>
          <cell r="C10">
            <v>0</v>
          </cell>
        </row>
        <row r="11">
          <cell r="A11">
            <v>0</v>
          </cell>
          <cell r="C11">
            <v>0</v>
          </cell>
        </row>
        <row r="12">
          <cell r="A12">
            <v>0</v>
          </cell>
          <cell r="C12">
            <v>0</v>
          </cell>
        </row>
        <row r="13">
          <cell r="A13">
            <v>0</v>
          </cell>
          <cell r="C13">
            <v>0</v>
          </cell>
        </row>
        <row r="14">
          <cell r="A14">
            <v>0</v>
          </cell>
          <cell r="C14">
            <v>0</v>
          </cell>
        </row>
        <row r="15">
          <cell r="A15">
            <v>0</v>
          </cell>
          <cell r="C15">
            <v>0</v>
          </cell>
        </row>
        <row r="16">
          <cell r="A16">
            <v>0</v>
          </cell>
          <cell r="C16">
            <v>0</v>
          </cell>
        </row>
        <row r="17">
          <cell r="A17">
            <v>0</v>
          </cell>
          <cell r="C17">
            <v>0</v>
          </cell>
        </row>
        <row r="18">
          <cell r="A18">
            <v>0</v>
          </cell>
          <cell r="C18">
            <v>0</v>
          </cell>
        </row>
        <row r="19">
          <cell r="A19">
            <v>0</v>
          </cell>
          <cell r="C19">
            <v>0</v>
          </cell>
        </row>
        <row r="20">
          <cell r="A20">
            <v>0</v>
          </cell>
          <cell r="C20">
            <v>0</v>
          </cell>
        </row>
        <row r="21">
          <cell r="A21">
            <v>0</v>
          </cell>
          <cell r="C21">
            <v>0</v>
          </cell>
        </row>
      </sheetData>
      <sheetData sheetId="4"/>
      <sheetData sheetId="5"/>
      <sheetData sheetId="6"/>
      <sheetData sheetId="7"/>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C516CA8-4C19-41F0-BAC1-A8ECCE684557}" name="Tabela5" displayName="Tabela5" ref="C4:D15" totalsRowShown="0" headerRowBorderDxfId="108" tableBorderDxfId="107">
  <autoFilter ref="C4:D15" xr:uid="{EB082798-39F8-4D72-B8C9-D55F7B705CF9}">
    <filterColumn colId="1">
      <filters blank="1">
        <filter val="R$ 10,00"/>
        <filter val="R$ 100,00"/>
        <filter val="R$ 25,00"/>
        <filter val="R$ 30,00"/>
        <filter val="R$ 40,00"/>
        <filter val="R$ 50,00"/>
      </filters>
    </filterColumn>
  </autoFilter>
  <tableColumns count="2">
    <tableColumn id="1" xr3:uid="{7F220A88-0BC2-4BB0-8429-D379CF73CBCF}" name="Servicos" dataDxfId="106"/>
    <tableColumn id="2" xr3:uid="{2745C895-7B55-4ED5-BEE4-D8B973BD0055}" name="Preco" dataDxfId="105" dataCellStyle="Moeda"/>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4BF7AB0-66CF-46E8-A795-B6B0824DBD08}" name="Tabela7" displayName="Tabela7" ref="H4:L35" totalsRowShown="0" headerRowBorderDxfId="104" tableBorderDxfId="103">
  <autoFilter ref="H4:L35" xr:uid="{22669C27-00A0-4370-8AD7-ECB93CB8ABCB}"/>
  <tableColumns count="5">
    <tableColumn id="1" xr3:uid="{3055E299-012B-40E0-8B9C-A0E20087E28D}" name="Produtos" dataDxfId="102"/>
    <tableColumn id="2" xr3:uid="{2C30CD71-6DCF-4CC0-9ADC-F8FF690BC9B9}" name="Preco" dataDxfId="101" dataCellStyle="Moeda"/>
    <tableColumn id="3" xr3:uid="{702DB6B0-91D8-452C-977A-AC39FC0B51FA}" name="Qtd" dataDxfId="100">
      <calculatedColumnFormula>'[1]TABELA - BARBEARIA'!L5</calculatedColumnFormula>
    </tableColumn>
    <tableColumn id="4" xr3:uid="{AB3A5CD0-6DBC-486F-AB70-9562432AE6BC}" name="Saida" dataDxfId="99"/>
    <tableColumn id="5" xr3:uid="{EE32AE84-97D7-41E2-85F6-B27684F711F6}" name="Atual" dataDxfId="98">
      <calculatedColumnFormula>SUM(Tabela7[[#This Row],[Qtd]]-Tabela7[[#This Row],[Saida]])</calculatedColumnFormula>
    </tableColum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19B7BE6-5CA7-4FEE-96C2-A9DE1F53B47F}" name="Tabela4" displayName="Tabela4" ref="C3:D27" totalsRowShown="0" headerRowBorderDxfId="97" tableBorderDxfId="96">
  <autoFilter ref="C3:D27" xr:uid="{7F642A5B-1701-426B-BBD6-E735F423CCBE}"/>
  <tableColumns count="2">
    <tableColumn id="1" xr3:uid="{B9AA1FB1-E7E6-4ED1-83C3-87503BBECBE9}" name="Bebidas"/>
    <tableColumn id="2" xr3:uid="{8CBC675B-0459-4C52-A6C5-BD039ADC6214}" name="Preco"/>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E23CB-229E-4E89-AC2C-C4251FCD8C75}">
  <dimension ref="J7:Q26"/>
  <sheetViews>
    <sheetView showGridLines="0" tabSelected="1" zoomScaleNormal="100" workbookViewId="0">
      <pane ySplit="28" topLeftCell="A29" activePane="bottomLeft" state="frozen"/>
      <selection pane="bottomLeft"/>
    </sheetView>
  </sheetViews>
  <sheetFormatPr defaultRowHeight="14.4" x14ac:dyDescent="0.3"/>
  <cols>
    <col min="10" max="12" width="10.109375" bestFit="1" customWidth="1"/>
  </cols>
  <sheetData>
    <row r="7" spans="10:14" x14ac:dyDescent="0.3">
      <c r="J7" s="44" t="s">
        <v>89</v>
      </c>
      <c r="K7" s="127">
        <f ca="1">TODAY()</f>
        <v>44096</v>
      </c>
      <c r="L7" s="127"/>
      <c r="M7" s="127"/>
      <c r="N7" s="127"/>
    </row>
    <row r="26" spans="17:17" x14ac:dyDescent="0.3">
      <c r="Q26" s="125" t="s">
        <v>164</v>
      </c>
    </row>
  </sheetData>
  <mergeCells count="1">
    <mergeCell ref="K7:N7"/>
  </mergeCells>
  <hyperlinks>
    <hyperlink ref="Q26" location="FECHAMENTO!A1" display="FECHAMENTO" xr:uid="{5059193B-485F-4DBF-9813-1597EDB6F3F1}"/>
  </hyperlinks>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5"/>
  <sheetViews>
    <sheetView showGridLines="0" zoomScale="115" zoomScaleNormal="115" workbookViewId="0">
      <pane ySplit="2" topLeftCell="A3" activePane="bottomLeft" state="frozen"/>
      <selection pane="bottomLeft" sqref="A1:L1"/>
    </sheetView>
  </sheetViews>
  <sheetFormatPr defaultRowHeight="14.4" x14ac:dyDescent="0.3"/>
  <cols>
    <col min="1" max="1" width="5.44140625" bestFit="1" customWidth="1"/>
    <col min="2" max="2" width="2.109375" bestFit="1" customWidth="1"/>
    <col min="3" max="3" width="27.6640625" bestFit="1" customWidth="1"/>
    <col min="4" max="4" width="11.33203125" bestFit="1" customWidth="1"/>
    <col min="5" max="5" width="10.33203125" bestFit="1" customWidth="1"/>
    <col min="6" max="6" width="10.33203125" customWidth="1"/>
    <col min="7" max="7" width="4.44140625" bestFit="1" customWidth="1"/>
    <col min="8" max="8" width="27.6640625" bestFit="1" customWidth="1"/>
    <col min="9" max="9" width="11.33203125" bestFit="1" customWidth="1"/>
  </cols>
  <sheetData>
    <row r="1" spans="1:14" ht="23.4" x14ac:dyDescent="0.3">
      <c r="A1" s="131" t="s">
        <v>0</v>
      </c>
      <c r="B1" s="131"/>
      <c r="C1" s="131"/>
      <c r="D1" s="131"/>
      <c r="E1" s="131"/>
      <c r="F1" s="131"/>
      <c r="G1" s="131"/>
      <c r="H1" s="131"/>
      <c r="I1" s="131"/>
      <c r="J1" s="131"/>
      <c r="K1" s="131"/>
      <c r="L1" s="131"/>
    </row>
    <row r="2" spans="1:14" ht="23.4" x14ac:dyDescent="0.3">
      <c r="A2" s="62"/>
      <c r="B2" s="62"/>
      <c r="C2" s="62"/>
      <c r="D2" s="112" t="s">
        <v>89</v>
      </c>
      <c r="E2" s="132">
        <f ca="1">TODAY()</f>
        <v>44096</v>
      </c>
      <c r="F2" s="132"/>
      <c r="G2" s="132"/>
      <c r="H2" s="111"/>
      <c r="I2" s="62"/>
      <c r="J2" s="46"/>
      <c r="K2" s="63"/>
      <c r="L2" s="63"/>
      <c r="M2" s="63"/>
      <c r="N2" s="63"/>
    </row>
    <row r="3" spans="1:14" ht="15" thickBot="1" x14ac:dyDescent="0.35"/>
    <row r="4" spans="1:14" ht="18.600000000000001" thickBot="1" x14ac:dyDescent="0.4">
      <c r="C4" s="33" t="s">
        <v>33</v>
      </c>
      <c r="D4" s="29" t="s">
        <v>2</v>
      </c>
      <c r="H4" s="33" t="s">
        <v>45</v>
      </c>
      <c r="I4" s="29" t="s">
        <v>2</v>
      </c>
      <c r="J4" s="101" t="s">
        <v>100</v>
      </c>
      <c r="K4" s="101" t="s">
        <v>155</v>
      </c>
      <c r="L4" s="101" t="s">
        <v>157</v>
      </c>
    </row>
    <row r="5" spans="1:14" ht="18" customHeight="1" thickBot="1" x14ac:dyDescent="0.35">
      <c r="A5" s="128" t="s">
        <v>32</v>
      </c>
      <c r="B5" s="11" t="s">
        <v>14</v>
      </c>
      <c r="C5" s="59" t="s">
        <v>18</v>
      </c>
      <c r="D5" s="15">
        <v>25</v>
      </c>
      <c r="F5" s="129" t="s">
        <v>111</v>
      </c>
      <c r="G5" s="24" t="s">
        <v>34</v>
      </c>
      <c r="H5" s="96" t="s">
        <v>101</v>
      </c>
      <c r="I5" s="86">
        <v>25</v>
      </c>
      <c r="J5" s="103">
        <f>'[1]TABELA - BARBEARIA'!L5</f>
        <v>0</v>
      </c>
      <c r="K5" s="107"/>
      <c r="L5" s="24">
        <f>SUM(Tabela7[[#This Row],[Qtd]]-Tabela7[[#This Row],[Saida]])</f>
        <v>0</v>
      </c>
    </row>
    <row r="6" spans="1:14" ht="18" customHeight="1" thickBot="1" x14ac:dyDescent="0.35">
      <c r="A6" s="128"/>
      <c r="B6" s="11" t="s">
        <v>15</v>
      </c>
      <c r="C6" s="30" t="s">
        <v>22</v>
      </c>
      <c r="D6" s="15">
        <v>25</v>
      </c>
      <c r="F6" s="129"/>
      <c r="G6" s="24" t="s">
        <v>35</v>
      </c>
      <c r="H6" s="11" t="s">
        <v>102</v>
      </c>
      <c r="I6" s="15">
        <v>25</v>
      </c>
      <c r="J6" s="104">
        <f>'[1]TABELA - BARBEARIA'!L6</f>
        <v>0</v>
      </c>
      <c r="K6" s="36"/>
      <c r="L6" s="24">
        <f>SUM(Tabela7[[#This Row],[Qtd]]-Tabela7[[#This Row],[Saida]])</f>
        <v>0</v>
      </c>
    </row>
    <row r="7" spans="1:14" ht="18" customHeight="1" thickBot="1" x14ac:dyDescent="0.35">
      <c r="A7" s="128"/>
      <c r="B7" s="22" t="s">
        <v>9</v>
      </c>
      <c r="C7" s="59" t="s">
        <v>28</v>
      </c>
      <c r="D7" s="15">
        <v>30</v>
      </c>
      <c r="F7" s="129"/>
      <c r="G7" s="25" t="s">
        <v>36</v>
      </c>
      <c r="H7" s="97" t="s">
        <v>103</v>
      </c>
      <c r="I7" s="15">
        <v>25</v>
      </c>
      <c r="J7" s="103">
        <f>'[1]TABELA - BARBEARIA'!L7</f>
        <v>0</v>
      </c>
      <c r="K7" s="107"/>
      <c r="L7" s="24">
        <f>SUM(Tabela7[[#This Row],[Qtd]]-Tabela7[[#This Row],[Saida]])</f>
        <v>0</v>
      </c>
    </row>
    <row r="8" spans="1:14" ht="18" customHeight="1" thickBot="1" x14ac:dyDescent="0.35">
      <c r="A8" s="128"/>
      <c r="B8" s="23" t="s">
        <v>10</v>
      </c>
      <c r="C8" s="31" t="s">
        <v>27</v>
      </c>
      <c r="D8" s="15">
        <v>10</v>
      </c>
      <c r="E8" s="16"/>
      <c r="F8" s="129"/>
      <c r="G8" s="26" t="s">
        <v>37</v>
      </c>
      <c r="H8" s="11" t="s">
        <v>104</v>
      </c>
      <c r="I8" s="15">
        <v>25</v>
      </c>
      <c r="J8" s="104">
        <f>'[1]TABELA - BARBEARIA'!L8</f>
        <v>0</v>
      </c>
      <c r="K8" s="36"/>
      <c r="L8" s="24">
        <f>SUM(Tabela7[[#This Row],[Qtd]]-Tabela7[[#This Row],[Saida]])</f>
        <v>0</v>
      </c>
    </row>
    <row r="9" spans="1:14" ht="18" customHeight="1" thickBot="1" x14ac:dyDescent="0.35">
      <c r="A9" s="128"/>
      <c r="B9" s="11" t="s">
        <v>16</v>
      </c>
      <c r="C9" s="59" t="s">
        <v>21</v>
      </c>
      <c r="D9" s="15">
        <v>40</v>
      </c>
      <c r="E9" s="16"/>
      <c r="F9" s="129"/>
      <c r="G9" s="24" t="s">
        <v>38</v>
      </c>
      <c r="H9" s="97" t="s">
        <v>105</v>
      </c>
      <c r="I9" s="15">
        <v>30</v>
      </c>
      <c r="J9" s="103">
        <f>'[1]TABELA - BARBEARIA'!L9</f>
        <v>0</v>
      </c>
      <c r="K9" s="107"/>
      <c r="L9" s="24">
        <f>SUM(Tabela7[[#This Row],[Qtd]]-Tabela7[[#This Row],[Saida]])</f>
        <v>0</v>
      </c>
    </row>
    <row r="10" spans="1:14" ht="18" customHeight="1" thickBot="1" x14ac:dyDescent="0.35">
      <c r="A10" s="128"/>
      <c r="B10" s="11" t="s">
        <v>17</v>
      </c>
      <c r="C10" s="31" t="s">
        <v>20</v>
      </c>
      <c r="D10" s="17">
        <v>10</v>
      </c>
      <c r="E10" s="16"/>
      <c r="F10" s="129"/>
      <c r="G10" s="24" t="s">
        <v>39</v>
      </c>
      <c r="H10" s="11" t="s">
        <v>106</v>
      </c>
      <c r="I10" s="17">
        <v>40</v>
      </c>
      <c r="J10" s="105">
        <f>'[1]TABELA - BARBEARIA'!L10</f>
        <v>0</v>
      </c>
      <c r="K10" s="36"/>
      <c r="L10" s="24">
        <f>SUM(Tabela7[[#This Row],[Qtd]]-Tabela7[[#This Row],[Saida]])</f>
        <v>0</v>
      </c>
    </row>
    <row r="11" spans="1:14" ht="18" customHeight="1" thickBot="1" x14ac:dyDescent="0.35">
      <c r="A11" s="128"/>
      <c r="B11" s="11" t="s">
        <v>12</v>
      </c>
      <c r="C11" s="59" t="s">
        <v>23</v>
      </c>
      <c r="D11" s="15">
        <v>25</v>
      </c>
      <c r="E11" s="16"/>
      <c r="F11" s="129"/>
      <c r="G11" s="24" t="s">
        <v>40</v>
      </c>
      <c r="H11" s="97" t="s">
        <v>107</v>
      </c>
      <c r="I11" s="15">
        <v>35</v>
      </c>
      <c r="J11" s="24">
        <f>'[1]TABELA - BARBEARIA'!L11</f>
        <v>0</v>
      </c>
      <c r="K11" s="107"/>
      <c r="L11" s="24">
        <f>SUM(Tabela7[[#This Row],[Qtd]]-Tabela7[[#This Row],[Saida]])</f>
        <v>0</v>
      </c>
    </row>
    <row r="12" spans="1:14" ht="18" hidden="1" customHeight="1" thickBot="1" x14ac:dyDescent="0.35">
      <c r="A12" s="128"/>
      <c r="B12" s="11" t="s">
        <v>29</v>
      </c>
      <c r="C12" s="31" t="s">
        <v>24</v>
      </c>
      <c r="D12" s="15">
        <v>15</v>
      </c>
      <c r="F12" s="129"/>
      <c r="G12" s="24" t="s">
        <v>41</v>
      </c>
      <c r="H12" s="11" t="s">
        <v>108</v>
      </c>
      <c r="I12" s="15">
        <v>30</v>
      </c>
      <c r="J12" s="105">
        <f>'[1]TABELA - BARBEARIA'!L12</f>
        <v>0</v>
      </c>
      <c r="K12" s="36"/>
      <c r="L12" s="24">
        <f>SUM(Tabela7[[#This Row],[Qtd]]-Tabela7[[#This Row],[Saida]])</f>
        <v>0</v>
      </c>
    </row>
    <row r="13" spans="1:14" ht="18" customHeight="1" thickBot="1" x14ac:dyDescent="0.35">
      <c r="A13" s="128"/>
      <c r="B13" s="11" t="s">
        <v>11</v>
      </c>
      <c r="C13" s="95" t="s">
        <v>25</v>
      </c>
      <c r="D13" s="17">
        <v>100</v>
      </c>
      <c r="E13" s="2"/>
      <c r="F13" s="129"/>
      <c r="G13" s="24" t="s">
        <v>42</v>
      </c>
      <c r="H13" s="98" t="s">
        <v>109</v>
      </c>
      <c r="I13" s="17">
        <v>100</v>
      </c>
      <c r="J13" s="105">
        <f>'[1]TABELA - BARBEARIA'!L13</f>
        <v>0</v>
      </c>
      <c r="K13" s="36"/>
      <c r="L13" s="24">
        <f>SUM(Tabela7[[#This Row],[Qtd]]-Tabela7[[#This Row],[Saida]])</f>
        <v>0</v>
      </c>
    </row>
    <row r="14" spans="1:14" ht="18" customHeight="1" thickBot="1" x14ac:dyDescent="0.35">
      <c r="A14" s="128"/>
      <c r="B14" s="11" t="s">
        <v>30</v>
      </c>
      <c r="C14" s="59" t="s">
        <v>26</v>
      </c>
      <c r="D14" s="15">
        <v>50</v>
      </c>
      <c r="E14" s="2"/>
      <c r="F14" s="129"/>
      <c r="G14" s="24" t="s">
        <v>43</v>
      </c>
      <c r="H14" s="11" t="s">
        <v>110</v>
      </c>
      <c r="I14" s="15">
        <v>40</v>
      </c>
      <c r="J14" s="24">
        <f>'[1]TABELA - BARBEARIA'!L14</f>
        <v>0</v>
      </c>
      <c r="K14" s="107"/>
      <c r="L14" s="24">
        <f>SUM(Tabela7[[#This Row],[Qtd]]-Tabela7[[#This Row],[Saida]])</f>
        <v>0</v>
      </c>
    </row>
    <row r="15" spans="1:14" ht="18" customHeight="1" thickBot="1" x14ac:dyDescent="0.35">
      <c r="A15" s="128"/>
      <c r="B15" s="21" t="s">
        <v>31</v>
      </c>
      <c r="C15" s="32" t="s">
        <v>19</v>
      </c>
      <c r="D15" s="15">
        <v>50</v>
      </c>
      <c r="F15" s="130" t="s">
        <v>147</v>
      </c>
      <c r="G15" s="27" t="s">
        <v>44</v>
      </c>
      <c r="H15" s="98" t="s">
        <v>132</v>
      </c>
      <c r="I15" s="15">
        <v>35</v>
      </c>
      <c r="J15" s="105">
        <f>'[1]TABELA - BARBEARIA'!L15</f>
        <v>0</v>
      </c>
      <c r="K15" s="36"/>
      <c r="L15" s="24">
        <f>SUM(Tabela7[[#This Row],[Qtd]]-Tabela7[[#This Row],[Saida]])</f>
        <v>0</v>
      </c>
    </row>
    <row r="16" spans="1:14" ht="18.600000000000001" thickBot="1" x14ac:dyDescent="0.4">
      <c r="A16" s="18"/>
      <c r="B16" s="12"/>
      <c r="C16" s="60"/>
      <c r="D16" s="61"/>
      <c r="E16" s="45"/>
      <c r="F16" s="130"/>
      <c r="G16" s="27" t="s">
        <v>112</v>
      </c>
      <c r="H16" s="11" t="s">
        <v>133</v>
      </c>
      <c r="I16" s="15">
        <v>35</v>
      </c>
      <c r="J16" s="24">
        <f>'[1]TABELA - BARBEARIA'!L16</f>
        <v>0</v>
      </c>
      <c r="K16" s="107"/>
      <c r="L16" s="24">
        <f>SUM(Tabela7[[#This Row],[Qtd]]-Tabela7[[#This Row],[Saida]])</f>
        <v>0</v>
      </c>
    </row>
    <row r="17" spans="1:12" ht="18.600000000000001" thickBot="1" x14ac:dyDescent="0.4">
      <c r="A17" s="18"/>
      <c r="B17" s="12"/>
      <c r="C17" s="13"/>
      <c r="D17" s="14"/>
      <c r="E17" s="2"/>
      <c r="F17" s="130"/>
      <c r="G17" s="27" t="s">
        <v>113</v>
      </c>
      <c r="H17" s="98" t="s">
        <v>134</v>
      </c>
      <c r="I17" s="15">
        <v>30</v>
      </c>
      <c r="J17" s="105">
        <f>'[1]TABELA - BARBEARIA'!L17</f>
        <v>0</v>
      </c>
      <c r="K17" s="36"/>
      <c r="L17" s="24">
        <f>SUM(Tabela7[[#This Row],[Qtd]]-Tabela7[[#This Row],[Saida]])</f>
        <v>0</v>
      </c>
    </row>
    <row r="18" spans="1:12" ht="18.600000000000001" thickBot="1" x14ac:dyDescent="0.4">
      <c r="A18" s="18"/>
      <c r="C18" s="2"/>
      <c r="F18" s="130"/>
      <c r="G18" s="27" t="s">
        <v>114</v>
      </c>
      <c r="H18" s="11" t="s">
        <v>135</v>
      </c>
      <c r="I18" s="15">
        <v>30</v>
      </c>
      <c r="J18" s="24">
        <f>'[1]TABELA - BARBEARIA'!L18</f>
        <v>0</v>
      </c>
      <c r="K18" s="107"/>
      <c r="L18" s="24">
        <f>SUM(Tabela7[[#This Row],[Qtd]]-Tabela7[[#This Row],[Saida]])</f>
        <v>0</v>
      </c>
    </row>
    <row r="19" spans="1:12" ht="16.2" thickBot="1" x14ac:dyDescent="0.35">
      <c r="C19" s="2"/>
      <c r="F19" s="130"/>
      <c r="G19" s="27" t="s">
        <v>115</v>
      </c>
      <c r="H19" s="98" t="s">
        <v>136</v>
      </c>
      <c r="I19" s="15">
        <v>30</v>
      </c>
      <c r="J19" s="105">
        <f>'[1]TABELA - BARBEARIA'!L19</f>
        <v>0</v>
      </c>
      <c r="K19" s="36"/>
      <c r="L19" s="24">
        <f>SUM(Tabela7[[#This Row],[Qtd]]-Tabela7[[#This Row],[Saida]])</f>
        <v>0</v>
      </c>
    </row>
    <row r="20" spans="1:12" ht="16.2" thickBot="1" x14ac:dyDescent="0.35">
      <c r="F20" s="130"/>
      <c r="G20" s="27" t="s">
        <v>116</v>
      </c>
      <c r="H20" s="11" t="s">
        <v>137</v>
      </c>
      <c r="I20" s="15">
        <v>40</v>
      </c>
      <c r="J20" s="24">
        <f>'[1]TABELA - BARBEARIA'!L20</f>
        <v>0</v>
      </c>
      <c r="K20" s="107"/>
      <c r="L20" s="24">
        <f>SUM(Tabela7[[#This Row],[Qtd]]-Tabela7[[#This Row],[Saida]])</f>
        <v>0</v>
      </c>
    </row>
    <row r="21" spans="1:12" ht="16.2" thickBot="1" x14ac:dyDescent="0.35">
      <c r="F21" s="130"/>
      <c r="G21" s="27" t="s">
        <v>117</v>
      </c>
      <c r="H21" s="98" t="s">
        <v>138</v>
      </c>
      <c r="I21" s="15">
        <v>50</v>
      </c>
      <c r="J21" s="105">
        <f>'[1]TABELA - BARBEARIA'!L21</f>
        <v>0</v>
      </c>
      <c r="K21" s="36"/>
      <c r="L21" s="24">
        <f>SUM(Tabela7[[#This Row],[Qtd]]-Tabela7[[#This Row],[Saida]])</f>
        <v>0</v>
      </c>
    </row>
    <row r="22" spans="1:12" ht="16.2" thickBot="1" x14ac:dyDescent="0.35">
      <c r="F22" s="130"/>
      <c r="G22" s="27" t="s">
        <v>118</v>
      </c>
      <c r="H22" s="11" t="s">
        <v>139</v>
      </c>
      <c r="I22" s="15">
        <v>35</v>
      </c>
      <c r="J22" s="24">
        <f>'[1]TABELA - BARBEARIA'!L22</f>
        <v>0</v>
      </c>
      <c r="K22" s="107"/>
      <c r="L22" s="24">
        <f>SUM(Tabela7[[#This Row],[Qtd]]-Tabela7[[#This Row],[Saida]])</f>
        <v>0</v>
      </c>
    </row>
    <row r="23" spans="1:12" ht="16.2" thickBot="1" x14ac:dyDescent="0.35">
      <c r="F23" s="130"/>
      <c r="G23" s="27" t="s">
        <v>119</v>
      </c>
      <c r="H23" s="98" t="s">
        <v>140</v>
      </c>
      <c r="I23" s="15">
        <v>35</v>
      </c>
      <c r="J23" s="105">
        <f>'[1]TABELA - BARBEARIA'!L23</f>
        <v>0</v>
      </c>
      <c r="K23" s="36"/>
      <c r="L23" s="24">
        <f>SUM(Tabela7[[#This Row],[Qtd]]-Tabela7[[#This Row],[Saida]])</f>
        <v>0</v>
      </c>
    </row>
    <row r="24" spans="1:12" ht="16.2" thickBot="1" x14ac:dyDescent="0.35">
      <c r="F24" s="130"/>
      <c r="G24" s="27" t="s">
        <v>120</v>
      </c>
      <c r="H24" s="11" t="s">
        <v>141</v>
      </c>
      <c r="I24" s="15">
        <v>35</v>
      </c>
      <c r="J24" s="24">
        <f>'[1]TABELA - BARBEARIA'!L24</f>
        <v>0</v>
      </c>
      <c r="K24" s="107"/>
      <c r="L24" s="24">
        <f>SUM(Tabela7[[#This Row],[Qtd]]-Tabela7[[#This Row],[Saida]])</f>
        <v>0</v>
      </c>
    </row>
    <row r="25" spans="1:12" ht="16.2" thickBot="1" x14ac:dyDescent="0.35">
      <c r="F25" s="130"/>
      <c r="G25" s="27" t="s">
        <v>121</v>
      </c>
      <c r="H25" s="98" t="s">
        <v>142</v>
      </c>
      <c r="I25" s="15">
        <v>35</v>
      </c>
      <c r="J25" s="105">
        <f>'[1]TABELA - BARBEARIA'!L25</f>
        <v>0</v>
      </c>
      <c r="K25" s="36"/>
      <c r="L25" s="24">
        <f>SUM(Tabela7[[#This Row],[Qtd]]-Tabela7[[#This Row],[Saida]])</f>
        <v>0</v>
      </c>
    </row>
    <row r="26" spans="1:12" ht="16.2" thickBot="1" x14ac:dyDescent="0.35">
      <c r="F26" s="130"/>
      <c r="G26" s="27" t="s">
        <v>122</v>
      </c>
      <c r="H26" s="96" t="s">
        <v>143</v>
      </c>
      <c r="I26" s="15">
        <v>35</v>
      </c>
      <c r="J26" s="24">
        <f>'[1]TABELA - BARBEARIA'!L26</f>
        <v>0</v>
      </c>
      <c r="K26" s="107"/>
      <c r="L26" s="24">
        <f>SUM(Tabela7[[#This Row],[Qtd]]-Tabela7[[#This Row],[Saida]])</f>
        <v>0</v>
      </c>
    </row>
    <row r="27" spans="1:12" ht="16.2" thickBot="1" x14ac:dyDescent="0.35">
      <c r="F27" s="130"/>
      <c r="G27" s="27" t="s">
        <v>123</v>
      </c>
      <c r="H27" s="98" t="s">
        <v>144</v>
      </c>
      <c r="I27" s="15">
        <v>60</v>
      </c>
      <c r="J27" s="105">
        <f>'[1]TABELA - BARBEARIA'!L27</f>
        <v>0</v>
      </c>
      <c r="K27" s="36"/>
      <c r="L27" s="24">
        <f>SUM(Tabela7[[#This Row],[Qtd]]-Tabela7[[#This Row],[Saida]])</f>
        <v>0</v>
      </c>
    </row>
    <row r="28" spans="1:12" ht="16.2" thickBot="1" x14ac:dyDescent="0.35">
      <c r="F28" s="130"/>
      <c r="G28" s="27" t="s">
        <v>124</v>
      </c>
      <c r="H28" s="96" t="s">
        <v>145</v>
      </c>
      <c r="I28" s="15">
        <v>40</v>
      </c>
      <c r="J28" s="24">
        <f>'[1]TABELA - BARBEARIA'!L28</f>
        <v>0</v>
      </c>
      <c r="K28" s="107"/>
      <c r="L28" s="24">
        <f>SUM(Tabela7[[#This Row],[Qtd]]-Tabela7[[#This Row],[Saida]])</f>
        <v>0</v>
      </c>
    </row>
    <row r="29" spans="1:12" ht="16.2" thickBot="1" x14ac:dyDescent="0.35">
      <c r="F29" s="130"/>
      <c r="G29" s="27" t="s">
        <v>125</v>
      </c>
      <c r="H29" s="98" t="s">
        <v>146</v>
      </c>
      <c r="I29" s="15">
        <v>35</v>
      </c>
      <c r="J29" s="105">
        <f>'[1]TABELA - BARBEARIA'!L29</f>
        <v>0</v>
      </c>
      <c r="K29" s="36"/>
      <c r="L29" s="24">
        <f>SUM(Tabela7[[#This Row],[Qtd]]-Tabela7[[#This Row],[Saida]])</f>
        <v>0</v>
      </c>
    </row>
    <row r="30" spans="1:12" ht="16.2" thickBot="1" x14ac:dyDescent="0.35">
      <c r="G30" s="27" t="s">
        <v>126</v>
      </c>
      <c r="H30" s="96"/>
      <c r="I30" s="15"/>
      <c r="J30" s="24">
        <f>'[1]TABELA - BARBEARIA'!L30</f>
        <v>0</v>
      </c>
      <c r="K30" s="108"/>
      <c r="L30" s="24">
        <f>SUM(Tabela7[[#This Row],[Qtd]]-Tabela7[[#This Row],[Saida]])</f>
        <v>0</v>
      </c>
    </row>
    <row r="31" spans="1:12" ht="16.2" thickBot="1" x14ac:dyDescent="0.35">
      <c r="G31" s="27" t="s">
        <v>127</v>
      </c>
      <c r="H31" s="99"/>
      <c r="I31" s="15"/>
      <c r="J31" s="104">
        <f>'[1]TABELA - BARBEARIA'!L31</f>
        <v>0</v>
      </c>
      <c r="K31" s="109"/>
      <c r="L31" s="24">
        <f>SUM(Tabela7[[#This Row],[Qtd]]-Tabela7[[#This Row],[Saida]])</f>
        <v>0</v>
      </c>
    </row>
    <row r="32" spans="1:12" ht="16.2" thickBot="1" x14ac:dyDescent="0.35">
      <c r="G32" s="27" t="s">
        <v>128</v>
      </c>
      <c r="H32" s="96"/>
      <c r="I32" s="15"/>
      <c r="J32" s="24">
        <f>'[1]TABELA - BARBEARIA'!L32</f>
        <v>0</v>
      </c>
      <c r="K32" s="108"/>
      <c r="L32" s="24">
        <f>SUM(Tabela7[[#This Row],[Qtd]]-Tabela7[[#This Row],[Saida]])</f>
        <v>0</v>
      </c>
    </row>
    <row r="33" spans="7:12" ht="16.2" thickBot="1" x14ac:dyDescent="0.35">
      <c r="G33" s="27" t="s">
        <v>129</v>
      </c>
      <c r="H33" s="99"/>
      <c r="I33" s="15"/>
      <c r="J33" s="104">
        <f>'[1]TABELA - BARBEARIA'!L33</f>
        <v>0</v>
      </c>
      <c r="K33" s="109"/>
      <c r="L33" s="24">
        <f>SUM(Tabela7[[#This Row],[Qtd]]-Tabela7[[#This Row],[Saida]])</f>
        <v>0</v>
      </c>
    </row>
    <row r="34" spans="7:12" ht="16.2" thickBot="1" x14ac:dyDescent="0.35">
      <c r="G34" s="27" t="s">
        <v>130</v>
      </c>
      <c r="H34" s="96"/>
      <c r="I34" s="15"/>
      <c r="J34" s="24">
        <f>'[1]TABELA - BARBEARIA'!L34</f>
        <v>0</v>
      </c>
      <c r="K34" s="108"/>
      <c r="L34" s="24">
        <f>SUM(Tabela7[[#This Row],[Qtd]]-Tabela7[[#This Row],[Saida]])</f>
        <v>0</v>
      </c>
    </row>
    <row r="35" spans="7:12" ht="16.2" thickBot="1" x14ac:dyDescent="0.35">
      <c r="G35" s="27" t="s">
        <v>131</v>
      </c>
      <c r="H35" s="99"/>
      <c r="I35" s="100"/>
      <c r="J35" s="106">
        <f>'[1]TABELA - BARBEARIA'!L35</f>
        <v>0</v>
      </c>
      <c r="K35" s="110"/>
      <c r="L35" s="24">
        <f>SUM(Tabela7[[#This Row],[Qtd]]-Tabela7[[#This Row],[Saida]])</f>
        <v>0</v>
      </c>
    </row>
  </sheetData>
  <mergeCells count="5">
    <mergeCell ref="A5:A15"/>
    <mergeCell ref="F5:F14"/>
    <mergeCell ref="F15:F29"/>
    <mergeCell ref="A1:L1"/>
    <mergeCell ref="E2:G2"/>
  </mergeCells>
  <phoneticPr fontId="15" type="noConversion"/>
  <dataValidations count="3">
    <dataValidation type="list" allowBlank="1" showInputMessage="1" showErrorMessage="1" errorTitle="Cuidado" error="Este conteudo nao esta relacionado aos codigos de Servicos!" sqref="B5:B15" xr:uid="{17A41B9B-E9C1-46A3-86A8-25A0E36582FA}">
      <formula1>$B$5:$B$15</formula1>
    </dataValidation>
    <dataValidation type="list" allowBlank="1" showInputMessage="1" showErrorMessage="1" errorTitle="Cuidado" error="Este coteudo nao esta caracterizado como codigo de Produtos!" sqref="G5:G35" xr:uid="{BEDFF36E-5812-48C5-8C3F-F0EDCC5E6AC2}">
      <formula1>$G$5:$G$15</formula1>
    </dataValidation>
    <dataValidation type="whole" operator="greaterThanOrEqual" allowBlank="1" showInputMessage="1" showErrorMessage="1" errorTitle="Cuidado" error="Nesta celula, sao permitidos apenas numeros inteiros!" sqref="J5:J35 K30:K35" xr:uid="{9314793B-0463-417A-B792-F60FE1D7199A}">
      <formula1>0</formula1>
    </dataValidation>
  </dataValidations>
  <pageMargins left="0.7" right="0.7" top="0.75" bottom="0.75" header="0.3" footer="0.3"/>
  <pageSetup paperSize="9" orientation="portrait" r:id="rId1"/>
  <drawing r:id="rId2"/>
  <tableParts count="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7354F-A32F-4BED-9BF3-706E4DC3994C}">
  <dimension ref="A1:K36"/>
  <sheetViews>
    <sheetView showGridLines="0" zoomScaleNormal="100" workbookViewId="0">
      <pane ySplit="1" topLeftCell="A5" activePane="bottomLeft" state="frozen"/>
      <selection pane="bottomLeft" activeCell="E16" sqref="E16:E27"/>
    </sheetView>
  </sheetViews>
  <sheetFormatPr defaultRowHeight="14.4" x14ac:dyDescent="0.3"/>
  <cols>
    <col min="1" max="1" width="5.44140625" bestFit="1" customWidth="1"/>
    <col min="2" max="2" width="3.21875" bestFit="1" customWidth="1"/>
    <col min="3" max="3" width="28.6640625" bestFit="1" customWidth="1"/>
    <col min="4" max="4" width="10.6640625" bestFit="1" customWidth="1"/>
    <col min="5" max="5" width="12.5546875" bestFit="1" customWidth="1"/>
    <col min="6" max="6" width="8.21875" bestFit="1" customWidth="1"/>
    <col min="7" max="7" width="9.77734375" customWidth="1"/>
  </cols>
  <sheetData>
    <row r="1" spans="1:11" ht="18" x14ac:dyDescent="0.35">
      <c r="A1" s="134" t="s">
        <v>13</v>
      </c>
      <c r="B1" s="134"/>
      <c r="C1" s="134"/>
      <c r="D1" s="134"/>
      <c r="E1" s="134"/>
      <c r="F1" s="44" t="s">
        <v>89</v>
      </c>
      <c r="G1" s="127">
        <f ca="1">TODAY()</f>
        <v>44096</v>
      </c>
      <c r="H1" s="127"/>
      <c r="I1" s="127"/>
      <c r="J1" s="127"/>
      <c r="K1" s="127"/>
    </row>
    <row r="2" spans="1:11" ht="15" thickBot="1" x14ac:dyDescent="0.35">
      <c r="C2" s="6"/>
    </row>
    <row r="3" spans="1:11" ht="18.600000000000001" customHeight="1" thickBot="1" x14ac:dyDescent="0.4">
      <c r="A3" s="20"/>
      <c r="C3" s="28" t="s">
        <v>1</v>
      </c>
      <c r="D3" s="29" t="s">
        <v>2</v>
      </c>
      <c r="E3" s="29" t="s">
        <v>87</v>
      </c>
      <c r="F3" s="84" t="s">
        <v>156</v>
      </c>
      <c r="G3" s="84" t="s">
        <v>155</v>
      </c>
      <c r="H3" s="84" t="s">
        <v>157</v>
      </c>
    </row>
    <row r="4" spans="1:11" ht="18.600000000000001" customHeight="1" thickBot="1" x14ac:dyDescent="0.4">
      <c r="A4" s="133" t="s">
        <v>32</v>
      </c>
      <c r="B4" s="11">
        <v>1</v>
      </c>
      <c r="C4" s="1" t="s">
        <v>4</v>
      </c>
      <c r="D4" s="9">
        <v>3.5</v>
      </c>
      <c r="E4" s="9">
        <v>10</v>
      </c>
      <c r="F4" s="87">
        <f>'[1]TABELA - BAR'!H4</f>
        <v>0</v>
      </c>
      <c r="G4" s="87"/>
      <c r="H4" s="87">
        <f>SUM(F4-G4)</f>
        <v>0</v>
      </c>
    </row>
    <row r="5" spans="1:11" ht="18.600000000000001" customHeight="1" thickBot="1" x14ac:dyDescent="0.4">
      <c r="A5" s="133"/>
      <c r="B5" s="11">
        <v>2</v>
      </c>
      <c r="C5" s="1" t="s">
        <v>92</v>
      </c>
      <c r="D5" s="9">
        <v>4.5</v>
      </c>
      <c r="E5" s="9">
        <v>12</v>
      </c>
      <c r="F5" s="50">
        <f>'[1]TABELA - BAR'!H5</f>
        <v>0</v>
      </c>
      <c r="G5" s="50"/>
      <c r="H5" s="89">
        <f t="shared" ref="H5:H8" si="0">SUM(F5-G5)</f>
        <v>0</v>
      </c>
    </row>
    <row r="6" spans="1:11" ht="18.600000000000001" customHeight="1" thickBot="1" x14ac:dyDescent="0.4">
      <c r="A6" s="133"/>
      <c r="B6" s="11">
        <v>3</v>
      </c>
      <c r="C6" s="1" t="s">
        <v>5</v>
      </c>
      <c r="D6" s="9">
        <v>3.5</v>
      </c>
      <c r="E6" s="9">
        <v>10</v>
      </c>
      <c r="F6" s="87">
        <f>'[1]TABELA - BAR'!H6</f>
        <v>0</v>
      </c>
      <c r="G6" s="87"/>
      <c r="H6" s="87">
        <f t="shared" si="0"/>
        <v>0</v>
      </c>
    </row>
    <row r="7" spans="1:11" ht="18.600000000000001" customHeight="1" thickBot="1" x14ac:dyDescent="0.4">
      <c r="A7" s="133"/>
      <c r="B7" s="11">
        <v>4</v>
      </c>
      <c r="C7" s="1"/>
      <c r="D7" s="9"/>
      <c r="E7" s="9"/>
      <c r="F7" s="50">
        <f>'[1]TABELA - BAR'!H7</f>
        <v>0</v>
      </c>
      <c r="G7" s="50"/>
      <c r="H7" s="89">
        <f t="shared" si="0"/>
        <v>0</v>
      </c>
    </row>
    <row r="8" spans="1:11" ht="18.600000000000001" customHeight="1" thickBot="1" x14ac:dyDescent="0.4">
      <c r="A8" s="133"/>
      <c r="B8" s="11">
        <v>5</v>
      </c>
      <c r="C8" s="1"/>
      <c r="D8" s="9"/>
      <c r="E8" s="9"/>
      <c r="F8" s="87">
        <f>'[1]TABELA - BAR'!H8</f>
        <v>0</v>
      </c>
      <c r="G8" s="87"/>
      <c r="H8" s="87">
        <f t="shared" si="0"/>
        <v>0</v>
      </c>
    </row>
    <row r="9" spans="1:11" ht="18.600000000000001" customHeight="1" thickBot="1" x14ac:dyDescent="0.35">
      <c r="A9" s="133"/>
      <c r="B9" s="2"/>
      <c r="C9" s="43"/>
      <c r="D9" s="43"/>
    </row>
    <row r="10" spans="1:11" ht="18.600000000000001" thickBot="1" x14ac:dyDescent="0.4">
      <c r="A10" s="133"/>
      <c r="B10" s="5"/>
      <c r="C10" s="3" t="s">
        <v>3</v>
      </c>
      <c r="D10" s="7" t="s">
        <v>2</v>
      </c>
      <c r="E10" s="48" t="s">
        <v>100</v>
      </c>
      <c r="F10" s="48" t="s">
        <v>155</v>
      </c>
      <c r="G10" s="48" t="s">
        <v>157</v>
      </c>
    </row>
    <row r="11" spans="1:11" ht="18.600000000000001" customHeight="1" thickBot="1" x14ac:dyDescent="0.4">
      <c r="A11" s="133"/>
      <c r="B11" s="11">
        <v>6</v>
      </c>
      <c r="C11" s="1" t="s">
        <v>6</v>
      </c>
      <c r="D11" s="10">
        <v>3</v>
      </c>
      <c r="E11" s="49">
        <f>'[1]TABELA - BAR'!G11</f>
        <v>0</v>
      </c>
      <c r="F11" s="49"/>
      <c r="G11" s="49">
        <f>SUM(E11-F11)</f>
        <v>0</v>
      </c>
    </row>
    <row r="12" spans="1:11" ht="18.600000000000001" customHeight="1" thickBot="1" x14ac:dyDescent="0.4">
      <c r="A12" s="133"/>
      <c r="B12" s="11">
        <v>7</v>
      </c>
      <c r="C12" s="1"/>
      <c r="D12" s="10"/>
      <c r="E12" s="87">
        <f>'[1]TABELA - BAR'!G12</f>
        <v>0</v>
      </c>
      <c r="F12" s="87"/>
      <c r="G12" s="52">
        <f t="shared" ref="G12:G13" si="1">SUM(E12-F12)</f>
        <v>0</v>
      </c>
    </row>
    <row r="13" spans="1:11" ht="18.600000000000001" thickBot="1" x14ac:dyDescent="0.4">
      <c r="A13" s="133"/>
      <c r="B13" s="11">
        <v>8</v>
      </c>
      <c r="C13" s="1"/>
      <c r="D13" s="10"/>
      <c r="E13" s="51">
        <f>'[1]TABELA - BAR'!G13</f>
        <v>0</v>
      </c>
      <c r="F13" s="51"/>
      <c r="G13" s="89">
        <f t="shared" si="1"/>
        <v>0</v>
      </c>
    </row>
    <row r="14" spans="1:11" ht="18.600000000000001" customHeight="1" thickBot="1" x14ac:dyDescent="0.35">
      <c r="A14" s="133"/>
      <c r="B14" s="2"/>
      <c r="C14" s="43"/>
      <c r="D14" s="43"/>
    </row>
    <row r="15" spans="1:11" ht="18.600000000000001" thickBot="1" x14ac:dyDescent="0.4">
      <c r="A15" s="133"/>
      <c r="B15" s="5"/>
      <c r="C15" s="4" t="s">
        <v>7</v>
      </c>
      <c r="D15" s="8" t="s">
        <v>2</v>
      </c>
      <c r="E15" s="48" t="s">
        <v>100</v>
      </c>
      <c r="F15" s="48" t="s">
        <v>155</v>
      </c>
      <c r="G15" s="48" t="s">
        <v>157</v>
      </c>
    </row>
    <row r="16" spans="1:11" ht="18.600000000000001" customHeight="1" thickBot="1" x14ac:dyDescent="0.4">
      <c r="A16" s="133"/>
      <c r="B16" s="56">
        <v>9</v>
      </c>
      <c r="C16" s="57" t="s">
        <v>93</v>
      </c>
      <c r="D16" s="85">
        <v>5</v>
      </c>
      <c r="E16" s="52">
        <f>'[1]TABELA - BAR'!G16</f>
        <v>0</v>
      </c>
      <c r="F16" s="52"/>
      <c r="G16" s="52">
        <f>SUM(E16-F16)</f>
        <v>0</v>
      </c>
    </row>
    <row r="17" spans="1:7" ht="18.600000000000001" customHeight="1" thickBot="1" x14ac:dyDescent="0.4">
      <c r="A17" s="133"/>
      <c r="B17" s="56">
        <v>10</v>
      </c>
      <c r="C17" s="88" t="s">
        <v>94</v>
      </c>
      <c r="D17" s="54">
        <v>1</v>
      </c>
      <c r="E17" s="89">
        <f>'[1]TABELA - BAR'!G17</f>
        <v>0</v>
      </c>
      <c r="F17" s="89"/>
      <c r="G17" s="49">
        <f t="shared" ref="G17:G27" si="2">SUM(E17-F17)</f>
        <v>0</v>
      </c>
    </row>
    <row r="18" spans="1:7" ht="18.600000000000001" customHeight="1" thickBot="1" x14ac:dyDescent="0.4">
      <c r="A18" s="133"/>
      <c r="B18" s="56">
        <v>11</v>
      </c>
      <c r="C18" s="58" t="s">
        <v>95</v>
      </c>
      <c r="D18" s="86">
        <v>1.5</v>
      </c>
      <c r="E18" s="52">
        <f>'[1]TABELA - BAR'!G18</f>
        <v>0</v>
      </c>
      <c r="F18" s="53"/>
      <c r="G18" s="52">
        <f t="shared" si="2"/>
        <v>0</v>
      </c>
    </row>
    <row r="19" spans="1:7" ht="18.600000000000001" customHeight="1" thickBot="1" x14ac:dyDescent="0.4">
      <c r="A19" s="133"/>
      <c r="B19" s="56">
        <v>12</v>
      </c>
      <c r="C19" s="90" t="s">
        <v>8</v>
      </c>
      <c r="D19" s="55">
        <v>3.5</v>
      </c>
      <c r="E19" s="89">
        <f>'[1]TABELA - BAR'!G19</f>
        <v>0</v>
      </c>
      <c r="F19" s="89"/>
      <c r="G19" s="49">
        <f t="shared" si="2"/>
        <v>0</v>
      </c>
    </row>
    <row r="20" spans="1:7" ht="18.600000000000001" customHeight="1" thickBot="1" x14ac:dyDescent="0.4">
      <c r="A20" s="133"/>
      <c r="B20" s="56">
        <v>13</v>
      </c>
      <c r="C20" s="58" t="s">
        <v>96</v>
      </c>
      <c r="D20" s="15">
        <v>2</v>
      </c>
      <c r="E20" s="52">
        <f>'[1]TABELA - BAR'!G20</f>
        <v>0</v>
      </c>
      <c r="F20" s="53"/>
      <c r="G20" s="52">
        <f t="shared" si="2"/>
        <v>0</v>
      </c>
    </row>
    <row r="21" spans="1:7" ht="18.600000000000001" customHeight="1" thickBot="1" x14ac:dyDescent="0.4">
      <c r="A21" s="133"/>
      <c r="B21" s="56">
        <v>14</v>
      </c>
      <c r="C21" s="90" t="s">
        <v>97</v>
      </c>
      <c r="D21" s="55">
        <v>2</v>
      </c>
      <c r="E21" s="89">
        <f>'[1]TABELA - BAR'!G21</f>
        <v>0</v>
      </c>
      <c r="F21" s="89"/>
      <c r="G21" s="49">
        <f t="shared" si="2"/>
        <v>0</v>
      </c>
    </row>
    <row r="22" spans="1:7" ht="18.600000000000001" customHeight="1" thickBot="1" x14ac:dyDescent="0.4">
      <c r="A22" s="133"/>
      <c r="B22" s="56">
        <v>15</v>
      </c>
      <c r="C22" s="58" t="s">
        <v>98</v>
      </c>
      <c r="D22" s="15">
        <v>0.2</v>
      </c>
      <c r="E22" s="52">
        <f>'[1]TABELA - BAR'!G22</f>
        <v>0</v>
      </c>
      <c r="F22" s="53"/>
      <c r="G22" s="52">
        <f t="shared" si="2"/>
        <v>0</v>
      </c>
    </row>
    <row r="23" spans="1:7" ht="18.600000000000001" customHeight="1" thickBot="1" x14ac:dyDescent="0.4">
      <c r="A23" s="47"/>
      <c r="B23" s="56">
        <v>16</v>
      </c>
      <c r="C23" s="90" t="s">
        <v>99</v>
      </c>
      <c r="D23" s="55">
        <v>0.5</v>
      </c>
      <c r="E23" s="89">
        <f>'[1]TABELA - BAR'!G23</f>
        <v>0</v>
      </c>
      <c r="F23" s="89"/>
      <c r="G23" s="49">
        <f t="shared" si="2"/>
        <v>0</v>
      </c>
    </row>
    <row r="24" spans="1:7" ht="18.600000000000001" customHeight="1" thickBot="1" x14ac:dyDescent="0.4">
      <c r="A24" s="47"/>
      <c r="B24" s="56">
        <v>17</v>
      </c>
      <c r="C24" s="58"/>
      <c r="D24" s="15"/>
      <c r="E24" s="52">
        <f>'[1]TABELA - BAR'!G24</f>
        <v>0</v>
      </c>
      <c r="F24" s="53"/>
      <c r="G24" s="52">
        <f t="shared" si="2"/>
        <v>0</v>
      </c>
    </row>
    <row r="25" spans="1:7" ht="18.600000000000001" customHeight="1" thickBot="1" x14ac:dyDescent="0.4">
      <c r="A25" s="47"/>
      <c r="B25" s="56">
        <v>18</v>
      </c>
      <c r="C25" s="90"/>
      <c r="D25" s="55"/>
      <c r="E25" s="89">
        <f>'[1]TABELA - BAR'!G25</f>
        <v>0</v>
      </c>
      <c r="F25" s="89"/>
      <c r="G25" s="49">
        <f t="shared" si="2"/>
        <v>0</v>
      </c>
    </row>
    <row r="26" spans="1:7" ht="18.600000000000001" customHeight="1" thickBot="1" x14ac:dyDescent="0.4">
      <c r="A26" s="47"/>
      <c r="B26" s="56">
        <v>19</v>
      </c>
      <c r="C26" s="58"/>
      <c r="D26" s="15"/>
      <c r="E26" s="52">
        <f>'[1]TABELA - BAR'!G26</f>
        <v>0</v>
      </c>
      <c r="F26" s="53"/>
      <c r="G26" s="52">
        <f t="shared" si="2"/>
        <v>0</v>
      </c>
    </row>
    <row r="27" spans="1:7" ht="18.600000000000001" customHeight="1" thickBot="1" x14ac:dyDescent="0.4">
      <c r="A27" s="47"/>
      <c r="B27" s="56">
        <v>20</v>
      </c>
      <c r="C27" s="90"/>
      <c r="D27" s="55"/>
      <c r="E27" s="89">
        <f>'[1]TABELA - BAR'!G27</f>
        <v>0</v>
      </c>
      <c r="F27" s="89"/>
      <c r="G27" s="89">
        <f t="shared" si="2"/>
        <v>0</v>
      </c>
    </row>
    <row r="36" spans="3:3" x14ac:dyDescent="0.3">
      <c r="C36" s="19"/>
    </row>
  </sheetData>
  <mergeCells count="3">
    <mergeCell ref="A4:A22"/>
    <mergeCell ref="G1:K1"/>
    <mergeCell ref="A1:E1"/>
  </mergeCells>
  <phoneticPr fontId="15" type="noConversion"/>
  <dataValidations count="9">
    <dataValidation type="whole" allowBlank="1" showInputMessage="1" showErrorMessage="1" errorTitle="Cuidado" error="Esta conteudo, aceita apenas numeros inteiroe e nao repetidos!" sqref="B8:B20" xr:uid="{D17AD9E2-08C8-496F-A91B-11A9CB7B88D3}">
      <formula1>B8</formula1>
      <formula2>B62</formula2>
    </dataValidation>
    <dataValidation type="whole" allowBlank="1" showInputMessage="1" showErrorMessage="1" errorTitle="Cuidado" error="Esta conteudo, aceita apenas numeros inteiroe e nao repetidos!" sqref="B21" xr:uid="{A26059D1-63F4-4516-AAE7-7F737AE2B98F}">
      <formula1>B21</formula1>
      <formula2>B73</formula2>
    </dataValidation>
    <dataValidation type="whole" allowBlank="1" showInputMessage="1" showErrorMessage="1" errorTitle="Cuidado" error="Esta conteudo, aceita apenas numeros inteiroe e nao repetidos!" sqref="B4:B6" xr:uid="{B67D848D-55B0-456D-A835-5280E6328B4D}">
      <formula1>B4</formula1>
      <formula2>B61</formula2>
    </dataValidation>
    <dataValidation type="whole" allowBlank="1" showInputMessage="1" showErrorMessage="1" errorTitle="Cuidado" error="Esta conteudo, aceita apenas numeros inteiroe e nao repetidos!" sqref="B7" xr:uid="{F9470741-527F-498E-AEB2-FE4BF3E4A55E}">
      <formula1>B7</formula1>
      <formula2>B63</formula2>
    </dataValidation>
    <dataValidation type="whole" allowBlank="1" showInputMessage="1" showErrorMessage="1" errorTitle="Cuidado" error="Esta conteudo, aceita apenas numeros inteiroe e nao repetidos!" sqref="B27" xr:uid="{47926726-943F-4FD7-B3AF-0D940E269FEC}">
      <formula1>B27</formula1>
      <formula2>B74</formula2>
    </dataValidation>
    <dataValidation type="whole" allowBlank="1" showInputMessage="1" showErrorMessage="1" errorTitle="Cuidado" error="Esta conteudo, aceita apenas numeros inteiroe e nao repetidos!" sqref="B25:B26" xr:uid="{A3357F17-4DDD-414A-A55A-2CC70BD04F40}">
      <formula1>B25</formula1>
      <formula2>B74</formula2>
    </dataValidation>
    <dataValidation type="whole" allowBlank="1" showInputMessage="1" showErrorMessage="1" errorTitle="Cuidado" error="Esta conteudo, aceita apenas numeros inteiroe e nao repetidos!" sqref="B22:B23" xr:uid="{54E5D3B3-94F0-42FB-85B8-7E933773C08B}">
      <formula1>B22</formula1>
      <formula2>B73</formula2>
    </dataValidation>
    <dataValidation type="whole" allowBlank="1" showInputMessage="1" showErrorMessage="1" errorTitle="Cuidado" error="Esta conteudo, aceita apenas numeros inteiroe e nao repetidos!" sqref="B24" xr:uid="{B3E699B0-4AC6-4EC8-A333-AED59F58BD53}">
      <formula1>B24</formula1>
      <formula2>B74</formula2>
    </dataValidation>
    <dataValidation type="whole" operator="greaterThanOrEqual" allowBlank="1" showInputMessage="1" showErrorMessage="1" errorTitle="Cuidado" error="Nesta coluna, sao permitidos apenas numeros inteiros!" sqref="F4:H8 E11:G13 E16:G27" xr:uid="{4426F290-D565-4E1E-B71C-C73E3D290A48}">
      <formula1>0</formula1>
    </dataValidation>
  </dataValidations>
  <pageMargins left="0.511811024" right="0.511811024" top="0.78740157499999996" bottom="0.78740157499999996" header="0.31496062000000002" footer="0.31496062000000002"/>
  <pageSetup paperSize="9"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2F9AC-DF94-4A52-A8E6-010FD2F6559E}">
  <dimension ref="A1:G21"/>
  <sheetViews>
    <sheetView workbookViewId="0">
      <selection activeCell="E10" sqref="E10"/>
    </sheetView>
  </sheetViews>
  <sheetFormatPr defaultRowHeight="14.4" x14ac:dyDescent="0.3"/>
  <cols>
    <col min="7" max="7" width="33.109375" bestFit="1" customWidth="1"/>
  </cols>
  <sheetData>
    <row r="1" spans="1:7" ht="29.4" thickBot="1" x14ac:dyDescent="0.35">
      <c r="A1" s="137" t="s">
        <v>88</v>
      </c>
      <c r="B1" s="137"/>
      <c r="C1" s="137"/>
      <c r="D1" s="137"/>
      <c r="F1" s="44" t="s">
        <v>89</v>
      </c>
      <c r="G1" s="45">
        <f ca="1">TODAY()</f>
        <v>44096</v>
      </c>
    </row>
    <row r="2" spans="1:7" x14ac:dyDescent="0.3">
      <c r="A2" s="138" t="s">
        <v>90</v>
      </c>
      <c r="B2" s="139"/>
      <c r="C2" s="138" t="s">
        <v>91</v>
      </c>
      <c r="D2" s="139"/>
    </row>
    <row r="3" spans="1:7" x14ac:dyDescent="0.3">
      <c r="A3" s="135">
        <f>[1]FORNECEDORES!A3</f>
        <v>0</v>
      </c>
      <c r="B3" s="136"/>
      <c r="C3" s="135">
        <f>[1]FORNECEDORES!C3</f>
        <v>0</v>
      </c>
      <c r="D3" s="136"/>
    </row>
    <row r="4" spans="1:7" x14ac:dyDescent="0.3">
      <c r="A4" s="180">
        <f>[1]FORNECEDORES!A4</f>
        <v>0</v>
      </c>
      <c r="B4" s="181"/>
      <c r="C4" s="180">
        <f>[1]FORNECEDORES!C4</f>
        <v>0</v>
      </c>
      <c r="D4" s="181"/>
    </row>
    <row r="5" spans="1:7" x14ac:dyDescent="0.3">
      <c r="A5" s="135">
        <f>[1]FORNECEDORES!A5</f>
        <v>0</v>
      </c>
      <c r="B5" s="136"/>
      <c r="C5" s="135">
        <f>[1]FORNECEDORES!C5</f>
        <v>0</v>
      </c>
      <c r="D5" s="136"/>
    </row>
    <row r="6" spans="1:7" x14ac:dyDescent="0.3">
      <c r="A6" s="180">
        <f>[1]FORNECEDORES!A6</f>
        <v>0</v>
      </c>
      <c r="B6" s="181"/>
      <c r="C6" s="180">
        <f>[1]FORNECEDORES!C6</f>
        <v>0</v>
      </c>
      <c r="D6" s="181"/>
    </row>
    <row r="7" spans="1:7" x14ac:dyDescent="0.3">
      <c r="A7" s="135">
        <f>[1]FORNECEDORES!A7</f>
        <v>0</v>
      </c>
      <c r="B7" s="136"/>
      <c r="C7" s="135">
        <f>[1]FORNECEDORES!C7</f>
        <v>0</v>
      </c>
      <c r="D7" s="136"/>
    </row>
    <row r="8" spans="1:7" x14ac:dyDescent="0.3">
      <c r="A8" s="180">
        <f>[1]FORNECEDORES!A8</f>
        <v>0</v>
      </c>
      <c r="B8" s="181"/>
      <c r="C8" s="180">
        <f>[1]FORNECEDORES!C8</f>
        <v>0</v>
      </c>
      <c r="D8" s="181"/>
    </row>
    <row r="9" spans="1:7" x14ac:dyDescent="0.3">
      <c r="A9" s="135">
        <f>[1]FORNECEDORES!A9</f>
        <v>0</v>
      </c>
      <c r="B9" s="136"/>
      <c r="C9" s="135">
        <f>[1]FORNECEDORES!C9</f>
        <v>0</v>
      </c>
      <c r="D9" s="136"/>
    </row>
    <row r="10" spans="1:7" x14ac:dyDescent="0.3">
      <c r="A10" s="180">
        <f>[1]FORNECEDORES!A10</f>
        <v>0</v>
      </c>
      <c r="B10" s="181"/>
      <c r="C10" s="180">
        <f>[1]FORNECEDORES!C10</f>
        <v>0</v>
      </c>
      <c r="D10" s="181"/>
    </row>
    <row r="11" spans="1:7" x14ac:dyDescent="0.3">
      <c r="A11" s="135">
        <f>[1]FORNECEDORES!A11</f>
        <v>0</v>
      </c>
      <c r="B11" s="136"/>
      <c r="C11" s="135">
        <f>[1]FORNECEDORES!C11</f>
        <v>0</v>
      </c>
      <c r="D11" s="136"/>
    </row>
    <row r="12" spans="1:7" x14ac:dyDescent="0.3">
      <c r="A12" s="180">
        <f>[1]FORNECEDORES!A12</f>
        <v>0</v>
      </c>
      <c r="B12" s="181"/>
      <c r="C12" s="180">
        <f>[1]FORNECEDORES!C12</f>
        <v>0</v>
      </c>
      <c r="D12" s="181"/>
    </row>
    <row r="13" spans="1:7" x14ac:dyDescent="0.3">
      <c r="A13" s="135">
        <f>[1]FORNECEDORES!A13</f>
        <v>0</v>
      </c>
      <c r="B13" s="136"/>
      <c r="C13" s="135">
        <f>[1]FORNECEDORES!C13</f>
        <v>0</v>
      </c>
      <c r="D13" s="136"/>
    </row>
    <row r="14" spans="1:7" x14ac:dyDescent="0.3">
      <c r="A14" s="180">
        <f>[1]FORNECEDORES!A14</f>
        <v>0</v>
      </c>
      <c r="B14" s="181"/>
      <c r="C14" s="180">
        <f>[1]FORNECEDORES!C14</f>
        <v>0</v>
      </c>
      <c r="D14" s="181"/>
    </row>
    <row r="15" spans="1:7" x14ac:dyDescent="0.3">
      <c r="A15" s="135">
        <f>[1]FORNECEDORES!A15</f>
        <v>0</v>
      </c>
      <c r="B15" s="136"/>
      <c r="C15" s="135">
        <f>[1]FORNECEDORES!C15</f>
        <v>0</v>
      </c>
      <c r="D15" s="136"/>
    </row>
    <row r="16" spans="1:7" x14ac:dyDescent="0.3">
      <c r="A16" s="180">
        <f>[1]FORNECEDORES!A16</f>
        <v>0</v>
      </c>
      <c r="B16" s="181"/>
      <c r="C16" s="180">
        <f>[1]FORNECEDORES!C16</f>
        <v>0</v>
      </c>
      <c r="D16" s="181"/>
    </row>
    <row r="17" spans="1:4" x14ac:dyDescent="0.3">
      <c r="A17" s="135">
        <f>[1]FORNECEDORES!A17</f>
        <v>0</v>
      </c>
      <c r="B17" s="136"/>
      <c r="C17" s="135">
        <f>[1]FORNECEDORES!C17</f>
        <v>0</v>
      </c>
      <c r="D17" s="136"/>
    </row>
    <row r="18" spans="1:4" x14ac:dyDescent="0.3">
      <c r="A18" s="180">
        <f>[1]FORNECEDORES!A18</f>
        <v>0</v>
      </c>
      <c r="B18" s="181"/>
      <c r="C18" s="180">
        <f>[1]FORNECEDORES!C18</f>
        <v>0</v>
      </c>
      <c r="D18" s="181"/>
    </row>
    <row r="19" spans="1:4" x14ac:dyDescent="0.3">
      <c r="A19" s="135">
        <f>[1]FORNECEDORES!A19</f>
        <v>0</v>
      </c>
      <c r="B19" s="136"/>
      <c r="C19" s="135">
        <f>[1]FORNECEDORES!C19</f>
        <v>0</v>
      </c>
      <c r="D19" s="136"/>
    </row>
    <row r="20" spans="1:4" x14ac:dyDescent="0.3">
      <c r="A20" s="180">
        <f>[1]FORNECEDORES!A20</f>
        <v>0</v>
      </c>
      <c r="B20" s="181"/>
      <c r="C20" s="180">
        <f>[1]FORNECEDORES!C20</f>
        <v>0</v>
      </c>
      <c r="D20" s="181"/>
    </row>
    <row r="21" spans="1:4" x14ac:dyDescent="0.3">
      <c r="A21" s="135">
        <f>[1]FORNECEDORES!A21</f>
        <v>0</v>
      </c>
      <c r="B21" s="136"/>
      <c r="C21" s="135">
        <f>[1]FORNECEDORES!C21</f>
        <v>0</v>
      </c>
      <c r="D21" s="136"/>
    </row>
  </sheetData>
  <mergeCells count="41">
    <mergeCell ref="C11:D11"/>
    <mergeCell ref="C12:D12"/>
    <mergeCell ref="C13:D13"/>
    <mergeCell ref="C21:D21"/>
    <mergeCell ref="C15:D15"/>
    <mergeCell ref="C16:D16"/>
    <mergeCell ref="C17:D17"/>
    <mergeCell ref="C18:D18"/>
    <mergeCell ref="C19:D19"/>
    <mergeCell ref="C20:D20"/>
    <mergeCell ref="C14:D14"/>
    <mergeCell ref="A17:B17"/>
    <mergeCell ref="A18:B18"/>
    <mergeCell ref="A19:B19"/>
    <mergeCell ref="A20:B20"/>
    <mergeCell ref="A21:B21"/>
    <mergeCell ref="A16:B16"/>
    <mergeCell ref="A5:B5"/>
    <mergeCell ref="A6:B6"/>
    <mergeCell ref="A7:B7"/>
    <mergeCell ref="A8:B8"/>
    <mergeCell ref="A9:B9"/>
    <mergeCell ref="A10:B10"/>
    <mergeCell ref="A11:B11"/>
    <mergeCell ref="A12:B12"/>
    <mergeCell ref="A13:B13"/>
    <mergeCell ref="A14:B14"/>
    <mergeCell ref="A15:B15"/>
    <mergeCell ref="A4:B4"/>
    <mergeCell ref="C9:D9"/>
    <mergeCell ref="C10:D10"/>
    <mergeCell ref="A1:D1"/>
    <mergeCell ref="A2:B2"/>
    <mergeCell ref="C2:D2"/>
    <mergeCell ref="A3:B3"/>
    <mergeCell ref="C3:D3"/>
    <mergeCell ref="C4:D4"/>
    <mergeCell ref="C5:D5"/>
    <mergeCell ref="C6:D6"/>
    <mergeCell ref="C7:D7"/>
    <mergeCell ref="C8:D8"/>
  </mergeCells>
  <pageMargins left="0.511811024" right="0.511811024" top="0.78740157499999996" bottom="0.78740157499999996" header="0.31496062000000002" footer="0.3149606200000000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44BB5-592A-4055-9B30-BF4F00D04B45}">
  <dimension ref="A1:Q68"/>
  <sheetViews>
    <sheetView showGridLines="0" zoomScaleNormal="100" workbookViewId="0">
      <pane ySplit="4" topLeftCell="A5" activePane="bottomLeft" state="frozen"/>
      <selection pane="bottomLeft"/>
    </sheetView>
  </sheetViews>
  <sheetFormatPr defaultRowHeight="14.4" x14ac:dyDescent="0.3"/>
  <cols>
    <col min="3" max="3" width="8.21875" bestFit="1" customWidth="1"/>
    <col min="4" max="4" width="11.33203125" bestFit="1" customWidth="1"/>
    <col min="5" max="5" width="10.44140625" bestFit="1" customWidth="1"/>
    <col min="7" max="7" width="11.33203125" bestFit="1" customWidth="1"/>
    <col min="8" max="8" width="11" bestFit="1" customWidth="1"/>
    <col min="9" max="9" width="10.44140625" bestFit="1" customWidth="1"/>
    <col min="10" max="10" width="11.33203125" bestFit="1" customWidth="1"/>
    <col min="11" max="11" width="10.21875" bestFit="1" customWidth="1"/>
    <col min="12" max="12" width="11" bestFit="1" customWidth="1"/>
    <col min="13" max="13" width="10.33203125" bestFit="1" customWidth="1"/>
    <col min="14" max="14" width="11.33203125" bestFit="1" customWidth="1"/>
    <col min="15" max="15" width="10.44140625" bestFit="1" customWidth="1"/>
    <col min="16" max="16" width="11" bestFit="1" customWidth="1"/>
    <col min="17" max="17" width="11.33203125" bestFit="1" customWidth="1"/>
  </cols>
  <sheetData>
    <row r="1" spans="1:17" ht="46.2" x14ac:dyDescent="0.85">
      <c r="A1" s="102"/>
      <c r="B1" s="102"/>
      <c r="C1" s="102"/>
      <c r="D1" s="102"/>
      <c r="E1" s="102"/>
      <c r="F1" s="102"/>
      <c r="G1" s="102"/>
      <c r="H1" s="102"/>
      <c r="I1" s="102"/>
      <c r="J1" s="102"/>
      <c r="K1" s="102"/>
      <c r="L1" s="102"/>
      <c r="M1" s="102"/>
      <c r="N1" s="102"/>
      <c r="O1" s="102"/>
      <c r="P1" s="102"/>
      <c r="Q1" s="102"/>
    </row>
    <row r="4" spans="1:17" x14ac:dyDescent="0.3">
      <c r="I4" s="44" t="s">
        <v>89</v>
      </c>
      <c r="J4" s="143">
        <f ca="1">TODAY()</f>
        <v>44096</v>
      </c>
      <c r="K4" s="143"/>
      <c r="L4" s="143"/>
      <c r="M4" s="143"/>
    </row>
    <row r="5" spans="1:17" ht="21.6" thickBot="1" x14ac:dyDescent="0.35">
      <c r="O5" s="66"/>
      <c r="P5" s="66"/>
      <c r="Q5" s="66"/>
    </row>
    <row r="6" spans="1:17" ht="21.6" thickBot="1" x14ac:dyDescent="0.35">
      <c r="E6" s="140" t="s">
        <v>46</v>
      </c>
      <c r="F6" s="141"/>
      <c r="G6" s="141"/>
      <c r="H6" s="141"/>
      <c r="I6" s="141"/>
      <c r="J6" s="141"/>
      <c r="K6" s="141"/>
      <c r="L6" s="141"/>
      <c r="M6" s="141"/>
      <c r="N6" s="141"/>
      <c r="O6" s="141"/>
      <c r="P6" s="142"/>
      <c r="Q6" s="43"/>
    </row>
    <row r="7" spans="1:17" ht="16.2" thickBot="1" x14ac:dyDescent="0.35">
      <c r="E7" s="77"/>
      <c r="F7" s="71" t="s">
        <v>150</v>
      </c>
      <c r="G7" s="71" t="s">
        <v>149</v>
      </c>
      <c r="H7" s="71" t="s">
        <v>151</v>
      </c>
      <c r="I7" s="77"/>
      <c r="J7" s="71" t="s">
        <v>150</v>
      </c>
      <c r="K7" s="71" t="s">
        <v>149</v>
      </c>
      <c r="L7" s="78" t="s">
        <v>151</v>
      </c>
      <c r="M7" s="77"/>
      <c r="N7" s="71" t="s">
        <v>150</v>
      </c>
      <c r="O7" s="71" t="s">
        <v>149</v>
      </c>
      <c r="P7" s="78" t="s">
        <v>151</v>
      </c>
      <c r="Q7" s="43"/>
    </row>
    <row r="8" spans="1:17" ht="15.6" x14ac:dyDescent="0.3">
      <c r="E8" s="41" t="s">
        <v>48</v>
      </c>
      <c r="F8" s="64"/>
      <c r="G8" s="68"/>
      <c r="H8" s="74"/>
      <c r="I8" s="72" t="s">
        <v>61</v>
      </c>
      <c r="J8" s="79"/>
      <c r="K8" s="69"/>
      <c r="L8" s="81"/>
      <c r="M8" s="41" t="s">
        <v>74</v>
      </c>
      <c r="N8" s="64"/>
      <c r="O8" s="68"/>
      <c r="P8" s="74"/>
      <c r="Q8" s="43"/>
    </row>
    <row r="9" spans="1:17" ht="15.6" x14ac:dyDescent="0.3">
      <c r="E9" s="38" t="s">
        <v>49</v>
      </c>
      <c r="F9" s="36"/>
      <c r="G9" s="69"/>
      <c r="H9" s="82"/>
      <c r="I9" s="35" t="s">
        <v>62</v>
      </c>
      <c r="J9" s="37"/>
      <c r="K9" s="68"/>
      <c r="L9" s="75"/>
      <c r="M9" s="38" t="s">
        <v>75</v>
      </c>
      <c r="N9" s="36"/>
      <c r="O9" s="69"/>
      <c r="P9" s="82"/>
      <c r="Q9" s="43"/>
    </row>
    <row r="10" spans="1:17" ht="15.6" x14ac:dyDescent="0.3">
      <c r="E10" s="35" t="s">
        <v>50</v>
      </c>
      <c r="F10" s="37"/>
      <c r="G10" s="68"/>
      <c r="H10" s="75"/>
      <c r="I10" s="38" t="s">
        <v>63</v>
      </c>
      <c r="J10" s="36"/>
      <c r="K10" s="69"/>
      <c r="L10" s="82"/>
      <c r="M10" s="35" t="s">
        <v>76</v>
      </c>
      <c r="N10" s="37"/>
      <c r="O10" s="68"/>
      <c r="P10" s="75"/>
      <c r="Q10" s="43"/>
    </row>
    <row r="11" spans="1:17" ht="15.6" x14ac:dyDescent="0.3">
      <c r="E11" s="38" t="s">
        <v>51</v>
      </c>
      <c r="F11" s="36"/>
      <c r="G11" s="69"/>
      <c r="H11" s="82"/>
      <c r="I11" s="35" t="s">
        <v>64</v>
      </c>
      <c r="J11" s="37"/>
      <c r="K11" s="68"/>
      <c r="L11" s="75"/>
      <c r="M11" s="38" t="s">
        <v>77</v>
      </c>
      <c r="N11" s="36"/>
      <c r="O11" s="69"/>
      <c r="P11" s="82"/>
      <c r="Q11" s="43"/>
    </row>
    <row r="12" spans="1:17" ht="15.6" x14ac:dyDescent="0.3">
      <c r="E12" s="35" t="s">
        <v>52</v>
      </c>
      <c r="F12" s="37"/>
      <c r="G12" s="68"/>
      <c r="H12" s="75"/>
      <c r="I12" s="38" t="s">
        <v>65</v>
      </c>
      <c r="J12" s="36"/>
      <c r="K12" s="69"/>
      <c r="L12" s="82"/>
      <c r="M12" s="35" t="s">
        <v>78</v>
      </c>
      <c r="N12" s="37"/>
      <c r="O12" s="68"/>
      <c r="P12" s="75"/>
      <c r="Q12" s="43"/>
    </row>
    <row r="13" spans="1:17" ht="15.6" x14ac:dyDescent="0.3">
      <c r="E13" s="38" t="s">
        <v>53</v>
      </c>
      <c r="F13" s="36"/>
      <c r="G13" s="69"/>
      <c r="H13" s="82"/>
      <c r="I13" s="35" t="s">
        <v>66</v>
      </c>
      <c r="J13" s="37"/>
      <c r="K13" s="68"/>
      <c r="L13" s="75"/>
      <c r="M13" s="38" t="s">
        <v>79</v>
      </c>
      <c r="N13" s="36"/>
      <c r="O13" s="69"/>
      <c r="P13" s="82"/>
      <c r="Q13" s="43"/>
    </row>
    <row r="14" spans="1:17" ht="15.6" x14ac:dyDescent="0.3">
      <c r="E14" s="35" t="s">
        <v>54</v>
      </c>
      <c r="F14" s="37"/>
      <c r="G14" s="68"/>
      <c r="H14" s="75"/>
      <c r="I14" s="38" t="s">
        <v>67</v>
      </c>
      <c r="J14" s="36"/>
      <c r="K14" s="69"/>
      <c r="L14" s="82"/>
      <c r="M14" s="35" t="s">
        <v>80</v>
      </c>
      <c r="N14" s="37"/>
      <c r="O14" s="68"/>
      <c r="P14" s="75"/>
      <c r="Q14" s="43"/>
    </row>
    <row r="15" spans="1:17" ht="15.6" x14ac:dyDescent="0.3">
      <c r="E15" s="38" t="s">
        <v>55</v>
      </c>
      <c r="F15" s="36"/>
      <c r="G15" s="69"/>
      <c r="H15" s="82"/>
      <c r="I15" s="35" t="s">
        <v>69</v>
      </c>
      <c r="J15" s="37"/>
      <c r="K15" s="68"/>
      <c r="L15" s="75"/>
      <c r="M15" s="38" t="s">
        <v>81</v>
      </c>
      <c r="N15" s="36"/>
      <c r="O15" s="69"/>
      <c r="P15" s="82"/>
      <c r="Q15" s="43"/>
    </row>
    <row r="16" spans="1:17" ht="15.6" x14ac:dyDescent="0.3">
      <c r="E16" s="35" t="s">
        <v>56</v>
      </c>
      <c r="F16" s="37"/>
      <c r="G16" s="68"/>
      <c r="H16" s="75"/>
      <c r="I16" s="38" t="s">
        <v>68</v>
      </c>
      <c r="J16" s="36"/>
      <c r="K16" s="69"/>
      <c r="L16" s="82"/>
      <c r="M16" s="35" t="s">
        <v>82</v>
      </c>
      <c r="N16" s="37"/>
      <c r="O16" s="68"/>
      <c r="P16" s="75"/>
      <c r="Q16" s="43"/>
    </row>
    <row r="17" spans="5:17" ht="15.6" x14ac:dyDescent="0.3">
      <c r="E17" s="38" t="s">
        <v>57</v>
      </c>
      <c r="F17" s="36"/>
      <c r="G17" s="69"/>
      <c r="H17" s="82"/>
      <c r="I17" s="35" t="s">
        <v>70</v>
      </c>
      <c r="J17" s="37"/>
      <c r="K17" s="68"/>
      <c r="L17" s="75"/>
      <c r="M17" s="38" t="s">
        <v>83</v>
      </c>
      <c r="N17" s="36"/>
      <c r="O17" s="69"/>
      <c r="P17" s="82"/>
      <c r="Q17" s="43"/>
    </row>
    <row r="18" spans="5:17" ht="15.6" x14ac:dyDescent="0.3">
      <c r="E18" s="35" t="s">
        <v>58</v>
      </c>
      <c r="F18" s="37"/>
      <c r="G18" s="68"/>
      <c r="H18" s="75"/>
      <c r="I18" s="38" t="s">
        <v>71</v>
      </c>
      <c r="J18" s="36"/>
      <c r="K18" s="69"/>
      <c r="L18" s="82"/>
      <c r="M18" s="35" t="s">
        <v>84</v>
      </c>
      <c r="N18" s="37"/>
      <c r="O18" s="68"/>
      <c r="P18" s="75"/>
      <c r="Q18" s="13"/>
    </row>
    <row r="19" spans="5:17" ht="15.6" x14ac:dyDescent="0.3">
      <c r="E19" s="38" t="s">
        <v>59</v>
      </c>
      <c r="F19" s="36"/>
      <c r="G19" s="69"/>
      <c r="H19" s="82"/>
      <c r="I19" s="35" t="s">
        <v>72</v>
      </c>
      <c r="J19" s="37"/>
      <c r="K19" s="68"/>
      <c r="L19" s="75"/>
      <c r="M19" s="38" t="s">
        <v>85</v>
      </c>
      <c r="N19" s="36"/>
      <c r="O19" s="69"/>
      <c r="P19" s="82"/>
      <c r="Q19" s="13"/>
    </row>
    <row r="20" spans="5:17" ht="16.2" thickBot="1" x14ac:dyDescent="0.35">
      <c r="E20" s="39" t="s">
        <v>60</v>
      </c>
      <c r="F20" s="65"/>
      <c r="G20" s="68"/>
      <c r="H20" s="76"/>
      <c r="I20" s="73" t="s">
        <v>73</v>
      </c>
      <c r="J20" s="40"/>
      <c r="K20" s="69"/>
      <c r="L20" s="83"/>
      <c r="M20" s="39" t="s">
        <v>86</v>
      </c>
      <c r="N20" s="65"/>
      <c r="O20" s="68"/>
      <c r="P20" s="76"/>
      <c r="Q20" s="13"/>
    </row>
    <row r="21" spans="5:17" ht="21.6" thickBot="1" x14ac:dyDescent="0.35">
      <c r="J21" s="91" t="s">
        <v>153</v>
      </c>
      <c r="K21" s="92">
        <f>SUM(L21:N21)</f>
        <v>0</v>
      </c>
      <c r="L21" s="93">
        <f>COUNTIF(H8:H20,J21)</f>
        <v>0</v>
      </c>
      <c r="M21" s="93">
        <f>COUNTIF(L8:L20,J21)</f>
        <v>0</v>
      </c>
      <c r="N21" s="94">
        <f>COUNTIF(P8:P20,J21)</f>
        <v>0</v>
      </c>
      <c r="O21" s="66"/>
      <c r="P21" s="66"/>
      <c r="Q21" s="66"/>
    </row>
    <row r="22" spans="5:17" ht="15" thickBot="1" x14ac:dyDescent="0.35">
      <c r="N22" s="13"/>
      <c r="O22" s="13"/>
      <c r="P22" s="70"/>
      <c r="Q22" s="70"/>
    </row>
    <row r="23" spans="5:17" ht="21.6" thickBot="1" x14ac:dyDescent="0.35">
      <c r="E23" s="140" t="s">
        <v>47</v>
      </c>
      <c r="F23" s="141"/>
      <c r="G23" s="141"/>
      <c r="H23" s="141"/>
      <c r="I23" s="141"/>
      <c r="J23" s="141"/>
      <c r="K23" s="141"/>
      <c r="L23" s="141"/>
      <c r="M23" s="141"/>
      <c r="N23" s="141"/>
      <c r="O23" s="141"/>
      <c r="P23" s="142"/>
      <c r="Q23" s="43"/>
    </row>
    <row r="24" spans="5:17" ht="16.2" thickBot="1" x14ac:dyDescent="0.35">
      <c r="E24" s="77"/>
      <c r="F24" s="71" t="s">
        <v>150</v>
      </c>
      <c r="G24" s="71" t="s">
        <v>149</v>
      </c>
      <c r="H24" s="71" t="s">
        <v>151</v>
      </c>
      <c r="I24" s="77"/>
      <c r="J24" s="71" t="s">
        <v>150</v>
      </c>
      <c r="K24" s="71" t="s">
        <v>149</v>
      </c>
      <c r="L24" s="78" t="s">
        <v>151</v>
      </c>
      <c r="M24" s="77"/>
      <c r="N24" s="71" t="s">
        <v>150</v>
      </c>
      <c r="O24" s="71" t="s">
        <v>149</v>
      </c>
      <c r="P24" s="78" t="s">
        <v>151</v>
      </c>
      <c r="Q24" s="43"/>
    </row>
    <row r="25" spans="5:17" ht="15.6" x14ac:dyDescent="0.3">
      <c r="E25" s="41" t="s">
        <v>48</v>
      </c>
      <c r="F25" s="64"/>
      <c r="G25" s="68"/>
      <c r="H25" s="74"/>
      <c r="I25" s="72" t="s">
        <v>61</v>
      </c>
      <c r="J25" s="79"/>
      <c r="K25" s="69"/>
      <c r="L25" s="81"/>
      <c r="M25" s="41" t="s">
        <v>74</v>
      </c>
      <c r="N25" s="64"/>
      <c r="O25" s="68"/>
      <c r="P25" s="74"/>
      <c r="Q25" s="43"/>
    </row>
    <row r="26" spans="5:17" ht="15.6" x14ac:dyDescent="0.3">
      <c r="E26" s="38" t="s">
        <v>49</v>
      </c>
      <c r="F26" s="36"/>
      <c r="G26" s="69"/>
      <c r="H26" s="82"/>
      <c r="I26" s="35" t="s">
        <v>62</v>
      </c>
      <c r="J26" s="37"/>
      <c r="K26" s="68"/>
      <c r="L26" s="75"/>
      <c r="M26" s="38" t="s">
        <v>75</v>
      </c>
      <c r="N26" s="36"/>
      <c r="O26" s="69"/>
      <c r="P26" s="82"/>
      <c r="Q26" s="43"/>
    </row>
    <row r="27" spans="5:17" ht="15.6" x14ac:dyDescent="0.3">
      <c r="E27" s="35" t="s">
        <v>50</v>
      </c>
      <c r="F27" s="37"/>
      <c r="G27" s="68"/>
      <c r="H27" s="75"/>
      <c r="I27" s="38" t="s">
        <v>63</v>
      </c>
      <c r="J27" s="36"/>
      <c r="K27" s="69"/>
      <c r="L27" s="82"/>
      <c r="M27" s="35" t="s">
        <v>76</v>
      </c>
      <c r="N27" s="37"/>
      <c r="O27" s="68"/>
      <c r="P27" s="75"/>
      <c r="Q27" s="43"/>
    </row>
    <row r="28" spans="5:17" ht="15.6" x14ac:dyDescent="0.3">
      <c r="E28" s="38" t="s">
        <v>51</v>
      </c>
      <c r="F28" s="36"/>
      <c r="G28" s="69"/>
      <c r="H28" s="82"/>
      <c r="I28" s="35" t="s">
        <v>64</v>
      </c>
      <c r="J28" s="37"/>
      <c r="K28" s="68"/>
      <c r="L28" s="75"/>
      <c r="M28" s="38" t="s">
        <v>77</v>
      </c>
      <c r="N28" s="36"/>
      <c r="O28" s="69"/>
      <c r="P28" s="82"/>
      <c r="Q28" s="43"/>
    </row>
    <row r="29" spans="5:17" ht="15.6" x14ac:dyDescent="0.3">
      <c r="E29" s="35" t="s">
        <v>52</v>
      </c>
      <c r="F29" s="37"/>
      <c r="G29" s="68"/>
      <c r="H29" s="75"/>
      <c r="I29" s="38" t="s">
        <v>65</v>
      </c>
      <c r="J29" s="36"/>
      <c r="K29" s="69"/>
      <c r="L29" s="82"/>
      <c r="M29" s="35" t="s">
        <v>78</v>
      </c>
      <c r="N29" s="37"/>
      <c r="O29" s="68"/>
      <c r="P29" s="75"/>
      <c r="Q29" s="43"/>
    </row>
    <row r="30" spans="5:17" ht="15.6" x14ac:dyDescent="0.3">
      <c r="E30" s="38" t="s">
        <v>53</v>
      </c>
      <c r="F30" s="36"/>
      <c r="G30" s="69"/>
      <c r="H30" s="82"/>
      <c r="I30" s="35" t="s">
        <v>66</v>
      </c>
      <c r="J30" s="37"/>
      <c r="K30" s="68"/>
      <c r="L30" s="75"/>
      <c r="M30" s="38" t="s">
        <v>79</v>
      </c>
      <c r="N30" s="36"/>
      <c r="O30" s="69"/>
      <c r="P30" s="82"/>
      <c r="Q30" s="43"/>
    </row>
    <row r="31" spans="5:17" ht="15.6" x14ac:dyDescent="0.3">
      <c r="E31" s="35" t="s">
        <v>54</v>
      </c>
      <c r="F31" s="37"/>
      <c r="G31" s="68"/>
      <c r="H31" s="75"/>
      <c r="I31" s="38" t="s">
        <v>67</v>
      </c>
      <c r="J31" s="36"/>
      <c r="K31" s="69"/>
      <c r="L31" s="82"/>
      <c r="M31" s="35" t="s">
        <v>80</v>
      </c>
      <c r="N31" s="37"/>
      <c r="O31" s="68"/>
      <c r="P31" s="75"/>
      <c r="Q31" s="43"/>
    </row>
    <row r="32" spans="5:17" ht="15.6" x14ac:dyDescent="0.3">
      <c r="E32" s="38" t="s">
        <v>55</v>
      </c>
      <c r="F32" s="36"/>
      <c r="G32" s="69"/>
      <c r="H32" s="82"/>
      <c r="I32" s="35" t="s">
        <v>69</v>
      </c>
      <c r="J32" s="37"/>
      <c r="K32" s="68"/>
      <c r="L32" s="75"/>
      <c r="M32" s="38" t="s">
        <v>81</v>
      </c>
      <c r="N32" s="36"/>
      <c r="O32" s="69"/>
      <c r="P32" s="82"/>
      <c r="Q32" s="43"/>
    </row>
    <row r="33" spans="5:17" ht="15.6" x14ac:dyDescent="0.3">
      <c r="E33" s="35" t="s">
        <v>56</v>
      </c>
      <c r="F33" s="37"/>
      <c r="G33" s="68"/>
      <c r="H33" s="75"/>
      <c r="I33" s="38" t="s">
        <v>68</v>
      </c>
      <c r="J33" s="36"/>
      <c r="K33" s="69"/>
      <c r="L33" s="82"/>
      <c r="M33" s="35" t="s">
        <v>82</v>
      </c>
      <c r="N33" s="37"/>
      <c r="O33" s="68"/>
      <c r="P33" s="75"/>
      <c r="Q33" s="43"/>
    </row>
    <row r="34" spans="5:17" ht="15.6" x14ac:dyDescent="0.3">
      <c r="E34" s="38" t="s">
        <v>57</v>
      </c>
      <c r="F34" s="36"/>
      <c r="G34" s="69"/>
      <c r="H34" s="82"/>
      <c r="I34" s="35" t="s">
        <v>70</v>
      </c>
      <c r="J34" s="37"/>
      <c r="K34" s="68"/>
      <c r="L34" s="75"/>
      <c r="M34" s="38" t="s">
        <v>83</v>
      </c>
      <c r="N34" s="36"/>
      <c r="O34" s="69"/>
      <c r="P34" s="82"/>
      <c r="Q34" s="43"/>
    </row>
    <row r="35" spans="5:17" ht="15.6" x14ac:dyDescent="0.3">
      <c r="E35" s="35" t="s">
        <v>58</v>
      </c>
      <c r="F35" s="37"/>
      <c r="G35" s="68"/>
      <c r="H35" s="75"/>
      <c r="I35" s="38" t="s">
        <v>71</v>
      </c>
      <c r="J35" s="36"/>
      <c r="K35" s="69"/>
      <c r="L35" s="82"/>
      <c r="M35" s="35" t="s">
        <v>84</v>
      </c>
      <c r="N35" s="37"/>
      <c r="O35" s="68"/>
      <c r="P35" s="75"/>
      <c r="Q35" s="13"/>
    </row>
    <row r="36" spans="5:17" ht="15.6" x14ac:dyDescent="0.3">
      <c r="E36" s="38" t="s">
        <v>59</v>
      </c>
      <c r="F36" s="36"/>
      <c r="G36" s="69"/>
      <c r="H36" s="82"/>
      <c r="I36" s="35" t="s">
        <v>72</v>
      </c>
      <c r="J36" s="37"/>
      <c r="K36" s="68"/>
      <c r="L36" s="75"/>
      <c r="M36" s="38" t="s">
        <v>85</v>
      </c>
      <c r="N36" s="36"/>
      <c r="O36" s="69"/>
      <c r="P36" s="82"/>
      <c r="Q36" s="13"/>
    </row>
    <row r="37" spans="5:17" ht="16.2" thickBot="1" x14ac:dyDescent="0.35">
      <c r="E37" s="39" t="s">
        <v>60</v>
      </c>
      <c r="F37" s="65"/>
      <c r="G37" s="68"/>
      <c r="H37" s="76"/>
      <c r="I37" s="73" t="s">
        <v>73</v>
      </c>
      <c r="J37" s="40"/>
      <c r="K37" s="69"/>
      <c r="L37" s="83"/>
      <c r="M37" s="39" t="s">
        <v>86</v>
      </c>
      <c r="N37" s="65"/>
      <c r="O37" s="68"/>
      <c r="P37" s="76"/>
      <c r="Q37" s="13"/>
    </row>
    <row r="38" spans="5:17" ht="21.6" thickBot="1" x14ac:dyDescent="0.35">
      <c r="J38" s="91" t="s">
        <v>153</v>
      </c>
      <c r="K38" s="92">
        <f>SUM(L38:N38)</f>
        <v>0</v>
      </c>
      <c r="L38" s="93">
        <f>COUNTIF(H25:H37,J38)</f>
        <v>0</v>
      </c>
      <c r="M38" s="93">
        <f>COUNTIF(L25:L37,J38)</f>
        <v>0</v>
      </c>
      <c r="N38" s="94">
        <f>COUNTIF(P25:P37,J38)</f>
        <v>0</v>
      </c>
      <c r="O38" s="66"/>
      <c r="P38" s="66"/>
      <c r="Q38" s="66"/>
    </row>
    <row r="39" spans="5:17" ht="15" thickBot="1" x14ac:dyDescent="0.35"/>
    <row r="40" spans="5:17" ht="21.6" thickBot="1" x14ac:dyDescent="0.35">
      <c r="E40" s="140" t="s">
        <v>148</v>
      </c>
      <c r="F40" s="141"/>
      <c r="G40" s="141"/>
      <c r="H40" s="141"/>
      <c r="I40" s="141"/>
      <c r="J40" s="141"/>
      <c r="K40" s="141"/>
      <c r="L40" s="141"/>
      <c r="M40" s="141"/>
      <c r="N40" s="141"/>
      <c r="O40" s="141"/>
      <c r="P40" s="142"/>
      <c r="Q40" s="43"/>
    </row>
    <row r="41" spans="5:17" ht="16.2" thickBot="1" x14ac:dyDescent="0.35">
      <c r="E41" s="77"/>
      <c r="F41" s="71" t="s">
        <v>150</v>
      </c>
      <c r="G41" s="71" t="s">
        <v>149</v>
      </c>
      <c r="H41" s="71" t="s">
        <v>151</v>
      </c>
      <c r="I41" s="77"/>
      <c r="J41" s="71" t="s">
        <v>150</v>
      </c>
      <c r="K41" s="71" t="s">
        <v>149</v>
      </c>
      <c r="L41" s="78" t="s">
        <v>151</v>
      </c>
      <c r="M41" s="77"/>
      <c r="N41" s="71" t="s">
        <v>150</v>
      </c>
      <c r="O41" s="71" t="s">
        <v>149</v>
      </c>
      <c r="P41" s="78" t="s">
        <v>151</v>
      </c>
      <c r="Q41" s="43"/>
    </row>
    <row r="42" spans="5:17" ht="16.2" thickBot="1" x14ac:dyDescent="0.35">
      <c r="E42" s="41" t="s">
        <v>48</v>
      </c>
      <c r="F42" s="64"/>
      <c r="G42" s="67"/>
      <c r="H42" s="74"/>
      <c r="I42" s="72" t="s">
        <v>61</v>
      </c>
      <c r="J42" s="114"/>
      <c r="K42" s="118"/>
      <c r="L42" s="81"/>
      <c r="M42" s="41" t="s">
        <v>74</v>
      </c>
      <c r="N42" s="64"/>
      <c r="O42" s="67"/>
      <c r="P42" s="74"/>
      <c r="Q42" s="43"/>
    </row>
    <row r="43" spans="5:17" ht="16.2" thickBot="1" x14ac:dyDescent="0.35">
      <c r="E43" s="35" t="s">
        <v>158</v>
      </c>
      <c r="F43" s="144"/>
      <c r="G43" s="145"/>
      <c r="H43" s="146"/>
      <c r="I43" s="38" t="s">
        <v>158</v>
      </c>
      <c r="J43" s="147"/>
      <c r="K43" s="148"/>
      <c r="L43" s="149"/>
      <c r="M43" s="35" t="s">
        <v>158</v>
      </c>
      <c r="N43" s="144"/>
      <c r="O43" s="145"/>
      <c r="P43" s="146"/>
      <c r="Q43" s="43"/>
    </row>
    <row r="44" spans="5:17" ht="16.2" thickBot="1" x14ac:dyDescent="0.35">
      <c r="E44" s="38" t="s">
        <v>49</v>
      </c>
      <c r="F44" s="36"/>
      <c r="G44" s="69"/>
      <c r="H44" s="82"/>
      <c r="I44" s="35" t="s">
        <v>62</v>
      </c>
      <c r="J44" s="37"/>
      <c r="K44" s="68"/>
      <c r="L44" s="75"/>
      <c r="M44" s="38" t="s">
        <v>75</v>
      </c>
      <c r="N44" s="36"/>
      <c r="O44" s="69"/>
      <c r="P44" s="82"/>
      <c r="Q44" s="43"/>
    </row>
    <row r="45" spans="5:17" ht="16.2" thickBot="1" x14ac:dyDescent="0.35">
      <c r="E45" s="38" t="s">
        <v>158</v>
      </c>
      <c r="F45" s="147"/>
      <c r="G45" s="148"/>
      <c r="H45" s="149"/>
      <c r="I45" s="35" t="s">
        <v>158</v>
      </c>
      <c r="J45" s="144"/>
      <c r="K45" s="145"/>
      <c r="L45" s="146"/>
      <c r="M45" s="38" t="s">
        <v>158</v>
      </c>
      <c r="N45" s="147"/>
      <c r="O45" s="148"/>
      <c r="P45" s="149"/>
      <c r="Q45" s="43"/>
    </row>
    <row r="46" spans="5:17" ht="16.2" thickBot="1" x14ac:dyDescent="0.35">
      <c r="E46" s="35" t="s">
        <v>50</v>
      </c>
      <c r="F46" s="37"/>
      <c r="G46" s="68"/>
      <c r="H46" s="75"/>
      <c r="I46" s="38" t="s">
        <v>63</v>
      </c>
      <c r="J46" s="36"/>
      <c r="K46" s="69"/>
      <c r="L46" s="82"/>
      <c r="M46" s="35" t="s">
        <v>76</v>
      </c>
      <c r="N46" s="37"/>
      <c r="O46" s="68"/>
      <c r="P46" s="75"/>
      <c r="Q46" s="43"/>
    </row>
    <row r="47" spans="5:17" ht="16.2" thickBot="1" x14ac:dyDescent="0.35">
      <c r="E47" s="35" t="s">
        <v>158</v>
      </c>
      <c r="F47" s="144"/>
      <c r="G47" s="145"/>
      <c r="H47" s="146"/>
      <c r="I47" s="38" t="s">
        <v>158</v>
      </c>
      <c r="J47" s="147"/>
      <c r="K47" s="148"/>
      <c r="L47" s="149"/>
      <c r="M47" s="35" t="s">
        <v>158</v>
      </c>
      <c r="N47" s="144"/>
      <c r="O47" s="145"/>
      <c r="P47" s="146"/>
      <c r="Q47" s="43"/>
    </row>
    <row r="48" spans="5:17" ht="16.2" thickBot="1" x14ac:dyDescent="0.35">
      <c r="E48" s="38" t="s">
        <v>51</v>
      </c>
      <c r="F48" s="36"/>
      <c r="G48" s="69"/>
      <c r="H48" s="82"/>
      <c r="I48" s="35" t="s">
        <v>64</v>
      </c>
      <c r="J48" s="37"/>
      <c r="K48" s="68"/>
      <c r="L48" s="75"/>
      <c r="M48" s="38" t="s">
        <v>77</v>
      </c>
      <c r="N48" s="36"/>
      <c r="O48" s="69"/>
      <c r="P48" s="82"/>
      <c r="Q48" s="43"/>
    </row>
    <row r="49" spans="2:17" ht="16.2" thickBot="1" x14ac:dyDescent="0.35">
      <c r="E49" s="38" t="s">
        <v>158</v>
      </c>
      <c r="F49" s="147"/>
      <c r="G49" s="148"/>
      <c r="H49" s="149"/>
      <c r="I49" s="35" t="s">
        <v>158</v>
      </c>
      <c r="J49" s="144"/>
      <c r="K49" s="145"/>
      <c r="L49" s="146"/>
      <c r="M49" s="38" t="s">
        <v>158</v>
      </c>
      <c r="N49" s="147"/>
      <c r="O49" s="148"/>
      <c r="P49" s="149"/>
      <c r="Q49" s="43"/>
    </row>
    <row r="50" spans="2:17" ht="16.2" thickBot="1" x14ac:dyDescent="0.35">
      <c r="E50" s="35" t="s">
        <v>52</v>
      </c>
      <c r="F50" s="37"/>
      <c r="G50" s="68"/>
      <c r="H50" s="75"/>
      <c r="I50" s="38" t="s">
        <v>65</v>
      </c>
      <c r="J50" s="36"/>
      <c r="K50" s="69"/>
      <c r="L50" s="82"/>
      <c r="M50" s="35" t="s">
        <v>78</v>
      </c>
      <c r="N50" s="37"/>
      <c r="O50" s="68"/>
      <c r="P50" s="75"/>
      <c r="Q50" s="43"/>
    </row>
    <row r="51" spans="2:17" ht="16.2" thickBot="1" x14ac:dyDescent="0.35">
      <c r="E51" s="35" t="s">
        <v>158</v>
      </c>
      <c r="F51" s="144"/>
      <c r="G51" s="145"/>
      <c r="H51" s="146"/>
      <c r="I51" s="38" t="s">
        <v>158</v>
      </c>
      <c r="J51" s="147"/>
      <c r="K51" s="148"/>
      <c r="L51" s="149"/>
      <c r="M51" s="35" t="s">
        <v>158</v>
      </c>
      <c r="N51" s="144"/>
      <c r="O51" s="145"/>
      <c r="P51" s="146"/>
      <c r="Q51" s="43"/>
    </row>
    <row r="52" spans="2:17" ht="16.2" thickBot="1" x14ac:dyDescent="0.35">
      <c r="E52" s="38" t="s">
        <v>53</v>
      </c>
      <c r="F52" s="36"/>
      <c r="G52" s="69"/>
      <c r="H52" s="82"/>
      <c r="I52" s="35" t="s">
        <v>66</v>
      </c>
      <c r="J52" s="37"/>
      <c r="K52" s="68"/>
      <c r="L52" s="75"/>
      <c r="M52" s="38" t="s">
        <v>79</v>
      </c>
      <c r="N52" s="36"/>
      <c r="O52" s="69"/>
      <c r="P52" s="82"/>
      <c r="Q52" s="43"/>
    </row>
    <row r="53" spans="2:17" ht="16.2" thickBot="1" x14ac:dyDescent="0.35">
      <c r="E53" s="38" t="s">
        <v>158</v>
      </c>
      <c r="F53" s="147"/>
      <c r="G53" s="148"/>
      <c r="H53" s="149"/>
      <c r="I53" s="35" t="s">
        <v>158</v>
      </c>
      <c r="J53" s="144"/>
      <c r="K53" s="145"/>
      <c r="L53" s="146"/>
      <c r="M53" s="38" t="s">
        <v>158</v>
      </c>
      <c r="N53" s="147"/>
      <c r="O53" s="148"/>
      <c r="P53" s="149"/>
      <c r="Q53" s="43"/>
    </row>
    <row r="54" spans="2:17" ht="16.2" thickBot="1" x14ac:dyDescent="0.35">
      <c r="E54" s="35" t="s">
        <v>54</v>
      </c>
      <c r="F54" s="37"/>
      <c r="G54" s="68"/>
      <c r="H54" s="75"/>
      <c r="I54" s="38" t="s">
        <v>67</v>
      </c>
      <c r="J54" s="36"/>
      <c r="K54" s="69"/>
      <c r="L54" s="82"/>
      <c r="M54" s="35" t="s">
        <v>80</v>
      </c>
      <c r="N54" s="37"/>
      <c r="O54" s="68"/>
      <c r="P54" s="75"/>
      <c r="Q54" s="43"/>
    </row>
    <row r="55" spans="2:17" ht="16.2" thickBot="1" x14ac:dyDescent="0.35">
      <c r="E55" s="35" t="s">
        <v>158</v>
      </c>
      <c r="F55" s="144"/>
      <c r="G55" s="145"/>
      <c r="H55" s="146"/>
      <c r="I55" s="38" t="s">
        <v>158</v>
      </c>
      <c r="J55" s="147"/>
      <c r="K55" s="148"/>
      <c r="L55" s="149"/>
      <c r="M55" s="35" t="s">
        <v>158</v>
      </c>
      <c r="N55" s="144"/>
      <c r="O55" s="145"/>
      <c r="P55" s="146"/>
      <c r="Q55" s="43"/>
    </row>
    <row r="56" spans="2:17" ht="16.2" thickBot="1" x14ac:dyDescent="0.35">
      <c r="E56" s="38" t="s">
        <v>55</v>
      </c>
      <c r="F56" s="36"/>
      <c r="G56" s="69"/>
      <c r="H56" s="82"/>
      <c r="I56" s="35" t="s">
        <v>69</v>
      </c>
      <c r="J56" s="37"/>
      <c r="K56" s="68"/>
      <c r="L56" s="75"/>
      <c r="M56" s="38" t="s">
        <v>81</v>
      </c>
      <c r="N56" s="36"/>
      <c r="O56" s="69"/>
      <c r="P56" s="82"/>
      <c r="Q56" s="43"/>
    </row>
    <row r="57" spans="2:17" ht="16.2" thickBot="1" x14ac:dyDescent="0.35">
      <c r="B57" s="2"/>
      <c r="E57" s="38" t="s">
        <v>158</v>
      </c>
      <c r="F57" s="147"/>
      <c r="G57" s="148"/>
      <c r="H57" s="149"/>
      <c r="I57" s="35" t="s">
        <v>158</v>
      </c>
      <c r="J57" s="144"/>
      <c r="K57" s="145"/>
      <c r="L57" s="146"/>
      <c r="M57" s="38" t="s">
        <v>158</v>
      </c>
      <c r="N57" s="147"/>
      <c r="O57" s="148"/>
      <c r="P57" s="149"/>
      <c r="Q57" s="43"/>
    </row>
    <row r="58" spans="2:17" ht="16.2" thickBot="1" x14ac:dyDescent="0.35">
      <c r="B58" s="2"/>
      <c r="E58" s="35" t="s">
        <v>56</v>
      </c>
      <c r="F58" s="37"/>
      <c r="G58" s="68"/>
      <c r="H58" s="75"/>
      <c r="I58" s="38" t="s">
        <v>68</v>
      </c>
      <c r="J58" s="36"/>
      <c r="K58" s="69"/>
      <c r="L58" s="82"/>
      <c r="M58" s="35" t="s">
        <v>82</v>
      </c>
      <c r="N58" s="37"/>
      <c r="O58" s="68"/>
      <c r="P58" s="75"/>
      <c r="Q58" s="43"/>
    </row>
    <row r="59" spans="2:17" ht="16.2" thickBot="1" x14ac:dyDescent="0.35">
      <c r="B59" s="2"/>
      <c r="E59" s="35" t="s">
        <v>158</v>
      </c>
      <c r="F59" s="144"/>
      <c r="G59" s="145"/>
      <c r="H59" s="146"/>
      <c r="I59" s="38" t="s">
        <v>158</v>
      </c>
      <c r="J59" s="147"/>
      <c r="K59" s="148"/>
      <c r="L59" s="149"/>
      <c r="M59" s="35" t="s">
        <v>158</v>
      </c>
      <c r="N59" s="144"/>
      <c r="O59" s="145"/>
      <c r="P59" s="146"/>
      <c r="Q59" s="43"/>
    </row>
    <row r="60" spans="2:17" ht="16.2" thickBot="1" x14ac:dyDescent="0.35">
      <c r="B60" s="2"/>
      <c r="E60" s="38" t="s">
        <v>57</v>
      </c>
      <c r="F60" s="36"/>
      <c r="G60" s="69"/>
      <c r="H60" s="82"/>
      <c r="I60" s="35" t="s">
        <v>70</v>
      </c>
      <c r="J60" s="37"/>
      <c r="K60" s="68"/>
      <c r="L60" s="75"/>
      <c r="M60" s="38" t="s">
        <v>83</v>
      </c>
      <c r="N60" s="36"/>
      <c r="O60" s="69"/>
      <c r="P60" s="82"/>
      <c r="Q60" s="43"/>
    </row>
    <row r="61" spans="2:17" ht="16.2" thickBot="1" x14ac:dyDescent="0.35">
      <c r="E61" s="38" t="s">
        <v>158</v>
      </c>
      <c r="F61" s="147"/>
      <c r="G61" s="148"/>
      <c r="H61" s="149"/>
      <c r="I61" s="35" t="s">
        <v>158</v>
      </c>
      <c r="J61" s="144"/>
      <c r="K61" s="145"/>
      <c r="L61" s="146"/>
      <c r="M61" s="38" t="s">
        <v>158</v>
      </c>
      <c r="N61" s="147"/>
      <c r="O61" s="148"/>
      <c r="P61" s="149"/>
      <c r="Q61" s="43"/>
    </row>
    <row r="62" spans="2:17" ht="16.2" thickBot="1" x14ac:dyDescent="0.35">
      <c r="E62" s="35" t="s">
        <v>58</v>
      </c>
      <c r="F62" s="37"/>
      <c r="G62" s="68"/>
      <c r="H62" s="75"/>
      <c r="I62" s="38" t="s">
        <v>71</v>
      </c>
      <c r="J62" s="36"/>
      <c r="K62" s="69"/>
      <c r="L62" s="82"/>
      <c r="M62" s="35" t="s">
        <v>84</v>
      </c>
      <c r="N62" s="37"/>
      <c r="O62" s="68"/>
      <c r="P62" s="75"/>
      <c r="Q62" s="13"/>
    </row>
    <row r="63" spans="2:17" ht="16.2" thickBot="1" x14ac:dyDescent="0.35">
      <c r="E63" s="35" t="s">
        <v>158</v>
      </c>
      <c r="F63" s="144"/>
      <c r="G63" s="145"/>
      <c r="H63" s="146"/>
      <c r="I63" s="38" t="s">
        <v>158</v>
      </c>
      <c r="J63" s="147"/>
      <c r="K63" s="148"/>
      <c r="L63" s="149"/>
      <c r="M63" s="35" t="s">
        <v>158</v>
      </c>
      <c r="N63" s="144"/>
      <c r="O63" s="145"/>
      <c r="P63" s="146"/>
      <c r="Q63" s="13"/>
    </row>
    <row r="64" spans="2:17" ht="16.2" thickBot="1" x14ac:dyDescent="0.35">
      <c r="E64" s="38" t="s">
        <v>59</v>
      </c>
      <c r="F64" s="36"/>
      <c r="G64" s="69"/>
      <c r="H64" s="82"/>
      <c r="I64" s="35" t="s">
        <v>72</v>
      </c>
      <c r="J64" s="37"/>
      <c r="K64" s="68"/>
      <c r="L64" s="75"/>
      <c r="M64" s="38" t="s">
        <v>85</v>
      </c>
      <c r="N64" s="36"/>
      <c r="O64" s="69"/>
      <c r="P64" s="82"/>
      <c r="Q64" s="13"/>
    </row>
    <row r="65" spans="5:17" ht="16.2" thickBot="1" x14ac:dyDescent="0.35">
      <c r="E65" s="38" t="s">
        <v>158</v>
      </c>
      <c r="F65" s="147"/>
      <c r="G65" s="148"/>
      <c r="H65" s="149"/>
      <c r="I65" s="35" t="s">
        <v>158</v>
      </c>
      <c r="J65" s="144"/>
      <c r="K65" s="145"/>
      <c r="L65" s="146"/>
      <c r="M65" s="38" t="s">
        <v>158</v>
      </c>
      <c r="N65" s="147"/>
      <c r="O65" s="148"/>
      <c r="P65" s="149"/>
      <c r="Q65" s="13"/>
    </row>
    <row r="66" spans="5:17" ht="16.2" thickBot="1" x14ac:dyDescent="0.35">
      <c r="E66" s="35" t="s">
        <v>60</v>
      </c>
      <c r="F66" s="37"/>
      <c r="G66" s="68"/>
      <c r="H66" s="75"/>
      <c r="I66" s="38" t="s">
        <v>73</v>
      </c>
      <c r="J66" s="36"/>
      <c r="K66" s="69"/>
      <c r="L66" s="82"/>
      <c r="M66" s="35" t="s">
        <v>86</v>
      </c>
      <c r="N66" s="37"/>
      <c r="O66" s="68"/>
      <c r="P66" s="75"/>
      <c r="Q66" s="13"/>
    </row>
    <row r="67" spans="5:17" ht="16.2" thickBot="1" x14ac:dyDescent="0.35">
      <c r="E67" s="39" t="s">
        <v>158</v>
      </c>
      <c r="F67" s="144"/>
      <c r="G67" s="145"/>
      <c r="H67" s="146"/>
      <c r="I67" s="73" t="s">
        <v>158</v>
      </c>
      <c r="J67" s="147"/>
      <c r="K67" s="148"/>
      <c r="L67" s="149"/>
      <c r="M67" s="39" t="s">
        <v>158</v>
      </c>
      <c r="N67" s="144"/>
      <c r="O67" s="145"/>
      <c r="P67" s="146"/>
      <c r="Q67" s="13"/>
    </row>
    <row r="68" spans="5:17" ht="21.6" thickBot="1" x14ac:dyDescent="0.35">
      <c r="F68" s="2"/>
      <c r="G68" s="2"/>
      <c r="H68" s="2"/>
      <c r="I68" s="2"/>
      <c r="J68" s="91" t="s">
        <v>153</v>
      </c>
      <c r="K68" s="92">
        <f>SUM(L68:N68)</f>
        <v>0</v>
      </c>
      <c r="L68" s="93">
        <f>COUNTIF(H42:H66,J68)</f>
        <v>0</v>
      </c>
      <c r="M68" s="113">
        <f>COUNTIF(L42:L66,J68)</f>
        <v>0</v>
      </c>
      <c r="N68" s="94">
        <f>COUNTIF(P42:P66,J68)</f>
        <v>0</v>
      </c>
      <c r="O68" s="66"/>
      <c r="P68" s="66"/>
      <c r="Q68" s="66"/>
    </row>
  </sheetData>
  <mergeCells count="43">
    <mergeCell ref="N57:P57"/>
    <mergeCell ref="J43:L43"/>
    <mergeCell ref="J47:L47"/>
    <mergeCell ref="N45:P45"/>
    <mergeCell ref="N49:P49"/>
    <mergeCell ref="N53:P53"/>
    <mergeCell ref="J51:L51"/>
    <mergeCell ref="J57:L57"/>
    <mergeCell ref="J45:L45"/>
    <mergeCell ref="J49:L49"/>
    <mergeCell ref="J53:L53"/>
    <mergeCell ref="N55:P55"/>
    <mergeCell ref="N51:P51"/>
    <mergeCell ref="N47:P47"/>
    <mergeCell ref="J55:L55"/>
    <mergeCell ref="J59:L59"/>
    <mergeCell ref="F65:H65"/>
    <mergeCell ref="J63:L63"/>
    <mergeCell ref="F59:H59"/>
    <mergeCell ref="F63:H63"/>
    <mergeCell ref="F67:H67"/>
    <mergeCell ref="N67:P67"/>
    <mergeCell ref="N63:P63"/>
    <mergeCell ref="N59:P59"/>
    <mergeCell ref="N61:P61"/>
    <mergeCell ref="J67:L67"/>
    <mergeCell ref="N65:P65"/>
    <mergeCell ref="J61:L61"/>
    <mergeCell ref="J65:L65"/>
    <mergeCell ref="F61:H61"/>
    <mergeCell ref="F45:H45"/>
    <mergeCell ref="F49:H49"/>
    <mergeCell ref="F53:H53"/>
    <mergeCell ref="F57:H57"/>
    <mergeCell ref="F47:H47"/>
    <mergeCell ref="F51:H51"/>
    <mergeCell ref="F55:H55"/>
    <mergeCell ref="E6:P6"/>
    <mergeCell ref="J4:M4"/>
    <mergeCell ref="E23:P23"/>
    <mergeCell ref="E40:P40"/>
    <mergeCell ref="F43:H43"/>
    <mergeCell ref="N43:P43"/>
  </mergeCells>
  <conditionalFormatting sqref="H8:H20">
    <cfRule type="containsText" dxfId="95" priority="97" operator="containsText" text="Dinheiro">
      <formula>NOT(ISERROR(SEARCH("Dinheiro",H8)))</formula>
    </cfRule>
    <cfRule type="containsText" dxfId="94" priority="98" operator="containsText" text="Cartão">
      <formula>NOT(ISERROR(SEARCH("Cartão",H8)))</formula>
    </cfRule>
  </conditionalFormatting>
  <conditionalFormatting sqref="P8:P20">
    <cfRule type="containsText" dxfId="93" priority="95" operator="containsText" text="Dinheiro">
      <formula>NOT(ISERROR(SEARCH("Dinheiro",P8)))</formula>
    </cfRule>
    <cfRule type="containsText" dxfId="92" priority="96" operator="containsText" text="Cartão">
      <formula>NOT(ISERROR(SEARCH("Cartão",P8)))</formula>
    </cfRule>
  </conditionalFormatting>
  <conditionalFormatting sqref="L8">
    <cfRule type="containsText" dxfId="91" priority="93" operator="containsText" text="Dinheiro">
      <formula>NOT(ISERROR(SEARCH("Dinheiro",L8)))</formula>
    </cfRule>
    <cfRule type="containsText" dxfId="90" priority="94" operator="containsText" text="Cartão">
      <formula>NOT(ISERROR(SEARCH("Cartão",L8)))</formula>
    </cfRule>
  </conditionalFormatting>
  <conditionalFormatting sqref="L9">
    <cfRule type="containsText" dxfId="89" priority="91" operator="containsText" text="Dinheiro">
      <formula>NOT(ISERROR(SEARCH("Dinheiro",L9)))</formula>
    </cfRule>
    <cfRule type="containsText" dxfId="88" priority="92" operator="containsText" text="Cartão">
      <formula>NOT(ISERROR(SEARCH("Cartão",L9)))</formula>
    </cfRule>
  </conditionalFormatting>
  <conditionalFormatting sqref="L10">
    <cfRule type="containsText" dxfId="87" priority="89" operator="containsText" text="Dinheiro">
      <formula>NOT(ISERROR(SEARCH("Dinheiro",L10)))</formula>
    </cfRule>
    <cfRule type="containsText" dxfId="86" priority="90" operator="containsText" text="Cartão">
      <formula>NOT(ISERROR(SEARCH("Cartão",L10)))</formula>
    </cfRule>
  </conditionalFormatting>
  <conditionalFormatting sqref="L14">
    <cfRule type="containsText" dxfId="85" priority="87" operator="containsText" text="Dinheiro">
      <formula>NOT(ISERROR(SEARCH("Dinheiro",L14)))</formula>
    </cfRule>
    <cfRule type="containsText" dxfId="84" priority="88" operator="containsText" text="Cartão">
      <formula>NOT(ISERROR(SEARCH("Cartão",L14)))</formula>
    </cfRule>
  </conditionalFormatting>
  <conditionalFormatting sqref="L16">
    <cfRule type="containsText" dxfId="83" priority="85" operator="containsText" text="Dinheiro">
      <formula>NOT(ISERROR(SEARCH("Dinheiro",L16)))</formula>
    </cfRule>
    <cfRule type="containsText" dxfId="82" priority="86" operator="containsText" text="Cartão">
      <formula>NOT(ISERROR(SEARCH("Cartão",L16)))</formula>
    </cfRule>
  </conditionalFormatting>
  <conditionalFormatting sqref="L18">
    <cfRule type="containsText" dxfId="81" priority="83" operator="containsText" text="Dinheiro">
      <formula>NOT(ISERROR(SEARCH("Dinheiro",L18)))</formula>
    </cfRule>
    <cfRule type="containsText" dxfId="80" priority="84" operator="containsText" text="Cartão">
      <formula>NOT(ISERROR(SEARCH("Cartão",L18)))</formula>
    </cfRule>
  </conditionalFormatting>
  <conditionalFormatting sqref="L20">
    <cfRule type="containsText" dxfId="79" priority="81" operator="containsText" text="Dinheiro">
      <formula>NOT(ISERROR(SEARCH("Dinheiro",L20)))</formula>
    </cfRule>
    <cfRule type="containsText" dxfId="78" priority="82" operator="containsText" text="Cartão">
      <formula>NOT(ISERROR(SEARCH("Cartão",L20)))</formula>
    </cfRule>
  </conditionalFormatting>
  <conditionalFormatting sqref="L11">
    <cfRule type="containsText" dxfId="77" priority="79" operator="containsText" text="Dinheiro">
      <formula>NOT(ISERROR(SEARCH("Dinheiro",L11)))</formula>
    </cfRule>
    <cfRule type="containsText" dxfId="76" priority="80" operator="containsText" text="Cartão">
      <formula>NOT(ISERROR(SEARCH("Cartão",L11)))</formula>
    </cfRule>
  </conditionalFormatting>
  <conditionalFormatting sqref="L13">
    <cfRule type="containsText" dxfId="75" priority="77" operator="containsText" text="Dinheiro">
      <formula>NOT(ISERROR(SEARCH("Dinheiro",L13)))</formula>
    </cfRule>
    <cfRule type="containsText" dxfId="74" priority="78" operator="containsText" text="Cartão">
      <formula>NOT(ISERROR(SEARCH("Cartão",L13)))</formula>
    </cfRule>
  </conditionalFormatting>
  <conditionalFormatting sqref="L15">
    <cfRule type="containsText" dxfId="73" priority="75" operator="containsText" text="Dinheiro">
      <formula>NOT(ISERROR(SEARCH("Dinheiro",L15)))</formula>
    </cfRule>
    <cfRule type="containsText" dxfId="72" priority="76" operator="containsText" text="Cartão">
      <formula>NOT(ISERROR(SEARCH("Cartão",L15)))</formula>
    </cfRule>
  </conditionalFormatting>
  <conditionalFormatting sqref="L17">
    <cfRule type="containsText" dxfId="71" priority="73" operator="containsText" text="Dinheiro">
      <formula>NOT(ISERROR(SEARCH("Dinheiro",L17)))</formula>
    </cfRule>
    <cfRule type="containsText" dxfId="70" priority="74" operator="containsText" text="Cartão">
      <formula>NOT(ISERROR(SEARCH("Cartão",L17)))</formula>
    </cfRule>
  </conditionalFormatting>
  <conditionalFormatting sqref="L19">
    <cfRule type="containsText" dxfId="69" priority="71" operator="containsText" text="Dinheiro">
      <formula>NOT(ISERROR(SEARCH("Dinheiro",L19)))</formula>
    </cfRule>
    <cfRule type="containsText" dxfId="68" priority="72" operator="containsText" text="Cartão">
      <formula>NOT(ISERROR(SEARCH("Cartão",L19)))</formula>
    </cfRule>
  </conditionalFormatting>
  <conditionalFormatting sqref="J21">
    <cfRule type="containsText" dxfId="67" priority="69" operator="containsText" text="Dinheiro">
      <formula>NOT(ISERROR(SEARCH("Dinheiro",J21)))</formula>
    </cfRule>
    <cfRule type="containsText" dxfId="66" priority="70" operator="containsText" text="Cartão">
      <formula>NOT(ISERROR(SEARCH("Cartão",J21)))</formula>
    </cfRule>
  </conditionalFormatting>
  <conditionalFormatting sqref="L12">
    <cfRule type="containsText" dxfId="65" priority="67" operator="containsText" text="Dinheiro">
      <formula>NOT(ISERROR(SEARCH("Dinheiro",L12)))</formula>
    </cfRule>
    <cfRule type="containsText" dxfId="64" priority="68" operator="containsText" text="Cartão">
      <formula>NOT(ISERROR(SEARCH("Cartão",L12)))</formula>
    </cfRule>
  </conditionalFormatting>
  <conditionalFormatting sqref="H25:H37">
    <cfRule type="containsText" dxfId="63" priority="65" operator="containsText" text="Dinheiro">
      <formula>NOT(ISERROR(SEARCH("Dinheiro",H25)))</formula>
    </cfRule>
    <cfRule type="containsText" dxfId="62" priority="66" operator="containsText" text="Cartão">
      <formula>NOT(ISERROR(SEARCH("Cartão",H25)))</formula>
    </cfRule>
  </conditionalFormatting>
  <conditionalFormatting sqref="P25:P37">
    <cfRule type="containsText" dxfId="61" priority="63" operator="containsText" text="Dinheiro">
      <formula>NOT(ISERROR(SEARCH("Dinheiro",P25)))</formula>
    </cfRule>
    <cfRule type="containsText" dxfId="60" priority="64" operator="containsText" text="Cartão">
      <formula>NOT(ISERROR(SEARCH("Cartão",P25)))</formula>
    </cfRule>
  </conditionalFormatting>
  <conditionalFormatting sqref="L25">
    <cfRule type="containsText" dxfId="59" priority="61" operator="containsText" text="Dinheiro">
      <formula>NOT(ISERROR(SEARCH("Dinheiro",L25)))</formula>
    </cfRule>
    <cfRule type="containsText" dxfId="58" priority="62" operator="containsText" text="Cartão">
      <formula>NOT(ISERROR(SEARCH("Cartão",L25)))</formula>
    </cfRule>
  </conditionalFormatting>
  <conditionalFormatting sqref="L26">
    <cfRule type="containsText" dxfId="57" priority="59" operator="containsText" text="Dinheiro">
      <formula>NOT(ISERROR(SEARCH("Dinheiro",L26)))</formula>
    </cfRule>
    <cfRule type="containsText" dxfId="56" priority="60" operator="containsText" text="Cartão">
      <formula>NOT(ISERROR(SEARCH("Cartão",L26)))</formula>
    </cfRule>
  </conditionalFormatting>
  <conditionalFormatting sqref="L27">
    <cfRule type="containsText" dxfId="55" priority="57" operator="containsText" text="Dinheiro">
      <formula>NOT(ISERROR(SEARCH("Dinheiro",L27)))</formula>
    </cfRule>
    <cfRule type="containsText" dxfId="54" priority="58" operator="containsText" text="Cartão">
      <formula>NOT(ISERROR(SEARCH("Cartão",L27)))</formula>
    </cfRule>
  </conditionalFormatting>
  <conditionalFormatting sqref="L31">
    <cfRule type="containsText" dxfId="53" priority="55" operator="containsText" text="Dinheiro">
      <formula>NOT(ISERROR(SEARCH("Dinheiro",L31)))</formula>
    </cfRule>
    <cfRule type="containsText" dxfId="52" priority="56" operator="containsText" text="Cartão">
      <formula>NOT(ISERROR(SEARCH("Cartão",L31)))</formula>
    </cfRule>
  </conditionalFormatting>
  <conditionalFormatting sqref="L33">
    <cfRule type="containsText" dxfId="51" priority="53" operator="containsText" text="Dinheiro">
      <formula>NOT(ISERROR(SEARCH("Dinheiro",L33)))</formula>
    </cfRule>
    <cfRule type="containsText" dxfId="50" priority="54" operator="containsText" text="Cartão">
      <formula>NOT(ISERROR(SEARCH("Cartão",L33)))</formula>
    </cfRule>
  </conditionalFormatting>
  <conditionalFormatting sqref="L35">
    <cfRule type="containsText" dxfId="49" priority="51" operator="containsText" text="Dinheiro">
      <formula>NOT(ISERROR(SEARCH("Dinheiro",L35)))</formula>
    </cfRule>
    <cfRule type="containsText" dxfId="48" priority="52" operator="containsText" text="Cartão">
      <formula>NOT(ISERROR(SEARCH("Cartão",L35)))</formula>
    </cfRule>
  </conditionalFormatting>
  <conditionalFormatting sqref="L37">
    <cfRule type="containsText" dxfId="47" priority="49" operator="containsText" text="Dinheiro">
      <formula>NOT(ISERROR(SEARCH("Dinheiro",L37)))</formula>
    </cfRule>
    <cfRule type="containsText" dxfId="46" priority="50" operator="containsText" text="Cartão">
      <formula>NOT(ISERROR(SEARCH("Cartão",L37)))</formula>
    </cfRule>
  </conditionalFormatting>
  <conditionalFormatting sqref="L28">
    <cfRule type="containsText" dxfId="45" priority="47" operator="containsText" text="Dinheiro">
      <formula>NOT(ISERROR(SEARCH("Dinheiro",L28)))</formula>
    </cfRule>
    <cfRule type="containsText" dxfId="44" priority="48" operator="containsText" text="Cartão">
      <formula>NOT(ISERROR(SEARCH("Cartão",L28)))</formula>
    </cfRule>
  </conditionalFormatting>
  <conditionalFormatting sqref="L30">
    <cfRule type="containsText" dxfId="43" priority="45" operator="containsText" text="Dinheiro">
      <formula>NOT(ISERROR(SEARCH("Dinheiro",L30)))</formula>
    </cfRule>
    <cfRule type="containsText" dxfId="42" priority="46" operator="containsText" text="Cartão">
      <formula>NOT(ISERROR(SEARCH("Cartão",L30)))</formula>
    </cfRule>
  </conditionalFormatting>
  <conditionalFormatting sqref="L32">
    <cfRule type="containsText" dxfId="41" priority="43" operator="containsText" text="Dinheiro">
      <formula>NOT(ISERROR(SEARCH("Dinheiro",L32)))</formula>
    </cfRule>
    <cfRule type="containsText" dxfId="40" priority="44" operator="containsText" text="Cartão">
      <formula>NOT(ISERROR(SEARCH("Cartão",L32)))</formula>
    </cfRule>
  </conditionalFormatting>
  <conditionalFormatting sqref="L34">
    <cfRule type="containsText" dxfId="39" priority="41" operator="containsText" text="Dinheiro">
      <formula>NOT(ISERROR(SEARCH("Dinheiro",L34)))</formula>
    </cfRule>
    <cfRule type="containsText" dxfId="38" priority="42" operator="containsText" text="Cartão">
      <formula>NOT(ISERROR(SEARCH("Cartão",L34)))</formula>
    </cfRule>
  </conditionalFormatting>
  <conditionalFormatting sqref="L36">
    <cfRule type="containsText" dxfId="37" priority="39" operator="containsText" text="Dinheiro">
      <formula>NOT(ISERROR(SEARCH("Dinheiro",L36)))</formula>
    </cfRule>
    <cfRule type="containsText" dxfId="36" priority="40" operator="containsText" text="Cartão">
      <formula>NOT(ISERROR(SEARCH("Cartão",L36)))</formula>
    </cfRule>
  </conditionalFormatting>
  <conditionalFormatting sqref="J38">
    <cfRule type="containsText" dxfId="35" priority="37" operator="containsText" text="Dinheiro">
      <formula>NOT(ISERROR(SEARCH("Dinheiro",J38)))</formula>
    </cfRule>
    <cfRule type="containsText" dxfId="34" priority="38" operator="containsText" text="Cartão">
      <formula>NOT(ISERROR(SEARCH("Cartão",J38)))</formula>
    </cfRule>
  </conditionalFormatting>
  <conditionalFormatting sqref="L29">
    <cfRule type="containsText" dxfId="33" priority="35" operator="containsText" text="Dinheiro">
      <formula>NOT(ISERROR(SEARCH("Dinheiro",L29)))</formula>
    </cfRule>
    <cfRule type="containsText" dxfId="32" priority="36" operator="containsText" text="Cartão">
      <formula>NOT(ISERROR(SEARCH("Cartão",L29)))</formula>
    </cfRule>
  </conditionalFormatting>
  <conditionalFormatting sqref="H42 H44 H48 H52 H56 H60 H64 H50 H46 H54 H58 H62 H66">
    <cfRule type="containsText" dxfId="31" priority="33" operator="containsText" text="Dinheiro">
      <formula>NOT(ISERROR(SEARCH("Dinheiro",H42)))</formula>
    </cfRule>
    <cfRule type="containsText" dxfId="30" priority="34" operator="containsText" text="Cartão">
      <formula>NOT(ISERROR(SEARCH("Cartão",H42)))</formula>
    </cfRule>
  </conditionalFormatting>
  <conditionalFormatting sqref="P42 P64 P60 P56 P52 P48 P44 P46 P50 P54 P62 P66 P58">
    <cfRule type="containsText" dxfId="29" priority="31" operator="containsText" text="Dinheiro">
      <formula>NOT(ISERROR(SEARCH("Dinheiro",P42)))</formula>
    </cfRule>
    <cfRule type="containsText" dxfId="28" priority="32" operator="containsText" text="Cartão">
      <formula>NOT(ISERROR(SEARCH("Cartão",P42)))</formula>
    </cfRule>
  </conditionalFormatting>
  <conditionalFormatting sqref="L42">
    <cfRule type="containsText" dxfId="27" priority="29" operator="containsText" text="Dinheiro">
      <formula>NOT(ISERROR(SEARCH("Dinheiro",L42)))</formula>
    </cfRule>
    <cfRule type="containsText" dxfId="26" priority="30" operator="containsText" text="Cartão">
      <formula>NOT(ISERROR(SEARCH("Cartão",L42)))</formula>
    </cfRule>
  </conditionalFormatting>
  <conditionalFormatting sqref="L44">
    <cfRule type="containsText" dxfId="25" priority="27" operator="containsText" text="Dinheiro">
      <formula>NOT(ISERROR(SEARCH("Dinheiro",L44)))</formula>
    </cfRule>
    <cfRule type="containsText" dxfId="24" priority="28" operator="containsText" text="Cartão">
      <formula>NOT(ISERROR(SEARCH("Cartão",L44)))</formula>
    </cfRule>
  </conditionalFormatting>
  <conditionalFormatting sqref="L46">
    <cfRule type="containsText" dxfId="23" priority="25" operator="containsText" text="Dinheiro">
      <formula>NOT(ISERROR(SEARCH("Dinheiro",L46)))</formula>
    </cfRule>
    <cfRule type="containsText" dxfId="22" priority="26" operator="containsText" text="Cartão">
      <formula>NOT(ISERROR(SEARCH("Cartão",L46)))</formula>
    </cfRule>
  </conditionalFormatting>
  <conditionalFormatting sqref="L54">
    <cfRule type="containsText" dxfId="21" priority="23" operator="containsText" text="Dinheiro">
      <formula>NOT(ISERROR(SEARCH("Dinheiro",L54)))</formula>
    </cfRule>
    <cfRule type="containsText" dxfId="20" priority="24" operator="containsText" text="Cartão">
      <formula>NOT(ISERROR(SEARCH("Cartão",L54)))</formula>
    </cfRule>
  </conditionalFormatting>
  <conditionalFormatting sqref="L58">
    <cfRule type="containsText" dxfId="19" priority="21" operator="containsText" text="Dinheiro">
      <formula>NOT(ISERROR(SEARCH("Dinheiro",L58)))</formula>
    </cfRule>
    <cfRule type="containsText" dxfId="18" priority="22" operator="containsText" text="Cartão">
      <formula>NOT(ISERROR(SEARCH("Cartão",L58)))</formula>
    </cfRule>
  </conditionalFormatting>
  <conditionalFormatting sqref="L62">
    <cfRule type="containsText" dxfId="17" priority="19" operator="containsText" text="Dinheiro">
      <formula>NOT(ISERROR(SEARCH("Dinheiro",L62)))</formula>
    </cfRule>
    <cfRule type="containsText" dxfId="16" priority="20" operator="containsText" text="Cartão">
      <formula>NOT(ISERROR(SEARCH("Cartão",L62)))</formula>
    </cfRule>
  </conditionalFormatting>
  <conditionalFormatting sqref="L66">
    <cfRule type="containsText" dxfId="15" priority="17" operator="containsText" text="Dinheiro">
      <formula>NOT(ISERROR(SEARCH("Dinheiro",L66)))</formula>
    </cfRule>
    <cfRule type="containsText" dxfId="14" priority="18" operator="containsText" text="Cartão">
      <formula>NOT(ISERROR(SEARCH("Cartão",L66)))</formula>
    </cfRule>
  </conditionalFormatting>
  <conditionalFormatting sqref="L48">
    <cfRule type="containsText" dxfId="13" priority="15" operator="containsText" text="Dinheiro">
      <formula>NOT(ISERROR(SEARCH("Dinheiro",L48)))</formula>
    </cfRule>
    <cfRule type="containsText" dxfId="12" priority="16" operator="containsText" text="Cartão">
      <formula>NOT(ISERROR(SEARCH("Cartão",L48)))</formula>
    </cfRule>
  </conditionalFormatting>
  <conditionalFormatting sqref="L52">
    <cfRule type="containsText" dxfId="11" priority="13" operator="containsText" text="Dinheiro">
      <formula>NOT(ISERROR(SEARCH("Dinheiro",L52)))</formula>
    </cfRule>
    <cfRule type="containsText" dxfId="10" priority="14" operator="containsText" text="Cartão">
      <formula>NOT(ISERROR(SEARCH("Cartão",L52)))</formula>
    </cfRule>
  </conditionalFormatting>
  <conditionalFormatting sqref="L56">
    <cfRule type="containsText" dxfId="9" priority="11" operator="containsText" text="Dinheiro">
      <formula>NOT(ISERROR(SEARCH("Dinheiro",L56)))</formula>
    </cfRule>
    <cfRule type="containsText" dxfId="8" priority="12" operator="containsText" text="Cartão">
      <formula>NOT(ISERROR(SEARCH("Cartão",L56)))</formula>
    </cfRule>
  </conditionalFormatting>
  <conditionalFormatting sqref="L60">
    <cfRule type="containsText" dxfId="7" priority="9" operator="containsText" text="Dinheiro">
      <formula>NOT(ISERROR(SEARCH("Dinheiro",L60)))</formula>
    </cfRule>
    <cfRule type="containsText" dxfId="6" priority="10" operator="containsText" text="Cartão">
      <formula>NOT(ISERROR(SEARCH("Cartão",L60)))</formula>
    </cfRule>
  </conditionalFormatting>
  <conditionalFormatting sqref="L64">
    <cfRule type="containsText" dxfId="5" priority="7" operator="containsText" text="Dinheiro">
      <formula>NOT(ISERROR(SEARCH("Dinheiro",L64)))</formula>
    </cfRule>
    <cfRule type="containsText" dxfId="4" priority="8" operator="containsText" text="Cartão">
      <formula>NOT(ISERROR(SEARCH("Cartão",L64)))</formula>
    </cfRule>
  </conditionalFormatting>
  <conditionalFormatting sqref="J68">
    <cfRule type="containsText" dxfId="3" priority="5" operator="containsText" text="Dinheiro">
      <formula>NOT(ISERROR(SEARCH("Dinheiro",J68)))</formula>
    </cfRule>
    <cfRule type="containsText" dxfId="2" priority="6" operator="containsText" text="Cartão">
      <formula>NOT(ISERROR(SEARCH("Cartão",J68)))</formula>
    </cfRule>
  </conditionalFormatting>
  <conditionalFormatting sqref="L50">
    <cfRule type="containsText" dxfId="1" priority="3" operator="containsText" text="Dinheiro">
      <formula>NOT(ISERROR(SEARCH("Dinheiro",L50)))</formula>
    </cfRule>
    <cfRule type="containsText" dxfId="0" priority="4" operator="containsText" text="Cartão">
      <formula>NOT(ISERROR(SEARCH("Cartão",L50)))</formula>
    </cfRule>
  </conditionalFormatting>
  <dataValidations count="1">
    <dataValidation type="decimal" operator="greaterThan" allowBlank="1" showInputMessage="1" showErrorMessage="1" errorTitle="Campo para Valores Monetarios" error="Permitido apenas numeros! (Valores Monetarios)" promptTitle="Campo para Valores Monetarios" prompt="Digite apenas numeros! (Valores Monetarios)" sqref="G42 K42 O42 G44 K44 O44 G46 K46 O46 G48 K48 O48 G50 G52 G54 G56 G58 G60 G62 G64 G66 K66 K64 K62 K60 K58 K56 K54 K52 K50 O50 O52 O54 O56 O58 O60 O62 O64 O66 G8:G20 O8:O20 G25:G37 K25:K37 O25:O37 K8:K20" xr:uid="{4575363F-825E-47EA-8013-F77356FDD8D5}">
      <formula1>0</formula1>
    </dataValidation>
  </dataValidations>
  <pageMargins left="0.511811024" right="0.511811024" top="0.78740157499999996" bottom="0.78740157499999996" header="0.31496062000000002" footer="0.31496062000000002"/>
  <pageSetup paperSize="9" orientation="portrait" r:id="rId1"/>
  <drawing r:id="rId2"/>
  <extLst>
    <ext xmlns:x14="http://schemas.microsoft.com/office/spreadsheetml/2009/9/main" uri="{CCE6A557-97BC-4b89-ADB6-D9C93CAAB3DF}">
      <x14:dataValidations xmlns:xm="http://schemas.microsoft.com/office/excel/2006/main" count="1">
        <x14:dataValidation type="list" showInputMessage="1" showErrorMessage="1" xr:uid="{91C11C73-706C-4759-9E89-3DDB947CD1A2}">
          <x14:formula1>
            <xm:f>'CONTROLE DE ENTRADA'!$A$16:$B$16</xm:f>
          </x14:formula1>
          <xm:sqref>P8:P20 P58 P56 P64 L62 H64 P60 L58 L50 L54 P52 P48 P44 L46 L42 H60 H56 H52 H48 H44 H66 L52 P54 L56 L44 H62 P42 P46 P50 P66 L60 L66 H58 H54 H50 L64 H46 H42 J68 L48 P62 H25:H37 J38 L25:L37 P25:P37 H8:H20 J21 L8:L20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CED92-7FE3-49E4-A100-E464F07D1BB9}">
  <dimension ref="A4:H22"/>
  <sheetViews>
    <sheetView showGridLines="0" zoomScale="120" zoomScaleNormal="120" zoomScaleSheetLayoutView="50" workbookViewId="0">
      <selection activeCell="F13" sqref="F13"/>
    </sheetView>
  </sheetViews>
  <sheetFormatPr defaultRowHeight="14.4" x14ac:dyDescent="0.3"/>
  <cols>
    <col min="2" max="2" width="10.44140625" bestFit="1" customWidth="1"/>
    <col min="4" max="4" width="17.109375" bestFit="1" customWidth="1"/>
    <col min="6" max="6" width="19.33203125" customWidth="1"/>
    <col min="7" max="7" width="34.33203125" customWidth="1"/>
    <col min="8" max="8" width="20.77734375" customWidth="1"/>
    <col min="9" max="9" width="8.88671875" customWidth="1"/>
    <col min="10" max="10" width="9.5546875" bestFit="1" customWidth="1"/>
  </cols>
  <sheetData>
    <row r="4" spans="1:8" x14ac:dyDescent="0.3">
      <c r="G4" s="34" t="s">
        <v>89</v>
      </c>
    </row>
    <row r="5" spans="1:8" x14ac:dyDescent="0.3">
      <c r="D5" s="150"/>
      <c r="G5" s="45">
        <f ca="1">TODAY()</f>
        <v>44096</v>
      </c>
    </row>
    <row r="6" spans="1:8" x14ac:dyDescent="0.3">
      <c r="D6" s="150"/>
    </row>
    <row r="11" spans="1:8" ht="15" thickBot="1" x14ac:dyDescent="0.35"/>
    <row r="12" spans="1:8" ht="18" x14ac:dyDescent="0.35">
      <c r="F12" s="115" t="s">
        <v>46</v>
      </c>
      <c r="H12" s="115" t="s">
        <v>47</v>
      </c>
    </row>
    <row r="13" spans="1:8" ht="18.600000000000001" thickBot="1" x14ac:dyDescent="0.4">
      <c r="F13" s="42">
        <f>SUM(CAIXA!G8:G20,CAIXA!K8:K20,CAIXA!O8:O20)</f>
        <v>0</v>
      </c>
      <c r="H13" s="42">
        <f>SUM(CAIXA!G25:G37,CAIXA!K25:K37,CAIXA!O25:O37)</f>
        <v>0</v>
      </c>
    </row>
    <row r="14" spans="1:8" ht="15" thickBot="1" x14ac:dyDescent="0.35"/>
    <row r="15" spans="1:8" ht="18.600000000000001" thickBot="1" x14ac:dyDescent="0.4">
      <c r="A15" s="151" t="s">
        <v>152</v>
      </c>
      <c r="B15" s="152"/>
      <c r="C15" s="80"/>
      <c r="G15" s="115" t="s">
        <v>148</v>
      </c>
    </row>
    <row r="16" spans="1:8" ht="18.600000000000001" thickBot="1" x14ac:dyDescent="0.4">
      <c r="A16" s="116" t="str">
        <f ca="1">$A$16</f>
        <v>Cartão</v>
      </c>
      <c r="B16" s="117" t="s">
        <v>154</v>
      </c>
      <c r="G16" s="42">
        <f>SUM(CAIXA!G42:G66,CAIXA!K42:K66,CAIXA!O42:O66)</f>
        <v>0</v>
      </c>
    </row>
    <row r="20" spans="5:5" x14ac:dyDescent="0.3">
      <c r="E20" s="153"/>
    </row>
    <row r="21" spans="5:5" x14ac:dyDescent="0.3">
      <c r="E21" s="153"/>
    </row>
    <row r="22" spans="5:5" x14ac:dyDescent="0.3">
      <c r="E22" s="153"/>
    </row>
  </sheetData>
  <mergeCells count="3">
    <mergeCell ref="D5:D6"/>
    <mergeCell ref="A15:B15"/>
    <mergeCell ref="E20:E22"/>
  </mergeCells>
  <pageMargins left="0.511811024" right="0.511811024" top="0.78740157499999996" bottom="0.78740157499999996" header="0.31496062000000002" footer="0.31496062000000002"/>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D0BF2-061A-4801-9889-DA50883F2A0D}">
  <dimension ref="D1:S17"/>
  <sheetViews>
    <sheetView workbookViewId="0">
      <pane ySplit="1" topLeftCell="A2" activePane="bottomLeft" state="frozen"/>
      <selection pane="bottomLeft"/>
    </sheetView>
  </sheetViews>
  <sheetFormatPr defaultRowHeight="14.4" x14ac:dyDescent="0.3"/>
  <cols>
    <col min="6" max="6" width="11.33203125" bestFit="1" customWidth="1"/>
    <col min="7" max="7" width="10.21875" bestFit="1" customWidth="1"/>
    <col min="10" max="10" width="10.21875" bestFit="1" customWidth="1"/>
    <col min="14" max="14" width="11.33203125" bestFit="1" customWidth="1"/>
  </cols>
  <sheetData>
    <row r="1" spans="4:19" ht="26.4" thickBot="1" x14ac:dyDescent="0.55000000000000004">
      <c r="H1" s="155" t="s">
        <v>159</v>
      </c>
      <c r="I1" s="156"/>
      <c r="J1" s="156"/>
      <c r="K1" s="156"/>
      <c r="L1" s="156"/>
      <c r="M1" s="156"/>
      <c r="N1" s="156"/>
      <c r="O1" s="156"/>
      <c r="P1" s="157"/>
    </row>
    <row r="2" spans="4:19" ht="15" thickBot="1" x14ac:dyDescent="0.35"/>
    <row r="3" spans="4:19" ht="15" thickBot="1" x14ac:dyDescent="0.35">
      <c r="E3" s="22" t="s">
        <v>160</v>
      </c>
      <c r="F3" s="138"/>
      <c r="G3" s="139"/>
      <c r="I3" s="22" t="s">
        <v>160</v>
      </c>
      <c r="J3" s="158"/>
      <c r="K3" s="159"/>
      <c r="M3" s="22" t="s">
        <v>160</v>
      </c>
      <c r="N3" s="158"/>
      <c r="O3" s="159"/>
      <c r="Q3" s="22" t="s">
        <v>160</v>
      </c>
      <c r="R3" s="158"/>
      <c r="S3" s="159"/>
    </row>
    <row r="4" spans="4:19" ht="16.2" thickBot="1" x14ac:dyDescent="0.35">
      <c r="D4" s="154" t="s">
        <v>155</v>
      </c>
      <c r="E4" s="1" t="s">
        <v>46</v>
      </c>
      <c r="F4" s="119"/>
      <c r="G4" s="119"/>
      <c r="H4" s="154" t="s">
        <v>155</v>
      </c>
      <c r="I4" s="1" t="s">
        <v>46</v>
      </c>
      <c r="J4" s="119"/>
      <c r="K4" s="119"/>
      <c r="L4" s="160" t="s">
        <v>155</v>
      </c>
      <c r="M4" s="1" t="s">
        <v>46</v>
      </c>
      <c r="N4" s="119"/>
      <c r="O4" s="119"/>
      <c r="P4" s="160" t="s">
        <v>155</v>
      </c>
      <c r="Q4" s="1" t="s">
        <v>46</v>
      </c>
      <c r="R4" s="119"/>
      <c r="S4" s="119"/>
    </row>
    <row r="5" spans="4:19" ht="16.2" thickBot="1" x14ac:dyDescent="0.35">
      <c r="D5" s="154"/>
      <c r="E5" s="1" t="s">
        <v>47</v>
      </c>
      <c r="F5" s="119"/>
      <c r="G5" s="119"/>
      <c r="H5" s="154"/>
      <c r="I5" s="1" t="s">
        <v>47</v>
      </c>
      <c r="J5" s="119"/>
      <c r="K5" s="119"/>
      <c r="L5" s="160"/>
      <c r="M5" s="1" t="s">
        <v>47</v>
      </c>
      <c r="N5" s="119"/>
      <c r="O5" s="119"/>
      <c r="P5" s="160"/>
      <c r="Q5" s="1" t="s">
        <v>47</v>
      </c>
      <c r="R5" s="119"/>
      <c r="S5" s="119"/>
    </row>
    <row r="6" spans="4:19" ht="16.2" thickBot="1" x14ac:dyDescent="0.35">
      <c r="D6" s="154"/>
      <c r="E6" s="1" t="s">
        <v>148</v>
      </c>
      <c r="F6" s="119"/>
      <c r="G6" s="119"/>
      <c r="H6" s="154"/>
      <c r="I6" s="1" t="s">
        <v>148</v>
      </c>
      <c r="J6" s="119"/>
      <c r="K6" s="119"/>
      <c r="L6" s="160"/>
      <c r="M6" s="1" t="s">
        <v>148</v>
      </c>
      <c r="N6" s="119"/>
      <c r="O6" s="119"/>
      <c r="P6" s="160"/>
      <c r="Q6" s="1" t="s">
        <v>148</v>
      </c>
      <c r="R6" s="119"/>
      <c r="S6" s="119"/>
    </row>
    <row r="7" spans="4:19" x14ac:dyDescent="0.3">
      <c r="E7" s="120"/>
    </row>
    <row r="8" spans="4:19" ht="15" customHeight="1" thickBot="1" x14ac:dyDescent="0.35"/>
    <row r="9" spans="4:19" ht="15" thickBot="1" x14ac:dyDescent="0.35">
      <c r="E9" s="22" t="s">
        <v>160</v>
      </c>
      <c r="F9" s="138"/>
      <c r="G9" s="139"/>
      <c r="I9" s="22" t="s">
        <v>160</v>
      </c>
      <c r="J9" s="138"/>
      <c r="K9" s="139"/>
      <c r="M9" s="22" t="s">
        <v>160</v>
      </c>
      <c r="N9" s="138"/>
      <c r="O9" s="139"/>
      <c r="Q9" s="22" t="s">
        <v>160</v>
      </c>
      <c r="R9" s="138"/>
      <c r="S9" s="139"/>
    </row>
    <row r="10" spans="4:19" ht="16.2" thickBot="1" x14ac:dyDescent="0.35">
      <c r="D10" s="154" t="s">
        <v>155</v>
      </c>
      <c r="E10" s="1" t="s">
        <v>46</v>
      </c>
      <c r="F10" s="119"/>
      <c r="G10" s="119"/>
      <c r="H10" s="154" t="s">
        <v>155</v>
      </c>
      <c r="I10" s="1" t="s">
        <v>46</v>
      </c>
      <c r="J10" s="119"/>
      <c r="K10" s="119"/>
      <c r="L10" s="154" t="s">
        <v>155</v>
      </c>
      <c r="M10" s="1" t="s">
        <v>46</v>
      </c>
      <c r="N10" s="119"/>
      <c r="O10" s="119"/>
      <c r="P10" s="154" t="s">
        <v>155</v>
      </c>
      <c r="Q10" s="1" t="s">
        <v>46</v>
      </c>
      <c r="R10" s="119"/>
      <c r="S10" s="119"/>
    </row>
    <row r="11" spans="4:19" ht="16.2" thickBot="1" x14ac:dyDescent="0.35">
      <c r="D11" s="154"/>
      <c r="E11" s="1" t="s">
        <v>47</v>
      </c>
      <c r="F11" s="119"/>
      <c r="G11" s="119"/>
      <c r="H11" s="154"/>
      <c r="I11" s="1" t="s">
        <v>47</v>
      </c>
      <c r="J11" s="119"/>
      <c r="K11" s="119"/>
      <c r="L11" s="154"/>
      <c r="M11" s="1" t="s">
        <v>47</v>
      </c>
      <c r="N11" s="119"/>
      <c r="O11" s="119"/>
      <c r="P11" s="154"/>
      <c r="Q11" s="1" t="s">
        <v>47</v>
      </c>
      <c r="R11" s="119"/>
      <c r="S11" s="119"/>
    </row>
    <row r="12" spans="4:19" ht="16.2" thickBot="1" x14ac:dyDescent="0.35">
      <c r="D12" s="154"/>
      <c r="E12" s="1" t="s">
        <v>148</v>
      </c>
      <c r="F12" s="119"/>
      <c r="G12" s="119"/>
      <c r="H12" s="154"/>
      <c r="I12" s="1" t="s">
        <v>148</v>
      </c>
      <c r="J12" s="119"/>
      <c r="K12" s="119"/>
      <c r="L12" s="154"/>
      <c r="M12" s="1" t="s">
        <v>148</v>
      </c>
      <c r="N12" s="119"/>
      <c r="O12" s="119"/>
      <c r="P12" s="154"/>
      <c r="Q12" s="1" t="s">
        <v>148</v>
      </c>
      <c r="R12" s="119"/>
      <c r="S12" s="119"/>
    </row>
    <row r="15" spans="4:19" x14ac:dyDescent="0.3">
      <c r="E15" t="s">
        <v>46</v>
      </c>
      <c r="F15" s="121">
        <f>SUM(F4:G4,J4:K4,N4:O4,R4:S4,F10:G10,J10:K10,N10:O10,R10:S10)</f>
        <v>0</v>
      </c>
    </row>
    <row r="16" spans="4:19" x14ac:dyDescent="0.3">
      <c r="E16" t="s">
        <v>47</v>
      </c>
      <c r="F16" s="121">
        <f>SUM(F5:G5,J5:K5,N5:O5,R5:S5,F11:G11,J11:K11,N11:O11,R11:S11)</f>
        <v>0</v>
      </c>
    </row>
    <row r="17" spans="5:6" x14ac:dyDescent="0.3">
      <c r="E17" t="s">
        <v>148</v>
      </c>
      <c r="F17" s="121">
        <f>SUM(F6:G6,J6:K6,N6:O6,R6:S6,F12:G12,J12:K12,N12:O12,R12:S12)</f>
        <v>0</v>
      </c>
    </row>
  </sheetData>
  <mergeCells count="17">
    <mergeCell ref="D4:D6"/>
    <mergeCell ref="D10:D12"/>
    <mergeCell ref="H10:H12"/>
    <mergeCell ref="H4:H6"/>
    <mergeCell ref="L4:L6"/>
    <mergeCell ref="L10:L12"/>
    <mergeCell ref="F9:G9"/>
    <mergeCell ref="J9:K9"/>
    <mergeCell ref="R9:S9"/>
    <mergeCell ref="P10:P12"/>
    <mergeCell ref="H1:P1"/>
    <mergeCell ref="F3:G3"/>
    <mergeCell ref="J3:K3"/>
    <mergeCell ref="N3:O3"/>
    <mergeCell ref="R3:S3"/>
    <mergeCell ref="P4:P6"/>
    <mergeCell ref="N9:O9"/>
  </mergeCells>
  <dataValidations count="1">
    <dataValidation type="decimal" operator="greaterThan" allowBlank="1" showInputMessage="1" showErrorMessage="1" errorTitle="Campo para Valores Monetarios" error="Permitido apenas numeros! (Valores Monetarios)" promptTitle="Campo para Valores Monetarios" prompt="Digite apenas numeros! (Valores Monetarios)" sqref="F4:G6 J4:K6 N4:O6 R4:S6 F10:G12 J10:K12 N10:O12 R10:S12" xr:uid="{860BE0B7-D506-4523-AE50-DEEF0FE52713}">
      <formula1>0</formula1>
    </dataValidation>
  </dataValidations>
  <pageMargins left="0.511811024" right="0.511811024" top="0.78740157499999996" bottom="0.78740157499999996" header="0.31496062000000002" footer="0.31496062000000002"/>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796AA-F855-45D0-8131-6C95A148ED93}">
  <dimension ref="A1:H7"/>
  <sheetViews>
    <sheetView workbookViewId="0">
      <selection activeCell="J3" sqref="J3"/>
    </sheetView>
  </sheetViews>
  <sheetFormatPr defaultRowHeight="14.4" x14ac:dyDescent="0.3"/>
  <cols>
    <col min="3" max="3" width="11.109375" customWidth="1"/>
    <col min="4" max="4" width="14" customWidth="1"/>
    <col min="8" max="8" width="9.33203125" hidden="1" customWidth="1"/>
  </cols>
  <sheetData>
    <row r="1" spans="1:8" ht="18.600000000000001" thickBot="1" x14ac:dyDescent="0.4">
      <c r="A1" s="161" t="s">
        <v>161</v>
      </c>
      <c r="B1" s="162"/>
      <c r="C1" s="162"/>
      <c r="D1" s="162"/>
      <c r="E1" s="162"/>
      <c r="F1" s="162"/>
      <c r="G1" s="163"/>
    </row>
    <row r="2" spans="1:8" ht="18" x14ac:dyDescent="0.35">
      <c r="A2" s="164" t="s">
        <v>162</v>
      </c>
      <c r="B2" s="165"/>
      <c r="C2" s="168" t="s">
        <v>46</v>
      </c>
      <c r="D2" s="122">
        <f>SUM('CONTROLE DE ENTRADA'!F13+0)</f>
        <v>0</v>
      </c>
      <c r="E2" s="170" t="s">
        <v>163</v>
      </c>
      <c r="F2" s="172">
        <f>SUM(D2-D3)</f>
        <v>0</v>
      </c>
      <c r="G2" s="173"/>
      <c r="H2" s="126">
        <f>SUM(F2+0)</f>
        <v>0</v>
      </c>
    </row>
    <row r="3" spans="1:8" ht="18.600000000000001" thickBot="1" x14ac:dyDescent="0.4">
      <c r="A3" s="166" t="s">
        <v>155</v>
      </c>
      <c r="B3" s="167"/>
      <c r="C3" s="169"/>
      <c r="D3" s="124">
        <f>SUM('CONTROLE DE SAIDA'!F15+0)</f>
        <v>0</v>
      </c>
      <c r="E3" s="171"/>
      <c r="F3" s="174"/>
      <c r="G3" s="175"/>
    </row>
    <row r="4" spans="1:8" ht="18" x14ac:dyDescent="0.35">
      <c r="A4" s="166" t="s">
        <v>162</v>
      </c>
      <c r="B4" s="167"/>
      <c r="C4" s="176" t="s">
        <v>47</v>
      </c>
      <c r="D4" s="122">
        <f>SUM('CONTROLE DE ENTRADA'!H13+0)</f>
        <v>0</v>
      </c>
      <c r="E4" s="170" t="s">
        <v>163</v>
      </c>
      <c r="F4" s="172">
        <f t="shared" ref="F4" si="0">SUM(D4-D5)</f>
        <v>0</v>
      </c>
      <c r="G4" s="173"/>
      <c r="H4" s="126">
        <f>SUM(F4+0)</f>
        <v>0</v>
      </c>
    </row>
    <row r="5" spans="1:8" ht="18.600000000000001" thickBot="1" x14ac:dyDescent="0.4">
      <c r="A5" s="166" t="s">
        <v>155</v>
      </c>
      <c r="B5" s="167"/>
      <c r="C5" s="169"/>
      <c r="D5" s="123">
        <f>SUM('CONTROLE DE SAIDA'!F16+0)</f>
        <v>0</v>
      </c>
      <c r="E5" s="171"/>
      <c r="F5" s="174"/>
      <c r="G5" s="175"/>
    </row>
    <row r="6" spans="1:8" ht="18" x14ac:dyDescent="0.35">
      <c r="A6" s="166" t="s">
        <v>162</v>
      </c>
      <c r="B6" s="167"/>
      <c r="C6" s="176" t="s">
        <v>148</v>
      </c>
      <c r="D6" s="122">
        <f>SUM('CONTROLE DE ENTRADA'!G16+0)</f>
        <v>0</v>
      </c>
      <c r="E6" s="170" t="s">
        <v>163</v>
      </c>
      <c r="F6" s="172">
        <f t="shared" ref="F6" si="1">SUM(D6-D7)</f>
        <v>0</v>
      </c>
      <c r="G6" s="173"/>
      <c r="H6" s="126">
        <f>SUM(F6+0)</f>
        <v>0</v>
      </c>
    </row>
    <row r="7" spans="1:8" ht="18.600000000000001" thickBot="1" x14ac:dyDescent="0.4">
      <c r="A7" s="178" t="s">
        <v>155</v>
      </c>
      <c r="B7" s="179"/>
      <c r="C7" s="177"/>
      <c r="D7" s="123">
        <f>SUM('CONTROLE DE SAIDA'!F17+0)</f>
        <v>0</v>
      </c>
      <c r="E7" s="171"/>
      <c r="F7" s="174"/>
      <c r="G7" s="175"/>
    </row>
  </sheetData>
  <mergeCells count="16">
    <mergeCell ref="E4:E5"/>
    <mergeCell ref="F4:G5"/>
    <mergeCell ref="E6:E7"/>
    <mergeCell ref="F6:G7"/>
    <mergeCell ref="A4:B4"/>
    <mergeCell ref="C4:C5"/>
    <mergeCell ref="A5:B5"/>
    <mergeCell ref="A6:B6"/>
    <mergeCell ref="C6:C7"/>
    <mergeCell ref="A7:B7"/>
    <mergeCell ref="A1:G1"/>
    <mergeCell ref="A2:B2"/>
    <mergeCell ref="A3:B3"/>
    <mergeCell ref="C2:C3"/>
    <mergeCell ref="E2:E3"/>
    <mergeCell ref="F2:G3"/>
  </mergeCells>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INICIO</vt:lpstr>
      <vt:lpstr>TABELA - BARBEARIA</vt:lpstr>
      <vt:lpstr>TABELA - BAR</vt:lpstr>
      <vt:lpstr>FORNECEDORES</vt:lpstr>
      <vt:lpstr>CAIXA</vt:lpstr>
      <vt:lpstr>CONTROLE DE ENTRADA</vt:lpstr>
      <vt:lpstr>CONTROLE DE SAIDA</vt:lpstr>
      <vt:lpstr>FECHAMENTO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Sergio Silva</dc:creator>
  <cp:lastModifiedBy>Sergio Silva</cp:lastModifiedBy>
  <dcterms:created xsi:type="dcterms:W3CDTF">2015-06-05T18:19:34Z</dcterms:created>
  <dcterms:modified xsi:type="dcterms:W3CDTF">2020-09-23T02:20:24Z</dcterms:modified>
</cp:coreProperties>
</file>