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899160\Downloads\"/>
    </mc:Choice>
  </mc:AlternateContent>
  <xr:revisionPtr revIDLastSave="0" documentId="13_ncr:1_{F0D5CA98-5A6D-456C-888B-4D4AD859EA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gistro Julho" sheetId="4" r:id="rId1"/>
    <sheet name="Conta" sheetId="5" r:id="rId2"/>
    <sheet name="Tipo" sheetId="6" r:id="rId3"/>
    <sheet name="Categoria" sheetId="7" r:id="rId4"/>
    <sheet name="Temp" sheetId="8" r:id="rId5"/>
    <sheet name="Tabela dinâmica 1" sheetId="9" r:id="rId6"/>
    <sheet name="Tabela dinâmica 2" sheetId="10" r:id="rId7"/>
  </sheets>
  <definedNames>
    <definedName name="_xlnm._FilterDatabase" localSheetId="3" hidden="1">Categoria!$A$2:$E$13</definedName>
    <definedName name="_xlnm._FilterDatabase" localSheetId="1" hidden="1">Conta!$A$2:$D$8</definedName>
    <definedName name="_xlnm._FilterDatabase" localSheetId="0" hidden="1">'Registro Julho'!$A$9:$J$79</definedName>
    <definedName name="_xlnm._FilterDatabase" localSheetId="2" hidden="1">Tipo!$A$2:$C$11</definedName>
    <definedName name="CATEGORIA_TB">Categoria!$A$3:$E$13</definedName>
    <definedName name="CONTA_TB">Conta!$A$3:$D$8</definedName>
    <definedName name="REGISTRO_TB" localSheetId="0">'Registro Julho'!$A$53:$J$79</definedName>
    <definedName name="REGISTRO_TB">#REF!</definedName>
    <definedName name="TIPO_TB">Tipo!$A$3:$C$11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A3" i="8"/>
  <c r="I2" i="8"/>
  <c r="A2" i="8"/>
  <c r="I1" i="8"/>
  <c r="C1" i="8"/>
  <c r="B1" i="8"/>
  <c r="A1" i="8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N55" i="4" s="1"/>
  <c r="H11" i="4"/>
  <c r="J10" i="4"/>
  <c r="O55" i="4" s="1"/>
  <c r="I10" i="4"/>
  <c r="H10" i="4"/>
  <c r="M55" i="4" s="1"/>
  <c r="M5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3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Nâo mexer no H2-H7, pode quebrar a tabela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0"/>
            <color rgb="FF000000"/>
            <rFont val="Arial"/>
            <scheme val="minor"/>
          </rPr>
          <t>Tabela de Junho
Categoria
Lista Alternativa 
Lista Dinâmica
	-SERGIO KENJI SAWASAKI TANAKA</t>
        </r>
      </text>
    </comment>
    <comment ref="I1" authorId="0" shapeId="0" xr:uid="{00000000-0006-0000-0700-000002000000}">
      <text>
        <r>
          <rPr>
            <sz val="10"/>
            <color rgb="FF000000"/>
            <rFont val="Arial"/>
            <scheme val="minor"/>
          </rPr>
          <t>Contas 
Lista Dinâmica
	-SERGIO KENJI SAWASAKI TANAKA</t>
        </r>
      </text>
    </comment>
  </commentList>
</comments>
</file>

<file path=xl/sharedStrings.xml><?xml version="1.0" encoding="utf-8"?>
<sst xmlns="http://schemas.openxmlformats.org/spreadsheetml/2006/main" count="124" uniqueCount="47">
  <si>
    <t>Conta</t>
  </si>
  <si>
    <t>Tipo</t>
  </si>
  <si>
    <t>Despesa</t>
  </si>
  <si>
    <t xml:space="preserve">Data </t>
  </si>
  <si>
    <t xml:space="preserve">Categoria </t>
  </si>
  <si>
    <t xml:space="preserve">Descrição </t>
  </si>
  <si>
    <t xml:space="preserve">Valor </t>
  </si>
  <si>
    <t xml:space="preserve">ID </t>
  </si>
  <si>
    <t xml:space="preserve">Conta </t>
  </si>
  <si>
    <t>Data</t>
  </si>
  <si>
    <t>Descrição</t>
  </si>
  <si>
    <t>Receita</t>
  </si>
  <si>
    <t>Despesas</t>
  </si>
  <si>
    <t>Investimento</t>
  </si>
  <si>
    <t>Inter-Mastercard</t>
  </si>
  <si>
    <t>Outros</t>
  </si>
  <si>
    <t xml:space="preserve">Comida </t>
  </si>
  <si>
    <t>Carro</t>
  </si>
  <si>
    <t>Clear-CC</t>
  </si>
  <si>
    <t xml:space="preserve">Dividendos </t>
  </si>
  <si>
    <t>Bolsa</t>
  </si>
  <si>
    <t>FIIS</t>
  </si>
  <si>
    <t xml:space="preserve">Receita Total </t>
  </si>
  <si>
    <t>Despesa Total</t>
  </si>
  <si>
    <t>Investimento Total</t>
  </si>
  <si>
    <t xml:space="preserve">Vale alimentação </t>
  </si>
  <si>
    <t>Gasto Total</t>
  </si>
  <si>
    <t xml:space="preserve">Caixa-CP </t>
  </si>
  <si>
    <t xml:space="preserve">Salário </t>
  </si>
  <si>
    <t>Selic</t>
  </si>
  <si>
    <t>Atos</t>
  </si>
  <si>
    <t>Julho</t>
  </si>
  <si>
    <t xml:space="preserve">Receita </t>
  </si>
  <si>
    <t xml:space="preserve">Fatura </t>
  </si>
  <si>
    <t xml:space="preserve">Acampamento Nathan </t>
  </si>
  <si>
    <t>Pix</t>
  </si>
  <si>
    <t>Bananinha</t>
  </si>
  <si>
    <t xml:space="preserve">Creatina </t>
  </si>
  <si>
    <t>Açai</t>
  </si>
  <si>
    <t xml:space="preserve">Hamburgueria Melt </t>
  </si>
  <si>
    <t xml:space="preserve">Estacionamento </t>
  </si>
  <si>
    <t xml:space="preserve">Fund Araucária </t>
  </si>
  <si>
    <t>Habilitado(S/N)</t>
  </si>
  <si>
    <t xml:space="preserve">Tipo </t>
  </si>
  <si>
    <t>Data Criação</t>
  </si>
  <si>
    <t>SUM of Despesas</t>
  </si>
  <si>
    <t xml:space="preserve">SUM of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</si>
</sst>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R$ -416]#,##0.00"/>
    <numFmt numFmtId="165" formatCode="dd/mm/yyyy"/>
    <numFmt numFmtId="166" formatCode="_([$R$ -416]* #,##0.00_);_([$R$ -416]* \(#,##0.00\);_([$R$ -416]* &quot;-&quot;??_);_(@_)"/>
  </numFmts>
  <fonts count="7">
    <font>
      <sz val="10"/>
      <color rgb="FF000000"/>
      <name val="Arial"/>
      <scheme val="minor"/>
    </font>
    <font>
      <b/>
      <sz val="36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11">
    <fill>
      <patternFill patternType="none"/>
    </fill>
    <fill>
      <patternFill patternType="gray125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CCA677"/>
        <bgColor rgb="FFCCA677"/>
      </patternFill>
    </fill>
    <fill>
      <patternFill patternType="solid">
        <fgColor rgb="FFF8F2EB"/>
        <bgColor rgb="FFF8F2EB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165" fontId="5" fillId="0" borderId="0" xfId="0" applyNumberFormat="1" applyFont="1" applyAlignment="1"/>
    <xf numFmtId="165" fontId="5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/>
    <xf numFmtId="0" fontId="2" fillId="0" borderId="0" xfId="0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5" fillId="3" borderId="0" xfId="0" applyFont="1" applyFill="1"/>
    <xf numFmtId="0" fontId="5" fillId="3" borderId="0" xfId="0" applyFont="1" applyFill="1" applyAlignment="1"/>
    <xf numFmtId="165" fontId="5" fillId="3" borderId="0" xfId="0" applyNumberFormat="1" applyFont="1" applyFill="1" applyAlignment="1"/>
    <xf numFmtId="164" fontId="5" fillId="3" borderId="0" xfId="0" applyNumberFormat="1" applyFont="1" applyFill="1" applyAlignment="1"/>
    <xf numFmtId="166" fontId="5" fillId="0" borderId="0" xfId="0" applyNumberFormat="1" applyFont="1" applyAlignment="1"/>
    <xf numFmtId="0" fontId="5" fillId="4" borderId="0" xfId="0" applyFont="1" applyFill="1"/>
    <xf numFmtId="0" fontId="5" fillId="4" borderId="0" xfId="0" applyFont="1" applyFill="1" applyAlignment="1"/>
    <xf numFmtId="165" fontId="5" fillId="4" borderId="0" xfId="0" applyNumberFormat="1" applyFont="1" applyFill="1" applyAlignment="1"/>
    <xf numFmtId="164" fontId="5" fillId="4" borderId="0" xfId="0" applyNumberFormat="1" applyFont="1" applyFill="1" applyAlignment="1"/>
    <xf numFmtId="166" fontId="5" fillId="0" borderId="0" xfId="0" applyNumberFormat="1" applyFont="1" applyAlignment="1"/>
    <xf numFmtId="0" fontId="5" fillId="4" borderId="0" xfId="0" applyFont="1" applyFill="1" applyAlignment="1"/>
    <xf numFmtId="0" fontId="5" fillId="3" borderId="0" xfId="0" applyFont="1" applyFill="1" applyAlignment="1"/>
    <xf numFmtId="165" fontId="5" fillId="3" borderId="0" xfId="0" applyNumberFormat="1" applyFont="1" applyFill="1"/>
    <xf numFmtId="164" fontId="5" fillId="3" borderId="0" xfId="0" applyNumberFormat="1" applyFont="1" applyFill="1"/>
    <xf numFmtId="165" fontId="5" fillId="4" borderId="0" xfId="0" applyNumberFormat="1" applyFont="1" applyFill="1"/>
    <xf numFmtId="164" fontId="5" fillId="4" borderId="0" xfId="0" applyNumberFormat="1" applyFont="1" applyFill="1"/>
    <xf numFmtId="164" fontId="5" fillId="0" borderId="0" xfId="0" applyNumberFormat="1" applyFont="1"/>
    <xf numFmtId="166" fontId="6" fillId="3" borderId="0" xfId="0" applyNumberFormat="1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5" fillId="5" borderId="0" xfId="0" applyFont="1" applyFill="1" applyAlignment="1"/>
    <xf numFmtId="0" fontId="5" fillId="6" borderId="0" xfId="0" applyFont="1" applyFill="1" applyAlignment="1"/>
    <xf numFmtId="0" fontId="5" fillId="6" borderId="0" xfId="0" applyFont="1" applyFill="1"/>
    <xf numFmtId="0" fontId="5" fillId="7" borderId="0" xfId="0" applyFont="1" applyFill="1" applyAlignment="1"/>
    <xf numFmtId="0" fontId="5" fillId="8" borderId="0" xfId="0" applyFont="1" applyFill="1" applyAlignment="1"/>
    <xf numFmtId="0" fontId="5" fillId="8" borderId="0" xfId="0" applyFont="1" applyFill="1"/>
    <xf numFmtId="0" fontId="5" fillId="9" borderId="0" xfId="0" applyFont="1" applyFill="1" applyAlignment="1"/>
    <xf numFmtId="0" fontId="5" fillId="10" borderId="0" xfId="0" applyFont="1" applyFill="1" applyAlignment="1"/>
    <xf numFmtId="165" fontId="5" fillId="10" borderId="0" xfId="0" applyNumberFormat="1" applyFont="1" applyFill="1" applyAlignment="1"/>
    <xf numFmtId="165" fontId="5" fillId="3" borderId="0" xfId="0" applyNumberFormat="1" applyFont="1" applyFill="1" applyAlignment="1"/>
    <xf numFmtId="165" fontId="5" fillId="10" borderId="0" xfId="0" applyNumberFormat="1" applyFont="1" applyFill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pivotButton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12"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3">
    <tableStyle name="Registro Maio -style" pivot="0" count="4" xr9:uid="{00000000-0011-0000-FFFF-FFFF00000000}">
      <tableStyleElement type="headerRow" dxfId="11"/>
      <tableStyleElement type="totalRow" dxfId="8"/>
      <tableStyleElement type="firstRowStripe" dxfId="10"/>
      <tableStyleElement type="secondRowStripe" dxfId="9"/>
    </tableStyle>
    <tableStyle name="Registro Junho-style" pivot="0" count="4" xr9:uid="{00000000-0011-0000-FFFF-FFFF01000000}">
      <tableStyleElement type="headerRow" dxfId="7"/>
      <tableStyleElement type="totalRow" dxfId="4"/>
      <tableStyleElement type="firstRowStripe" dxfId="6"/>
      <tableStyleElement type="secondRowStripe" dxfId="5"/>
    </tableStyle>
    <tableStyle name="Registro Julho-style" pivot="0" count="4" xr9:uid="{00000000-0011-0000-FFFF-FFFF02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Despesas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'Tabela dinâmica 1'!$B$1</c:f>
              <c:strCache>
                <c:ptCount val="1"/>
                <c:pt idx="0">
                  <c:v>Despesa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56D-4D5B-BDB8-A39AF793B0A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56D-4D5B-BDB8-A39AF793B0A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656D-4D5B-BDB8-A39AF793B0A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656D-4D5B-BDB8-A39AF793B0AC}"/>
              </c:ext>
            </c:extLst>
          </c:dPt>
          <c:cat>
            <c:strRef>
              <c:f>'Tabela dinâmica 1'!$A$2:$A$5</c:f>
              <c:strCache>
                <c:ptCount val="4"/>
                <c:pt idx="1">
                  <c:v>Categoria </c:v>
                </c:pt>
                <c:pt idx="2">
                  <c:v>Carro</c:v>
                </c:pt>
                <c:pt idx="3">
                  <c:v>Comida </c:v>
                </c:pt>
              </c:strCache>
            </c:strRef>
          </c:cat>
          <c:val>
            <c:numRef>
              <c:f>'Tabela dinâmica 1'!$B$2:$B$5</c:f>
              <c:numCache>
                <c:formatCode>General</c:formatCode>
                <c:ptCount val="4"/>
                <c:pt idx="1">
                  <c:v>0</c:v>
                </c:pt>
                <c:pt idx="2">
                  <c:v>364</c:v>
                </c:pt>
                <c:pt idx="3">
                  <c:v>445.03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6D-4D5B-BDB8-A39AF793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Receitas X Despesas X Investimento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'Tabela dinâmica 2'!$B$1</c:f>
              <c:strCache>
                <c:ptCount val="1"/>
                <c:pt idx="0">
                  <c:v>SUM of Valor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623-4FDE-9D35-B5A70BB25F4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623-4FDE-9D35-B5A70BB25F4C}"/>
              </c:ext>
            </c:extLst>
          </c:dPt>
          <c:dPt>
            <c:idx val="2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623-4FDE-9D35-B5A70BB25F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dinâmica 2'!$A$2:$A$4</c:f>
              <c:strCache>
                <c:ptCount val="3"/>
                <c:pt idx="0">
                  <c:v>Despesa</c:v>
                </c:pt>
                <c:pt idx="1">
                  <c:v>Investimento</c:v>
                </c:pt>
                <c:pt idx="2">
                  <c:v>Receita</c:v>
                </c:pt>
              </c:strCache>
            </c:strRef>
          </c:cat>
          <c:val>
            <c:numRef>
              <c:f>'Tabela dinâmica 2'!$B$2:$B$4</c:f>
              <c:numCache>
                <c:formatCode>General</c:formatCode>
                <c:ptCount val="3"/>
                <c:pt idx="0">
                  <c:v>1175.8499999999999</c:v>
                </c:pt>
                <c:pt idx="1">
                  <c:v>287.07</c:v>
                </c:pt>
                <c:pt idx="2">
                  <c:v>3490.67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623-4FDE-9D35-B5A70BB2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136414"/>
        <c:axId val="27765556"/>
      </c:barChart>
      <c:catAx>
        <c:axId val="17871364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65556"/>
        <c:crosses val="autoZero"/>
        <c:auto val="1"/>
        <c:lblAlgn val="ctr"/>
        <c:lblOffset val="100"/>
        <c:noMultiLvlLbl val="1"/>
      </c:catAx>
      <c:valAx>
        <c:axId val="27765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713641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0</xdr:row>
      <xdr:rowOff>95250</xdr:rowOff>
    </xdr:from>
    <xdr:ext cx="1238250" cy="628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20225" y="1130825"/>
          <a:ext cx="1221000" cy="5805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/>
            <a:t>Salvar</a:t>
          </a: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476250</xdr:colOff>
      <xdr:row>4</xdr:row>
      <xdr:rowOff>95250</xdr:rowOff>
    </xdr:from>
    <xdr:ext cx="1238250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521075" y="850600"/>
          <a:ext cx="1221000" cy="5904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/>
            <a:t>Cancelar</a:t>
          </a:r>
          <a:endParaRPr sz="18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2</xdr:row>
      <xdr:rowOff>104775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2</xdr:row>
      <xdr:rowOff>133350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o Tanaka" refreshedDate="45135.398329629628" refreshedVersion="8" recordCount="36" xr:uid="{00000000-000A-0000-FFFF-FFFF00000000}">
  <cacheSource type="worksheet">
    <worksheetSource ref="A9:J45" sheet="Registro Maio "/>
  </cacheSource>
  <cacheFields count="10">
    <cacheField name="ID " numFmtId="0">
      <sharedItems containsString="0" containsBlank="1" containsNumber="1" containsInteger="1" minValue="1" maxValue="17"/>
    </cacheField>
    <cacheField name="Conta " numFmtId="0">
      <sharedItems containsBlank="1"/>
    </cacheField>
    <cacheField name="Tipo" numFmtId="0">
      <sharedItems containsBlank="1" count="4">
        <s v="Despesa"/>
        <s v="Receita"/>
        <s v="Investimento"/>
        <m/>
      </sharedItems>
    </cacheField>
    <cacheField name="Data2" numFmtId="0">
      <sharedItems containsNonDate="0" containsDate="1" containsString="0" containsBlank="1" minDate="2023-04-28T00:00:00" maxDate="2023-05-21T00:00:00"/>
    </cacheField>
    <cacheField name="Categoria " numFmtId="0">
      <sharedItems containsBlank="1" count="8">
        <s v="Outros"/>
        <s v="Comida "/>
        <s v="Carro"/>
        <s v="Dividendos "/>
        <s v="Bolsa"/>
        <s v="FIIS"/>
        <s v="Salário "/>
        <m/>
      </sharedItems>
    </cacheField>
    <cacheField name="Descrição" numFmtId="0">
      <sharedItems containsBlank="1"/>
    </cacheField>
    <cacheField name="Valor " numFmtId="164">
      <sharedItems containsString="0" containsBlank="1" containsNumber="1" minValue="0.67" maxValue="1600"/>
    </cacheField>
    <cacheField name="Receita" numFmtId="166">
      <sharedItems containsSemiMixedTypes="0" containsString="0" containsNumber="1" minValue="0" maxValue="1600"/>
    </cacheField>
    <cacheField name="Despesas" numFmtId="166">
      <sharedItems containsSemiMixedTypes="0" containsString="0" containsNumber="1" minValue="0" maxValue="288.25"/>
    </cacheField>
    <cacheField name="Investimento" numFmtId="166">
      <sharedItems containsSemiMixedTypes="0" containsString="0" containsNumber="1" minValue="0" maxValue="15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7"/>
    <s v="Inter-Mastercard"/>
    <x v="0"/>
    <d v="2023-05-17T00:00:00"/>
    <x v="0"/>
    <s v="Roupa"/>
    <n v="266.82"/>
    <n v="0"/>
    <n v="266.82"/>
    <n v="0"/>
  </r>
  <r>
    <n v="16"/>
    <s v="Inter-Mastercard"/>
    <x v="0"/>
    <d v="2023-05-17T00:00:00"/>
    <x v="1"/>
    <s v="Senor Ramirez "/>
    <n v="73"/>
    <n v="0"/>
    <n v="73"/>
    <n v="0"/>
  </r>
  <r>
    <n v="15"/>
    <s v="Inter-Mastercard"/>
    <x v="0"/>
    <d v="2023-05-20T00:00:00"/>
    <x v="1"/>
    <s v="Churraco "/>
    <n v="37.5"/>
    <n v="0"/>
    <n v="37.5"/>
    <n v="0"/>
  </r>
  <r>
    <n v="14"/>
    <s v="Inter-Mastercard"/>
    <x v="1"/>
    <d v="2023-05-20T00:00:00"/>
    <x v="0"/>
    <s v="Pagamento do suplemento"/>
    <n v="290"/>
    <n v="290"/>
    <n v="0"/>
    <n v="0"/>
  </r>
  <r>
    <n v="13"/>
    <s v="Inter-Mastercard"/>
    <x v="0"/>
    <d v="2023-05-17T00:00:00"/>
    <x v="2"/>
    <s v="Gasolina"/>
    <n v="208"/>
    <n v="0"/>
    <n v="208"/>
    <n v="0"/>
  </r>
  <r>
    <n v="12"/>
    <s v="Inter-Mastercard"/>
    <x v="0"/>
    <d v="2023-05-13T00:00:00"/>
    <x v="1"/>
    <s v="Suplemento"/>
    <n v="288.25"/>
    <n v="0"/>
    <n v="288.25"/>
    <n v="0"/>
  </r>
  <r>
    <n v="11"/>
    <s v="Clear-CC"/>
    <x v="1"/>
    <d v="2023-05-15T00:00:00"/>
    <x v="3"/>
    <s v="BTCI11"/>
    <n v="0.67"/>
    <n v="0.67"/>
    <n v="0"/>
    <n v="0"/>
  </r>
  <r>
    <n v="10"/>
    <s v="Inter-Mastercard"/>
    <x v="0"/>
    <d v="2023-05-12T00:00:00"/>
    <x v="1"/>
    <s v="Outback"/>
    <n v="46.28"/>
    <n v="0"/>
    <n v="46.28"/>
    <n v="0"/>
  </r>
  <r>
    <n v="9"/>
    <s v="Inter-Mastercard"/>
    <x v="0"/>
    <d v="2023-05-12T00:00:00"/>
    <x v="0"/>
    <s v="Presente de dia das mães "/>
    <n v="100"/>
    <n v="0"/>
    <n v="100"/>
    <n v="0"/>
  </r>
  <r>
    <n v="8"/>
    <s v="Clear-CC"/>
    <x v="2"/>
    <d v="2023-05-05T00:00:00"/>
    <x v="4"/>
    <s v="AGRO3"/>
    <n v="159.25"/>
    <n v="0"/>
    <n v="0"/>
    <n v="159.25"/>
  </r>
  <r>
    <n v="7"/>
    <s v="Clear-CC"/>
    <x v="2"/>
    <d v="2023-05-04T00:00:00"/>
    <x v="5"/>
    <s v="BTCI11"/>
    <n v="127.82"/>
    <n v="0"/>
    <n v="0"/>
    <n v="127.82"/>
  </r>
  <r>
    <n v="6"/>
    <s v="Inter-Mastercard"/>
    <x v="0"/>
    <d v="2023-05-11T00:00:00"/>
    <x v="2"/>
    <s v="Estacionamento"/>
    <n v="6"/>
    <n v="0"/>
    <n v="6"/>
    <n v="0"/>
  </r>
  <r>
    <n v="5"/>
    <s v="Inter-Mastercard"/>
    <x v="0"/>
    <d v="2023-05-05T00:00:00"/>
    <x v="2"/>
    <s v="Gasolina "/>
    <n v="150"/>
    <n v="0"/>
    <n v="150"/>
    <n v="0"/>
  </r>
  <r>
    <n v="4"/>
    <s v="Inter-Mastercard"/>
    <x v="1"/>
    <d v="2023-05-12T00:00:00"/>
    <x v="0"/>
    <s v="Vale alimentação "/>
    <n v="600"/>
    <n v="600"/>
    <n v="0"/>
    <n v="0"/>
  </r>
  <r>
    <n v="3"/>
    <s v="Inter-Mastercard"/>
    <x v="1"/>
    <d v="2023-05-05T00:00:00"/>
    <x v="0"/>
    <s v="Hackaton "/>
    <n v="500"/>
    <n v="500"/>
    <n v="0"/>
    <n v="0"/>
  </r>
  <r>
    <n v="2"/>
    <s v="Caixa-CP "/>
    <x v="1"/>
    <d v="2023-04-28T00:00:00"/>
    <x v="6"/>
    <s v="Fundação araucária"/>
    <n v="500"/>
    <n v="500"/>
    <n v="0"/>
    <n v="0"/>
  </r>
  <r>
    <n v="1"/>
    <s v="Caixa-CP "/>
    <x v="1"/>
    <d v="2023-04-28T00:00:00"/>
    <x v="6"/>
    <s v="Atos "/>
    <n v="1600"/>
    <n v="160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  <r>
    <m/>
    <m/>
    <x v="3"/>
    <m/>
    <x v="7"/>
    <m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dinâmica 1" cacheId="4" applyNumberFormats="0" applyBorderFormats="0" applyFontFormats="0" applyPatternFormats="0" applyAlignmentFormats="0" applyWidthHeightFormats="0" dataCaption="" updatedVersion="8" rowGrandTotals="0" compact="0" compactData="0">
  <location ref="A3:B6" firstHeaderRow="1" firstDataRow="1" firstDataCol="1" rowPageCount="1" colPageCount="1"/>
  <pivotFields count="10">
    <pivotField name="ID " compact="0" outline="0" multipleItemSelectionAllowed="1" showAll="0"/>
    <pivotField name="Conta " compact="0" outline="0" multipleItemSelectionAllowed="1" showAll="0"/>
    <pivotField name="Tipo"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compact="0" outline="0" showAll="0" includeNewItemsInFilter="1"/>
    <pivotField name="Categoria " axis="axisRow" compact="0" outline="0" multipleItemSelectionAllowed="1" showAll="0" sortType="ascending">
      <items count="9">
        <item x="4"/>
        <item x="2"/>
        <item x="1"/>
        <item x="3"/>
        <item x="5"/>
        <item x="0"/>
        <item x="6"/>
        <item x="7"/>
        <item t="default"/>
      </items>
    </pivotField>
    <pivotField name="Descrição" compact="0" outline="0" multipleItemSelectionAllowed="1" showAll="0"/>
    <pivotField name="Valor " compact="0" numFmtId="164" outline="0" multipleItemSelectionAllowed="1" showAll="0"/>
    <pivotField name="Receita" compact="0" numFmtId="166" outline="0" multipleItemSelectionAllowed="1" showAll="0"/>
    <pivotField name="Despesas" dataField="1" compact="0" numFmtId="166" outline="0" multipleItemSelectionAllowed="1" showAll="0"/>
    <pivotField name="Investimento" compact="0" numFmtId="166" outline="0" multipleItemSelectionAllowed="1" showAll="0"/>
  </pivotFields>
  <rowFields count="1">
    <field x="4"/>
  </rowFields>
  <rowItems count="3">
    <i>
      <x v="1"/>
    </i>
    <i>
      <x v="2"/>
    </i>
    <i>
      <x v="5"/>
    </i>
  </rowItems>
  <colItems count="1">
    <i/>
  </colItems>
  <pageFields count="1">
    <pageField fld="2" hier="0"/>
  </pageFields>
  <dataFields count="1">
    <dataField name="SUM of Despesas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ela dinâmica 2" cacheId="4" applyNumberFormats="0" applyBorderFormats="0" applyFontFormats="0" applyPatternFormats="0" applyAlignmentFormats="0" applyWidthHeightFormats="0" dataCaption="" updatedVersion="8" rowGrandTotals="0" compact="0" compactData="0">
  <location ref="A1:B4" firstHeaderRow="1" firstDataRow="1" firstDataCol="1"/>
  <pivotFields count="10">
    <pivotField name="ID " compact="0" outline="0" multipleItemSelectionAllowed="1" showAll="0"/>
    <pivotField name="Conta " compact="0" outline="0" multipleItemSelectionAllowed="1" showAll="0"/>
    <pivotField name="Tipo" axis="axisRow" compact="0" outline="0" multipleItemSelectionAllowed="1" showAll="0" sortType="ascending">
      <items count="5">
        <item x="0"/>
        <item x="2"/>
        <item x="1"/>
        <item h="1" x="3"/>
        <item t="default"/>
      </items>
    </pivotField>
    <pivotField compact="0" outline="0" showAll="0" includeNewItemsInFilter="1"/>
    <pivotField name="Categoria " compact="0" outline="0" multipleItemSelectionAllowed="1" showAll="0"/>
    <pivotField name="Descrição" compact="0" outline="0" multipleItemSelectionAllowed="1" showAll="0"/>
    <pivotField name="Valor " dataField="1" compact="0" numFmtId="164" outline="0" multipleItemSelectionAllowed="1" showAll="0"/>
    <pivotField name="Receita" compact="0" numFmtId="166" outline="0" multipleItemSelectionAllowed="1" showAll="0"/>
    <pivotField name="Despesas" compact="0" numFmtId="166" outline="0" multipleItemSelectionAllowed="1" showAll="0"/>
    <pivotField name="Investimento" compact="0" numFmtId="166" outline="0" multipleItemSelectionAllowed="1"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Valor 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L54:O57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Registro Julh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7CC3"/>
    <outlinePr summaryBelow="0" summaryRight="0"/>
  </sheetPr>
  <dimension ref="A1:O79"/>
  <sheetViews>
    <sheetView tabSelected="1" workbookViewId="0">
      <pane ySplit="9" topLeftCell="A10" activePane="bottomLeft" state="frozen"/>
      <selection pane="bottomLeft" activeCell="D6" sqref="D6:E6"/>
    </sheetView>
  </sheetViews>
  <sheetFormatPr defaultColWidth="12.6328125" defaultRowHeight="15.75" customHeight="1"/>
  <cols>
    <col min="2" max="2" width="14.6328125" customWidth="1"/>
    <col min="6" max="6" width="31.08984375" customWidth="1"/>
    <col min="10" max="15" width="18" customWidth="1"/>
  </cols>
  <sheetData>
    <row r="1" spans="1:15" ht="15" customHeight="1">
      <c r="A1" s="47" t="s">
        <v>31</v>
      </c>
      <c r="B1" s="48"/>
      <c r="C1" s="1"/>
      <c r="D1" s="1"/>
      <c r="E1" s="1"/>
      <c r="F1" s="49"/>
      <c r="G1" s="2"/>
    </row>
    <row r="2" spans="1:15" ht="18">
      <c r="A2" s="48"/>
      <c r="B2" s="48"/>
      <c r="C2" s="3" t="s">
        <v>0</v>
      </c>
      <c r="D2" s="50"/>
      <c r="E2" s="48"/>
      <c r="F2" s="48"/>
      <c r="G2" s="4"/>
      <c r="H2" s="5"/>
      <c r="I2" s="6"/>
      <c r="J2" s="5"/>
      <c r="K2" s="5"/>
      <c r="L2" s="5"/>
      <c r="M2" s="5"/>
      <c r="N2" s="5"/>
      <c r="O2" s="5"/>
    </row>
    <row r="3" spans="1:15" ht="18">
      <c r="A3" s="48"/>
      <c r="B3" s="48"/>
      <c r="C3" s="3" t="s">
        <v>1</v>
      </c>
      <c r="D3" s="50"/>
      <c r="E3" s="48"/>
      <c r="F3" s="48"/>
      <c r="G3" s="4"/>
      <c r="H3" s="5"/>
      <c r="I3" s="6"/>
      <c r="J3" s="5"/>
      <c r="K3" s="5"/>
      <c r="L3" s="5"/>
      <c r="M3" s="5"/>
      <c r="N3" s="5"/>
      <c r="O3" s="5"/>
    </row>
    <row r="4" spans="1:15" ht="18">
      <c r="A4" s="7"/>
      <c r="B4" s="8"/>
      <c r="C4" s="8" t="s">
        <v>3</v>
      </c>
      <c r="D4" s="51"/>
      <c r="E4" s="48"/>
      <c r="F4" s="48"/>
      <c r="G4" s="4"/>
      <c r="H4" s="9"/>
      <c r="I4" s="10"/>
      <c r="J4" s="9"/>
      <c r="K4" s="9"/>
      <c r="L4" s="9"/>
      <c r="M4" s="9"/>
      <c r="N4" s="9"/>
      <c r="O4" s="9"/>
    </row>
    <row r="5" spans="1:15" ht="18">
      <c r="A5" s="7"/>
      <c r="B5" s="8"/>
      <c r="C5" s="8" t="s">
        <v>4</v>
      </c>
      <c r="D5" s="50"/>
      <c r="E5" s="48"/>
      <c r="F5" s="48"/>
      <c r="G5" s="4"/>
      <c r="H5" s="5"/>
      <c r="I5" s="6"/>
      <c r="J5" s="5"/>
      <c r="K5" s="5"/>
      <c r="L5" s="5"/>
      <c r="M5" s="5"/>
      <c r="N5" s="5"/>
      <c r="O5" s="5"/>
    </row>
    <row r="6" spans="1:15" ht="18">
      <c r="A6" s="7"/>
      <c r="B6" s="8"/>
      <c r="C6" s="8" t="s">
        <v>5</v>
      </c>
      <c r="D6" s="50"/>
      <c r="E6" s="48"/>
      <c r="F6" s="48"/>
      <c r="G6" s="4"/>
      <c r="H6" s="5"/>
      <c r="I6" s="6"/>
      <c r="J6" s="5"/>
      <c r="K6" s="5"/>
      <c r="L6" s="5"/>
      <c r="M6" s="5"/>
      <c r="N6" s="5"/>
      <c r="O6" s="5"/>
    </row>
    <row r="7" spans="1:15" ht="18">
      <c r="A7" s="7"/>
      <c r="B7" s="8"/>
      <c r="C7" s="8" t="s">
        <v>6</v>
      </c>
      <c r="D7" s="52"/>
      <c r="E7" s="48"/>
      <c r="F7" s="48"/>
      <c r="G7" s="4"/>
      <c r="H7" s="11"/>
      <c r="I7" s="12"/>
      <c r="J7" s="11"/>
      <c r="K7" s="11"/>
      <c r="L7" s="11"/>
      <c r="M7" s="11"/>
      <c r="N7" s="11"/>
      <c r="O7" s="11"/>
    </row>
    <row r="8" spans="1:15" ht="13">
      <c r="A8" s="1"/>
      <c r="B8" s="13"/>
      <c r="C8" s="13"/>
      <c r="D8" s="1"/>
      <c r="E8" s="1"/>
      <c r="F8" s="1"/>
      <c r="G8" s="2"/>
    </row>
    <row r="9" spans="1:15" ht="13">
      <c r="A9" s="14" t="s">
        <v>7</v>
      </c>
      <c r="B9" s="14" t="s">
        <v>8</v>
      </c>
      <c r="C9" s="14" t="s">
        <v>1</v>
      </c>
      <c r="D9" s="14" t="s">
        <v>9</v>
      </c>
      <c r="E9" s="14" t="s">
        <v>4</v>
      </c>
      <c r="F9" s="14" t="s">
        <v>10</v>
      </c>
      <c r="G9" s="15" t="s">
        <v>6</v>
      </c>
      <c r="H9" s="34" t="s">
        <v>32</v>
      </c>
      <c r="I9" s="14" t="s">
        <v>12</v>
      </c>
      <c r="J9" s="14" t="s">
        <v>13</v>
      </c>
      <c r="K9" s="13"/>
      <c r="L9" s="13"/>
      <c r="M9" s="13"/>
      <c r="N9" s="13"/>
      <c r="O9" s="13"/>
    </row>
    <row r="10" spans="1:15" ht="12.5">
      <c r="A10" s="27">
        <v>13</v>
      </c>
      <c r="B10" s="17" t="s">
        <v>14</v>
      </c>
      <c r="C10" s="17" t="s">
        <v>2</v>
      </c>
      <c r="D10" s="18">
        <v>45130</v>
      </c>
      <c r="E10" s="17" t="s">
        <v>15</v>
      </c>
      <c r="F10" s="17" t="s">
        <v>33</v>
      </c>
      <c r="G10" s="19">
        <v>286.08</v>
      </c>
      <c r="H10" s="33">
        <f t="shared" ref="H10:H79" si="0">IF(C10="Receita",G10,0)</f>
        <v>0</v>
      </c>
      <c r="I10" s="33">
        <f t="shared" ref="I10:I79" si="1">IF(C10="Despesa",G10,0)</f>
        <v>286.08</v>
      </c>
      <c r="J10" s="33">
        <f t="shared" ref="J10:J78" si="2">IF(C10="Investimento",G10,0)</f>
        <v>0</v>
      </c>
      <c r="K10" s="20"/>
      <c r="L10" s="20"/>
      <c r="M10" s="20"/>
      <c r="N10" s="20"/>
      <c r="O10" s="20"/>
    </row>
    <row r="11" spans="1:15" ht="12.5">
      <c r="A11" s="26">
        <v>12</v>
      </c>
      <c r="B11" s="22" t="s">
        <v>14</v>
      </c>
      <c r="C11" s="22" t="s">
        <v>2</v>
      </c>
      <c r="D11" s="23">
        <v>45117</v>
      </c>
      <c r="E11" s="22" t="s">
        <v>15</v>
      </c>
      <c r="F11" s="22" t="s">
        <v>34</v>
      </c>
      <c r="G11" s="24">
        <v>100</v>
      </c>
      <c r="H11" s="33">
        <f t="shared" si="0"/>
        <v>0</v>
      </c>
      <c r="I11" s="33">
        <f t="shared" si="1"/>
        <v>100</v>
      </c>
      <c r="J11" s="33">
        <f t="shared" si="2"/>
        <v>0</v>
      </c>
      <c r="K11" s="20"/>
      <c r="L11" s="20"/>
      <c r="M11" s="20"/>
      <c r="N11" s="20"/>
      <c r="O11" s="20"/>
    </row>
    <row r="12" spans="1:15" ht="12.5">
      <c r="A12" s="27">
        <v>11</v>
      </c>
      <c r="B12" s="17" t="s">
        <v>14</v>
      </c>
      <c r="C12" s="17" t="s">
        <v>11</v>
      </c>
      <c r="D12" s="18">
        <v>45115</v>
      </c>
      <c r="E12" s="17" t="s">
        <v>15</v>
      </c>
      <c r="F12" s="17" t="s">
        <v>35</v>
      </c>
      <c r="G12" s="19">
        <v>12</v>
      </c>
      <c r="H12" s="33">
        <f t="shared" si="0"/>
        <v>12</v>
      </c>
      <c r="I12" s="33">
        <f t="shared" si="1"/>
        <v>0</v>
      </c>
      <c r="J12" s="33">
        <f t="shared" si="2"/>
        <v>0</v>
      </c>
      <c r="K12" s="20"/>
      <c r="L12" s="20"/>
      <c r="M12" s="20"/>
      <c r="N12" s="20"/>
      <c r="O12" s="20"/>
    </row>
    <row r="13" spans="1:15" ht="12.5">
      <c r="A13" s="26">
        <v>10</v>
      </c>
      <c r="B13" s="22" t="s">
        <v>14</v>
      </c>
      <c r="C13" s="22" t="s">
        <v>2</v>
      </c>
      <c r="D13" s="23">
        <v>45113</v>
      </c>
      <c r="E13" s="22" t="s">
        <v>16</v>
      </c>
      <c r="F13" s="22" t="s">
        <v>36</v>
      </c>
      <c r="G13" s="24">
        <v>3</v>
      </c>
      <c r="H13" s="33">
        <f t="shared" si="0"/>
        <v>0</v>
      </c>
      <c r="I13" s="33">
        <f t="shared" si="1"/>
        <v>3</v>
      </c>
      <c r="J13" s="33">
        <f t="shared" si="2"/>
        <v>0</v>
      </c>
      <c r="K13" s="20"/>
      <c r="L13" s="20"/>
      <c r="M13" s="20"/>
      <c r="N13" s="20"/>
      <c r="O13" s="20"/>
    </row>
    <row r="14" spans="1:15" ht="12.5">
      <c r="A14" s="27">
        <v>9</v>
      </c>
      <c r="B14" s="17" t="s">
        <v>27</v>
      </c>
      <c r="C14" s="17" t="s">
        <v>13</v>
      </c>
      <c r="D14" s="18">
        <v>45113</v>
      </c>
      <c r="E14" s="17" t="s">
        <v>15</v>
      </c>
      <c r="F14" s="17"/>
      <c r="G14" s="19">
        <v>1000</v>
      </c>
      <c r="H14" s="33">
        <f t="shared" si="0"/>
        <v>0</v>
      </c>
      <c r="I14" s="33">
        <f t="shared" si="1"/>
        <v>0</v>
      </c>
      <c r="J14" s="33">
        <f t="shared" si="2"/>
        <v>1000</v>
      </c>
      <c r="K14" s="20"/>
      <c r="L14" s="20"/>
      <c r="M14" s="20"/>
      <c r="N14" s="20"/>
      <c r="O14" s="20"/>
    </row>
    <row r="15" spans="1:15" ht="12.5">
      <c r="A15" s="26">
        <v>8</v>
      </c>
      <c r="B15" s="22" t="s">
        <v>14</v>
      </c>
      <c r="C15" s="22" t="s">
        <v>2</v>
      </c>
      <c r="D15" s="23">
        <v>45113</v>
      </c>
      <c r="E15" s="22" t="s">
        <v>16</v>
      </c>
      <c r="F15" s="22" t="s">
        <v>37</v>
      </c>
      <c r="G15" s="24">
        <v>80</v>
      </c>
      <c r="H15" s="33">
        <f t="shared" si="0"/>
        <v>0</v>
      </c>
      <c r="I15" s="33">
        <f t="shared" si="1"/>
        <v>80</v>
      </c>
      <c r="J15" s="33">
        <f t="shared" si="2"/>
        <v>0</v>
      </c>
      <c r="K15" s="20"/>
      <c r="L15" s="20"/>
      <c r="M15" s="20"/>
      <c r="N15" s="20"/>
      <c r="O15" s="20"/>
    </row>
    <row r="16" spans="1:15" ht="12.5">
      <c r="A16" s="27">
        <v>7</v>
      </c>
      <c r="B16" s="17" t="s">
        <v>14</v>
      </c>
      <c r="C16" s="17" t="s">
        <v>2</v>
      </c>
      <c r="D16" s="18">
        <v>45113</v>
      </c>
      <c r="E16" s="17" t="s">
        <v>16</v>
      </c>
      <c r="F16" s="17" t="s">
        <v>38</v>
      </c>
      <c r="G16" s="19">
        <v>15</v>
      </c>
      <c r="H16" s="33">
        <f t="shared" si="0"/>
        <v>0</v>
      </c>
      <c r="I16" s="33">
        <f t="shared" si="1"/>
        <v>15</v>
      </c>
      <c r="J16" s="33">
        <f t="shared" si="2"/>
        <v>0</v>
      </c>
      <c r="K16" s="20"/>
      <c r="L16" s="20"/>
      <c r="M16" s="20"/>
      <c r="N16" s="20"/>
      <c r="O16" s="20"/>
    </row>
    <row r="17" spans="1:15" ht="12.5">
      <c r="A17" s="26">
        <v>6</v>
      </c>
      <c r="B17" s="22" t="s">
        <v>14</v>
      </c>
      <c r="C17" s="22" t="s">
        <v>2</v>
      </c>
      <c r="D17" s="23">
        <v>45110</v>
      </c>
      <c r="E17" s="22" t="s">
        <v>15</v>
      </c>
      <c r="F17" s="22" t="s">
        <v>33</v>
      </c>
      <c r="G17" s="24">
        <v>262.27999999999997</v>
      </c>
      <c r="H17" s="33">
        <f t="shared" si="0"/>
        <v>0</v>
      </c>
      <c r="I17" s="33">
        <f t="shared" si="1"/>
        <v>262.27999999999997</v>
      </c>
      <c r="J17" s="33">
        <f t="shared" si="2"/>
        <v>0</v>
      </c>
      <c r="K17" s="20"/>
      <c r="L17" s="20"/>
      <c r="M17" s="20"/>
      <c r="N17" s="20"/>
      <c r="O17" s="20"/>
    </row>
    <row r="18" spans="1:15" ht="12.5">
      <c r="A18" s="27">
        <v>5</v>
      </c>
      <c r="B18" s="17" t="s">
        <v>14</v>
      </c>
      <c r="C18" s="17" t="s">
        <v>2</v>
      </c>
      <c r="D18" s="18">
        <v>45109</v>
      </c>
      <c r="E18" s="17" t="s">
        <v>16</v>
      </c>
      <c r="F18" s="17" t="s">
        <v>39</v>
      </c>
      <c r="G18" s="19">
        <v>76.7</v>
      </c>
      <c r="H18" s="33">
        <f t="shared" si="0"/>
        <v>0</v>
      </c>
      <c r="I18" s="33">
        <f t="shared" si="1"/>
        <v>76.7</v>
      </c>
      <c r="J18" s="33">
        <f t="shared" si="2"/>
        <v>0</v>
      </c>
      <c r="K18" s="20"/>
      <c r="L18" s="20"/>
      <c r="M18" s="20"/>
      <c r="N18" s="20"/>
      <c r="O18" s="20"/>
    </row>
    <row r="19" spans="1:15" ht="12.5">
      <c r="A19" s="26">
        <v>4</v>
      </c>
      <c r="B19" s="22" t="s">
        <v>14</v>
      </c>
      <c r="C19" s="22" t="s">
        <v>2</v>
      </c>
      <c r="D19" s="23">
        <v>45108</v>
      </c>
      <c r="E19" s="22" t="s">
        <v>17</v>
      </c>
      <c r="F19" s="22" t="s">
        <v>40</v>
      </c>
      <c r="G19" s="24">
        <v>8</v>
      </c>
      <c r="H19" s="33">
        <f t="shared" si="0"/>
        <v>0</v>
      </c>
      <c r="I19" s="33">
        <f t="shared" si="1"/>
        <v>8</v>
      </c>
      <c r="J19" s="33">
        <f t="shared" si="2"/>
        <v>0</v>
      </c>
      <c r="K19" s="20"/>
      <c r="L19" s="20"/>
      <c r="M19" s="20"/>
      <c r="N19" s="20"/>
      <c r="O19" s="20"/>
    </row>
    <row r="20" spans="1:15" ht="12.5">
      <c r="A20" s="27">
        <v>3</v>
      </c>
      <c r="B20" s="17" t="s">
        <v>27</v>
      </c>
      <c r="C20" s="17" t="s">
        <v>11</v>
      </c>
      <c r="D20" s="18">
        <v>45108</v>
      </c>
      <c r="E20" s="17" t="s">
        <v>28</v>
      </c>
      <c r="F20" s="17" t="s">
        <v>41</v>
      </c>
      <c r="G20" s="19">
        <v>500</v>
      </c>
      <c r="H20" s="33">
        <f t="shared" si="0"/>
        <v>500</v>
      </c>
      <c r="I20" s="33">
        <f t="shared" si="1"/>
        <v>0</v>
      </c>
      <c r="J20" s="33">
        <f t="shared" si="2"/>
        <v>0</v>
      </c>
      <c r="K20" s="20"/>
      <c r="L20" s="20"/>
      <c r="M20" s="20"/>
      <c r="N20" s="20"/>
      <c r="O20" s="20"/>
    </row>
    <row r="21" spans="1:15" ht="12.5">
      <c r="A21" s="26">
        <v>2</v>
      </c>
      <c r="B21" s="22" t="s">
        <v>14</v>
      </c>
      <c r="C21" s="22" t="s">
        <v>11</v>
      </c>
      <c r="D21" s="23">
        <v>45108</v>
      </c>
      <c r="E21" s="22" t="s">
        <v>28</v>
      </c>
      <c r="F21" s="26" t="s">
        <v>25</v>
      </c>
      <c r="G21" s="24">
        <v>400</v>
      </c>
      <c r="H21" s="33">
        <f t="shared" si="0"/>
        <v>400</v>
      </c>
      <c r="I21" s="33">
        <f t="shared" si="1"/>
        <v>0</v>
      </c>
      <c r="J21" s="33">
        <f t="shared" si="2"/>
        <v>0</v>
      </c>
      <c r="K21" s="20"/>
      <c r="L21" s="20"/>
      <c r="M21" s="20"/>
      <c r="N21" s="20"/>
      <c r="O21" s="20"/>
    </row>
    <row r="22" spans="1:15" ht="12.5">
      <c r="A22" s="27">
        <v>1</v>
      </c>
      <c r="B22" s="17" t="s">
        <v>14</v>
      </c>
      <c r="C22" s="17" t="s">
        <v>11</v>
      </c>
      <c r="D22" s="18">
        <v>45108</v>
      </c>
      <c r="E22" s="17" t="s">
        <v>28</v>
      </c>
      <c r="F22" s="17" t="s">
        <v>30</v>
      </c>
      <c r="G22" s="19">
        <v>1600</v>
      </c>
      <c r="H22" s="33">
        <f t="shared" si="0"/>
        <v>1600</v>
      </c>
      <c r="I22" s="33">
        <f t="shared" si="1"/>
        <v>0</v>
      </c>
      <c r="J22" s="33">
        <f t="shared" si="2"/>
        <v>0</v>
      </c>
      <c r="K22" s="20"/>
      <c r="L22" s="20"/>
      <c r="M22" s="20"/>
      <c r="N22" s="20"/>
      <c r="O22" s="20"/>
    </row>
    <row r="23" spans="1:15" ht="12.5">
      <c r="A23" s="26"/>
      <c r="B23" s="22"/>
      <c r="C23" s="22"/>
      <c r="D23" s="23"/>
      <c r="E23" s="22"/>
      <c r="F23" s="22"/>
      <c r="G23" s="24"/>
      <c r="H23" s="33">
        <f t="shared" si="0"/>
        <v>0</v>
      </c>
      <c r="I23" s="33">
        <f t="shared" si="1"/>
        <v>0</v>
      </c>
      <c r="J23" s="33">
        <f t="shared" si="2"/>
        <v>0</v>
      </c>
      <c r="K23" s="20"/>
      <c r="L23" s="20"/>
      <c r="M23" s="20"/>
      <c r="N23" s="20"/>
      <c r="O23" s="20"/>
    </row>
    <row r="24" spans="1:15" ht="12.5">
      <c r="A24" s="27"/>
      <c r="B24" s="17"/>
      <c r="C24" s="17"/>
      <c r="D24" s="18"/>
      <c r="E24" s="17"/>
      <c r="F24" s="17"/>
      <c r="G24" s="19"/>
      <c r="H24" s="33">
        <f t="shared" si="0"/>
        <v>0</v>
      </c>
      <c r="I24" s="33">
        <f t="shared" si="1"/>
        <v>0</v>
      </c>
      <c r="J24" s="33">
        <f t="shared" si="2"/>
        <v>0</v>
      </c>
      <c r="K24" s="20"/>
      <c r="L24" s="20"/>
      <c r="M24" s="20"/>
      <c r="N24" s="20"/>
      <c r="O24" s="20"/>
    </row>
    <row r="25" spans="1:15" ht="12.5">
      <c r="A25" s="26"/>
      <c r="B25" s="22"/>
      <c r="C25" s="22"/>
      <c r="D25" s="23"/>
      <c r="E25" s="22"/>
      <c r="F25" s="22"/>
      <c r="G25" s="24"/>
      <c r="H25" s="33">
        <f t="shared" si="0"/>
        <v>0</v>
      </c>
      <c r="I25" s="33">
        <f t="shared" si="1"/>
        <v>0</v>
      </c>
      <c r="J25" s="33">
        <f t="shared" si="2"/>
        <v>0</v>
      </c>
      <c r="K25" s="20"/>
      <c r="L25" s="20"/>
      <c r="M25" s="20"/>
      <c r="N25" s="20"/>
      <c r="O25" s="20"/>
    </row>
    <row r="26" spans="1:15" ht="12.5">
      <c r="A26" s="27"/>
      <c r="B26" s="17"/>
      <c r="C26" s="17"/>
      <c r="D26" s="18"/>
      <c r="E26" s="17"/>
      <c r="F26" s="17"/>
      <c r="G26" s="19"/>
      <c r="H26" s="33">
        <f t="shared" si="0"/>
        <v>0</v>
      </c>
      <c r="I26" s="33">
        <f t="shared" si="1"/>
        <v>0</v>
      </c>
      <c r="J26" s="33">
        <f t="shared" si="2"/>
        <v>0</v>
      </c>
      <c r="K26" s="20"/>
      <c r="L26" s="20"/>
      <c r="M26" s="20"/>
      <c r="N26" s="20"/>
      <c r="O26" s="20"/>
    </row>
    <row r="27" spans="1:15" ht="12.5">
      <c r="A27" s="26"/>
      <c r="B27" s="22"/>
      <c r="C27" s="22"/>
      <c r="D27" s="23"/>
      <c r="E27" s="22"/>
      <c r="F27" s="22"/>
      <c r="G27" s="24"/>
      <c r="H27" s="33">
        <f t="shared" si="0"/>
        <v>0</v>
      </c>
      <c r="I27" s="33">
        <f t="shared" si="1"/>
        <v>0</v>
      </c>
      <c r="J27" s="33">
        <f t="shared" si="2"/>
        <v>0</v>
      </c>
      <c r="K27" s="20"/>
      <c r="L27" s="20"/>
      <c r="M27" s="20"/>
      <c r="N27" s="20"/>
      <c r="O27" s="20"/>
    </row>
    <row r="28" spans="1:15" ht="12.5">
      <c r="A28" s="27"/>
      <c r="B28" s="17"/>
      <c r="C28" s="17"/>
      <c r="D28" s="18"/>
      <c r="E28" s="17"/>
      <c r="F28" s="17"/>
      <c r="G28" s="19"/>
      <c r="H28" s="33">
        <f t="shared" si="0"/>
        <v>0</v>
      </c>
      <c r="I28" s="33">
        <f t="shared" si="1"/>
        <v>0</v>
      </c>
      <c r="J28" s="33">
        <f t="shared" si="2"/>
        <v>0</v>
      </c>
      <c r="K28" s="20"/>
      <c r="L28" s="20"/>
      <c r="M28" s="20"/>
      <c r="N28" s="20"/>
      <c r="O28" s="20"/>
    </row>
    <row r="29" spans="1:15" ht="12.5">
      <c r="A29" s="26"/>
      <c r="B29" s="22"/>
      <c r="C29" s="22"/>
      <c r="D29" s="23"/>
      <c r="E29" s="22"/>
      <c r="F29" s="22"/>
      <c r="G29" s="24"/>
      <c r="H29" s="33">
        <f t="shared" si="0"/>
        <v>0</v>
      </c>
      <c r="I29" s="33">
        <f t="shared" si="1"/>
        <v>0</v>
      </c>
      <c r="J29" s="33">
        <f t="shared" si="2"/>
        <v>0</v>
      </c>
      <c r="K29" s="20"/>
      <c r="L29" s="20"/>
      <c r="M29" s="20"/>
      <c r="N29" s="20"/>
      <c r="O29" s="20"/>
    </row>
    <row r="30" spans="1:15" ht="12.5">
      <c r="A30" s="27"/>
      <c r="B30" s="17"/>
      <c r="C30" s="17"/>
      <c r="D30" s="18"/>
      <c r="E30" s="17"/>
      <c r="F30" s="17"/>
      <c r="G30" s="19"/>
      <c r="H30" s="33">
        <f t="shared" si="0"/>
        <v>0</v>
      </c>
      <c r="I30" s="33">
        <f t="shared" si="1"/>
        <v>0</v>
      </c>
      <c r="J30" s="33">
        <f t="shared" si="2"/>
        <v>0</v>
      </c>
      <c r="K30" s="20"/>
      <c r="L30" s="20"/>
      <c r="M30" s="20"/>
      <c r="N30" s="20"/>
      <c r="O30" s="20"/>
    </row>
    <row r="31" spans="1:15" ht="12.5">
      <c r="A31" s="26"/>
      <c r="B31" s="22"/>
      <c r="C31" s="22"/>
      <c r="D31" s="23"/>
      <c r="E31" s="22"/>
      <c r="F31" s="22"/>
      <c r="G31" s="24"/>
      <c r="H31" s="33">
        <f t="shared" si="0"/>
        <v>0</v>
      </c>
      <c r="I31" s="33">
        <f t="shared" si="1"/>
        <v>0</v>
      </c>
      <c r="J31" s="33">
        <f t="shared" si="2"/>
        <v>0</v>
      </c>
      <c r="K31" s="20"/>
      <c r="L31" s="20"/>
      <c r="M31" s="20"/>
      <c r="N31" s="20"/>
      <c r="O31" s="20"/>
    </row>
    <row r="32" spans="1:15" ht="12.5">
      <c r="A32" s="27"/>
      <c r="B32" s="17"/>
      <c r="C32" s="17"/>
      <c r="D32" s="18"/>
      <c r="E32" s="17"/>
      <c r="F32" s="17"/>
      <c r="G32" s="19"/>
      <c r="H32" s="33">
        <f t="shared" si="0"/>
        <v>0</v>
      </c>
      <c r="I32" s="33">
        <f t="shared" si="1"/>
        <v>0</v>
      </c>
      <c r="J32" s="33">
        <f t="shared" si="2"/>
        <v>0</v>
      </c>
      <c r="K32" s="20"/>
      <c r="L32" s="20"/>
      <c r="M32" s="20"/>
      <c r="N32" s="20"/>
      <c r="O32" s="20"/>
    </row>
    <row r="33" spans="1:15" ht="12.5">
      <c r="A33" s="26"/>
      <c r="B33" s="22"/>
      <c r="C33" s="22"/>
      <c r="D33" s="23"/>
      <c r="E33" s="22"/>
      <c r="F33" s="22"/>
      <c r="G33" s="24"/>
      <c r="H33" s="33">
        <f t="shared" si="0"/>
        <v>0</v>
      </c>
      <c r="I33" s="33">
        <f t="shared" si="1"/>
        <v>0</v>
      </c>
      <c r="J33" s="33">
        <f t="shared" si="2"/>
        <v>0</v>
      </c>
      <c r="K33" s="20"/>
      <c r="L33" s="20"/>
      <c r="M33" s="20"/>
      <c r="N33" s="20"/>
      <c r="O33" s="20"/>
    </row>
    <row r="34" spans="1:15" ht="12.5">
      <c r="A34" s="27"/>
      <c r="B34" s="17"/>
      <c r="C34" s="17"/>
      <c r="D34" s="18"/>
      <c r="E34" s="17"/>
      <c r="F34" s="17"/>
      <c r="G34" s="19"/>
      <c r="H34" s="33">
        <f t="shared" si="0"/>
        <v>0</v>
      </c>
      <c r="I34" s="33">
        <f t="shared" si="1"/>
        <v>0</v>
      </c>
      <c r="J34" s="33">
        <f t="shared" si="2"/>
        <v>0</v>
      </c>
      <c r="K34" s="20"/>
      <c r="L34" s="20"/>
      <c r="M34" s="20"/>
      <c r="N34" s="20"/>
      <c r="O34" s="20"/>
    </row>
    <row r="35" spans="1:15" ht="12.5">
      <c r="A35" s="26"/>
      <c r="B35" s="22"/>
      <c r="C35" s="22"/>
      <c r="D35" s="23"/>
      <c r="E35" s="22"/>
      <c r="F35" s="22"/>
      <c r="G35" s="24"/>
      <c r="H35" s="33">
        <f t="shared" si="0"/>
        <v>0</v>
      </c>
      <c r="I35" s="33">
        <f t="shared" si="1"/>
        <v>0</v>
      </c>
      <c r="J35" s="33">
        <f t="shared" si="2"/>
        <v>0</v>
      </c>
      <c r="K35" s="20"/>
      <c r="L35" s="20"/>
      <c r="M35" s="20"/>
      <c r="N35" s="20"/>
      <c r="O35" s="20"/>
    </row>
    <row r="36" spans="1:15" ht="12.5">
      <c r="A36" s="27"/>
      <c r="B36" s="17"/>
      <c r="C36" s="17"/>
      <c r="D36" s="18"/>
      <c r="E36" s="17"/>
      <c r="F36" s="17"/>
      <c r="G36" s="19"/>
      <c r="H36" s="33">
        <f t="shared" si="0"/>
        <v>0</v>
      </c>
      <c r="I36" s="33">
        <f t="shared" si="1"/>
        <v>0</v>
      </c>
      <c r="J36" s="33">
        <f t="shared" si="2"/>
        <v>0</v>
      </c>
      <c r="K36" s="20"/>
      <c r="L36" s="20"/>
      <c r="M36" s="20"/>
      <c r="N36" s="20"/>
      <c r="O36" s="20"/>
    </row>
    <row r="37" spans="1:15" ht="12.5">
      <c r="A37" s="26"/>
      <c r="B37" s="22"/>
      <c r="C37" s="22"/>
      <c r="D37" s="23"/>
      <c r="E37" s="22"/>
      <c r="F37" s="22"/>
      <c r="G37" s="24"/>
      <c r="H37" s="33">
        <f t="shared" si="0"/>
        <v>0</v>
      </c>
      <c r="I37" s="33">
        <f t="shared" si="1"/>
        <v>0</v>
      </c>
      <c r="J37" s="33">
        <f t="shared" si="2"/>
        <v>0</v>
      </c>
      <c r="K37" s="20"/>
      <c r="L37" s="20"/>
      <c r="M37" s="20"/>
      <c r="N37" s="20"/>
      <c r="O37" s="20"/>
    </row>
    <row r="38" spans="1:15" ht="12.5">
      <c r="A38" s="16"/>
      <c r="B38" s="17"/>
      <c r="C38" s="17"/>
      <c r="D38" s="18"/>
      <c r="E38" s="17"/>
      <c r="F38" s="17"/>
      <c r="G38" s="19"/>
      <c r="H38" s="33">
        <f t="shared" si="0"/>
        <v>0</v>
      </c>
      <c r="I38" s="33">
        <f t="shared" si="1"/>
        <v>0</v>
      </c>
      <c r="J38" s="33">
        <f t="shared" si="2"/>
        <v>0</v>
      </c>
      <c r="K38" s="20"/>
      <c r="L38" s="20"/>
      <c r="M38" s="20"/>
      <c r="N38" s="20"/>
      <c r="O38" s="20"/>
    </row>
    <row r="39" spans="1:15" ht="12.5">
      <c r="A39" s="21"/>
      <c r="B39" s="22"/>
      <c r="C39" s="22"/>
      <c r="D39" s="23"/>
      <c r="E39" s="22"/>
      <c r="F39" s="22"/>
      <c r="G39" s="24"/>
      <c r="H39" s="33">
        <f t="shared" si="0"/>
        <v>0</v>
      </c>
      <c r="I39" s="33">
        <f t="shared" si="1"/>
        <v>0</v>
      </c>
      <c r="J39" s="33">
        <f t="shared" si="2"/>
        <v>0</v>
      </c>
      <c r="K39" s="20"/>
      <c r="L39" s="20"/>
      <c r="M39" s="20"/>
      <c r="N39" s="20"/>
      <c r="O39" s="20"/>
    </row>
    <row r="40" spans="1:15" ht="12.5">
      <c r="A40" s="16"/>
      <c r="B40" s="17"/>
      <c r="C40" s="17"/>
      <c r="D40" s="18"/>
      <c r="E40" s="17"/>
      <c r="F40" s="17"/>
      <c r="G40" s="19"/>
      <c r="H40" s="33">
        <f t="shared" si="0"/>
        <v>0</v>
      </c>
      <c r="I40" s="33">
        <f t="shared" si="1"/>
        <v>0</v>
      </c>
      <c r="J40" s="33">
        <f t="shared" si="2"/>
        <v>0</v>
      </c>
      <c r="K40" s="20"/>
      <c r="L40" s="20"/>
      <c r="M40" s="20"/>
      <c r="N40" s="20"/>
      <c r="O40" s="20"/>
    </row>
    <row r="41" spans="1:15" ht="12.5">
      <c r="A41" s="21"/>
      <c r="B41" s="22"/>
      <c r="C41" s="22"/>
      <c r="D41" s="23"/>
      <c r="E41" s="22"/>
      <c r="F41" s="22"/>
      <c r="G41" s="24"/>
      <c r="H41" s="33">
        <f t="shared" si="0"/>
        <v>0</v>
      </c>
      <c r="I41" s="33">
        <f t="shared" si="1"/>
        <v>0</v>
      </c>
      <c r="J41" s="33">
        <f t="shared" si="2"/>
        <v>0</v>
      </c>
      <c r="K41" s="20"/>
      <c r="L41" s="20"/>
      <c r="M41" s="20"/>
      <c r="N41" s="20"/>
      <c r="O41" s="20"/>
    </row>
    <row r="42" spans="1:15" ht="12.5">
      <c r="A42" s="16"/>
      <c r="B42" s="17"/>
      <c r="C42" s="17"/>
      <c r="D42" s="18"/>
      <c r="E42" s="17"/>
      <c r="F42" s="17"/>
      <c r="G42" s="19"/>
      <c r="H42" s="33">
        <f t="shared" si="0"/>
        <v>0</v>
      </c>
      <c r="I42" s="33">
        <f t="shared" si="1"/>
        <v>0</v>
      </c>
      <c r="J42" s="33">
        <f t="shared" si="2"/>
        <v>0</v>
      </c>
      <c r="K42" s="20"/>
      <c r="L42" s="20"/>
      <c r="M42" s="20"/>
      <c r="N42" s="20"/>
      <c r="O42" s="20"/>
    </row>
    <row r="43" spans="1:15" ht="12.5">
      <c r="A43" s="21"/>
      <c r="B43" s="26"/>
      <c r="C43" s="22"/>
      <c r="D43" s="23"/>
      <c r="E43" s="22"/>
      <c r="F43" s="22"/>
      <c r="G43" s="24"/>
      <c r="H43" s="33">
        <f t="shared" si="0"/>
        <v>0</v>
      </c>
      <c r="I43" s="33">
        <f t="shared" si="1"/>
        <v>0</v>
      </c>
      <c r="J43" s="33">
        <f t="shared" si="2"/>
        <v>0</v>
      </c>
      <c r="K43" s="20"/>
      <c r="L43" s="20"/>
      <c r="M43" s="20"/>
      <c r="N43" s="20"/>
      <c r="O43" s="20"/>
    </row>
    <row r="44" spans="1:15" ht="12.5">
      <c r="A44" s="16"/>
      <c r="B44" s="17"/>
      <c r="C44" s="17"/>
      <c r="D44" s="18"/>
      <c r="E44" s="17"/>
      <c r="F44" s="17"/>
      <c r="G44" s="19"/>
      <c r="H44" s="33">
        <f t="shared" si="0"/>
        <v>0</v>
      </c>
      <c r="I44" s="33">
        <f t="shared" si="1"/>
        <v>0</v>
      </c>
      <c r="J44" s="33">
        <f t="shared" si="2"/>
        <v>0</v>
      </c>
      <c r="K44" s="20"/>
      <c r="L44" s="20"/>
      <c r="M44" s="20"/>
      <c r="N44" s="20"/>
      <c r="O44" s="20"/>
    </row>
    <row r="45" spans="1:15" ht="12.5">
      <c r="A45" s="21"/>
      <c r="B45" s="22"/>
      <c r="C45" s="22"/>
      <c r="D45" s="23"/>
      <c r="E45" s="22"/>
      <c r="F45" s="22"/>
      <c r="G45" s="24"/>
      <c r="H45" s="33">
        <f t="shared" si="0"/>
        <v>0</v>
      </c>
      <c r="I45" s="33">
        <f t="shared" si="1"/>
        <v>0</v>
      </c>
      <c r="J45" s="33">
        <f t="shared" si="2"/>
        <v>0</v>
      </c>
      <c r="K45" s="20"/>
      <c r="L45" s="20"/>
      <c r="M45" s="20"/>
      <c r="N45" s="20"/>
      <c r="O45" s="20"/>
    </row>
    <row r="46" spans="1:15" ht="12.5">
      <c r="A46" s="16"/>
      <c r="B46" s="17"/>
      <c r="C46" s="17"/>
      <c r="D46" s="18"/>
      <c r="E46" s="17"/>
      <c r="F46" s="17"/>
      <c r="G46" s="19"/>
      <c r="H46" s="33">
        <f t="shared" si="0"/>
        <v>0</v>
      </c>
      <c r="I46" s="33">
        <f t="shared" si="1"/>
        <v>0</v>
      </c>
      <c r="J46" s="33">
        <f t="shared" si="2"/>
        <v>0</v>
      </c>
      <c r="K46" s="20"/>
      <c r="L46" s="20"/>
      <c r="M46" s="20"/>
      <c r="N46" s="20"/>
      <c r="O46" s="20"/>
    </row>
    <row r="47" spans="1:15" ht="12.5">
      <c r="A47" s="21"/>
      <c r="B47" s="22"/>
      <c r="C47" s="22"/>
      <c r="D47" s="23"/>
      <c r="E47" s="22"/>
      <c r="F47" s="22"/>
      <c r="G47" s="24"/>
      <c r="H47" s="33">
        <f t="shared" si="0"/>
        <v>0</v>
      </c>
      <c r="I47" s="33">
        <f t="shared" si="1"/>
        <v>0</v>
      </c>
      <c r="J47" s="33">
        <f t="shared" si="2"/>
        <v>0</v>
      </c>
      <c r="K47" s="20"/>
      <c r="L47" s="20"/>
      <c r="M47" s="20"/>
      <c r="N47" s="20"/>
      <c r="O47" s="20"/>
    </row>
    <row r="48" spans="1:15" ht="12.5">
      <c r="A48" s="16"/>
      <c r="B48" s="17"/>
      <c r="C48" s="17"/>
      <c r="D48" s="18"/>
      <c r="E48" s="17"/>
      <c r="F48" s="17"/>
      <c r="G48" s="19"/>
      <c r="H48" s="33">
        <f t="shared" si="0"/>
        <v>0</v>
      </c>
      <c r="I48" s="33">
        <f t="shared" si="1"/>
        <v>0</v>
      </c>
      <c r="J48" s="33">
        <f t="shared" si="2"/>
        <v>0</v>
      </c>
      <c r="K48" s="20"/>
      <c r="L48" s="20"/>
      <c r="M48" s="20"/>
      <c r="N48" s="20"/>
      <c r="O48" s="20"/>
    </row>
    <row r="49" spans="1:15" ht="12.5">
      <c r="A49" s="21"/>
      <c r="B49" s="22"/>
      <c r="C49" s="22"/>
      <c r="D49" s="23"/>
      <c r="E49" s="22"/>
      <c r="F49" s="22"/>
      <c r="G49" s="24"/>
      <c r="H49" s="33">
        <f t="shared" si="0"/>
        <v>0</v>
      </c>
      <c r="I49" s="33">
        <f t="shared" si="1"/>
        <v>0</v>
      </c>
      <c r="J49" s="33">
        <f t="shared" si="2"/>
        <v>0</v>
      </c>
      <c r="K49" s="20"/>
      <c r="L49" s="20"/>
      <c r="M49" s="20"/>
      <c r="N49" s="20"/>
      <c r="O49" s="20"/>
    </row>
    <row r="50" spans="1:15" ht="12.5">
      <c r="A50" s="16"/>
      <c r="B50" s="17"/>
      <c r="C50" s="17"/>
      <c r="D50" s="18"/>
      <c r="E50" s="17"/>
      <c r="F50" s="17"/>
      <c r="G50" s="19"/>
      <c r="H50" s="33">
        <f t="shared" si="0"/>
        <v>0</v>
      </c>
      <c r="I50" s="33">
        <f t="shared" si="1"/>
        <v>0</v>
      </c>
      <c r="J50" s="33">
        <f t="shared" si="2"/>
        <v>0</v>
      </c>
      <c r="K50" s="20"/>
      <c r="L50" s="20"/>
      <c r="M50" s="20"/>
      <c r="N50" s="20"/>
      <c r="O50" s="20"/>
    </row>
    <row r="51" spans="1:15" ht="12.5">
      <c r="A51" s="21"/>
      <c r="B51" s="22"/>
      <c r="C51" s="22"/>
      <c r="D51" s="23"/>
      <c r="E51" s="22"/>
      <c r="F51" s="22"/>
      <c r="G51" s="24"/>
      <c r="H51" s="33">
        <f t="shared" si="0"/>
        <v>0</v>
      </c>
      <c r="I51" s="33">
        <f t="shared" si="1"/>
        <v>0</v>
      </c>
      <c r="J51" s="33">
        <f t="shared" si="2"/>
        <v>0</v>
      </c>
      <c r="K51" s="20"/>
      <c r="L51" s="20"/>
      <c r="M51" s="20"/>
      <c r="N51" s="20"/>
      <c r="O51" s="20"/>
    </row>
    <row r="52" spans="1:15" ht="12.5">
      <c r="A52" s="16"/>
      <c r="B52" s="17"/>
      <c r="C52" s="17"/>
      <c r="D52" s="18"/>
      <c r="E52" s="17"/>
      <c r="F52" s="17"/>
      <c r="G52" s="19"/>
      <c r="H52" s="33">
        <f t="shared" si="0"/>
        <v>0</v>
      </c>
      <c r="I52" s="33">
        <f t="shared" si="1"/>
        <v>0</v>
      </c>
      <c r="J52" s="33">
        <f t="shared" si="2"/>
        <v>0</v>
      </c>
      <c r="K52" s="20"/>
      <c r="L52" s="20"/>
      <c r="M52" s="20"/>
      <c r="N52" s="20"/>
      <c r="O52" s="20"/>
    </row>
    <row r="53" spans="1:15" ht="12.5">
      <c r="A53" s="21"/>
      <c r="B53" s="22"/>
      <c r="C53" s="22"/>
      <c r="D53" s="23"/>
      <c r="E53" s="22"/>
      <c r="F53" s="22"/>
      <c r="G53" s="24"/>
      <c r="H53" s="33">
        <f t="shared" si="0"/>
        <v>0</v>
      </c>
      <c r="I53" s="33">
        <f t="shared" si="1"/>
        <v>0</v>
      </c>
      <c r="J53" s="33">
        <f t="shared" si="2"/>
        <v>0</v>
      </c>
      <c r="K53" s="20"/>
      <c r="L53" s="20"/>
      <c r="M53" s="20"/>
      <c r="N53" s="20"/>
      <c r="O53" s="20"/>
    </row>
    <row r="54" spans="1:15" ht="12.5">
      <c r="A54" s="16"/>
      <c r="B54" s="17"/>
      <c r="C54" s="17"/>
      <c r="D54" s="18"/>
      <c r="E54" s="17"/>
      <c r="F54" s="17"/>
      <c r="G54" s="19"/>
      <c r="H54" s="33">
        <f t="shared" si="0"/>
        <v>0</v>
      </c>
      <c r="I54" s="33">
        <f t="shared" si="1"/>
        <v>0</v>
      </c>
      <c r="J54" s="33">
        <f t="shared" si="2"/>
        <v>0</v>
      </c>
      <c r="K54" s="20"/>
      <c r="L54" s="6"/>
      <c r="M54" s="25" t="s">
        <v>22</v>
      </c>
      <c r="N54" s="25" t="s">
        <v>23</v>
      </c>
      <c r="O54" s="25" t="s">
        <v>24</v>
      </c>
    </row>
    <row r="55" spans="1:15" ht="12.5">
      <c r="A55" s="21"/>
      <c r="B55" s="22"/>
      <c r="C55" s="26"/>
      <c r="D55" s="23"/>
      <c r="E55" s="22"/>
      <c r="F55" s="22"/>
      <c r="G55" s="24"/>
      <c r="H55" s="33">
        <f t="shared" si="0"/>
        <v>0</v>
      </c>
      <c r="I55" s="33">
        <f t="shared" si="1"/>
        <v>0</v>
      </c>
      <c r="J55" s="33">
        <f t="shared" si="2"/>
        <v>0</v>
      </c>
      <c r="K55" s="20"/>
      <c r="L55" s="6"/>
      <c r="M55" s="25">
        <f t="shared" ref="M55:O55" si="3">SUM(H9:H79)</f>
        <v>2512</v>
      </c>
      <c r="N55" s="25">
        <f t="shared" si="3"/>
        <v>831.06</v>
      </c>
      <c r="O55" s="25">
        <f t="shared" si="3"/>
        <v>1000</v>
      </c>
    </row>
    <row r="56" spans="1:15" ht="12.5">
      <c r="A56" s="16"/>
      <c r="B56" s="17"/>
      <c r="C56" s="27"/>
      <c r="D56" s="18"/>
      <c r="E56" s="17"/>
      <c r="F56" s="17"/>
      <c r="G56" s="19"/>
      <c r="H56" s="33">
        <f t="shared" si="0"/>
        <v>0</v>
      </c>
      <c r="I56" s="33">
        <f t="shared" si="1"/>
        <v>0</v>
      </c>
      <c r="J56" s="33">
        <f t="shared" si="2"/>
        <v>0</v>
      </c>
      <c r="K56" s="20"/>
      <c r="L56" s="25"/>
      <c r="M56" s="25"/>
      <c r="N56" s="25"/>
      <c r="O56" s="25"/>
    </row>
    <row r="57" spans="1:15" ht="12.5">
      <c r="A57" s="21"/>
      <c r="B57" s="22"/>
      <c r="C57" s="26"/>
      <c r="D57" s="23"/>
      <c r="E57" s="22"/>
      <c r="F57" s="22"/>
      <c r="G57" s="24"/>
      <c r="H57" s="33">
        <f t="shared" si="0"/>
        <v>0</v>
      </c>
      <c r="I57" s="33">
        <f t="shared" si="1"/>
        <v>0</v>
      </c>
      <c r="J57" s="33">
        <f t="shared" si="2"/>
        <v>0</v>
      </c>
      <c r="K57" s="20"/>
      <c r="L57" s="25" t="s">
        <v>26</v>
      </c>
      <c r="M57" s="25">
        <f>N55+O55</f>
        <v>1831.06</v>
      </c>
      <c r="N57" s="25"/>
      <c r="O57" s="25"/>
    </row>
    <row r="58" spans="1:15" ht="12.5">
      <c r="A58" s="16"/>
      <c r="B58" s="17"/>
      <c r="C58" s="27"/>
      <c r="D58" s="18"/>
      <c r="E58" s="17"/>
      <c r="F58" s="17"/>
      <c r="G58" s="19"/>
      <c r="H58" s="33">
        <f t="shared" si="0"/>
        <v>0</v>
      </c>
      <c r="I58" s="33">
        <f t="shared" si="1"/>
        <v>0</v>
      </c>
      <c r="J58" s="33">
        <f t="shared" si="2"/>
        <v>0</v>
      </c>
      <c r="K58" s="20"/>
      <c r="L58" s="20"/>
      <c r="M58" s="20"/>
      <c r="N58" s="20"/>
      <c r="O58" s="20"/>
    </row>
    <row r="59" spans="1:15" ht="12.5">
      <c r="A59" s="21"/>
      <c r="B59" s="22"/>
      <c r="C59" s="26"/>
      <c r="D59" s="23"/>
      <c r="E59" s="22"/>
      <c r="F59" s="22"/>
      <c r="G59" s="24"/>
      <c r="H59" s="33">
        <f t="shared" si="0"/>
        <v>0</v>
      </c>
      <c r="I59" s="33">
        <f t="shared" si="1"/>
        <v>0</v>
      </c>
      <c r="J59" s="33">
        <f t="shared" si="2"/>
        <v>0</v>
      </c>
      <c r="K59" s="20"/>
      <c r="L59" s="20"/>
      <c r="M59" s="20"/>
      <c r="N59" s="20"/>
      <c r="O59" s="20"/>
    </row>
    <row r="60" spans="1:15" ht="12.5">
      <c r="A60" s="16"/>
      <c r="B60" s="17"/>
      <c r="C60" s="27"/>
      <c r="D60" s="18"/>
      <c r="E60" s="17"/>
      <c r="F60" s="17"/>
      <c r="G60" s="19"/>
      <c r="H60" s="33">
        <f t="shared" si="0"/>
        <v>0</v>
      </c>
      <c r="I60" s="33">
        <f t="shared" si="1"/>
        <v>0</v>
      </c>
      <c r="J60" s="33">
        <f t="shared" si="2"/>
        <v>0</v>
      </c>
      <c r="K60" s="20"/>
      <c r="L60" s="20"/>
      <c r="M60" s="20"/>
      <c r="N60" s="20"/>
      <c r="O60" s="20"/>
    </row>
    <row r="61" spans="1:15" ht="12.5">
      <c r="A61" s="21"/>
      <c r="B61" s="22"/>
      <c r="C61" s="22"/>
      <c r="D61" s="23"/>
      <c r="E61" s="22"/>
      <c r="F61" s="22"/>
      <c r="G61" s="24"/>
      <c r="H61" s="33">
        <f t="shared" si="0"/>
        <v>0</v>
      </c>
      <c r="I61" s="33">
        <f t="shared" si="1"/>
        <v>0</v>
      </c>
      <c r="J61" s="33">
        <f t="shared" si="2"/>
        <v>0</v>
      </c>
      <c r="K61" s="20"/>
      <c r="L61" s="20"/>
      <c r="M61" s="20"/>
      <c r="N61" s="20"/>
      <c r="O61" s="20"/>
    </row>
    <row r="62" spans="1:15" ht="12.5">
      <c r="A62" s="16"/>
      <c r="B62" s="17"/>
      <c r="C62" s="17"/>
      <c r="D62" s="18"/>
      <c r="E62" s="17"/>
      <c r="F62" s="17"/>
      <c r="G62" s="19"/>
      <c r="H62" s="33">
        <f t="shared" si="0"/>
        <v>0</v>
      </c>
      <c r="I62" s="33">
        <f t="shared" si="1"/>
        <v>0</v>
      </c>
      <c r="J62" s="33">
        <f t="shared" si="2"/>
        <v>0</v>
      </c>
      <c r="K62" s="20"/>
      <c r="L62" s="20"/>
      <c r="M62" s="20"/>
      <c r="N62" s="20"/>
      <c r="O62" s="20"/>
    </row>
    <row r="63" spans="1:15" ht="12.5">
      <c r="A63" s="21"/>
      <c r="B63" s="22"/>
      <c r="C63" s="22"/>
      <c r="D63" s="23"/>
      <c r="E63" s="22"/>
      <c r="F63" s="22"/>
      <c r="G63" s="24"/>
      <c r="H63" s="33">
        <f t="shared" si="0"/>
        <v>0</v>
      </c>
      <c r="I63" s="33">
        <f t="shared" si="1"/>
        <v>0</v>
      </c>
      <c r="J63" s="33">
        <f t="shared" si="2"/>
        <v>0</v>
      </c>
      <c r="K63" s="20"/>
      <c r="L63" s="20"/>
      <c r="M63" s="20"/>
      <c r="N63" s="20"/>
      <c r="O63" s="20"/>
    </row>
    <row r="64" spans="1:15" ht="12.5">
      <c r="A64" s="16"/>
      <c r="B64" s="17"/>
      <c r="C64" s="17"/>
      <c r="D64" s="18"/>
      <c r="E64" s="17"/>
      <c r="F64" s="17"/>
      <c r="G64" s="19"/>
      <c r="H64" s="33">
        <f t="shared" si="0"/>
        <v>0</v>
      </c>
      <c r="I64" s="33">
        <f t="shared" si="1"/>
        <v>0</v>
      </c>
      <c r="J64" s="33">
        <f t="shared" si="2"/>
        <v>0</v>
      </c>
      <c r="K64" s="20"/>
      <c r="L64" s="20"/>
      <c r="M64" s="20"/>
      <c r="N64" s="20"/>
      <c r="O64" s="20"/>
    </row>
    <row r="65" spans="1:15" ht="12.5">
      <c r="A65" s="21"/>
      <c r="B65" s="22"/>
      <c r="C65" s="22"/>
      <c r="D65" s="23"/>
      <c r="E65" s="22"/>
      <c r="F65" s="22"/>
      <c r="G65" s="24"/>
      <c r="H65" s="33">
        <f t="shared" si="0"/>
        <v>0</v>
      </c>
      <c r="I65" s="33">
        <f t="shared" si="1"/>
        <v>0</v>
      </c>
      <c r="J65" s="33">
        <f t="shared" si="2"/>
        <v>0</v>
      </c>
      <c r="K65" s="20"/>
      <c r="L65" s="20"/>
      <c r="M65" s="20"/>
      <c r="N65" s="20"/>
      <c r="O65" s="20"/>
    </row>
    <row r="66" spans="1:15" ht="12.5">
      <c r="A66" s="16"/>
      <c r="B66" s="27"/>
      <c r="C66" s="16"/>
      <c r="D66" s="28"/>
      <c r="E66" s="16"/>
      <c r="F66" s="16"/>
      <c r="G66" s="29"/>
      <c r="H66" s="33">
        <f t="shared" si="0"/>
        <v>0</v>
      </c>
      <c r="I66" s="33">
        <f t="shared" si="1"/>
        <v>0</v>
      </c>
      <c r="J66" s="33">
        <f t="shared" si="2"/>
        <v>0</v>
      </c>
      <c r="K66" s="20"/>
      <c r="L66" s="20"/>
      <c r="M66" s="20"/>
      <c r="N66" s="20"/>
      <c r="O66" s="20"/>
    </row>
    <row r="67" spans="1:15" ht="12.5">
      <c r="A67" s="21"/>
      <c r="B67" s="21"/>
      <c r="C67" s="21"/>
      <c r="D67" s="30"/>
      <c r="E67" s="21"/>
      <c r="F67" s="21"/>
      <c r="G67" s="31"/>
      <c r="H67" s="33">
        <f t="shared" si="0"/>
        <v>0</v>
      </c>
      <c r="I67" s="33">
        <f t="shared" si="1"/>
        <v>0</v>
      </c>
      <c r="J67" s="33">
        <f t="shared" si="2"/>
        <v>0</v>
      </c>
      <c r="K67" s="20"/>
      <c r="L67" s="20"/>
      <c r="M67" s="20"/>
      <c r="N67" s="20"/>
      <c r="O67" s="20"/>
    </row>
    <row r="68" spans="1:15" ht="12.5">
      <c r="A68" s="16"/>
      <c r="B68" s="16"/>
      <c r="C68" s="16"/>
      <c r="D68" s="28"/>
      <c r="E68" s="16"/>
      <c r="F68" s="16"/>
      <c r="G68" s="29"/>
      <c r="H68" s="33">
        <f t="shared" si="0"/>
        <v>0</v>
      </c>
      <c r="I68" s="33">
        <f t="shared" si="1"/>
        <v>0</v>
      </c>
      <c r="J68" s="33">
        <f t="shared" si="2"/>
        <v>0</v>
      </c>
      <c r="K68" s="20"/>
      <c r="L68" s="20"/>
      <c r="M68" s="20"/>
      <c r="N68" s="20"/>
      <c r="O68" s="20"/>
    </row>
    <row r="69" spans="1:15" ht="12.5">
      <c r="A69" s="21"/>
      <c r="B69" s="21"/>
      <c r="C69" s="21"/>
      <c r="D69" s="30"/>
      <c r="E69" s="21"/>
      <c r="F69" s="21"/>
      <c r="G69" s="31"/>
      <c r="H69" s="33">
        <f t="shared" si="0"/>
        <v>0</v>
      </c>
      <c r="I69" s="33">
        <f t="shared" si="1"/>
        <v>0</v>
      </c>
      <c r="J69" s="33">
        <f t="shared" si="2"/>
        <v>0</v>
      </c>
      <c r="K69" s="20"/>
      <c r="L69" s="20"/>
      <c r="M69" s="20"/>
      <c r="N69" s="20"/>
      <c r="O69" s="20"/>
    </row>
    <row r="70" spans="1:15" ht="12.5">
      <c r="A70" s="16"/>
      <c r="B70" s="16"/>
      <c r="C70" s="16"/>
      <c r="D70" s="28"/>
      <c r="E70" s="16"/>
      <c r="F70" s="16"/>
      <c r="G70" s="29"/>
      <c r="H70" s="33">
        <f t="shared" si="0"/>
        <v>0</v>
      </c>
      <c r="I70" s="33">
        <f t="shared" si="1"/>
        <v>0</v>
      </c>
      <c r="J70" s="33">
        <f t="shared" si="2"/>
        <v>0</v>
      </c>
      <c r="K70" s="20"/>
      <c r="L70" s="20"/>
      <c r="M70" s="20"/>
      <c r="N70" s="20"/>
      <c r="O70" s="20"/>
    </row>
    <row r="71" spans="1:15" ht="12.5">
      <c r="A71" s="21"/>
      <c r="B71" s="21"/>
      <c r="C71" s="21"/>
      <c r="D71" s="30"/>
      <c r="E71" s="21"/>
      <c r="F71" s="21"/>
      <c r="G71" s="31"/>
      <c r="H71" s="33">
        <f t="shared" si="0"/>
        <v>0</v>
      </c>
      <c r="I71" s="33">
        <f t="shared" si="1"/>
        <v>0</v>
      </c>
      <c r="J71" s="33">
        <f t="shared" si="2"/>
        <v>0</v>
      </c>
      <c r="K71" s="20"/>
      <c r="L71" s="20"/>
      <c r="M71" s="20"/>
      <c r="N71" s="20"/>
      <c r="O71" s="20"/>
    </row>
    <row r="72" spans="1:15" ht="12.5">
      <c r="A72" s="16"/>
      <c r="B72" s="16"/>
      <c r="C72" s="16"/>
      <c r="D72" s="28"/>
      <c r="E72" s="16"/>
      <c r="F72" s="16"/>
      <c r="G72" s="29"/>
      <c r="H72" s="33">
        <f t="shared" si="0"/>
        <v>0</v>
      </c>
      <c r="I72" s="33">
        <f t="shared" si="1"/>
        <v>0</v>
      </c>
      <c r="J72" s="33">
        <f t="shared" si="2"/>
        <v>0</v>
      </c>
      <c r="K72" s="20"/>
      <c r="L72" s="20"/>
      <c r="M72" s="20"/>
      <c r="N72" s="20"/>
      <c r="O72" s="20"/>
    </row>
    <row r="73" spans="1:15" ht="12.5">
      <c r="A73" s="21"/>
      <c r="B73" s="21"/>
      <c r="C73" s="21"/>
      <c r="D73" s="30"/>
      <c r="E73" s="21"/>
      <c r="F73" s="21"/>
      <c r="G73" s="31"/>
      <c r="H73" s="33">
        <f t="shared" si="0"/>
        <v>0</v>
      </c>
      <c r="I73" s="33">
        <f t="shared" si="1"/>
        <v>0</v>
      </c>
      <c r="J73" s="33">
        <f t="shared" si="2"/>
        <v>0</v>
      </c>
      <c r="K73" s="20"/>
      <c r="L73" s="20"/>
      <c r="M73" s="20"/>
      <c r="N73" s="20"/>
      <c r="O73" s="20"/>
    </row>
    <row r="74" spans="1:15" ht="12.5">
      <c r="A74" s="16"/>
      <c r="B74" s="16"/>
      <c r="C74" s="16"/>
      <c r="D74" s="28"/>
      <c r="E74" s="16"/>
      <c r="F74" s="16"/>
      <c r="G74" s="29"/>
      <c r="H74" s="33">
        <f t="shared" si="0"/>
        <v>0</v>
      </c>
      <c r="I74" s="33">
        <f t="shared" si="1"/>
        <v>0</v>
      </c>
      <c r="J74" s="33">
        <f t="shared" si="2"/>
        <v>0</v>
      </c>
      <c r="K74" s="20"/>
      <c r="L74" s="20"/>
      <c r="M74" s="20"/>
      <c r="N74" s="20"/>
      <c r="O74" s="20"/>
    </row>
    <row r="75" spans="1:15" ht="12.5">
      <c r="A75" s="21"/>
      <c r="B75" s="21"/>
      <c r="C75" s="21"/>
      <c r="D75" s="30"/>
      <c r="E75" s="21"/>
      <c r="F75" s="21"/>
      <c r="G75" s="31"/>
      <c r="H75" s="33">
        <f t="shared" si="0"/>
        <v>0</v>
      </c>
      <c r="I75" s="33">
        <f t="shared" si="1"/>
        <v>0</v>
      </c>
      <c r="J75" s="33">
        <f t="shared" si="2"/>
        <v>0</v>
      </c>
      <c r="K75" s="20"/>
      <c r="L75" s="20"/>
      <c r="M75" s="20"/>
      <c r="N75" s="20"/>
      <c r="O75" s="20"/>
    </row>
    <row r="76" spans="1:15" ht="12.5">
      <c r="A76" s="16"/>
      <c r="B76" s="16"/>
      <c r="C76" s="16"/>
      <c r="D76" s="16"/>
      <c r="E76" s="16"/>
      <c r="F76" s="16"/>
      <c r="G76" s="29"/>
      <c r="H76" s="33">
        <f t="shared" si="0"/>
        <v>0</v>
      </c>
      <c r="I76" s="33">
        <f t="shared" si="1"/>
        <v>0</v>
      </c>
      <c r="J76" s="33">
        <f t="shared" si="2"/>
        <v>0</v>
      </c>
      <c r="K76" s="20"/>
      <c r="L76" s="20"/>
      <c r="M76" s="20"/>
      <c r="N76" s="20"/>
      <c r="O76" s="20"/>
    </row>
    <row r="77" spans="1:15" ht="12.5">
      <c r="G77" s="32"/>
      <c r="H77" s="33">
        <f t="shared" si="0"/>
        <v>0</v>
      </c>
      <c r="I77" s="33">
        <f t="shared" si="1"/>
        <v>0</v>
      </c>
      <c r="J77" s="33">
        <f t="shared" si="2"/>
        <v>0</v>
      </c>
      <c r="K77" s="25"/>
      <c r="L77" s="25"/>
      <c r="M77" s="25"/>
      <c r="N77" s="25"/>
      <c r="O77" s="25"/>
    </row>
    <row r="78" spans="1:15" ht="12.5">
      <c r="G78" s="32"/>
      <c r="H78" s="33">
        <f t="shared" si="0"/>
        <v>0</v>
      </c>
      <c r="I78" s="33">
        <f t="shared" si="1"/>
        <v>0</v>
      </c>
      <c r="J78" s="33">
        <f t="shared" si="2"/>
        <v>0</v>
      </c>
      <c r="K78" s="25"/>
      <c r="L78" s="25"/>
      <c r="M78" s="25"/>
      <c r="N78" s="25"/>
      <c r="O78" s="25"/>
    </row>
    <row r="79" spans="1:15" ht="12.5">
      <c r="G79" s="32"/>
      <c r="H79" s="33">
        <f t="shared" si="0"/>
        <v>0</v>
      </c>
      <c r="I79" s="33">
        <f t="shared" si="1"/>
        <v>0</v>
      </c>
      <c r="J79" s="25"/>
      <c r="K79" s="25"/>
      <c r="L79" s="25"/>
      <c r="M79" s="25"/>
      <c r="N79" s="25"/>
      <c r="O79" s="25"/>
    </row>
  </sheetData>
  <autoFilter ref="A9:J79" xr:uid="{00000000-0009-0000-0000-000003000000}">
    <sortState xmlns:xlrd2="http://schemas.microsoft.com/office/spreadsheetml/2017/richdata2" ref="A9:J79">
      <sortCondition descending="1" ref="A9:A79"/>
      <sortCondition descending="1" ref="B9:B79"/>
    </sortState>
  </autoFilter>
  <mergeCells count="8">
    <mergeCell ref="A1:B3"/>
    <mergeCell ref="F1:F7"/>
    <mergeCell ref="D2:E2"/>
    <mergeCell ref="D3:E3"/>
    <mergeCell ref="D4:E4"/>
    <mergeCell ref="D5:E5"/>
    <mergeCell ref="D6:E6"/>
    <mergeCell ref="D7:E7"/>
  </mergeCell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Tipo!$B$3:$B$11</xm:f>
          </x14:formula1>
          <xm:sqref>D3</xm:sqref>
        </x14:dataValidation>
        <x14:dataValidation type="list" allowBlank="1" showErrorMessage="1" xr:uid="{00000000-0002-0000-0300-000001000000}">
          <x14:formula1>
            <xm:f>Temp!$I$1:$I$4</xm:f>
          </x14:formula1>
          <xm:sqref>D2</xm:sqref>
        </x14:dataValidation>
        <x14:dataValidation type="list" allowBlank="1" showErrorMessage="1" xr:uid="{00000000-0002-0000-0300-000002000000}">
          <x14:formula1>
            <xm:f>Temp!$C$1:$C$6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3D297"/>
    <outlinePr summaryBelow="0" summaryRight="0"/>
  </sheetPr>
  <dimension ref="A2:D9"/>
  <sheetViews>
    <sheetView workbookViewId="0"/>
  </sheetViews>
  <sheetFormatPr defaultColWidth="12.6328125" defaultRowHeight="15.75" customHeight="1"/>
  <cols>
    <col min="2" max="2" width="15.453125" customWidth="1"/>
    <col min="3" max="3" width="28.08984375" customWidth="1"/>
  </cols>
  <sheetData>
    <row r="2" spans="1:4" ht="15.75" customHeight="1">
      <c r="A2" s="35" t="s">
        <v>7</v>
      </c>
      <c r="B2" s="35" t="s">
        <v>8</v>
      </c>
      <c r="C2" s="35" t="s">
        <v>10</v>
      </c>
      <c r="D2" s="35" t="s">
        <v>42</v>
      </c>
    </row>
    <row r="3" spans="1:4" ht="15.75" customHeight="1">
      <c r="A3" s="27">
        <v>1</v>
      </c>
      <c r="B3" s="27" t="s">
        <v>27</v>
      </c>
      <c r="C3" s="16"/>
      <c r="D3" s="27" t="b">
        <v>1</v>
      </c>
    </row>
    <row r="4" spans="1:4" ht="15.75" customHeight="1">
      <c r="A4" s="36">
        <v>2</v>
      </c>
      <c r="B4" s="36" t="s">
        <v>14</v>
      </c>
      <c r="C4" s="37"/>
      <c r="D4" s="36" t="b">
        <v>1</v>
      </c>
    </row>
    <row r="5" spans="1:4" ht="15.75" customHeight="1">
      <c r="A5" s="27">
        <v>3</v>
      </c>
      <c r="B5" s="27" t="s">
        <v>18</v>
      </c>
      <c r="C5" s="16"/>
      <c r="D5" s="27" t="b">
        <v>1</v>
      </c>
    </row>
    <row r="6" spans="1:4" ht="15.75" customHeight="1">
      <c r="A6" s="37"/>
      <c r="B6" s="37"/>
      <c r="C6" s="37"/>
      <c r="D6" s="37" t="b">
        <v>0</v>
      </c>
    </row>
    <row r="7" spans="1:4" ht="15.75" customHeight="1">
      <c r="A7" s="16"/>
      <c r="B7" s="16"/>
      <c r="C7" s="16"/>
      <c r="D7" s="16" t="b">
        <v>0</v>
      </c>
    </row>
    <row r="8" spans="1:4" ht="15.75" customHeight="1">
      <c r="A8" s="37"/>
      <c r="B8" s="37"/>
      <c r="C8" s="37"/>
      <c r="D8" s="37" t="b">
        <v>0</v>
      </c>
    </row>
    <row r="9" spans="1:4" ht="15.75" customHeight="1">
      <c r="A9" s="16"/>
      <c r="B9" s="16"/>
      <c r="C9" s="16"/>
      <c r="D9" s="16"/>
    </row>
  </sheetData>
  <autoFilter ref="A2:D8" xr:uid="{00000000-0009-0000-0000-000004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FF"/>
    <outlinePr summaryBelow="0" summaryRight="0"/>
  </sheetPr>
  <dimension ref="A2:C11"/>
  <sheetViews>
    <sheetView workbookViewId="0"/>
  </sheetViews>
  <sheetFormatPr defaultColWidth="12.6328125" defaultRowHeight="15.75" customHeight="1"/>
  <sheetData>
    <row r="2" spans="1:3" ht="15.75" customHeight="1">
      <c r="A2" s="38" t="s">
        <v>7</v>
      </c>
      <c r="B2" s="38" t="s">
        <v>43</v>
      </c>
      <c r="C2" s="38" t="s">
        <v>42</v>
      </c>
    </row>
    <row r="3" spans="1:3" ht="15.75" customHeight="1">
      <c r="A3" s="27">
        <v>1</v>
      </c>
      <c r="B3" s="27" t="s">
        <v>11</v>
      </c>
      <c r="C3" s="27" t="b">
        <v>1</v>
      </c>
    </row>
    <row r="4" spans="1:3" ht="15.75" customHeight="1">
      <c r="A4" s="39">
        <v>2</v>
      </c>
      <c r="B4" s="39" t="s">
        <v>2</v>
      </c>
      <c r="C4" s="39" t="b">
        <v>1</v>
      </c>
    </row>
    <row r="5" spans="1:3" ht="15.75" customHeight="1">
      <c r="A5" s="27">
        <v>3</v>
      </c>
      <c r="B5" s="27" t="s">
        <v>13</v>
      </c>
      <c r="C5" s="27" t="b">
        <v>1</v>
      </c>
    </row>
    <row r="6" spans="1:3" ht="15.75" customHeight="1">
      <c r="A6" s="40"/>
      <c r="B6" s="40"/>
      <c r="C6" s="40" t="b">
        <v>0</v>
      </c>
    </row>
    <row r="7" spans="1:3" ht="15.75" customHeight="1">
      <c r="A7" s="16"/>
      <c r="B7" s="16"/>
      <c r="C7" s="16" t="b">
        <v>0</v>
      </c>
    </row>
    <row r="8" spans="1:3" ht="15.75" customHeight="1">
      <c r="A8" s="40"/>
      <c r="B8" s="40"/>
      <c r="C8" s="40" t="b">
        <v>0</v>
      </c>
    </row>
    <row r="9" spans="1:3" ht="15.75" customHeight="1">
      <c r="A9" s="16"/>
      <c r="B9" s="16"/>
      <c r="C9" s="16" t="b">
        <v>0</v>
      </c>
    </row>
    <row r="10" spans="1:3" ht="15.75" customHeight="1">
      <c r="A10" s="40"/>
      <c r="B10" s="40"/>
      <c r="C10" s="40" t="b">
        <v>0</v>
      </c>
    </row>
    <row r="11" spans="1:3" ht="15.75" customHeight="1">
      <c r="A11" s="16"/>
      <c r="B11" s="16"/>
      <c r="C11" s="16" t="b">
        <v>0</v>
      </c>
    </row>
  </sheetData>
  <autoFilter ref="A2:C11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A677"/>
    <outlinePr summaryBelow="0" summaryRight="0"/>
  </sheetPr>
  <dimension ref="A2:E13"/>
  <sheetViews>
    <sheetView workbookViewId="0"/>
  </sheetViews>
  <sheetFormatPr defaultColWidth="12.6328125" defaultRowHeight="15.75" customHeight="1"/>
  <cols>
    <col min="2" max="2" width="18.36328125" customWidth="1"/>
    <col min="4" max="4" width="15.6328125" customWidth="1"/>
    <col min="5" max="5" width="18" customWidth="1"/>
  </cols>
  <sheetData>
    <row r="2" spans="1:5" ht="15.75" customHeight="1">
      <c r="A2" s="41" t="s">
        <v>7</v>
      </c>
      <c r="B2" s="41" t="s">
        <v>1</v>
      </c>
      <c r="C2" s="41" t="s">
        <v>4</v>
      </c>
      <c r="D2" s="41" t="s">
        <v>44</v>
      </c>
      <c r="E2" s="41" t="s">
        <v>42</v>
      </c>
    </row>
    <row r="3" spans="1:5" ht="15.75" customHeight="1">
      <c r="A3" s="27">
        <v>1</v>
      </c>
      <c r="B3" s="27" t="s">
        <v>11</v>
      </c>
      <c r="C3" s="27" t="s">
        <v>28</v>
      </c>
      <c r="D3" s="18">
        <v>45054</v>
      </c>
      <c r="E3" s="27" t="b">
        <v>1</v>
      </c>
    </row>
    <row r="4" spans="1:5" ht="15.75" customHeight="1">
      <c r="A4" s="42">
        <v>2</v>
      </c>
      <c r="B4" s="42" t="s">
        <v>11</v>
      </c>
      <c r="C4" s="42" t="s">
        <v>28</v>
      </c>
      <c r="D4" s="43">
        <v>45054</v>
      </c>
      <c r="E4" s="42" t="b">
        <v>0</v>
      </c>
    </row>
    <row r="5" spans="1:5" ht="15.75" customHeight="1">
      <c r="A5" s="27">
        <v>3</v>
      </c>
      <c r="B5" s="27" t="s">
        <v>11</v>
      </c>
      <c r="C5" s="27" t="s">
        <v>19</v>
      </c>
      <c r="D5" s="18">
        <v>45054</v>
      </c>
      <c r="E5" s="27" t="b">
        <v>1</v>
      </c>
    </row>
    <row r="6" spans="1:5" ht="15.75" customHeight="1">
      <c r="A6" s="42">
        <v>4</v>
      </c>
      <c r="B6" s="42" t="s">
        <v>11</v>
      </c>
      <c r="C6" s="42" t="s">
        <v>15</v>
      </c>
      <c r="D6" s="43">
        <v>45054</v>
      </c>
      <c r="E6" s="42" t="b">
        <v>1</v>
      </c>
    </row>
    <row r="7" spans="1:5" ht="15.75" customHeight="1">
      <c r="A7" s="27">
        <v>5</v>
      </c>
      <c r="B7" s="27" t="s">
        <v>2</v>
      </c>
      <c r="C7" s="27" t="s">
        <v>17</v>
      </c>
      <c r="D7" s="18">
        <v>45054</v>
      </c>
      <c r="E7" s="27" t="b">
        <v>1</v>
      </c>
    </row>
    <row r="8" spans="1:5" ht="15.75" customHeight="1">
      <c r="A8" s="42">
        <v>6</v>
      </c>
      <c r="B8" s="42" t="s">
        <v>2</v>
      </c>
      <c r="C8" s="42" t="s">
        <v>16</v>
      </c>
      <c r="D8" s="43">
        <v>45054</v>
      </c>
      <c r="E8" s="42" t="b">
        <v>1</v>
      </c>
    </row>
    <row r="9" spans="1:5" ht="15.75" customHeight="1">
      <c r="A9" s="27">
        <v>7</v>
      </c>
      <c r="B9" s="27" t="s">
        <v>2</v>
      </c>
      <c r="C9" s="27" t="s">
        <v>15</v>
      </c>
      <c r="D9" s="18">
        <v>45055</v>
      </c>
      <c r="E9" s="27" t="b">
        <v>1</v>
      </c>
    </row>
    <row r="10" spans="1:5" ht="15.75" customHeight="1">
      <c r="A10" s="42">
        <v>8</v>
      </c>
      <c r="B10" s="42" t="s">
        <v>13</v>
      </c>
      <c r="C10" s="42" t="s">
        <v>20</v>
      </c>
      <c r="D10" s="43">
        <v>45058</v>
      </c>
      <c r="E10" s="42" t="b">
        <v>1</v>
      </c>
    </row>
    <row r="11" spans="1:5" ht="15.75" customHeight="1">
      <c r="A11" s="27">
        <v>9</v>
      </c>
      <c r="B11" s="27" t="s">
        <v>13</v>
      </c>
      <c r="C11" s="27" t="s">
        <v>21</v>
      </c>
      <c r="D11" s="44">
        <v>45058</v>
      </c>
      <c r="E11" s="27" t="b">
        <v>1</v>
      </c>
    </row>
    <row r="12" spans="1:5" ht="15.75" customHeight="1">
      <c r="A12" s="42">
        <v>10</v>
      </c>
      <c r="B12" s="42" t="s">
        <v>13</v>
      </c>
      <c r="C12" s="42" t="s">
        <v>29</v>
      </c>
      <c r="D12" s="45">
        <v>45058</v>
      </c>
      <c r="E12" s="42" t="b">
        <v>1</v>
      </c>
    </row>
    <row r="13" spans="1:5" ht="15.75" customHeight="1">
      <c r="A13" s="27">
        <v>11</v>
      </c>
      <c r="B13" s="27" t="s">
        <v>13</v>
      </c>
      <c r="C13" s="27" t="s">
        <v>15</v>
      </c>
      <c r="D13" s="44">
        <v>45058</v>
      </c>
      <c r="E13" s="27" t="b">
        <v>1</v>
      </c>
    </row>
  </sheetData>
  <autoFilter ref="A2:E13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Tipo!$B$3:$B$11</xm:f>
          </x14:formula1>
          <xm:sqref>B3:B13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3"/>
  <sheetViews>
    <sheetView workbookViewId="0"/>
  </sheetViews>
  <sheetFormatPr defaultColWidth="12.6328125" defaultRowHeight="15.75" customHeight="1"/>
  <cols>
    <col min="1" max="1" width="15.36328125" customWidth="1"/>
    <col min="9" max="9" width="17.453125" customWidth="1"/>
  </cols>
  <sheetData>
    <row r="1" spans="1:9" ht="15.75" customHeight="1">
      <c r="A1" s="46" t="str">
        <f ca="1">IFERROR(__xludf.DUMMYFUNCTION("QUERY(CATEGORIA_TB,""
SELECT C 
WHERE B = '"" &amp;'Registro Maio '!D3 &amp;""' AND E = TRUE"")"),"Carro")</f>
        <v>Carro</v>
      </c>
      <c r="B1" s="46" t="str">
        <f ca="1">IFERROR(__xludf.DUMMYFUNCTION("QUERY(CATEGORIA_TB,""
SELECT C 
WHERE B = '"" &amp;'Registro Junho'!D3 &amp;""' AND E = TRUE"")"),"#N/A")</f>
        <v>#N/A</v>
      </c>
      <c r="C1" s="46" t="str">
        <f ca="1">IFERROR(__xludf.DUMMYFUNCTION("QUERY(CATEGORIA_TB,""
SELECT C 
WHERE B = '"" &amp;'Registro Julho'!D3 &amp;""' AND E = TRUE"")"),"#N/A")</f>
        <v>#N/A</v>
      </c>
      <c r="I1" s="46" t="str">
        <f ca="1">IFERROR(__xludf.DUMMYFUNCTION("QUERY(CONTA_TB,""
SELECT B 
WHERE D = TRUE "")"),"Caixa-CP ")</f>
        <v xml:space="preserve">Caixa-CP </v>
      </c>
    </row>
    <row r="2" spans="1:9" ht="15.75" customHeight="1">
      <c r="A2" s="46" t="str">
        <f ca="1">IFERROR(__xludf.DUMMYFUNCTION("""COMPUTED_VALUE"""),"Comida ")</f>
        <v xml:space="preserve">Comida </v>
      </c>
      <c r="I2" s="46" t="str">
        <f ca="1">IFERROR(__xludf.DUMMYFUNCTION("""COMPUTED_VALUE"""),"Inter-Mastercard")</f>
        <v>Inter-Mastercard</v>
      </c>
    </row>
    <row r="3" spans="1:9" ht="15.75" customHeight="1">
      <c r="A3" s="46" t="str">
        <f ca="1">IFERROR(__xludf.DUMMYFUNCTION("""COMPUTED_VALUE"""),"Outros")</f>
        <v>Outros</v>
      </c>
      <c r="I3" s="46" t="str">
        <f ca="1">IFERROR(__xludf.DUMMYFUNCTION("""COMPUTED_VALUE"""),"Clear-CC")</f>
        <v>Clear-CC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  <outlinePr summaryBelow="0" summaryRight="0"/>
  </sheetPr>
  <dimension ref="A1:B6"/>
  <sheetViews>
    <sheetView showGridLines="0" workbookViewId="0"/>
  </sheetViews>
  <sheetFormatPr defaultColWidth="12.6328125" defaultRowHeight="15.75" customHeight="1"/>
  <sheetData>
    <row r="1" spans="1:2" ht="15.75" customHeight="1">
      <c r="A1" s="61" t="s">
        <v>1</v>
      </c>
      <c r="B1" s="62" t="s">
        <v>2</v>
      </c>
    </row>
    <row r="3" spans="1:2" ht="15.75" customHeight="1">
      <c r="A3" s="53" t="s">
        <v>4</v>
      </c>
      <c r="B3" s="54" t="s">
        <v>45</v>
      </c>
    </row>
    <row r="4" spans="1:2" ht="15.75" customHeight="1">
      <c r="A4" s="55" t="s">
        <v>17</v>
      </c>
      <c r="B4" s="56">
        <v>364</v>
      </c>
    </row>
    <row r="5" spans="1:2" ht="15.75" customHeight="1">
      <c r="A5" s="57" t="s">
        <v>16</v>
      </c>
      <c r="B5" s="58">
        <v>445.03</v>
      </c>
    </row>
    <row r="6" spans="1:2" ht="15.75" customHeight="1">
      <c r="A6" s="59" t="s">
        <v>15</v>
      </c>
      <c r="B6" s="60">
        <v>366.82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4"/>
  <sheetViews>
    <sheetView showGridLines="0" workbookViewId="0"/>
  </sheetViews>
  <sheetFormatPr defaultColWidth="12.6328125" defaultRowHeight="15.75" customHeight="1"/>
  <cols>
    <col min="2" max="2" width="16.36328125" customWidth="1"/>
  </cols>
  <sheetData>
    <row r="1" spans="1:2" ht="15.75" customHeight="1">
      <c r="A1" s="53" t="s">
        <v>1</v>
      </c>
      <c r="B1" s="54" t="s">
        <v>46</v>
      </c>
    </row>
    <row r="2" spans="1:2" ht="15.75" customHeight="1">
      <c r="A2" s="55" t="s">
        <v>2</v>
      </c>
      <c r="B2" s="56">
        <v>1175.8499999999999</v>
      </c>
    </row>
    <row r="3" spans="1:2" ht="15.75" customHeight="1">
      <c r="A3" s="57" t="s">
        <v>13</v>
      </c>
      <c r="B3" s="58">
        <v>287.07</v>
      </c>
    </row>
    <row r="4" spans="1:2" ht="15.75" customHeight="1">
      <c r="A4" s="59" t="s">
        <v>11</v>
      </c>
      <c r="B4" s="60">
        <v>3490.67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Registro Julho</vt:lpstr>
      <vt:lpstr>Conta</vt:lpstr>
      <vt:lpstr>Tipo</vt:lpstr>
      <vt:lpstr>Categoria</vt:lpstr>
      <vt:lpstr>Temp</vt:lpstr>
      <vt:lpstr>Tabela dinâmica 1</vt:lpstr>
      <vt:lpstr>Tabela dinâmica 2</vt:lpstr>
      <vt:lpstr>CATEGORIA_TB</vt:lpstr>
      <vt:lpstr>CONTA_TB</vt:lpstr>
      <vt:lpstr>'Registro Julho'!REGISTRO_TB</vt:lpstr>
      <vt:lpstr>TIPO_TB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Tanaka</cp:lastModifiedBy>
  <dcterms:modified xsi:type="dcterms:W3CDTF">2023-07-28T12:41:10Z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2023-07-28T12:41:10Z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525553fc-596d-4f13-9ae9-d12a28bec800</vt:lpwstr>
  </property>
  <property fmtid="{D5CDD505-2E9C-101B-9397-08002B2CF9AE}" pid="8" name="MSIP_Label_e463cba9-5f6c-478d-9329-7b2295e4e8ed_ContentBits">
    <vt:lpwstr>0</vt:lpwstr>
  </property>
</Properties>
</file>