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6e0322c927b48/Documentos/MIS_UNAM/Tercer_Semestre/Modelos_regresion/"/>
    </mc:Choice>
  </mc:AlternateContent>
  <xr:revisionPtr revIDLastSave="29" documentId="8_{3F1F2B65-EB1E-46A0-9685-27262B0775A1}" xr6:coauthVersionLast="47" xr6:coauthVersionMax="47" xr10:uidLastSave="{AB31FDF4-3F2B-47F2-AFF3-2119646A104A}"/>
  <bookViews>
    <workbookView xWindow="-108" yWindow="-108" windowWidth="23256" windowHeight="12456" activeTab="1" xr2:uid="{E89B0538-0CE8-4E51-8851-E98F5B1F55AE}"/>
  </bookViews>
  <sheets>
    <sheet name="Sheet1 (2)" sheetId="2" r:id="rId1"/>
    <sheet name="Sheet1" sheetId="1" r:id="rId2"/>
  </sheets>
  <definedNames>
    <definedName name="solver_adj" localSheetId="1" hidden="1">Sheet1!$C$19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Sheet1!$D$17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4" i="1" s="1"/>
  <c r="B25" i="1" s="1"/>
  <c r="D24" i="1"/>
  <c r="J3" i="1"/>
  <c r="J7" i="1"/>
  <c r="J11" i="1"/>
  <c r="J15" i="1"/>
  <c r="I16" i="1"/>
  <c r="I13" i="1"/>
  <c r="I12" i="1"/>
  <c r="I9" i="1"/>
  <c r="I8" i="1"/>
  <c r="B22" i="1"/>
  <c r="E16" i="1"/>
  <c r="F16" i="1" s="1"/>
  <c r="J16" i="1" s="1"/>
  <c r="E15" i="1"/>
  <c r="F15" i="1" s="1"/>
  <c r="E14" i="1"/>
  <c r="F14" i="1" s="1"/>
  <c r="J14" i="1" s="1"/>
  <c r="E13" i="1"/>
  <c r="F13" i="1" s="1"/>
  <c r="J13" i="1" s="1"/>
  <c r="E12" i="1"/>
  <c r="F12" i="1" s="1"/>
  <c r="J12" i="1" s="1"/>
  <c r="E11" i="1"/>
  <c r="F11" i="1" s="1"/>
  <c r="E10" i="1"/>
  <c r="F10" i="1" s="1"/>
  <c r="J10" i="1" s="1"/>
  <c r="E9" i="1"/>
  <c r="F9" i="1" s="1"/>
  <c r="J9" i="1" s="1"/>
  <c r="E8" i="1"/>
  <c r="F8" i="1" s="1"/>
  <c r="J8" i="1" s="1"/>
  <c r="E7" i="1"/>
  <c r="F7" i="1" s="1"/>
  <c r="E6" i="1"/>
  <c r="F6" i="1" s="1"/>
  <c r="J6" i="1" s="1"/>
  <c r="E5" i="1"/>
  <c r="F5" i="1" s="1"/>
  <c r="J5" i="1" s="1"/>
  <c r="E4" i="1"/>
  <c r="F4" i="1" s="1"/>
  <c r="J4" i="1" s="1"/>
  <c r="E3" i="1"/>
  <c r="F3" i="1" s="1"/>
  <c r="E2" i="1"/>
  <c r="F2" i="1" s="1"/>
  <c r="J2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C5" i="1"/>
  <c r="D5" i="1" s="1"/>
  <c r="I5" i="1" s="1"/>
  <c r="C4" i="1"/>
  <c r="D4" i="1" s="1"/>
  <c r="I4" i="1" s="1"/>
  <c r="C3" i="1"/>
  <c r="D3" i="1" s="1"/>
  <c r="I3" i="1" s="1"/>
  <c r="C2" i="1"/>
  <c r="D2" i="1" s="1"/>
  <c r="I2" i="1" s="1"/>
  <c r="C16" i="1"/>
  <c r="D16" i="1" s="1"/>
  <c r="C15" i="1"/>
  <c r="D15" i="1" s="1"/>
  <c r="I15" i="1" s="1"/>
  <c r="C14" i="1"/>
  <c r="D14" i="1" s="1"/>
  <c r="I14" i="1" s="1"/>
  <c r="C13" i="1"/>
  <c r="D13" i="1" s="1"/>
  <c r="C12" i="1"/>
  <c r="D12" i="1" s="1"/>
  <c r="C11" i="1"/>
  <c r="D11" i="1" s="1"/>
  <c r="I11" i="1" s="1"/>
  <c r="C10" i="1"/>
  <c r="D10" i="1" s="1"/>
  <c r="I10" i="1" s="1"/>
  <c r="C9" i="1"/>
  <c r="D9" i="1" s="1"/>
  <c r="C8" i="1"/>
  <c r="D8" i="1" s="1"/>
  <c r="C7" i="1"/>
  <c r="D7" i="1" s="1"/>
  <c r="I7" i="1" s="1"/>
  <c r="C6" i="1"/>
  <c r="D6" i="1" s="1"/>
  <c r="I6" i="1" s="1"/>
  <c r="C2" i="2"/>
  <c r="B2" i="2"/>
  <c r="G15" i="1" l="1"/>
  <c r="H15" i="1" s="1"/>
  <c r="K15" i="1" s="1"/>
  <c r="G11" i="1"/>
  <c r="H11" i="1" s="1"/>
  <c r="K11" i="1" s="1"/>
  <c r="G7" i="1"/>
  <c r="H7" i="1" s="1"/>
  <c r="K7" i="1" s="1"/>
  <c r="G3" i="1"/>
  <c r="H3" i="1" s="1"/>
  <c r="K3" i="1" s="1"/>
  <c r="G5" i="1"/>
  <c r="H5" i="1" s="1"/>
  <c r="K5" i="1" s="1"/>
  <c r="G16" i="1"/>
  <c r="H16" i="1" s="1"/>
  <c r="K16" i="1" s="1"/>
  <c r="G8" i="1"/>
  <c r="H8" i="1" s="1"/>
  <c r="K8" i="1" s="1"/>
  <c r="G14" i="1"/>
  <c r="H14" i="1" s="1"/>
  <c r="K14" i="1" s="1"/>
  <c r="G10" i="1"/>
  <c r="H10" i="1" s="1"/>
  <c r="K10" i="1" s="1"/>
  <c r="G6" i="1"/>
  <c r="H6" i="1" s="1"/>
  <c r="K6" i="1" s="1"/>
  <c r="G2" i="1"/>
  <c r="H2" i="1" s="1"/>
  <c r="G13" i="1"/>
  <c r="H13" i="1" s="1"/>
  <c r="K13" i="1" s="1"/>
  <c r="G9" i="1"/>
  <c r="H9" i="1" s="1"/>
  <c r="K9" i="1" s="1"/>
  <c r="G12" i="1"/>
  <c r="H12" i="1" s="1"/>
  <c r="K12" i="1" s="1"/>
  <c r="G4" i="1"/>
  <c r="H4" i="1" s="1"/>
  <c r="K4" i="1" s="1"/>
  <c r="J17" i="1"/>
  <c r="I17" i="1"/>
  <c r="F17" i="1"/>
  <c r="D17" i="1"/>
  <c r="K2" i="1" l="1"/>
  <c r="K17" i="1" s="1"/>
  <c r="H17" i="1"/>
</calcChain>
</file>

<file path=xl/sharedStrings.xml><?xml version="1.0" encoding="utf-8"?>
<sst xmlns="http://schemas.openxmlformats.org/spreadsheetml/2006/main" count="22" uniqueCount="17">
  <si>
    <t>x</t>
  </si>
  <si>
    <t>y</t>
  </si>
  <si>
    <t>Betha 1_est</t>
  </si>
  <si>
    <t>Berha2_est</t>
  </si>
  <si>
    <t>y_est1</t>
  </si>
  <si>
    <t>Errores_est1</t>
  </si>
  <si>
    <t>y_est2</t>
  </si>
  <si>
    <t>BETHA2</t>
  </si>
  <si>
    <t>COVARIANCE</t>
  </si>
  <si>
    <t>VARIANCE</t>
  </si>
  <si>
    <t xml:space="preserve">Calculado </t>
  </si>
  <si>
    <t>BETHA1</t>
  </si>
  <si>
    <t xml:space="preserve">La Berha 2 es la misma que la pendiente </t>
  </si>
  <si>
    <t>Y_EST_CALCULADA_BUENA</t>
  </si>
  <si>
    <t>ERROR_EST_CALCULADA_BUENA</t>
  </si>
  <si>
    <t>ERRORES CUADRADOS</t>
  </si>
  <si>
    <t>Errores_est2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</si>
</sst>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</c:numCache>
            </c:numRef>
          </c:xVal>
          <c:yVal>
            <c:numRef>
              <c:f>'Sheet1 (2)'!$B$2:$B$16</c:f>
              <c:numCache>
                <c:formatCode>General</c:formatCode>
                <c:ptCount val="15"/>
                <c:pt idx="0">
                  <c:v>-5.7440902149561222</c:v>
                </c:pt>
                <c:pt idx="1">
                  <c:v>-5.7181339987782813</c:v>
                </c:pt>
                <c:pt idx="2">
                  <c:v>-0.12527593285807992</c:v>
                </c:pt>
                <c:pt idx="3">
                  <c:v>-7.5435064581441651</c:v>
                </c:pt>
                <c:pt idx="4">
                  <c:v>-5.08728990081016</c:v>
                </c:pt>
                <c:pt idx="5">
                  <c:v>-1.0848718723582718</c:v>
                </c:pt>
                <c:pt idx="6">
                  <c:v>-3.6196857279648311</c:v>
                </c:pt>
                <c:pt idx="7">
                  <c:v>1.6774713207375735</c:v>
                </c:pt>
                <c:pt idx="8">
                  <c:v>2.6437892071517224</c:v>
                </c:pt>
                <c:pt idx="9">
                  <c:v>-8.8518126561460964</c:v>
                </c:pt>
                <c:pt idx="10">
                  <c:v>-4.6408383591498765</c:v>
                </c:pt>
                <c:pt idx="11">
                  <c:v>-1.7031800906730763</c:v>
                </c:pt>
                <c:pt idx="12">
                  <c:v>-5.7209938459501632</c:v>
                </c:pt>
                <c:pt idx="13">
                  <c:v>5.6090819500733442</c:v>
                </c:pt>
                <c:pt idx="14">
                  <c:v>6.6193092948140162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0-475C-8D02-768348FF9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549679"/>
        <c:axId val="1169665711"/>
      </c:scatterChart>
      <c:valAx>
        <c:axId val="20535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9665711"/>
        <c:crosses val="autoZero"/>
        <c:crossBetween val="midCat"/>
      </c:valAx>
      <c:valAx>
        <c:axId val="11696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35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5</xdr:row>
      <xdr:rowOff>133350</xdr:rowOff>
    </xdr:from>
    <xdr:to>
      <xdr:col>14</xdr:col>
      <xdr:colOff>579120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B022C-7E74-05FA-A191-97FD90019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2E97-F389-47C5-B4CA-CA61CC80ED39}">
  <dimension ref="A1:C19"/>
  <sheetViews>
    <sheetView workbookViewId="0">
      <selection activeCell="B2" sqref="B2:B16"/>
    </sheetView>
  </sheetViews>
  <sheetFormatPr defaultRowHeight="14.4" x14ac:dyDescent="0.3"/>
  <cols>
    <col min="2" max="2" width="12.6640625" bestFit="1" customWidth="1"/>
  </cols>
  <sheetData>
    <row r="1" spans="1:3" x14ac:dyDescent="0.3">
      <c r="A1" t="s">
        <v>0</v>
      </c>
      <c r="B1" t="s">
        <v>1</v>
      </c>
      <c r="C1" t="s">
        <v>4</v>
      </c>
    </row>
    <row r="2" spans="1:3" x14ac:dyDescent="0.3">
      <c r="A2">
        <v>1</v>
      </c>
      <c r="B2">
        <f ca="1">(A2+RAND())*RAND() + (RAND()*-10)</f>
        <v>-5.7440902149561222</v>
      </c>
      <c r="C2">
        <f>$C$18+A2*$C$19</f>
        <v>1</v>
      </c>
    </row>
    <row r="3" spans="1:3" x14ac:dyDescent="0.3">
      <c r="A3">
        <v>1</v>
      </c>
      <c r="B3">
        <f t="shared" ref="B3:B16" ca="1" si="0">(A3+RAND())*RAND() + (RAND()*-10)</f>
        <v>-5.7181339987782813</v>
      </c>
    </row>
    <row r="4" spans="1:3" x14ac:dyDescent="0.3">
      <c r="A4">
        <v>2</v>
      </c>
      <c r="B4">
        <f t="shared" ca="1" si="0"/>
        <v>-0.12527593285807992</v>
      </c>
    </row>
    <row r="5" spans="1:3" x14ac:dyDescent="0.3">
      <c r="A5">
        <v>2</v>
      </c>
      <c r="B5">
        <f t="shared" ca="1" si="0"/>
        <v>-7.5435064581441651</v>
      </c>
    </row>
    <row r="6" spans="1:3" x14ac:dyDescent="0.3">
      <c r="A6">
        <v>2</v>
      </c>
      <c r="B6">
        <f t="shared" ca="1" si="0"/>
        <v>-5.08728990081016</v>
      </c>
    </row>
    <row r="7" spans="1:3" x14ac:dyDescent="0.3">
      <c r="A7">
        <v>3</v>
      </c>
      <c r="B7">
        <f t="shared" ca="1" si="0"/>
        <v>-1.0848718723582718</v>
      </c>
    </row>
    <row r="8" spans="1:3" x14ac:dyDescent="0.3">
      <c r="A8">
        <v>4</v>
      </c>
      <c r="B8">
        <f t="shared" ca="1" si="0"/>
        <v>-3.6196857279648311</v>
      </c>
    </row>
    <row r="9" spans="1:3" x14ac:dyDescent="0.3">
      <c r="A9">
        <v>5</v>
      </c>
      <c r="B9">
        <f t="shared" ca="1" si="0"/>
        <v>1.6774713207375735</v>
      </c>
    </row>
    <row r="10" spans="1:3" x14ac:dyDescent="0.3">
      <c r="A10">
        <v>5</v>
      </c>
      <c r="B10">
        <f t="shared" ca="1" si="0"/>
        <v>2.6437892071517224</v>
      </c>
    </row>
    <row r="11" spans="1:3" x14ac:dyDescent="0.3">
      <c r="A11">
        <v>6</v>
      </c>
      <c r="B11">
        <f t="shared" ca="1" si="0"/>
        <v>-8.8518126561460964</v>
      </c>
    </row>
    <row r="12" spans="1:3" x14ac:dyDescent="0.3">
      <c r="A12">
        <v>7</v>
      </c>
      <c r="B12">
        <f t="shared" ca="1" si="0"/>
        <v>-4.6408383591498765</v>
      </c>
    </row>
    <row r="13" spans="1:3" x14ac:dyDescent="0.3">
      <c r="A13">
        <v>8</v>
      </c>
      <c r="B13">
        <f t="shared" ca="1" si="0"/>
        <v>-1.7031800906730763</v>
      </c>
    </row>
    <row r="14" spans="1:3" x14ac:dyDescent="0.3">
      <c r="A14">
        <v>8</v>
      </c>
      <c r="B14">
        <f t="shared" ca="1" si="0"/>
        <v>-5.7209938459501632</v>
      </c>
    </row>
    <row r="15" spans="1:3" x14ac:dyDescent="0.3">
      <c r="A15">
        <v>9</v>
      </c>
      <c r="B15">
        <f t="shared" ca="1" si="0"/>
        <v>5.6090819500733442</v>
      </c>
    </row>
    <row r="16" spans="1:3" x14ac:dyDescent="0.3">
      <c r="A16">
        <v>10</v>
      </c>
      <c r="B16">
        <f t="shared" ca="1" si="0"/>
        <v>6.6193092948140162</v>
      </c>
    </row>
    <row r="18" spans="2:3" x14ac:dyDescent="0.3">
      <c r="B18" t="s">
        <v>2</v>
      </c>
      <c r="C18">
        <v>1</v>
      </c>
    </row>
    <row r="19" spans="2:3" x14ac:dyDescent="0.3">
      <c r="B19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1AA4-A30D-4434-8F86-04D19D2FF4C1}">
  <dimension ref="A1:K25"/>
  <sheetViews>
    <sheetView tabSelected="1" workbookViewId="0">
      <selection activeCell="D25" sqref="D25"/>
    </sheetView>
  </sheetViews>
  <sheetFormatPr defaultRowHeight="14.4" x14ac:dyDescent="0.3"/>
  <cols>
    <col min="1" max="1" width="11.88671875" bestFit="1" customWidth="1"/>
    <col min="2" max="2" width="12.6640625" bestFit="1" customWidth="1"/>
    <col min="4" max="4" width="21" customWidth="1"/>
    <col min="5" max="5" width="11" bestFit="1" customWidth="1"/>
    <col min="6" max="6" width="12.6640625" bestFit="1" customWidth="1"/>
    <col min="7" max="7" width="24" bestFit="1" customWidth="1"/>
    <col min="8" max="8" width="28.77734375" bestFit="1" customWidth="1"/>
    <col min="9" max="9" width="19.6640625" bestFit="1" customWidth="1"/>
  </cols>
  <sheetData>
    <row r="1" spans="1:11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16</v>
      </c>
      <c r="G1" t="s">
        <v>13</v>
      </c>
      <c r="H1" t="s">
        <v>14</v>
      </c>
      <c r="I1" t="s">
        <v>15</v>
      </c>
    </row>
    <row r="2" spans="1:11" x14ac:dyDescent="0.3">
      <c r="A2">
        <v>1</v>
      </c>
      <c r="B2">
        <v>-2.2236268836065842</v>
      </c>
      <c r="C2">
        <f>$C$18+A2*$C$19</f>
        <v>0.33742253635369401</v>
      </c>
      <c r="D2">
        <f>B2-C2</f>
        <v>-2.5610494199602782</v>
      </c>
      <c r="E2">
        <f>$E$18+A2*$E$19</f>
        <v>4</v>
      </c>
      <c r="F2">
        <f>B2-E2</f>
        <v>-6.2236268836065847</v>
      </c>
      <c r="G2">
        <f>$B$25+$B$24*A2</f>
        <v>-2.7674070112450124</v>
      </c>
      <c r="H2">
        <f>G2-C2</f>
        <v>-3.1048295475987064</v>
      </c>
      <c r="I2">
        <f>D2^2</f>
        <v>6.5589741314788776</v>
      </c>
      <c r="J2">
        <f>F2^2</f>
        <v>38.733531586350608</v>
      </c>
      <c r="K2">
        <f>H2^2</f>
        <v>9.6399665196419875</v>
      </c>
    </row>
    <row r="3" spans="1:11" x14ac:dyDescent="0.3">
      <c r="A3">
        <v>1</v>
      </c>
      <c r="B3">
        <v>-4.943532866746585</v>
      </c>
      <c r="C3">
        <f>$C$18+A3*$C$19</f>
        <v>0.33742253635369401</v>
      </c>
      <c r="D3">
        <f t="shared" ref="D3:D16" si="0">B3-C3</f>
        <v>-5.280955403100279</v>
      </c>
      <c r="E3">
        <f t="shared" ref="E3:E16" si="1">$E$18+A3*$E$19</f>
        <v>4</v>
      </c>
      <c r="F3">
        <f t="shared" ref="F3:F16" si="2">B3-E3</f>
        <v>-8.943532866746585</v>
      </c>
      <c r="G3">
        <f t="shared" ref="G3:G16" si="3">$B$25+$B$24*A3</f>
        <v>-2.7674070112450124</v>
      </c>
      <c r="H3">
        <f t="shared" ref="H3:H16" si="4">G3-C3</f>
        <v>-3.1048295475987064</v>
      </c>
      <c r="I3">
        <f t="shared" ref="I3:I16" si="5">D3^2</f>
        <v>27.888489969534032</v>
      </c>
      <c r="J3">
        <f t="shared" ref="J3:J16" si="6">F3^2</f>
        <v>79.986780138576393</v>
      </c>
      <c r="K3">
        <f t="shared" ref="K3:K16" si="7">H3^2</f>
        <v>9.6399665196419875</v>
      </c>
    </row>
    <row r="4" spans="1:11" x14ac:dyDescent="0.3">
      <c r="A4">
        <v>2</v>
      </c>
      <c r="B4">
        <v>-6.9579658047035657</v>
      </c>
      <c r="C4">
        <f>$C$18+A4*$C$19</f>
        <v>-0.32515492729261197</v>
      </c>
      <c r="D4">
        <f t="shared" si="0"/>
        <v>-6.6328108774109538</v>
      </c>
      <c r="E4">
        <f t="shared" si="1"/>
        <v>6</v>
      </c>
      <c r="F4">
        <f t="shared" si="2"/>
        <v>-12.957965804703566</v>
      </c>
      <c r="G4">
        <f t="shared" si="3"/>
        <v>-2.6270113160295843</v>
      </c>
      <c r="H4">
        <f t="shared" si="4"/>
        <v>-2.3018563887369723</v>
      </c>
      <c r="I4">
        <f t="shared" si="5"/>
        <v>43.994180135501068</v>
      </c>
      <c r="J4">
        <f t="shared" si="6"/>
        <v>167.90887779586691</v>
      </c>
      <c r="K4">
        <f t="shared" si="7"/>
        <v>5.2985428343692149</v>
      </c>
    </row>
    <row r="5" spans="1:11" x14ac:dyDescent="0.3">
      <c r="A5">
        <v>2</v>
      </c>
      <c r="B5">
        <v>0.41780261061164237</v>
      </c>
      <c r="C5">
        <f>$C$18+A5*$C$19</f>
        <v>-0.32515492729261197</v>
      </c>
      <c r="D5">
        <f t="shared" si="0"/>
        <v>0.74295753790425434</v>
      </c>
      <c r="E5">
        <f t="shared" si="1"/>
        <v>6</v>
      </c>
      <c r="F5">
        <f t="shared" si="2"/>
        <v>-5.5821973893883579</v>
      </c>
      <c r="G5">
        <f t="shared" si="3"/>
        <v>-2.6270113160295843</v>
      </c>
      <c r="H5">
        <f t="shared" si="4"/>
        <v>-2.3018563887369723</v>
      </c>
      <c r="I5">
        <f t="shared" si="5"/>
        <v>0.55198590312875151</v>
      </c>
      <c r="J5">
        <f t="shared" si="6"/>
        <v>31.160927694094198</v>
      </c>
      <c r="K5">
        <f t="shared" si="7"/>
        <v>5.2985428343692149</v>
      </c>
    </row>
    <row r="6" spans="1:11" x14ac:dyDescent="0.3">
      <c r="A6">
        <v>2</v>
      </c>
      <c r="B6">
        <v>-5.0255413966713185</v>
      </c>
      <c r="C6">
        <f t="shared" ref="C6:C16" si="8">$C$18+A6*$C$19</f>
        <v>-0.32515492729261197</v>
      </c>
      <c r="D6">
        <f t="shared" si="0"/>
        <v>-4.7003864693787065</v>
      </c>
      <c r="E6">
        <f t="shared" si="1"/>
        <v>6</v>
      </c>
      <c r="F6">
        <f t="shared" si="2"/>
        <v>-11.025541396671318</v>
      </c>
      <c r="G6">
        <f t="shared" si="3"/>
        <v>-2.6270113160295843</v>
      </c>
      <c r="H6">
        <f t="shared" si="4"/>
        <v>-2.3018563887369723</v>
      </c>
      <c r="I6">
        <f t="shared" si="5"/>
        <v>22.093632961518423</v>
      </c>
      <c r="J6">
        <f t="shared" si="6"/>
        <v>121.56256308971292</v>
      </c>
      <c r="K6">
        <f t="shared" si="7"/>
        <v>5.2985428343692149</v>
      </c>
    </row>
    <row r="7" spans="1:11" x14ac:dyDescent="0.3">
      <c r="A7">
        <v>3</v>
      </c>
      <c r="B7">
        <v>2.1119872603383643</v>
      </c>
      <c r="C7">
        <f t="shared" si="8"/>
        <v>-0.98773239093891796</v>
      </c>
      <c r="D7">
        <f t="shared" si="0"/>
        <v>3.0997196512772822</v>
      </c>
      <c r="E7">
        <f t="shared" si="1"/>
        <v>8</v>
      </c>
      <c r="F7">
        <f t="shared" si="2"/>
        <v>-5.8880127396616357</v>
      </c>
      <c r="G7">
        <f t="shared" si="3"/>
        <v>-2.4866156208141561</v>
      </c>
      <c r="H7">
        <f t="shared" si="4"/>
        <v>-1.4988832298752381</v>
      </c>
      <c r="I7">
        <f t="shared" si="5"/>
        <v>9.6082619165145555</v>
      </c>
      <c r="J7">
        <f t="shared" si="6"/>
        <v>34.668694022417725</v>
      </c>
      <c r="K7">
        <f t="shared" si="7"/>
        <v>2.2466509368012262</v>
      </c>
    </row>
    <row r="8" spans="1:11" x14ac:dyDescent="0.3">
      <c r="A8">
        <v>4</v>
      </c>
      <c r="B8">
        <v>-3.4840159373314519</v>
      </c>
      <c r="C8">
        <f t="shared" si="8"/>
        <v>-1.6503098545852239</v>
      </c>
      <c r="D8">
        <f t="shared" si="0"/>
        <v>-1.8337060827462279</v>
      </c>
      <c r="E8">
        <f t="shared" si="1"/>
        <v>10</v>
      </c>
      <c r="F8">
        <f t="shared" si="2"/>
        <v>-13.484015937331453</v>
      </c>
      <c r="G8">
        <f t="shared" si="3"/>
        <v>-2.3462199255987275</v>
      </c>
      <c r="H8">
        <f t="shared" si="4"/>
        <v>-0.69591007101350355</v>
      </c>
      <c r="I8">
        <f t="shared" si="5"/>
        <v>3.3624779979005162</v>
      </c>
      <c r="J8">
        <f t="shared" si="6"/>
        <v>181.81868579820861</v>
      </c>
      <c r="K8">
        <f t="shared" si="7"/>
        <v>0.48429082693801956</v>
      </c>
    </row>
    <row r="9" spans="1:11" x14ac:dyDescent="0.3">
      <c r="A9">
        <v>5</v>
      </c>
      <c r="B9">
        <v>-1.4107113673108604</v>
      </c>
      <c r="C9">
        <f t="shared" si="8"/>
        <v>-2.3128873182315299</v>
      </c>
      <c r="D9">
        <f t="shared" si="0"/>
        <v>0.90217595092066949</v>
      </c>
      <c r="E9">
        <f t="shared" si="1"/>
        <v>12</v>
      </c>
      <c r="F9">
        <f t="shared" si="2"/>
        <v>-13.41071136731086</v>
      </c>
      <c r="G9">
        <f t="shared" si="3"/>
        <v>-2.2058242303832989</v>
      </c>
      <c r="H9">
        <f t="shared" si="4"/>
        <v>0.10706308784823104</v>
      </c>
      <c r="I9">
        <f t="shared" si="5"/>
        <v>0.81392144641961428</v>
      </c>
      <c r="J9">
        <f t="shared" si="6"/>
        <v>179.84717937732071</v>
      </c>
      <c r="K9">
        <f t="shared" si="7"/>
        <v>1.1462504779598037E-2</v>
      </c>
    </row>
    <row r="10" spans="1:11" x14ac:dyDescent="0.3">
      <c r="A10">
        <v>5</v>
      </c>
      <c r="B10">
        <v>4.9096044819070901</v>
      </c>
      <c r="C10">
        <f t="shared" si="8"/>
        <v>-2.3128873182315299</v>
      </c>
      <c r="D10">
        <f t="shared" si="0"/>
        <v>7.22249180013862</v>
      </c>
      <c r="E10">
        <f t="shared" si="1"/>
        <v>12</v>
      </c>
      <c r="F10">
        <f t="shared" si="2"/>
        <v>-7.0903955180929099</v>
      </c>
      <c r="G10">
        <f t="shared" si="3"/>
        <v>-2.2058242303832989</v>
      </c>
      <c r="H10">
        <f t="shared" si="4"/>
        <v>0.10706308784823104</v>
      </c>
      <c r="I10">
        <f t="shared" si="5"/>
        <v>52.164387803069602</v>
      </c>
      <c r="J10">
        <f t="shared" si="6"/>
        <v>50.273708602992023</v>
      </c>
      <c r="K10">
        <f t="shared" si="7"/>
        <v>1.1462504779598037E-2</v>
      </c>
    </row>
    <row r="11" spans="1:11" x14ac:dyDescent="0.3">
      <c r="A11">
        <v>6</v>
      </c>
      <c r="B11">
        <v>-6.5552860698690507</v>
      </c>
      <c r="C11">
        <f t="shared" si="8"/>
        <v>-2.9754647818778359</v>
      </c>
      <c r="D11">
        <f t="shared" si="0"/>
        <v>-3.5798212879912148</v>
      </c>
      <c r="E11">
        <f t="shared" si="1"/>
        <v>14</v>
      </c>
      <c r="F11">
        <f t="shared" si="2"/>
        <v>-20.555286069869052</v>
      </c>
      <c r="G11">
        <f t="shared" si="3"/>
        <v>-2.0654285351678707</v>
      </c>
      <c r="H11">
        <f t="shared" si="4"/>
        <v>0.91003624670996519</v>
      </c>
      <c r="I11">
        <f t="shared" si="5"/>
        <v>12.81512045395508</v>
      </c>
      <c r="J11">
        <f t="shared" si="6"/>
        <v>422.51978541415269</v>
      </c>
      <c r="K11">
        <f t="shared" si="7"/>
        <v>0.82816597032596062</v>
      </c>
    </row>
    <row r="12" spans="1:11" x14ac:dyDescent="0.3">
      <c r="A12">
        <v>7</v>
      </c>
      <c r="B12">
        <v>0.37983718303277381</v>
      </c>
      <c r="C12">
        <f t="shared" si="8"/>
        <v>-3.6380422455241419</v>
      </c>
      <c r="D12">
        <f t="shared" si="0"/>
        <v>4.0178794285569159</v>
      </c>
      <c r="E12">
        <f t="shared" si="1"/>
        <v>16</v>
      </c>
      <c r="F12">
        <f t="shared" si="2"/>
        <v>-15.620162816967227</v>
      </c>
      <c r="G12">
        <f t="shared" si="3"/>
        <v>-1.9250328399524423</v>
      </c>
      <c r="H12">
        <f t="shared" si="4"/>
        <v>1.7130094055716996</v>
      </c>
      <c r="I12">
        <f t="shared" si="5"/>
        <v>16.143355102420848</v>
      </c>
      <c r="J12">
        <f t="shared" si="6"/>
        <v>243.98948642856553</v>
      </c>
      <c r="K12">
        <f t="shared" si="7"/>
        <v>2.9344012235771073</v>
      </c>
    </row>
    <row r="13" spans="1:11" x14ac:dyDescent="0.3">
      <c r="A13">
        <v>8</v>
      </c>
      <c r="B13">
        <v>-8.8950770447889678</v>
      </c>
      <c r="C13">
        <f t="shared" si="8"/>
        <v>-4.3006197091704479</v>
      </c>
      <c r="D13">
        <f t="shared" si="0"/>
        <v>-4.5944573356185199</v>
      </c>
      <c r="E13">
        <f t="shared" si="1"/>
        <v>18</v>
      </c>
      <c r="F13">
        <f t="shared" si="2"/>
        <v>-26.89507704478897</v>
      </c>
      <c r="G13">
        <f t="shared" si="3"/>
        <v>-1.784637144737014</v>
      </c>
      <c r="H13">
        <f t="shared" si="4"/>
        <v>2.5159825644334339</v>
      </c>
      <c r="I13">
        <f t="shared" si="5"/>
        <v>21.109038208818827</v>
      </c>
      <c r="J13">
        <f t="shared" si="6"/>
        <v>723.34516924513457</v>
      </c>
      <c r="K13">
        <f t="shared" si="7"/>
        <v>6.3301682645330386</v>
      </c>
    </row>
    <row r="14" spans="1:11" x14ac:dyDescent="0.3">
      <c r="A14">
        <v>8</v>
      </c>
      <c r="B14">
        <v>0.92293096182595313</v>
      </c>
      <c r="C14">
        <f t="shared" si="8"/>
        <v>-4.3006197091704479</v>
      </c>
      <c r="D14">
        <f t="shared" si="0"/>
        <v>5.223550670996401</v>
      </c>
      <c r="E14">
        <f t="shared" si="1"/>
        <v>18</v>
      </c>
      <c r="F14">
        <f t="shared" si="2"/>
        <v>-17.077069038174045</v>
      </c>
      <c r="G14">
        <f t="shared" si="3"/>
        <v>-1.784637144737014</v>
      </c>
      <c r="H14">
        <f t="shared" si="4"/>
        <v>2.5159825644334339</v>
      </c>
      <c r="I14">
        <f t="shared" si="5"/>
        <v>27.285481612466953</v>
      </c>
      <c r="J14">
        <f t="shared" si="6"/>
        <v>291.62628693456259</v>
      </c>
      <c r="K14">
        <f t="shared" si="7"/>
        <v>6.3301682645330386</v>
      </c>
    </row>
    <row r="15" spans="1:11" x14ac:dyDescent="0.3">
      <c r="A15">
        <v>9</v>
      </c>
      <c r="B15">
        <v>-2.541353075015742</v>
      </c>
      <c r="C15">
        <f t="shared" si="8"/>
        <v>-4.9631971728167539</v>
      </c>
      <c r="D15">
        <f t="shared" si="0"/>
        <v>2.4218440978010118</v>
      </c>
      <c r="E15">
        <f t="shared" si="1"/>
        <v>20</v>
      </c>
      <c r="F15">
        <f t="shared" si="2"/>
        <v>-22.541353075015742</v>
      </c>
      <c r="G15">
        <f t="shared" si="3"/>
        <v>-1.6442414495215856</v>
      </c>
      <c r="H15">
        <f t="shared" si="4"/>
        <v>3.3189557232951685</v>
      </c>
      <c r="I15">
        <f t="shared" si="5"/>
        <v>5.8653288340535967</v>
      </c>
      <c r="J15">
        <f t="shared" si="6"/>
        <v>508.11259845252164</v>
      </c>
      <c r="K15">
        <f t="shared" si="7"/>
        <v>11.015467093193756</v>
      </c>
    </row>
    <row r="16" spans="1:11" x14ac:dyDescent="0.3">
      <c r="A16">
        <v>10</v>
      </c>
      <c r="B16">
        <v>-7.3206897852036157E-2</v>
      </c>
      <c r="C16">
        <f t="shared" si="8"/>
        <v>-5.6257746364630599</v>
      </c>
      <c r="D16">
        <f t="shared" si="0"/>
        <v>5.5525677386110237</v>
      </c>
      <c r="E16">
        <f t="shared" si="1"/>
        <v>22</v>
      </c>
      <c r="F16">
        <f t="shared" si="2"/>
        <v>-22.073206897852035</v>
      </c>
      <c r="G16">
        <f t="shared" si="3"/>
        <v>-1.5038457543061572</v>
      </c>
      <c r="H16">
        <f t="shared" si="4"/>
        <v>4.1219288821569027</v>
      </c>
      <c r="I16">
        <f t="shared" si="5"/>
        <v>30.831008491863937</v>
      </c>
      <c r="J16">
        <f t="shared" si="6"/>
        <v>487.22646275538267</v>
      </c>
      <c r="K16">
        <f t="shared" si="7"/>
        <v>16.990297709559254</v>
      </c>
    </row>
    <row r="17" spans="1:11" x14ac:dyDescent="0.3">
      <c r="D17">
        <f>SUM(D2:D16)</f>
        <v>0</v>
      </c>
      <c r="F17">
        <f>SUM(F2:F16)</f>
        <v>-209.36815484618032</v>
      </c>
      <c r="H17">
        <f>SUM(H2:H16)</f>
        <v>0</v>
      </c>
      <c r="I17">
        <f>SUM(I2:I16)</f>
        <v>281.08564496864466</v>
      </c>
      <c r="J17">
        <f>SUM(J2:J16)</f>
        <v>3562.7807373358596</v>
      </c>
      <c r="K17" s="3">
        <f>SUM(K2:K16)</f>
        <v>82.35809684141222</v>
      </c>
    </row>
    <row r="18" spans="1:11" x14ac:dyDescent="0.3">
      <c r="B18" s="1" t="s">
        <v>2</v>
      </c>
      <c r="C18" s="1">
        <v>1</v>
      </c>
      <c r="E18" s="1">
        <v>2</v>
      </c>
    </row>
    <row r="19" spans="1:11" x14ac:dyDescent="0.3">
      <c r="B19" s="1" t="s">
        <v>3</v>
      </c>
      <c r="C19" s="1">
        <v>-0.66257746364630599</v>
      </c>
      <c r="E19" s="1">
        <v>2</v>
      </c>
    </row>
    <row r="20" spans="1:11" x14ac:dyDescent="0.3">
      <c r="A20" s="2" t="s">
        <v>10</v>
      </c>
    </row>
    <row r="21" spans="1:11" x14ac:dyDescent="0.3">
      <c r="A21" t="s">
        <v>8</v>
      </c>
      <c r="B21">
        <f>_xlfn.COVARIANCE.S($A$2:$A$16,$B$2:$B$16)</f>
        <v>1.2809435811083849</v>
      </c>
    </row>
    <row r="22" spans="1:11" x14ac:dyDescent="0.3">
      <c r="A22" t="s">
        <v>9</v>
      </c>
      <c r="B22">
        <f>_xlfn.VAR.S(A2:A16)</f>
        <v>9.1238095238095251</v>
      </c>
    </row>
    <row r="23" spans="1:11" ht="27" customHeight="1" x14ac:dyDescent="0.3">
      <c r="D23" s="4" t="s">
        <v>12</v>
      </c>
    </row>
    <row r="24" spans="1:11" x14ac:dyDescent="0.3">
      <c r="A24" t="s">
        <v>7</v>
      </c>
      <c r="B24">
        <f>B21/B22</f>
        <v>0.14039569521542838</v>
      </c>
      <c r="D24">
        <f>SLOPE(B2:B16,A2:A16)</f>
        <v>0.14039569521542841</v>
      </c>
    </row>
    <row r="25" spans="1:11" x14ac:dyDescent="0.3">
      <c r="A25" t="s">
        <v>11</v>
      </c>
      <c r="B25">
        <f>AVERAGE(B2:B16) -B24*AVERAGE(A2:A16)</f>
        <v>-2.907802706460441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2023-08-15T18:39:56Z</dcterms:created>
  <dcterms:modified xsi:type="dcterms:W3CDTF">2023-08-15T20:19:55Z</dcterms:modified>
</cp:coreProperties>
</file>