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Ejercicios Python\"/>
    </mc:Choice>
  </mc:AlternateContent>
  <xr:revisionPtr revIDLastSave="0" documentId="13_ncr:1_{BD0A83B6-6B64-4906-8FF0-29FEBDCBD150}" xr6:coauthVersionLast="47" xr6:coauthVersionMax="47" xr10:uidLastSave="{00000000-0000-0000-0000-000000000000}"/>
  <bookViews>
    <workbookView xWindow="-120" yWindow="-120" windowWidth="20730" windowHeight="11040" xr2:uid="{8E6E59FA-ECC9-412F-9318-30B37EC4B007}"/>
  </bookViews>
  <sheets>
    <sheet name="Variable Selection" sheetId="7" r:id="rId1"/>
    <sheet name="Odds" sheetId="6" r:id="rId2"/>
    <sheet name="Hoja3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6" l="1"/>
  <c r="B16" i="6" a="1"/>
  <c r="B16" i="6" s="1"/>
  <c r="C5" i="6" s="1"/>
  <c r="E16" i="6"/>
  <c r="F6" i="6" s="1"/>
  <c r="G16" i="6"/>
  <c r="H3" i="6" s="1"/>
  <c r="N2" i="7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2" i="7"/>
  <c r="C2" i="6" l="1"/>
  <c r="C16" i="6" s="1"/>
  <c r="C12" i="6"/>
  <c r="C8" i="6"/>
  <c r="C4" i="6"/>
  <c r="C15" i="6"/>
  <c r="C11" i="6"/>
  <c r="C7" i="6"/>
  <c r="C3" i="6"/>
  <c r="C14" i="6"/>
  <c r="C10" i="6"/>
  <c r="C6" i="6"/>
  <c r="C13" i="6"/>
  <c r="C9" i="6"/>
  <c r="F13" i="6"/>
  <c r="F9" i="6"/>
  <c r="F5" i="6"/>
  <c r="F2" i="6"/>
  <c r="F12" i="6"/>
  <c r="F8" i="6"/>
  <c r="F4" i="6"/>
  <c r="F15" i="6"/>
  <c r="F11" i="6"/>
  <c r="F7" i="6"/>
  <c r="F3" i="6"/>
  <c r="F14" i="6"/>
  <c r="F10" i="6"/>
  <c r="H14" i="6"/>
  <c r="H10" i="6"/>
  <c r="H6" i="6"/>
  <c r="H13" i="6"/>
  <c r="H9" i="6"/>
  <c r="H5" i="6"/>
  <c r="H2" i="6"/>
  <c r="H12" i="6"/>
  <c r="H8" i="6"/>
  <c r="H4" i="6"/>
  <c r="H15" i="6"/>
  <c r="H11" i="6"/>
  <c r="H7" i="6"/>
  <c r="H16" i="6" l="1"/>
  <c r="F16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<sst xmlns="http://schemas.openxmlformats.org/spreadsheetml/2006/main" count="110" uniqueCount="83">
  <si>
    <t>Variable</t>
  </si>
  <si>
    <t>WOE by N_DEFAULT</t>
  </si>
  <si>
    <t>Rank for WOE</t>
  </si>
  <si>
    <t>Information Value by N_DEFAULT</t>
  </si>
  <si>
    <t>Rank IV</t>
  </si>
  <si>
    <t>Rank for Information</t>
  </si>
  <si>
    <t>Score Chi-Squared by N_DEFAULT</t>
  </si>
  <si>
    <t>Chi-Squared Rank</t>
  </si>
  <si>
    <t>Spearman Correlation by N_DEFAULT</t>
  </si>
  <si>
    <t>Rank for Spearman Correlation</t>
  </si>
  <si>
    <t>Rank for Hoeffding</t>
  </si>
  <si>
    <t>Hoeffding Correlation by N_DEFAULT</t>
  </si>
  <si>
    <t>DURATION</t>
  </si>
  <si>
    <t>STRONG</t>
  </si>
  <si>
    <t>AMOUNT</t>
  </si>
  <si>
    <t>MEDIUM</t>
  </si>
  <si>
    <t>INSTALL_RATE</t>
  </si>
  <si>
    <t>WEAK</t>
  </si>
  <si>
    <t>AGE</t>
  </si>
  <si>
    <t>NUM_CREDITS</t>
  </si>
  <si>
    <t>NUM_DEPENDENTS</t>
  </si>
  <si>
    <t>NEW_CAR</t>
  </si>
  <si>
    <t>USED_CAR</t>
  </si>
  <si>
    <t>FURNITURE</t>
  </si>
  <si>
    <t>UNPREDICTIVE</t>
  </si>
  <si>
    <t>EDUCATION</t>
  </si>
  <si>
    <t>RETRAINING</t>
  </si>
  <si>
    <t>MALE_DIV</t>
  </si>
  <si>
    <t>MALE_SINGLE</t>
  </si>
  <si>
    <t>GUARANTOR</t>
  </si>
  <si>
    <t>REAL_ESTATE</t>
  </si>
  <si>
    <t>PROP_UNKN_NONE</t>
  </si>
  <si>
    <t>OTHER_INSTALL</t>
  </si>
  <si>
    <t>RENT</t>
  </si>
  <si>
    <t>OWN_RES</t>
  </si>
  <si>
    <t>TELEPHONE</t>
  </si>
  <si>
    <t>FOREIGN</t>
  </si>
  <si>
    <t>CHK_ACCT</t>
  </si>
  <si>
    <t>HISTORY</t>
  </si>
  <si>
    <t>SAV_ACCT</t>
  </si>
  <si>
    <t>EMPLOYMENT</t>
  </si>
  <si>
    <t>PRESENT_RESIDENT</t>
  </si>
  <si>
    <t>JOB</t>
  </si>
  <si>
    <t>Spearman Correlation by DEFAULT</t>
  </si>
  <si>
    <t xml:space="preserve">Rank </t>
  </si>
  <si>
    <t>Hoeffding Correlation by DEFAULT</t>
  </si>
  <si>
    <t>Rank</t>
  </si>
  <si>
    <t>Lasso</t>
  </si>
  <si>
    <t>Ridge</t>
  </si>
  <si>
    <t>Elastic Net</t>
  </si>
  <si>
    <t>Forward</t>
  </si>
  <si>
    <t>Backward</t>
  </si>
  <si>
    <t>Gradient Boosting Classifier</t>
  </si>
  <si>
    <t>Overall Contribution</t>
  </si>
  <si>
    <t>CO_APPLICANT</t>
  </si>
  <si>
    <t>RADIO_TV</t>
  </si>
  <si>
    <t>MALE_MAR_OR_WID</t>
  </si>
  <si>
    <t>Random Forest Classifier</t>
  </si>
  <si>
    <t>Decision Trees Classifier</t>
  </si>
  <si>
    <t>Stepwise</t>
  </si>
  <si>
    <t>Chi Square Test</t>
  </si>
  <si>
    <t>Information Value</t>
  </si>
  <si>
    <t>Spearman Correlation</t>
  </si>
  <si>
    <t>Variable Clustering</t>
  </si>
  <si>
    <t>XGBoost</t>
  </si>
  <si>
    <t>Ada Boost Classifier</t>
  </si>
  <si>
    <t xml:space="preserve"> 'CHK_ACCT_1',</t>
  </si>
  <si>
    <t xml:space="preserve"> 'CHK_ACCT_2',</t>
  </si>
  <si>
    <t xml:space="preserve"> 'DURATION_11',</t>
  </si>
  <si>
    <t xml:space="preserve"> 'DURATION_11_15',</t>
  </si>
  <si>
    <t xml:space="preserve"> 'DURATION_15_24',</t>
  </si>
  <si>
    <t xml:space="preserve"> 'USED_CAR_1',</t>
  </si>
  <si>
    <t xml:space="preserve"> 'SAV_ACCT_0',</t>
  </si>
  <si>
    <t xml:space="preserve"> 'EMPLOYMENT&gt;4',</t>
  </si>
  <si>
    <t xml:space="preserve"> 'MALE_SINGLE_1',</t>
  </si>
  <si>
    <t xml:space="preserve"> 'GUARANTOR_1',</t>
  </si>
  <si>
    <t xml:space="preserve"> 'OTHER_INSTALL_1',</t>
  </si>
  <si>
    <t xml:space="preserve"> 'FOREIGN_1',</t>
  </si>
  <si>
    <t>CHK_ACCT_0',</t>
  </si>
  <si>
    <t xml:space="preserve"> 'OWN_RES_1'</t>
  </si>
  <si>
    <t>Coef</t>
  </si>
  <si>
    <t>Odds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</si>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</sst>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"/>
    <numFmt numFmtId="166" formatCode="0.000"/>
    <numFmt numFmtId="167" formatCode="0.000000"/>
  </numFmts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2">
    <xf numFmtId="0" fontId="0" fillId="0" borderId="0" xfId="0"/>
    <xf numFmtId="164" fontId="0" fillId="0" borderId="0" xfId="0" applyNumberFormat="1"/>
    <xf numFmtId="0" fontId="0" fillId="2" borderId="0" xfId="0" applyFill="1"/>
    <xf numFmtId="10" fontId="0" fillId="0" borderId="0" xfId="0" applyNumberFormat="1"/>
    <xf numFmtId="10" fontId="0" fillId="0" borderId="0" xfId="1" applyNumberFormat="1" applyFont="1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0" fontId="0" fillId="4" borderId="0" xfId="1" applyNumberFormat="1" applyFont="1" applyFill="1" applyAlignment="1">
      <alignment horizontal="center"/>
    </xf>
    <xf numFmtId="10" fontId="0" fillId="4" borderId="0" xfId="0" applyNumberFormat="1" applyFill="1" applyAlignment="1">
      <alignment horizontal="center"/>
    </xf>
    <xf numFmtId="166" fontId="0" fillId="4" borderId="0" xfId="0" applyNumberFormat="1" applyFill="1" applyAlignment="1">
      <alignment horizontal="center"/>
    </xf>
    <xf numFmtId="165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10" fontId="0" fillId="0" borderId="0" xfId="1" applyNumberFormat="1" applyFont="1" applyFill="1" applyAlignment="1">
      <alignment horizontal="center"/>
    </xf>
    <xf numFmtId="0" fontId="1" fillId="5" borderId="1" xfId="0" applyFont="1" applyFill="1" applyBorder="1"/>
    <xf numFmtId="0" fontId="1" fillId="3" borderId="1" xfId="0" applyFont="1" applyFill="1" applyBorder="1"/>
    <xf numFmtId="167" fontId="0" fillId="0" borderId="0" xfId="0" applyNumberFormat="1" applyAlignment="1">
      <alignment horizontal="center"/>
    </xf>
    <xf numFmtId="0" fontId="0" fillId="0" borderId="0" xfId="0" quotePrefix="1"/>
  </cellXfs>
  <cellStyles count="2">
    <cellStyle name="Normal" xfId="0" builtinId="0"/>
    <cellStyle name="Porcentaje" xfId="1" builtinId="5"/>
  </cellStyles>
  <dxfs count="5"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ont>
        <strike val="0"/>
        <color auto="1"/>
      </font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DAC9F"/>
      <color rgb="FFFF5D5D"/>
      <color rgb="FFFD5555"/>
      <color rgb="FFFF3333"/>
      <color rgb="FFFF4B4B"/>
      <color rgb="FF9966FF"/>
      <color rgb="FF00FFFF"/>
      <color rgb="FFFF05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ACE49-DEF7-40B6-A881-017D04177E24}">
  <dimension ref="A1:S32"/>
  <sheetViews>
    <sheetView tabSelected="1" zoomScale="80" zoomScaleNormal="80" workbookViewId="0">
      <pane xSplit="1" topLeftCell="B1" activePane="topRight" state="frozen"/>
      <selection pane="topRight" activeCell="F18" sqref="F18"/>
    </sheetView>
  </sheetViews>
  <sheetFormatPr baseColWidth="10" defaultRowHeight="15" x14ac:dyDescent="0.25"/>
  <cols>
    <col min="1" max="1" width="20.7109375" bestFit="1" customWidth="1"/>
    <col min="2" max="2" width="26" bestFit="1" customWidth="1"/>
    <col min="3" max="3" width="21" bestFit="1" customWidth="1"/>
    <col min="4" max="4" width="26" bestFit="1" customWidth="1"/>
    <col min="5" max="5" width="9.28515625" bestFit="1" customWidth="1"/>
    <col min="6" max="6" width="25.85546875" bestFit="1" customWidth="1"/>
    <col min="7" max="7" width="25.85546875" customWidth="1"/>
    <col min="8" max="8" width="6.7109375" bestFit="1" customWidth="1"/>
    <col min="9" max="9" width="7.85546875" bestFit="1" customWidth="1"/>
    <col min="10" max="10" width="11.5703125" bestFit="1" customWidth="1"/>
    <col min="11" max="12" width="13" bestFit="1" customWidth="1"/>
    <col min="13" max="13" width="10.140625" bestFit="1" customWidth="1"/>
    <col min="14" max="14" width="10.140625" customWidth="1"/>
    <col min="15" max="15" width="2" customWidth="1"/>
    <col min="16" max="16" width="16.28515625" bestFit="1" customWidth="1"/>
    <col min="17" max="17" width="19.28515625" bestFit="1" customWidth="1"/>
    <col min="18" max="18" width="22.7109375" bestFit="1" customWidth="1"/>
    <col min="19" max="19" width="20.140625" bestFit="1" customWidth="1"/>
  </cols>
  <sheetData>
    <row r="1" spans="1:19" ht="15.75" thickBot="1" x14ac:dyDescent="0.3">
      <c r="A1" s="18" t="s">
        <v>0</v>
      </c>
      <c r="B1" s="18" t="s">
        <v>57</v>
      </c>
      <c r="C1" s="18" t="s">
        <v>65</v>
      </c>
      <c r="D1" s="18" t="s">
        <v>52</v>
      </c>
      <c r="E1" s="18" t="s">
        <v>64</v>
      </c>
      <c r="F1" s="18" t="s">
        <v>58</v>
      </c>
      <c r="G1" s="18" t="s">
        <v>53</v>
      </c>
      <c r="H1" s="18" t="s">
        <v>47</v>
      </c>
      <c r="I1" s="18" t="s">
        <v>48</v>
      </c>
      <c r="J1" s="18" t="s">
        <v>49</v>
      </c>
      <c r="K1" s="18" t="s">
        <v>50</v>
      </c>
      <c r="L1" s="18" t="s">
        <v>51</v>
      </c>
      <c r="M1" s="18" t="s">
        <v>59</v>
      </c>
      <c r="N1" s="18" t="s">
        <v>53</v>
      </c>
      <c r="O1" s="19"/>
      <c r="P1" s="18" t="s">
        <v>60</v>
      </c>
      <c r="Q1" s="18" t="s">
        <v>61</v>
      </c>
      <c r="R1" s="18" t="s">
        <v>62</v>
      </c>
      <c r="S1" s="18" t="s">
        <v>63</v>
      </c>
    </row>
    <row r="2" spans="1:19" x14ac:dyDescent="0.25">
      <c r="A2" s="2" t="s">
        <v>37</v>
      </c>
      <c r="B2" s="9">
        <v>0.51541788531955302</v>
      </c>
      <c r="C2" s="9">
        <v>0.19</v>
      </c>
      <c r="D2" s="10">
        <v>0.38997353037964</v>
      </c>
      <c r="E2" s="4">
        <v>0.41024661064147899</v>
      </c>
      <c r="F2" s="9">
        <v>0.72894377630310403</v>
      </c>
      <c r="G2" s="9">
        <f t="shared" ref="G2:G31" si="0">SUM(B2:F2)/5</f>
        <v>0.44691636052875527</v>
      </c>
      <c r="H2" s="11">
        <v>-9.2785915299999994E-2</v>
      </c>
      <c r="I2" s="12">
        <v>-9.1866587E-2</v>
      </c>
      <c r="J2" s="12">
        <v>-8.9102641299999993E-2</v>
      </c>
      <c r="K2" s="13">
        <v>69.444690759592106</v>
      </c>
      <c r="L2" s="13">
        <v>78.726193002284205</v>
      </c>
      <c r="M2" s="13">
        <v>80.1292518368858</v>
      </c>
      <c r="N2">
        <f t="shared" ref="N2:N30" si="1">SUM(K2,L2,M2)</f>
        <v>228.30013559876213</v>
      </c>
      <c r="O2" s="14"/>
      <c r="P2" s="13">
        <v>107.437336598329</v>
      </c>
      <c r="Q2" s="13">
        <v>0.66239400000000004</v>
      </c>
      <c r="R2" s="13">
        <v>-0.35012599999999999</v>
      </c>
      <c r="S2" s="5">
        <v>4</v>
      </c>
    </row>
    <row r="3" spans="1:19" x14ac:dyDescent="0.25">
      <c r="A3" s="2" t="s">
        <v>12</v>
      </c>
      <c r="B3" s="9">
        <v>5.6949753494233701E-2</v>
      </c>
      <c r="C3" s="9">
        <v>0.16</v>
      </c>
      <c r="D3" s="10">
        <v>0.171755908788708</v>
      </c>
      <c r="E3" s="4">
        <v>0.121324717998504</v>
      </c>
      <c r="F3" s="9">
        <v>0.15732290689098699</v>
      </c>
      <c r="G3" s="9">
        <f t="shared" si="0"/>
        <v>0.13347065743448652</v>
      </c>
      <c r="H3" s="11">
        <v>6.7428181099999998E-3</v>
      </c>
      <c r="I3" s="12">
        <v>6.2257355699999999E-3</v>
      </c>
      <c r="J3" s="12">
        <v>6.9152218999999999E-3</v>
      </c>
      <c r="K3" s="13">
        <v>37.377256229048299</v>
      </c>
      <c r="L3" s="13">
        <v>48.9287168389776</v>
      </c>
      <c r="M3" s="13">
        <v>44.4584548973721</v>
      </c>
      <c r="N3">
        <f t="shared" si="1"/>
        <v>130.764427965398</v>
      </c>
      <c r="O3" s="14"/>
      <c r="P3" s="13">
        <v>39.066554945237797</v>
      </c>
      <c r="Q3" s="13">
        <v>0.20041100000000001</v>
      </c>
      <c r="R3" s="13">
        <v>0.19983000000000001</v>
      </c>
      <c r="S3" s="15">
        <v>0</v>
      </c>
    </row>
    <row r="4" spans="1:19" x14ac:dyDescent="0.25">
      <c r="A4" t="s">
        <v>38</v>
      </c>
      <c r="B4" s="6">
        <v>0.189523588571925</v>
      </c>
      <c r="C4" s="6">
        <v>0.12</v>
      </c>
      <c r="D4" s="7">
        <v>9.4653153091462106E-2</v>
      </c>
      <c r="E4" s="4">
        <v>7.5100690126418998E-2</v>
      </c>
      <c r="F4" s="6">
        <v>0</v>
      </c>
      <c r="G4" s="17">
        <f t="shared" si="0"/>
        <v>9.585548635796122E-2</v>
      </c>
      <c r="H4" s="16">
        <v>-5.1900923000000002E-2</v>
      </c>
      <c r="I4" s="8">
        <v>-6.5909497400000003E-2</v>
      </c>
      <c r="J4" s="8">
        <v>-4.8502013900000002E-2</v>
      </c>
      <c r="K4" s="5">
        <v>16.667331088426199</v>
      </c>
      <c r="L4" s="5">
        <v>21.354052559155001</v>
      </c>
      <c r="M4" s="5">
        <v>21.072177079729101</v>
      </c>
      <c r="N4">
        <f t="shared" si="1"/>
        <v>59.093560727310305</v>
      </c>
      <c r="O4" s="14"/>
      <c r="P4" s="5">
        <v>42.676666755354901</v>
      </c>
      <c r="Q4" s="5">
        <v>0.27418799999999999</v>
      </c>
      <c r="R4" s="5">
        <v>-0.20763799999999999</v>
      </c>
      <c r="S4" s="15">
        <v>5</v>
      </c>
    </row>
    <row r="5" spans="1:19" x14ac:dyDescent="0.25">
      <c r="A5" t="s">
        <v>21</v>
      </c>
      <c r="B5" s="6">
        <v>0</v>
      </c>
      <c r="C5" s="6">
        <v>0.03</v>
      </c>
      <c r="D5" s="7">
        <v>1.8852136523064E-2</v>
      </c>
      <c r="E5" s="4">
        <v>0</v>
      </c>
      <c r="F5" s="6">
        <v>0</v>
      </c>
      <c r="G5" s="17">
        <f t="shared" si="0"/>
        <v>9.7704273046128002E-3</v>
      </c>
      <c r="H5" s="16">
        <v>5.6574418899999999E-2</v>
      </c>
      <c r="I5" s="8">
        <v>0.120019538</v>
      </c>
      <c r="J5" s="8">
        <v>3.7226753500000001E-2</v>
      </c>
      <c r="K5" s="5">
        <v>0</v>
      </c>
      <c r="L5" s="5">
        <v>12.9554082028752</v>
      </c>
      <c r="M5" s="5">
        <v>15.083800074987099</v>
      </c>
      <c r="N5">
        <f t="shared" si="1"/>
        <v>28.039208277862301</v>
      </c>
      <c r="O5" s="14"/>
      <c r="P5" s="5">
        <v>8.9782734043021204</v>
      </c>
      <c r="Q5" s="5">
        <v>4.3258999999999999E-2</v>
      </c>
      <c r="R5" s="5">
        <v>9.6692E-2</v>
      </c>
      <c r="S5" s="5">
        <v>3</v>
      </c>
    </row>
    <row r="6" spans="1:19" x14ac:dyDescent="0.25">
      <c r="A6" s="2" t="s">
        <v>22</v>
      </c>
      <c r="B6" s="9">
        <v>5.9763149534534703E-2</v>
      </c>
      <c r="C6" s="9">
        <v>0.08</v>
      </c>
      <c r="D6" s="10">
        <v>2.2401631949233999E-2</v>
      </c>
      <c r="E6" s="4">
        <v>5.6413795799016897E-2</v>
      </c>
      <c r="F6" s="17">
        <v>0</v>
      </c>
      <c r="G6" s="9">
        <f t="shared" si="0"/>
        <v>4.3715715456557121E-2</v>
      </c>
      <c r="H6" s="11">
        <v>-3.0086374400000001E-2</v>
      </c>
      <c r="I6" s="12">
        <v>-0.113514349</v>
      </c>
      <c r="J6" s="12">
        <v>-1.8054994099999999E-2</v>
      </c>
      <c r="K6" s="13">
        <v>12.3721126249461</v>
      </c>
      <c r="L6" s="13">
        <v>6.67570833267472</v>
      </c>
      <c r="M6" s="13">
        <v>6.5808250655045102</v>
      </c>
      <c r="N6">
        <f t="shared" si="1"/>
        <v>25.628646023125331</v>
      </c>
      <c r="O6" s="14"/>
      <c r="P6" s="13">
        <v>11.2462278598016</v>
      </c>
      <c r="Q6" s="13">
        <v>7.4110999999999996E-2</v>
      </c>
      <c r="R6" s="13">
        <v>-0.111501</v>
      </c>
      <c r="S6" s="5">
        <v>20</v>
      </c>
    </row>
    <row r="7" spans="1:19" x14ac:dyDescent="0.25">
      <c r="A7" t="s">
        <v>23</v>
      </c>
      <c r="B7" s="6">
        <v>0</v>
      </c>
      <c r="C7" s="6">
        <v>0</v>
      </c>
      <c r="D7" s="7">
        <v>0</v>
      </c>
      <c r="E7" s="4">
        <v>0</v>
      </c>
      <c r="F7" s="6">
        <v>0</v>
      </c>
      <c r="G7" s="17">
        <f t="shared" si="0"/>
        <v>0</v>
      </c>
      <c r="H7" s="16">
        <v>0</v>
      </c>
      <c r="I7" s="8">
        <v>2.3161209399999998E-3</v>
      </c>
      <c r="J7" s="8">
        <v>0</v>
      </c>
      <c r="K7" s="5">
        <v>0</v>
      </c>
      <c r="L7" s="5">
        <v>0</v>
      </c>
      <c r="M7" s="5">
        <v>0</v>
      </c>
      <c r="N7">
        <f t="shared" si="1"/>
        <v>0</v>
      </c>
      <c r="O7" s="14"/>
      <c r="P7" s="5">
        <v>0.99142902128296095</v>
      </c>
      <c r="Q7" s="5">
        <v>4.8469999999999997E-3</v>
      </c>
      <c r="R7" s="5">
        <v>3.1995999999999997E-2</v>
      </c>
      <c r="S7" s="5">
        <v>17</v>
      </c>
    </row>
    <row r="8" spans="1:19" x14ac:dyDescent="0.25">
      <c r="A8" t="s">
        <v>55</v>
      </c>
      <c r="B8" s="6">
        <v>0</v>
      </c>
      <c r="C8" s="6">
        <v>0.01</v>
      </c>
      <c r="D8" s="7">
        <v>0</v>
      </c>
      <c r="E8" s="4">
        <v>0</v>
      </c>
      <c r="F8" s="6">
        <v>0</v>
      </c>
      <c r="G8" s="17">
        <f t="shared" si="0"/>
        <v>2E-3</v>
      </c>
      <c r="H8" s="16">
        <v>0</v>
      </c>
      <c r="I8" s="8">
        <v>-9.45727788E-3</v>
      </c>
      <c r="J8" s="8">
        <v>-4.41397101E-3</v>
      </c>
      <c r="K8" s="5">
        <v>4.6544774299829701</v>
      </c>
      <c r="L8" s="5">
        <v>0</v>
      </c>
      <c r="M8" s="5">
        <v>0</v>
      </c>
      <c r="N8">
        <f t="shared" si="1"/>
        <v>4.6544774299829701</v>
      </c>
      <c r="O8" s="14"/>
      <c r="P8" s="5">
        <v>9.4888401761898198</v>
      </c>
      <c r="Q8" s="5">
        <v>5.0639999999999998E-2</v>
      </c>
      <c r="R8" s="5">
        <v>-9.9493999999999999E-2</v>
      </c>
      <c r="S8" s="15">
        <v>3</v>
      </c>
    </row>
    <row r="9" spans="1:19" x14ac:dyDescent="0.25">
      <c r="A9" t="s">
        <v>25</v>
      </c>
      <c r="B9" s="6">
        <v>0</v>
      </c>
      <c r="C9" s="6">
        <v>0</v>
      </c>
      <c r="D9" s="7">
        <v>5.2878606558891504E-3</v>
      </c>
      <c r="E9" s="4">
        <v>5.27724921703338E-2</v>
      </c>
      <c r="F9" s="6">
        <v>0</v>
      </c>
      <c r="G9" s="17">
        <f t="shared" si="0"/>
        <v>1.1612070565244589E-2</v>
      </c>
      <c r="H9" s="16">
        <v>0</v>
      </c>
      <c r="I9" s="8">
        <v>0.14861833199999999</v>
      </c>
      <c r="J9" s="8">
        <v>0</v>
      </c>
      <c r="K9" s="5">
        <v>2.71153662892001</v>
      </c>
      <c r="L9" s="5">
        <v>7.40654080934834</v>
      </c>
      <c r="M9" s="5">
        <v>7.2083633385837897</v>
      </c>
      <c r="N9">
        <f t="shared" si="1"/>
        <v>17.326440776852142</v>
      </c>
      <c r="O9" s="14"/>
      <c r="P9" s="5">
        <v>4.5432641599177197</v>
      </c>
      <c r="Q9" s="5">
        <v>2.1229000000000001E-2</v>
      </c>
      <c r="R9" s="5">
        <v>6.9425000000000001E-2</v>
      </c>
      <c r="S9" s="5">
        <v>15</v>
      </c>
    </row>
    <row r="10" spans="1:19" x14ac:dyDescent="0.25">
      <c r="A10" t="s">
        <v>26</v>
      </c>
      <c r="B10" s="6">
        <v>0</v>
      </c>
      <c r="C10" s="6">
        <v>0</v>
      </c>
      <c r="D10" s="7">
        <v>3.66934313364271E-3</v>
      </c>
      <c r="E10" s="4">
        <v>0</v>
      </c>
      <c r="F10" s="6">
        <v>0</v>
      </c>
      <c r="G10" s="17">
        <f t="shared" si="0"/>
        <v>7.3386862672854204E-4</v>
      </c>
      <c r="H10" s="16">
        <v>0</v>
      </c>
      <c r="I10" s="8">
        <v>3.7956241800000002E-3</v>
      </c>
      <c r="J10" s="8">
        <v>0</v>
      </c>
      <c r="K10" s="5">
        <v>0</v>
      </c>
      <c r="L10" s="5">
        <v>0</v>
      </c>
      <c r="M10" s="5">
        <v>0</v>
      </c>
      <c r="N10">
        <f t="shared" si="1"/>
        <v>0</v>
      </c>
      <c r="O10" s="14"/>
      <c r="P10" s="5">
        <v>1.1577141888604801</v>
      </c>
      <c r="Q10" s="5">
        <v>5.5770000000000004E-3</v>
      </c>
      <c r="R10" s="5">
        <v>3.4617000000000002E-2</v>
      </c>
      <c r="S10" s="5">
        <v>19</v>
      </c>
    </row>
    <row r="11" spans="1:19" x14ac:dyDescent="0.25">
      <c r="A11" t="s">
        <v>14</v>
      </c>
      <c r="B11" s="6">
        <v>0</v>
      </c>
      <c r="C11" s="6">
        <v>0.11</v>
      </c>
      <c r="D11" s="7">
        <v>6.1726137944331697E-2</v>
      </c>
      <c r="E11" s="4">
        <v>0</v>
      </c>
      <c r="F11" s="6">
        <v>0</v>
      </c>
      <c r="G11" s="17">
        <f t="shared" si="0"/>
        <v>3.4345227588866337E-2</v>
      </c>
      <c r="H11" s="16">
        <v>4.9319274200000001E-6</v>
      </c>
      <c r="I11" s="8">
        <v>8.2171940399999994E-6</v>
      </c>
      <c r="J11" s="8">
        <v>3.2568383699999999E-6</v>
      </c>
      <c r="K11" s="5">
        <v>0</v>
      </c>
      <c r="L11" s="5">
        <v>0</v>
      </c>
      <c r="M11" s="5">
        <v>0</v>
      </c>
      <c r="N11">
        <f t="shared" si="1"/>
        <v>0</v>
      </c>
      <c r="O11" s="14"/>
      <c r="P11" s="5">
        <v>9.8823362846613207</v>
      </c>
      <c r="Q11" s="5">
        <v>0.109238</v>
      </c>
      <c r="R11" s="5">
        <v>5.6641999999999998E-2</v>
      </c>
      <c r="S11" s="5">
        <v>0</v>
      </c>
    </row>
    <row r="12" spans="1:19" x14ac:dyDescent="0.25">
      <c r="A12" s="2" t="s">
        <v>39</v>
      </c>
      <c r="B12" s="9">
        <v>6.5709283493615702E-3</v>
      </c>
      <c r="C12" s="9">
        <v>7.0000000000000007E-2</v>
      </c>
      <c r="D12" s="10">
        <v>4.3123075094678803E-2</v>
      </c>
      <c r="E12" s="4">
        <v>8.6448282003402696E-2</v>
      </c>
      <c r="F12" s="17">
        <v>0</v>
      </c>
      <c r="G12" s="9">
        <f t="shared" si="0"/>
        <v>4.1228457089488614E-2</v>
      </c>
      <c r="H12" s="11">
        <v>-2.80848161E-2</v>
      </c>
      <c r="I12" s="12">
        <v>-2.9279716099999999E-2</v>
      </c>
      <c r="J12" s="12">
        <v>-2.8194919499999999E-2</v>
      </c>
      <c r="K12" s="13">
        <v>13.885201919676099</v>
      </c>
      <c r="L12" s="13">
        <v>14.6387583195687</v>
      </c>
      <c r="M12" s="13">
        <v>13.9794074950536</v>
      </c>
      <c r="N12">
        <f t="shared" si="1"/>
        <v>42.503367734298401</v>
      </c>
      <c r="O12" s="14"/>
      <c r="P12" s="13">
        <v>29.710263993791301</v>
      </c>
      <c r="Q12" s="13">
        <v>0.19509299999999999</v>
      </c>
      <c r="R12" s="13">
        <v>-0.17702699999999999</v>
      </c>
      <c r="S12" s="5">
        <v>21</v>
      </c>
    </row>
    <row r="13" spans="1:19" x14ac:dyDescent="0.25">
      <c r="A13" s="2" t="s">
        <v>40</v>
      </c>
      <c r="B13" s="9">
        <v>0</v>
      </c>
      <c r="C13" s="9">
        <v>0.05</v>
      </c>
      <c r="D13" s="10">
        <v>2.77355625997927E-2</v>
      </c>
      <c r="E13" s="4">
        <v>2.7195336297154399E-2</v>
      </c>
      <c r="F13" s="17">
        <v>0</v>
      </c>
      <c r="G13" s="9">
        <f t="shared" si="0"/>
        <v>2.0986179779389418E-2</v>
      </c>
      <c r="H13" s="11">
        <v>-2.2881761699999999E-2</v>
      </c>
      <c r="I13" s="12">
        <v>-2.8383332000000001E-2</v>
      </c>
      <c r="J13" s="12">
        <v>-2.2236622599999999E-2</v>
      </c>
      <c r="K13" s="13">
        <v>3.9001241247236198</v>
      </c>
      <c r="L13" s="13">
        <v>7.7609574127197698</v>
      </c>
      <c r="M13" s="13">
        <v>7.9666205375163504</v>
      </c>
      <c r="N13">
        <f t="shared" si="1"/>
        <v>19.627702074959743</v>
      </c>
      <c r="O13" s="14"/>
      <c r="P13" s="13">
        <v>15.4484030746305</v>
      </c>
      <c r="Q13" s="13">
        <v>9.4074000000000005E-2</v>
      </c>
      <c r="R13" s="13">
        <v>-0.130025</v>
      </c>
      <c r="S13" s="5">
        <v>23</v>
      </c>
    </row>
    <row r="14" spans="1:19" x14ac:dyDescent="0.25">
      <c r="A14" t="s">
        <v>16</v>
      </c>
      <c r="B14" s="6">
        <v>4.5934584074801298E-2</v>
      </c>
      <c r="C14" s="6">
        <v>0.02</v>
      </c>
      <c r="D14" s="7">
        <v>1.6798001917078399E-2</v>
      </c>
      <c r="E14" s="4">
        <v>0</v>
      </c>
      <c r="F14" s="6">
        <v>0</v>
      </c>
      <c r="G14" s="17">
        <f t="shared" si="0"/>
        <v>1.6546517198375937E-2</v>
      </c>
      <c r="H14" s="16">
        <v>3.1485361500000003E-2</v>
      </c>
      <c r="I14" s="8">
        <v>4.2727767299999997E-2</v>
      </c>
      <c r="J14" s="8">
        <v>2.8140444600000002E-2</v>
      </c>
      <c r="K14" s="5">
        <v>0</v>
      </c>
      <c r="L14" s="5">
        <v>8.2655593633209996</v>
      </c>
      <c r="M14" s="5">
        <v>7.5726951923449999</v>
      </c>
      <c r="N14">
        <f t="shared" si="1"/>
        <v>15.838254555665999</v>
      </c>
      <c r="O14" s="14"/>
      <c r="P14" s="5">
        <v>7.6156457169363598</v>
      </c>
      <c r="Q14" s="5">
        <v>4.0806000000000002E-2</v>
      </c>
      <c r="R14" s="5">
        <v>8.9638999999999996E-2</v>
      </c>
      <c r="S14" s="5">
        <v>10</v>
      </c>
    </row>
    <row r="15" spans="1:19" x14ac:dyDescent="0.25">
      <c r="A15" t="s">
        <v>27</v>
      </c>
      <c r="B15" s="6">
        <v>1.28929365140021E-2</v>
      </c>
      <c r="C15" s="6">
        <v>0</v>
      </c>
      <c r="D15" s="7">
        <v>0</v>
      </c>
      <c r="E15" s="4">
        <v>0</v>
      </c>
      <c r="F15" s="6">
        <v>0</v>
      </c>
      <c r="G15" s="17">
        <f t="shared" si="0"/>
        <v>2.57858730280042E-3</v>
      </c>
      <c r="H15" s="16">
        <v>0</v>
      </c>
      <c r="I15" s="8">
        <v>8.0909729999999999E-2</v>
      </c>
      <c r="J15" s="8">
        <v>0</v>
      </c>
      <c r="K15" s="5">
        <v>0</v>
      </c>
      <c r="L15" s="5">
        <v>0</v>
      </c>
      <c r="M15" s="5">
        <v>0</v>
      </c>
      <c r="N15">
        <f t="shared" si="1"/>
        <v>0</v>
      </c>
      <c r="O15" s="14"/>
      <c r="P15" s="5">
        <v>2.60209935669433</v>
      </c>
      <c r="Q15" s="5">
        <v>1.2222999999999999E-2</v>
      </c>
      <c r="R15" s="5">
        <v>5.2242999999999998E-2</v>
      </c>
      <c r="S15" s="5">
        <v>16</v>
      </c>
    </row>
    <row r="16" spans="1:19" x14ac:dyDescent="0.25">
      <c r="A16" s="2" t="s">
        <v>28</v>
      </c>
      <c r="B16" s="17">
        <v>0</v>
      </c>
      <c r="C16" s="17">
        <v>0.01</v>
      </c>
      <c r="D16" s="7">
        <v>2.5243669334797801E-3</v>
      </c>
      <c r="E16" s="4">
        <v>0</v>
      </c>
      <c r="F16" s="17">
        <v>0</v>
      </c>
      <c r="G16" s="17">
        <f t="shared" si="0"/>
        <v>2.504873386695956E-3</v>
      </c>
      <c r="H16" s="11">
        <v>-2.0415640499999999E-2</v>
      </c>
      <c r="I16" s="12">
        <v>-6.0088951000000002E-2</v>
      </c>
      <c r="J16" s="12">
        <v>-1.4318035E-2</v>
      </c>
      <c r="K16" s="13">
        <v>4.7909455255496498</v>
      </c>
      <c r="L16" s="13">
        <v>0</v>
      </c>
      <c r="M16" s="13">
        <v>0</v>
      </c>
      <c r="N16">
        <f t="shared" si="1"/>
        <v>4.7909455255496498</v>
      </c>
      <c r="O16" s="14"/>
      <c r="P16" s="13">
        <v>6.3123734475708702</v>
      </c>
      <c r="Q16" s="13">
        <v>3.1544000000000003E-2</v>
      </c>
      <c r="R16" s="13">
        <v>-8.0831E-2</v>
      </c>
      <c r="S16" s="5">
        <v>24</v>
      </c>
    </row>
    <row r="17" spans="1:19" x14ac:dyDescent="0.25">
      <c r="A17" t="s">
        <v>56</v>
      </c>
      <c r="B17" s="6">
        <v>5.7243466799660999E-4</v>
      </c>
      <c r="C17" s="6">
        <v>0</v>
      </c>
      <c r="D17" s="7">
        <v>0</v>
      </c>
      <c r="E17" s="4">
        <v>0</v>
      </c>
      <c r="F17" s="6">
        <v>0</v>
      </c>
      <c r="G17" s="17">
        <f t="shared" si="0"/>
        <v>1.14486933599322E-4</v>
      </c>
      <c r="H17" s="16">
        <v>0</v>
      </c>
      <c r="I17" s="8">
        <v>-2.73910183E-2</v>
      </c>
      <c r="J17" s="8">
        <v>0</v>
      </c>
      <c r="K17" s="5">
        <v>0</v>
      </c>
      <c r="L17" s="5">
        <v>0</v>
      </c>
      <c r="M17" s="5">
        <v>0</v>
      </c>
      <c r="N17">
        <f t="shared" si="1"/>
        <v>0</v>
      </c>
      <c r="O17" s="14"/>
      <c r="P17" s="5">
        <v>0.38085706894853399</v>
      </c>
      <c r="Q17" s="5">
        <v>1.9559999999999998E-3</v>
      </c>
      <c r="R17" s="5">
        <v>-1.9831000000000001E-2</v>
      </c>
      <c r="S17" s="5">
        <v>18</v>
      </c>
    </row>
    <row r="18" spans="1:19" x14ac:dyDescent="0.25">
      <c r="A18" s="2" t="s">
        <v>29</v>
      </c>
      <c r="B18" s="9">
        <v>4.2340173932441504E-3</v>
      </c>
      <c r="C18" s="17">
        <v>0</v>
      </c>
      <c r="D18" s="7">
        <v>0</v>
      </c>
      <c r="E18" s="4">
        <v>0</v>
      </c>
      <c r="F18" s="17">
        <v>0</v>
      </c>
      <c r="G18" s="9">
        <f t="shared" si="0"/>
        <v>8.4680347864883013E-4</v>
      </c>
      <c r="H18" s="11">
        <v>0</v>
      </c>
      <c r="I18" s="12">
        <v>0.12064541500000001</v>
      </c>
      <c r="J18" s="12">
        <v>0</v>
      </c>
      <c r="K18" s="13">
        <v>0</v>
      </c>
      <c r="L18" s="13">
        <v>0</v>
      </c>
      <c r="M18" s="13">
        <v>0</v>
      </c>
      <c r="N18">
        <f t="shared" si="1"/>
        <v>0</v>
      </c>
      <c r="O18" s="14"/>
      <c r="P18" s="13">
        <v>5.43032283797218</v>
      </c>
      <c r="Q18" s="13">
        <v>2.5353000000000001E-2</v>
      </c>
      <c r="R18" s="13">
        <v>7.6447000000000001E-2</v>
      </c>
      <c r="S18" s="5">
        <v>13</v>
      </c>
    </row>
    <row r="19" spans="1:19" x14ac:dyDescent="0.25">
      <c r="A19" t="s">
        <v>54</v>
      </c>
      <c r="B19" s="6">
        <v>0</v>
      </c>
      <c r="C19" s="6">
        <v>0.02</v>
      </c>
      <c r="D19" s="7">
        <v>2.74611867580088E-2</v>
      </c>
      <c r="E19" s="4">
        <v>0</v>
      </c>
      <c r="F19" s="6">
        <v>0</v>
      </c>
      <c r="G19" s="17">
        <f t="shared" si="0"/>
        <v>9.4922373516017587E-3</v>
      </c>
      <c r="H19" s="16">
        <v>0</v>
      </c>
      <c r="I19" s="8">
        <v>-0.148918352</v>
      </c>
      <c r="J19" s="8">
        <v>0</v>
      </c>
      <c r="K19" s="5">
        <v>6.9821749147556798</v>
      </c>
      <c r="L19" s="5">
        <v>11.408513322087501</v>
      </c>
      <c r="M19" s="5">
        <v>9.8461058236006895</v>
      </c>
      <c r="N19">
        <f t="shared" si="1"/>
        <v>28.23679406044387</v>
      </c>
      <c r="O19" s="14"/>
      <c r="P19" s="5">
        <v>2.5652574791884102</v>
      </c>
      <c r="Q19" s="5">
        <v>1.4843E-2</v>
      </c>
      <c r="R19" s="5">
        <v>-5.2067000000000002E-2</v>
      </c>
      <c r="S19" s="5">
        <v>12</v>
      </c>
    </row>
    <row r="20" spans="1:19" x14ac:dyDescent="0.25">
      <c r="A20" t="s">
        <v>41</v>
      </c>
      <c r="B20" s="6">
        <v>1.1494873800485001E-3</v>
      </c>
      <c r="C20" s="6">
        <v>0</v>
      </c>
      <c r="D20" s="7">
        <v>0</v>
      </c>
      <c r="E20" s="4">
        <v>3.20841297507286E-2</v>
      </c>
      <c r="F20" s="6">
        <v>0</v>
      </c>
      <c r="G20" s="17">
        <f t="shared" si="0"/>
        <v>6.6467234261554193E-3</v>
      </c>
      <c r="H20" s="16">
        <v>0</v>
      </c>
      <c r="I20" s="8">
        <v>5.0807224600000001E-3</v>
      </c>
      <c r="J20" s="8">
        <v>0</v>
      </c>
      <c r="K20" s="5">
        <v>0</v>
      </c>
      <c r="L20" s="5">
        <v>0</v>
      </c>
      <c r="M20" s="5">
        <v>0</v>
      </c>
      <c r="N20">
        <f t="shared" si="1"/>
        <v>0</v>
      </c>
      <c r="O20" s="14"/>
      <c r="P20" s="5">
        <v>1.52808265533335E-2</v>
      </c>
      <c r="Q20" s="20">
        <v>1.1583240000000001E-3</v>
      </c>
      <c r="R20" s="5">
        <v>3.4480000000000001E-3</v>
      </c>
      <c r="S20" s="5">
        <v>7</v>
      </c>
    </row>
    <row r="21" spans="1:19" x14ac:dyDescent="0.25">
      <c r="A21" t="s">
        <v>30</v>
      </c>
      <c r="B21" s="6">
        <v>1.6564298446866601E-2</v>
      </c>
      <c r="C21" s="6">
        <v>0.01</v>
      </c>
      <c r="D21" s="7">
        <v>0</v>
      </c>
      <c r="E21" s="4">
        <v>5.15571497380733E-2</v>
      </c>
      <c r="F21" s="6">
        <v>0</v>
      </c>
      <c r="G21" s="17">
        <f t="shared" si="0"/>
        <v>1.5624289636987981E-2</v>
      </c>
      <c r="H21" s="16">
        <v>-9.3904027199999997E-3</v>
      </c>
      <c r="I21" s="8">
        <v>-3.6883541200000002E-2</v>
      </c>
      <c r="J21" s="8">
        <v>-6.3695501400000002E-3</v>
      </c>
      <c r="K21" s="5">
        <v>0</v>
      </c>
      <c r="L21" s="5">
        <v>0</v>
      </c>
      <c r="M21" s="5">
        <v>0</v>
      </c>
      <c r="N21">
        <f t="shared" si="1"/>
        <v>0</v>
      </c>
      <c r="O21" s="14"/>
      <c r="P21" s="5">
        <v>10.9961299959303</v>
      </c>
      <c r="Q21" s="5">
        <v>5.9086E-2</v>
      </c>
      <c r="R21" s="5">
        <v>-0.107214</v>
      </c>
      <c r="S21" s="5">
        <v>22</v>
      </c>
    </row>
    <row r="22" spans="1:19" x14ac:dyDescent="0.25">
      <c r="A22" t="s">
        <v>31</v>
      </c>
      <c r="B22" s="6">
        <v>1.1458499098084199E-2</v>
      </c>
      <c r="C22" s="6">
        <v>0</v>
      </c>
      <c r="D22" s="7">
        <v>3.6089545631885099E-3</v>
      </c>
      <c r="E22" s="4">
        <v>0</v>
      </c>
      <c r="F22" s="6">
        <v>0</v>
      </c>
      <c r="G22" s="17">
        <f t="shared" si="0"/>
        <v>3.0134907322545415E-3</v>
      </c>
      <c r="H22" s="16">
        <v>0</v>
      </c>
      <c r="I22" s="8">
        <v>6.6629827099999997E-2</v>
      </c>
      <c r="J22" s="8">
        <v>0</v>
      </c>
      <c r="K22" s="5">
        <v>0</v>
      </c>
      <c r="L22" s="5">
        <v>0</v>
      </c>
      <c r="M22" s="5">
        <v>0</v>
      </c>
      <c r="N22">
        <f t="shared" si="1"/>
        <v>0</v>
      </c>
      <c r="O22" s="14"/>
      <c r="P22" s="5">
        <v>8.7301096432556307</v>
      </c>
      <c r="Q22" s="5">
        <v>4.1377999999999998E-2</v>
      </c>
      <c r="R22" s="5">
        <v>9.5685000000000006E-2</v>
      </c>
      <c r="S22" s="5">
        <v>11</v>
      </c>
    </row>
    <row r="23" spans="1:19" x14ac:dyDescent="0.25">
      <c r="A23" t="s">
        <v>18</v>
      </c>
      <c r="B23" s="6">
        <v>6.5043586453605098E-2</v>
      </c>
      <c r="C23" s="6">
        <v>0.02</v>
      </c>
      <c r="D23" s="7">
        <v>3.9089330256875998E-2</v>
      </c>
      <c r="E23" s="4">
        <v>3.1382221728563302E-2</v>
      </c>
      <c r="F23" s="6">
        <v>0</v>
      </c>
      <c r="G23" s="17">
        <f t="shared" si="0"/>
        <v>3.1103027687808881E-2</v>
      </c>
      <c r="H23" s="16">
        <v>-1.2459719600000001E-3</v>
      </c>
      <c r="I23" s="8">
        <v>-1.0005118800000001E-3</v>
      </c>
      <c r="J23" s="8">
        <v>-1.31818157E-3</v>
      </c>
      <c r="K23" s="5">
        <v>0</v>
      </c>
      <c r="L23" s="5">
        <v>0</v>
      </c>
      <c r="M23" s="5">
        <v>0</v>
      </c>
      <c r="N23">
        <f t="shared" si="1"/>
        <v>0</v>
      </c>
      <c r="O23" s="14"/>
      <c r="P23" s="5">
        <v>9.1720094683671594</v>
      </c>
      <c r="Q23" s="5">
        <v>0.10306899999999999</v>
      </c>
      <c r="R23" s="5">
        <v>-0.11698699999999999</v>
      </c>
      <c r="S23" s="5">
        <v>1</v>
      </c>
    </row>
    <row r="24" spans="1:19" x14ac:dyDescent="0.25">
      <c r="A24" s="2" t="s">
        <v>32</v>
      </c>
      <c r="B24" s="17">
        <v>0</v>
      </c>
      <c r="C24" s="9">
        <v>0.04</v>
      </c>
      <c r="D24" s="10">
        <v>5.1749927753749203E-2</v>
      </c>
      <c r="E24" s="4">
        <v>5.5474583059549297E-2</v>
      </c>
      <c r="F24" s="9">
        <v>0.11373331680590799</v>
      </c>
      <c r="G24" s="9">
        <f t="shared" si="0"/>
        <v>5.2191565523841299E-2</v>
      </c>
      <c r="H24" s="11">
        <v>2.60382979E-2</v>
      </c>
      <c r="I24" s="12">
        <v>9.1014257000000001E-2</v>
      </c>
      <c r="J24" s="12">
        <v>1.68635634E-2</v>
      </c>
      <c r="K24" s="13">
        <v>8.4636826784493397</v>
      </c>
      <c r="L24" s="13">
        <v>9.0157667952532101</v>
      </c>
      <c r="M24" s="13">
        <v>8.7372570817823796</v>
      </c>
      <c r="N24">
        <f t="shared" si="1"/>
        <v>26.216706555484933</v>
      </c>
      <c r="O24" s="14"/>
      <c r="P24" s="13">
        <v>12.7359389422819</v>
      </c>
      <c r="Q24" s="13">
        <v>6.0680999999999999E-2</v>
      </c>
      <c r="R24" s="13">
        <v>0.115619</v>
      </c>
      <c r="S24" s="5">
        <v>6</v>
      </c>
    </row>
    <row r="25" spans="1:19" x14ac:dyDescent="0.25">
      <c r="A25" t="s">
        <v>33</v>
      </c>
      <c r="B25" s="6">
        <v>0</v>
      </c>
      <c r="C25" s="6">
        <v>0</v>
      </c>
      <c r="D25" s="7">
        <v>0</v>
      </c>
      <c r="E25" s="4">
        <v>0</v>
      </c>
      <c r="F25" s="6">
        <v>0</v>
      </c>
      <c r="G25" s="17">
        <f t="shared" si="0"/>
        <v>0</v>
      </c>
      <c r="H25" s="16">
        <v>0</v>
      </c>
      <c r="I25" s="8">
        <v>0.122072772</v>
      </c>
      <c r="J25" s="8">
        <v>2.1154702899999999E-5</v>
      </c>
      <c r="K25" s="5">
        <v>0</v>
      </c>
      <c r="L25" s="5">
        <v>8.7755466568544307</v>
      </c>
      <c r="M25" s="5">
        <v>9.0726288083441808</v>
      </c>
      <c r="N25">
        <f t="shared" si="1"/>
        <v>17.848175465198612</v>
      </c>
      <c r="O25" s="14"/>
      <c r="P25" s="5">
        <v>9.5669315818420504</v>
      </c>
      <c r="Q25" s="5">
        <v>4.5673999999999999E-2</v>
      </c>
      <c r="R25" s="5">
        <v>0.10000299999999999</v>
      </c>
      <c r="S25" s="5">
        <v>2</v>
      </c>
    </row>
    <row r="26" spans="1:19" x14ac:dyDescent="0.25">
      <c r="A26" s="2" t="s">
        <v>34</v>
      </c>
      <c r="B26" s="17">
        <v>0</v>
      </c>
      <c r="C26" s="17">
        <v>0.03</v>
      </c>
      <c r="D26" s="10">
        <v>8.1970698674917793E-3</v>
      </c>
      <c r="E26" s="4">
        <v>0</v>
      </c>
      <c r="F26" s="17">
        <v>0</v>
      </c>
      <c r="G26" s="9">
        <f t="shared" si="0"/>
        <v>7.639413973498356E-3</v>
      </c>
      <c r="H26" s="11">
        <v>-1.9183924799999998E-2</v>
      </c>
      <c r="I26" s="12">
        <v>4.75808551E-2</v>
      </c>
      <c r="J26" s="12">
        <v>-1.40730113E-2</v>
      </c>
      <c r="K26" s="13">
        <v>0</v>
      </c>
      <c r="L26" s="13">
        <v>0</v>
      </c>
      <c r="M26" s="13">
        <v>0</v>
      </c>
      <c r="N26">
        <f t="shared" si="1"/>
        <v>0</v>
      </c>
      <c r="O26" s="14"/>
      <c r="P26" s="13">
        <v>15.2576082820186</v>
      </c>
      <c r="Q26" s="13">
        <v>7.4048000000000003E-2</v>
      </c>
      <c r="R26" s="13">
        <v>-0.12623999999999999</v>
      </c>
      <c r="S26" s="15">
        <v>2</v>
      </c>
    </row>
    <row r="27" spans="1:19" x14ac:dyDescent="0.25">
      <c r="A27" t="s">
        <v>19</v>
      </c>
      <c r="B27" s="6">
        <v>1.3924850701742699E-2</v>
      </c>
      <c r="C27" s="6">
        <v>0</v>
      </c>
      <c r="D27" s="7">
        <v>3.6536992701407798E-3</v>
      </c>
      <c r="E27" s="4">
        <v>0</v>
      </c>
      <c r="F27" s="6">
        <v>0</v>
      </c>
      <c r="G27" s="17">
        <f t="shared" si="0"/>
        <v>3.5157099943766957E-3</v>
      </c>
      <c r="H27" s="16">
        <v>7.7751430799999997E-3</v>
      </c>
      <c r="I27" s="8">
        <v>4.9822493799999999E-2</v>
      </c>
      <c r="J27" s="8">
        <v>4.0990285299999998E-3</v>
      </c>
      <c r="K27" s="5">
        <v>0</v>
      </c>
      <c r="L27" s="5">
        <v>0</v>
      </c>
      <c r="M27" s="5">
        <v>0</v>
      </c>
      <c r="N27">
        <f t="shared" si="1"/>
        <v>0</v>
      </c>
      <c r="O27" s="14"/>
      <c r="P27" s="5">
        <v>0.94918498177708799</v>
      </c>
      <c r="Q27" s="5">
        <v>7.241E-3</v>
      </c>
      <c r="R27" s="5">
        <v>-3.2425000000000002E-2</v>
      </c>
      <c r="S27" s="5">
        <v>5</v>
      </c>
    </row>
    <row r="28" spans="1:19" x14ac:dyDescent="0.25">
      <c r="A28" t="s">
        <v>42</v>
      </c>
      <c r="B28" s="6">
        <v>0</v>
      </c>
      <c r="C28" s="6">
        <v>0</v>
      </c>
      <c r="D28" s="7">
        <v>3.8367501688520099E-3</v>
      </c>
      <c r="E28" s="4">
        <v>0</v>
      </c>
      <c r="F28" s="6">
        <v>0</v>
      </c>
      <c r="G28" s="17">
        <f t="shared" si="0"/>
        <v>7.6735003377040203E-4</v>
      </c>
      <c r="H28" s="16">
        <v>0</v>
      </c>
      <c r="I28" s="8">
        <v>2.3370269900000001E-2</v>
      </c>
      <c r="J28" s="8">
        <v>0</v>
      </c>
      <c r="K28" s="5">
        <v>0</v>
      </c>
      <c r="L28" s="5">
        <v>0</v>
      </c>
      <c r="M28" s="5">
        <v>0</v>
      </c>
      <c r="N28">
        <f t="shared" si="1"/>
        <v>0</v>
      </c>
      <c r="O28" s="14"/>
      <c r="P28" s="5">
        <v>0.56668158626906495</v>
      </c>
      <c r="Q28" s="5">
        <v>4.555E-3</v>
      </c>
      <c r="R28" s="5">
        <v>2.5610999999999998E-2</v>
      </c>
      <c r="S28" s="5">
        <v>9</v>
      </c>
    </row>
    <row r="29" spans="1:19" x14ac:dyDescent="0.25">
      <c r="A29" t="s">
        <v>20</v>
      </c>
      <c r="B29" s="6">
        <v>0</v>
      </c>
      <c r="C29" s="6">
        <v>0</v>
      </c>
      <c r="D29" s="7">
        <v>0</v>
      </c>
      <c r="E29" s="4">
        <v>0</v>
      </c>
      <c r="F29" s="6">
        <v>0</v>
      </c>
      <c r="G29" s="17">
        <f t="shared" si="0"/>
        <v>0</v>
      </c>
      <c r="H29" s="16">
        <v>0</v>
      </c>
      <c r="I29" s="8">
        <v>3.1077243500000001E-2</v>
      </c>
      <c r="J29" s="8">
        <v>0</v>
      </c>
      <c r="K29" s="5">
        <v>0</v>
      </c>
      <c r="L29" s="5">
        <v>0</v>
      </c>
      <c r="M29" s="5">
        <v>0</v>
      </c>
      <c r="N29">
        <f t="shared" si="1"/>
        <v>0</v>
      </c>
      <c r="O29" s="14"/>
      <c r="P29" s="5">
        <v>4.5300817545619303E-3</v>
      </c>
      <c r="Q29" s="5">
        <v>2.3E-5</v>
      </c>
      <c r="R29" s="5">
        <v>-2.1610000000000002E-3</v>
      </c>
      <c r="S29" s="5">
        <v>8</v>
      </c>
    </row>
    <row r="30" spans="1:19" x14ac:dyDescent="0.25">
      <c r="A30" t="s">
        <v>35</v>
      </c>
      <c r="B30" s="6">
        <v>0</v>
      </c>
      <c r="C30" s="6">
        <v>0</v>
      </c>
      <c r="D30" s="7">
        <v>0</v>
      </c>
      <c r="E30" s="4">
        <v>0</v>
      </c>
      <c r="F30" s="6">
        <v>0</v>
      </c>
      <c r="G30" s="17">
        <f t="shared" si="0"/>
        <v>0</v>
      </c>
      <c r="H30" s="16">
        <v>0</v>
      </c>
      <c r="I30" s="8">
        <v>-6.30272843E-2</v>
      </c>
      <c r="J30" s="8">
        <v>-5.0892480600000004E-4</v>
      </c>
      <c r="K30" s="5">
        <v>0</v>
      </c>
      <c r="L30" s="5">
        <v>0</v>
      </c>
      <c r="M30" s="5">
        <v>0</v>
      </c>
      <c r="N30">
        <f t="shared" si="1"/>
        <v>0</v>
      </c>
      <c r="O30" s="14"/>
      <c r="P30" s="5">
        <v>3.69045007895425</v>
      </c>
      <c r="Q30" s="5">
        <v>1.8755999999999998E-2</v>
      </c>
      <c r="R30" s="5">
        <v>-6.1768999999999998E-2</v>
      </c>
      <c r="S30" s="15">
        <v>9</v>
      </c>
    </row>
    <row r="31" spans="1:19" x14ac:dyDescent="0.25">
      <c r="A31" s="2" t="s">
        <v>36</v>
      </c>
      <c r="B31" s="17">
        <v>0</v>
      </c>
      <c r="C31" s="17">
        <v>0.03</v>
      </c>
      <c r="D31" s="10">
        <v>3.9023723506903499E-3</v>
      </c>
      <c r="E31" s="4">
        <v>0</v>
      </c>
      <c r="F31" s="17">
        <v>0</v>
      </c>
      <c r="G31" s="9">
        <f t="shared" si="0"/>
        <v>6.7804744701380707E-3</v>
      </c>
      <c r="H31" s="11">
        <v>0</v>
      </c>
      <c r="I31" s="12">
        <v>-0.158027046</v>
      </c>
      <c r="J31" s="12">
        <v>0</v>
      </c>
      <c r="K31" s="13">
        <v>3.7876105459935498</v>
      </c>
      <c r="L31" s="13">
        <v>5.7876551018166502</v>
      </c>
      <c r="M31" s="13">
        <v>5.2159180072383204</v>
      </c>
      <c r="N31">
        <f>SUM(K31,L31,M31)</f>
        <v>14.791183655048521</v>
      </c>
      <c r="O31" s="14"/>
      <c r="P31" s="13">
        <v>6.2273405662558501</v>
      </c>
      <c r="Q31" s="13">
        <v>5.459E-2</v>
      </c>
      <c r="R31" s="13">
        <v>-8.7694999999999995E-2</v>
      </c>
      <c r="S31" s="5">
        <v>14</v>
      </c>
    </row>
    <row r="32" spans="1:19" x14ac:dyDescent="0.25">
      <c r="B32" s="3"/>
    </row>
  </sheetData>
  <conditionalFormatting sqref="B2:F31">
    <cfRule type="cellIs" dxfId="4" priority="5" operator="greaterThan">
      <formula>0</formula>
    </cfRule>
  </conditionalFormatting>
  <conditionalFormatting sqref="G2:G31">
    <cfRule type="cellIs" dxfId="3" priority="4" operator="greaterThan">
      <formula>0</formula>
    </cfRule>
  </conditionalFormatting>
  <conditionalFormatting sqref="H2:M31">
    <cfRule type="cellIs" dxfId="2" priority="2" operator="lessThan">
      <formula>0</formula>
    </cfRule>
    <cfRule type="cellIs" dxfId="1" priority="3" operator="greaterThan">
      <formula>0</formula>
    </cfRule>
  </conditionalFormatting>
  <conditionalFormatting sqref="N2:N31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15BBB-E512-4322-9D30-F5164E1F2925}">
  <dimension ref="A1:H18"/>
  <sheetViews>
    <sheetView workbookViewId="0">
      <selection activeCell="D2" sqref="D2:D15"/>
    </sheetView>
  </sheetViews>
  <sheetFormatPr baseColWidth="10" defaultRowHeight="15" x14ac:dyDescent="0.25"/>
  <cols>
    <col min="1" max="1" width="17" bestFit="1" customWidth="1"/>
    <col min="7" max="7" width="12" bestFit="1" customWidth="1"/>
  </cols>
  <sheetData>
    <row r="1" spans="1:8" x14ac:dyDescent="0.25">
      <c r="B1" t="s">
        <v>80</v>
      </c>
      <c r="E1" t="s">
        <v>81</v>
      </c>
      <c r="G1" t="s">
        <v>82</v>
      </c>
    </row>
    <row r="2" spans="1:8" x14ac:dyDescent="0.25">
      <c r="A2" s="21" t="s">
        <v>78</v>
      </c>
      <c r="B2">
        <v>0.97008499380136604</v>
      </c>
      <c r="C2">
        <f>ABS(B2/$B$16)</f>
        <v>0.17670383583308946</v>
      </c>
      <c r="D2">
        <v>1</v>
      </c>
      <c r="E2">
        <v>2.63816867781</v>
      </c>
      <c r="F2">
        <f>E2/$E$16</f>
        <v>0.18292997316656712</v>
      </c>
      <c r="G2">
        <v>9.3830815269674905E-2</v>
      </c>
      <c r="H2">
        <f>G2/$G$16</f>
        <v>5.9631400504641927E-2</v>
      </c>
    </row>
    <row r="3" spans="1:8" x14ac:dyDescent="0.25">
      <c r="A3" t="s">
        <v>66</v>
      </c>
      <c r="B3">
        <v>0.51991828877771895</v>
      </c>
      <c r="C3">
        <f t="shared" ref="C3:C15" si="0">ABS(B3/$B$16)</f>
        <v>9.4704646019511979E-2</v>
      </c>
      <c r="D3">
        <v>0</v>
      </c>
      <c r="E3">
        <v>1.68189021477878</v>
      </c>
      <c r="F3">
        <f t="shared" ref="F3:F15" si="1">E3/$E$16</f>
        <v>0.1166218575963065</v>
      </c>
      <c r="G3">
        <v>9.3581886771913106E-2</v>
      </c>
      <c r="H3">
        <f t="shared" ref="H3:H15" si="2">G3/$G$16</f>
        <v>5.9473201357545205E-2</v>
      </c>
    </row>
    <row r="4" spans="1:8" x14ac:dyDescent="0.25">
      <c r="A4" t="s">
        <v>67</v>
      </c>
      <c r="B4">
        <v>6.7078281593876297E-3</v>
      </c>
      <c r="C4">
        <f t="shared" si="0"/>
        <v>1.2218506351987829E-3</v>
      </c>
      <c r="D4">
        <v>0</v>
      </c>
      <c r="E4">
        <v>1.00673037602624</v>
      </c>
      <c r="F4">
        <f t="shared" si="1"/>
        <v>6.9806438921609898E-2</v>
      </c>
      <c r="G4">
        <v>0.16016010686927201</v>
      </c>
      <c r="H4">
        <f t="shared" si="2"/>
        <v>0.10178502073267663</v>
      </c>
    </row>
    <row r="5" spans="1:8" x14ac:dyDescent="0.25">
      <c r="A5" t="s">
        <v>68</v>
      </c>
      <c r="B5">
        <v>-0.70566186126800901</v>
      </c>
      <c r="C5">
        <f t="shared" si="0"/>
        <v>0.12853838424873801</v>
      </c>
      <c r="D5">
        <v>0</v>
      </c>
      <c r="E5">
        <v>0.49378165112946198</v>
      </c>
      <c r="F5">
        <f t="shared" si="1"/>
        <v>3.423869934891291E-2</v>
      </c>
      <c r="G5">
        <v>0.10546360974771</v>
      </c>
      <c r="H5">
        <f t="shared" si="2"/>
        <v>6.7024279107627774E-2</v>
      </c>
    </row>
    <row r="6" spans="1:8" x14ac:dyDescent="0.25">
      <c r="A6" t="s">
        <v>69</v>
      </c>
      <c r="B6">
        <v>-0.40915505782613198</v>
      </c>
      <c r="C6">
        <f t="shared" si="0"/>
        <v>7.4528797610893677E-2</v>
      </c>
      <c r="D6">
        <v>0</v>
      </c>
      <c r="E6">
        <v>0.66421123318710096</v>
      </c>
      <c r="F6">
        <f t="shared" si="1"/>
        <v>4.6056245033093191E-2</v>
      </c>
      <c r="G6">
        <v>0.100405710900925</v>
      </c>
      <c r="H6">
        <f t="shared" si="2"/>
        <v>6.3809881034055035E-2</v>
      </c>
    </row>
    <row r="7" spans="1:8" x14ac:dyDescent="0.25">
      <c r="A7" t="s">
        <v>70</v>
      </c>
      <c r="B7">
        <v>-4.5163295099245396E-3</v>
      </c>
      <c r="C7">
        <f t="shared" si="0"/>
        <v>8.2266270830827016E-4</v>
      </c>
      <c r="D7">
        <v>0</v>
      </c>
      <c r="E7">
        <v>0.99549385377007904</v>
      </c>
      <c r="F7">
        <f t="shared" si="1"/>
        <v>6.9027301206840516E-2</v>
      </c>
      <c r="G7">
        <v>0.114828351740795</v>
      </c>
      <c r="H7">
        <f t="shared" si="2"/>
        <v>7.2975764009547514E-2</v>
      </c>
    </row>
    <row r="8" spans="1:8" x14ac:dyDescent="0.25">
      <c r="A8" t="s">
        <v>71</v>
      </c>
      <c r="B8">
        <v>-0.54873717164849201</v>
      </c>
      <c r="C8">
        <f t="shared" si="0"/>
        <v>9.9954090326175318E-2</v>
      </c>
      <c r="D8">
        <v>0</v>
      </c>
      <c r="E8">
        <v>0.57767885919329998</v>
      </c>
      <c r="F8">
        <f t="shared" si="1"/>
        <v>4.0056111309321719E-2</v>
      </c>
      <c r="G8">
        <v>0.12547895668421</v>
      </c>
      <c r="H8">
        <f t="shared" si="2"/>
        <v>7.9744441092573559E-2</v>
      </c>
    </row>
    <row r="9" spans="1:8" x14ac:dyDescent="0.25">
      <c r="A9" t="s">
        <v>72</v>
      </c>
      <c r="B9">
        <v>0.249819816157373</v>
      </c>
      <c r="C9">
        <f t="shared" si="0"/>
        <v>4.550541454016549E-2</v>
      </c>
      <c r="D9">
        <v>1</v>
      </c>
      <c r="E9">
        <v>1.2837940768966001</v>
      </c>
      <c r="F9">
        <f t="shared" si="1"/>
        <v>8.9017968416273602E-2</v>
      </c>
      <c r="G9">
        <v>7.8115886540694804E-2</v>
      </c>
      <c r="H9">
        <f t="shared" si="2"/>
        <v>4.9644242168156945E-2</v>
      </c>
    </row>
    <row r="10" spans="1:8" x14ac:dyDescent="0.25">
      <c r="A10" t="s">
        <v>73</v>
      </c>
      <c r="B10">
        <v>-0.349556205899335</v>
      </c>
      <c r="C10">
        <f t="shared" si="0"/>
        <v>6.3672691378958979E-2</v>
      </c>
      <c r="D10">
        <v>0</v>
      </c>
      <c r="E10">
        <v>0.70500089554129397</v>
      </c>
      <c r="F10">
        <f t="shared" si="1"/>
        <v>4.8884590279811811E-2</v>
      </c>
      <c r="G10">
        <v>7.6593944386544099E-2</v>
      </c>
      <c r="H10">
        <f t="shared" si="2"/>
        <v>4.8677016828824429E-2</v>
      </c>
    </row>
    <row r="11" spans="1:8" x14ac:dyDescent="0.25">
      <c r="A11" t="s">
        <v>74</v>
      </c>
      <c r="B11">
        <v>-0.178521609525023</v>
      </c>
      <c r="C11">
        <f t="shared" si="0"/>
        <v>3.2518236426433977E-2</v>
      </c>
      <c r="D11">
        <v>0</v>
      </c>
      <c r="E11">
        <v>0.83650598018516698</v>
      </c>
      <c r="F11">
        <f t="shared" si="1"/>
        <v>5.8003120799680008E-2</v>
      </c>
      <c r="G11">
        <v>7.7682166369088798E-2</v>
      </c>
      <c r="H11">
        <f t="shared" si="2"/>
        <v>4.9368604136177288E-2</v>
      </c>
    </row>
    <row r="12" spans="1:8" x14ac:dyDescent="0.25">
      <c r="A12" t="s">
        <v>75</v>
      </c>
      <c r="B12">
        <v>-0.26399178632166398</v>
      </c>
      <c r="C12">
        <f t="shared" si="0"/>
        <v>4.8086880602772247E-2</v>
      </c>
      <c r="D12">
        <v>0</v>
      </c>
      <c r="E12">
        <v>0.76797984757023596</v>
      </c>
      <c r="F12">
        <f t="shared" si="1"/>
        <v>5.3251535464786288E-2</v>
      </c>
      <c r="G12">
        <v>0.171150843973429</v>
      </c>
      <c r="H12">
        <f t="shared" si="2"/>
        <v>0.10876985875433912</v>
      </c>
    </row>
    <row r="13" spans="1:8" x14ac:dyDescent="0.25">
      <c r="A13" t="s">
        <v>76</v>
      </c>
      <c r="B13">
        <v>0.39472242694932003</v>
      </c>
      <c r="C13">
        <f t="shared" si="0"/>
        <v>7.1899851432577724E-2</v>
      </c>
      <c r="D13">
        <v>1</v>
      </c>
      <c r="E13">
        <v>1.48397222305089</v>
      </c>
      <c r="F13">
        <f t="shared" si="1"/>
        <v>0.10289827228484022</v>
      </c>
      <c r="G13">
        <v>9.9463867577969697E-2</v>
      </c>
      <c r="H13">
        <f t="shared" si="2"/>
        <v>6.32113203560693E-2</v>
      </c>
    </row>
    <row r="14" spans="1:8" x14ac:dyDescent="0.25">
      <c r="A14" t="s">
        <v>77</v>
      </c>
      <c r="B14">
        <v>-0.366066064519803</v>
      </c>
      <c r="C14">
        <f t="shared" si="0"/>
        <v>6.6680010702461517E-2</v>
      </c>
      <c r="D14">
        <v>0</v>
      </c>
      <c r="E14">
        <v>0.69345698679358103</v>
      </c>
      <c r="F14">
        <f t="shared" si="1"/>
        <v>4.8084138460631913E-2</v>
      </c>
      <c r="G14">
        <v>0.20258040531025601</v>
      </c>
      <c r="H14">
        <f t="shared" si="2"/>
        <v>0.12874398723627781</v>
      </c>
    </row>
    <row r="15" spans="1:8" x14ac:dyDescent="0.25">
      <c r="A15" t="s">
        <v>79</v>
      </c>
      <c r="B15">
        <v>-0.52243266768150298</v>
      </c>
      <c r="C15">
        <f t="shared" si="0"/>
        <v>9.5162647534714692E-2</v>
      </c>
      <c r="D15">
        <v>0</v>
      </c>
      <c r="E15">
        <v>0.59307603476981596</v>
      </c>
      <c r="F15">
        <f t="shared" si="1"/>
        <v>4.1123747711324307E-2</v>
      </c>
      <c r="G15">
        <v>7.4176973879278005E-2</v>
      </c>
      <c r="H15">
        <f t="shared" si="2"/>
        <v>4.7140982681487413E-2</v>
      </c>
    </row>
    <row r="16" spans="1:8" x14ac:dyDescent="0.25">
      <c r="B16" cm="1">
        <f t="array" ref="B16">SUM(ABS(B2:B15))</f>
        <v>5.4898921080450505</v>
      </c>
      <c r="C16">
        <f>SUM(C2:C15)</f>
        <v>1.0000000000000002</v>
      </c>
      <c r="E16">
        <f>SUM(E2:E15)</f>
        <v>14.421740910702546</v>
      </c>
      <c r="F16">
        <f>SUM(F2:F15)</f>
        <v>1</v>
      </c>
      <c r="G16">
        <f>SUM(G2:G15)</f>
        <v>1.5735135260217605</v>
      </c>
      <c r="H16" s="1">
        <f>SUM(H2:H15)</f>
        <v>1</v>
      </c>
    </row>
    <row r="17" spans="4:8" x14ac:dyDescent="0.25">
      <c r="D17">
        <f>1/(1+EXP(-(D20*D2+B9*D9+B13*D13)))</f>
        <v>0.65577951785890665</v>
      </c>
      <c r="H17" s="1"/>
    </row>
    <row r="18" spans="4:8" x14ac:dyDescent="0.25">
      <c r="H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814FA-F3CD-46AC-8EF9-5BD50B4EAB55}">
  <dimension ref="A1:O31"/>
  <sheetViews>
    <sheetView workbookViewId="0">
      <selection activeCell="N1" sqref="N1:O31"/>
    </sheetView>
  </sheetViews>
  <sheetFormatPr baseColWidth="10" defaultRowHeight="15" x14ac:dyDescent="0.25"/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43</v>
      </c>
      <c r="I1" t="s">
        <v>44</v>
      </c>
      <c r="J1" t="s">
        <v>8</v>
      </c>
      <c r="K1" t="s">
        <v>9</v>
      </c>
      <c r="L1" t="s">
        <v>45</v>
      </c>
      <c r="M1" t="s">
        <v>46</v>
      </c>
      <c r="N1" t="s">
        <v>11</v>
      </c>
      <c r="O1" t="s">
        <v>10</v>
      </c>
    </row>
    <row r="2" spans="1:15" x14ac:dyDescent="0.25">
      <c r="A2">
        <v>1.5307869999999999</v>
      </c>
      <c r="B2">
        <v>4</v>
      </c>
      <c r="C2">
        <v>0.64059999999999995</v>
      </c>
      <c r="D2">
        <v>3</v>
      </c>
      <c r="E2" t="s">
        <v>13</v>
      </c>
      <c r="F2">
        <v>571.88</v>
      </c>
      <c r="G2">
        <v>2</v>
      </c>
      <c r="H2">
        <v>0.33495025557597702</v>
      </c>
      <c r="I2">
        <v>1</v>
      </c>
      <c r="J2">
        <v>0.29134507746559202</v>
      </c>
      <c r="K2">
        <v>1</v>
      </c>
      <c r="L2">
        <v>3.1289999999999998E-2</v>
      </c>
      <c r="M2">
        <v>3</v>
      </c>
      <c r="N2">
        <v>8.6999999999999994E-3</v>
      </c>
      <c r="O2">
        <v>2</v>
      </c>
    </row>
    <row r="3" spans="1:15" x14ac:dyDescent="0.25">
      <c r="A3">
        <v>-7.0725480000000003</v>
      </c>
      <c r="B3">
        <v>30</v>
      </c>
      <c r="C3">
        <v>0.19418199999999999</v>
      </c>
      <c r="D3">
        <v>10</v>
      </c>
      <c r="E3" t="s">
        <v>15</v>
      </c>
      <c r="F3">
        <v>37877.03</v>
      </c>
      <c r="G3">
        <v>1</v>
      </c>
      <c r="H3">
        <v>0.161798234140446</v>
      </c>
      <c r="I3">
        <v>5</v>
      </c>
      <c r="J3">
        <v>0.132102980926977</v>
      </c>
      <c r="K3">
        <v>5</v>
      </c>
      <c r="L3">
        <v>8.5900000000000004E-3</v>
      </c>
      <c r="M3">
        <v>7</v>
      </c>
      <c r="N3">
        <v>1.06E-3</v>
      </c>
      <c r="O3">
        <v>10</v>
      </c>
    </row>
    <row r="4" spans="1:15" x14ac:dyDescent="0.25">
      <c r="A4">
        <v>0.65871299999999999</v>
      </c>
      <c r="B4">
        <v>10</v>
      </c>
      <c r="C4">
        <v>8.7065000000000003E-2</v>
      </c>
      <c r="D4">
        <v>13</v>
      </c>
      <c r="E4" t="s">
        <v>17</v>
      </c>
      <c r="F4">
        <v>5.86</v>
      </c>
      <c r="G4">
        <v>18</v>
      </c>
      <c r="H4">
        <v>9.4171270890921505E-2</v>
      </c>
      <c r="I4">
        <v>7</v>
      </c>
      <c r="J4">
        <v>0.124204969830793</v>
      </c>
      <c r="K4">
        <v>7</v>
      </c>
      <c r="L4">
        <v>1.1999999999999999E-3</v>
      </c>
      <c r="M4">
        <v>18</v>
      </c>
      <c r="N4">
        <v>5.1999999999999995E-4</v>
      </c>
      <c r="O4">
        <v>11</v>
      </c>
    </row>
    <row r="5" spans="1:15" x14ac:dyDescent="0.25">
      <c r="A5">
        <v>2.278473</v>
      </c>
      <c r="B5">
        <v>3</v>
      </c>
      <c r="C5">
        <v>0.23367499999999999</v>
      </c>
      <c r="D5">
        <v>8</v>
      </c>
      <c r="E5" t="s">
        <v>15</v>
      </c>
      <c r="F5">
        <v>50.55</v>
      </c>
      <c r="G5">
        <v>5</v>
      </c>
      <c r="H5">
        <v>-0.25574634034889199</v>
      </c>
      <c r="I5">
        <v>26</v>
      </c>
      <c r="J5">
        <v>-0.16501774454683299</v>
      </c>
      <c r="K5">
        <v>23</v>
      </c>
      <c r="L5">
        <v>1.976E-2</v>
      </c>
      <c r="M5">
        <v>5</v>
      </c>
      <c r="N5">
        <v>2.7000000000000001E-3</v>
      </c>
      <c r="O5">
        <v>6</v>
      </c>
    </row>
    <row r="6" spans="1:15" x14ac:dyDescent="0.25">
      <c r="A6">
        <v>1.0407230000000001</v>
      </c>
      <c r="B6">
        <v>5</v>
      </c>
      <c r="C6">
        <v>7.1766999999999997E-2</v>
      </c>
      <c r="D6">
        <v>15</v>
      </c>
      <c r="E6" t="s">
        <v>17</v>
      </c>
      <c r="F6">
        <v>2.0299999999999998</v>
      </c>
      <c r="G6">
        <v>24</v>
      </c>
      <c r="H6">
        <v>-0.111582614552644</v>
      </c>
      <c r="I6">
        <v>19</v>
      </c>
      <c r="J6">
        <v>-0.112687449893008</v>
      </c>
      <c r="K6">
        <v>21</v>
      </c>
      <c r="L6">
        <v>1.32E-3</v>
      </c>
      <c r="M6">
        <v>16</v>
      </c>
      <c r="N6">
        <v>-3.2000000000000003E-4</v>
      </c>
      <c r="O6">
        <v>16</v>
      </c>
    </row>
    <row r="7" spans="1:15" x14ac:dyDescent="0.25">
      <c r="A7">
        <v>0.36758819999999998</v>
      </c>
      <c r="B7">
        <v>13</v>
      </c>
      <c r="C7">
        <v>3.1468999999999997E-2</v>
      </c>
      <c r="D7">
        <v>19</v>
      </c>
      <c r="E7" t="s">
        <v>17</v>
      </c>
      <c r="F7">
        <v>0.48</v>
      </c>
      <c r="G7">
        <v>28</v>
      </c>
      <c r="H7">
        <v>-6.6168711784813594E-2</v>
      </c>
      <c r="I7">
        <v>17</v>
      </c>
      <c r="J7">
        <v>-7.3244446794354504E-2</v>
      </c>
      <c r="K7">
        <v>18</v>
      </c>
      <c r="L7">
        <v>-6.9999999999999999E-4</v>
      </c>
      <c r="M7">
        <v>23</v>
      </c>
      <c r="N7">
        <v>-1.1800000000000001E-3</v>
      </c>
      <c r="O7">
        <v>22</v>
      </c>
    </row>
    <row r="8" spans="1:15" x14ac:dyDescent="0.25">
      <c r="A8">
        <v>-0.36580699999999999</v>
      </c>
      <c r="B8">
        <v>20</v>
      </c>
      <c r="C8">
        <v>1.15494E-2</v>
      </c>
      <c r="D8">
        <v>26</v>
      </c>
      <c r="E8" t="s">
        <v>15</v>
      </c>
      <c r="F8">
        <v>16.36</v>
      </c>
      <c r="G8">
        <v>12</v>
      </c>
      <c r="H8">
        <v>0.19913980842705101</v>
      </c>
      <c r="I8">
        <v>4</v>
      </c>
      <c r="J8">
        <v>0.15328625676965099</v>
      </c>
      <c r="K8">
        <v>4</v>
      </c>
      <c r="L8">
        <v>3.8899999999999998E-3</v>
      </c>
      <c r="M8">
        <v>12</v>
      </c>
      <c r="N8">
        <v>3.0000000000000001E-5</v>
      </c>
      <c r="O8">
        <v>14</v>
      </c>
    </row>
    <row r="9" spans="1:15" x14ac:dyDescent="0.25">
      <c r="A9">
        <v>0.70430900000000007</v>
      </c>
      <c r="B9">
        <v>8</v>
      </c>
      <c r="C9">
        <v>5.2683000000000001E-2</v>
      </c>
      <c r="D9">
        <v>17</v>
      </c>
      <c r="E9" t="s">
        <v>17</v>
      </c>
      <c r="F9">
        <v>8.0500000000000007</v>
      </c>
      <c r="G9">
        <v>15</v>
      </c>
      <c r="H9">
        <v>-0.15131155356513501</v>
      </c>
      <c r="I9">
        <v>21</v>
      </c>
      <c r="J9">
        <v>-9.0266169395214299E-2</v>
      </c>
      <c r="K9">
        <v>20</v>
      </c>
      <c r="L9">
        <v>3.6999999999999999E-4</v>
      </c>
      <c r="M9">
        <v>19</v>
      </c>
      <c r="N9">
        <v>-1.14E-3</v>
      </c>
      <c r="O9">
        <v>20</v>
      </c>
    </row>
    <row r="10" spans="1:15" x14ac:dyDescent="0.25">
      <c r="A10">
        <v>-0.165465</v>
      </c>
      <c r="B10">
        <v>17</v>
      </c>
      <c r="C10">
        <v>1.1764999999999999E-2</v>
      </c>
      <c r="D10">
        <v>25</v>
      </c>
      <c r="E10" t="s">
        <v>24</v>
      </c>
      <c r="F10">
        <v>1.6</v>
      </c>
      <c r="G10">
        <v>25</v>
      </c>
      <c r="H10">
        <v>6.7296726169786297E-2</v>
      </c>
      <c r="I10">
        <v>12</v>
      </c>
      <c r="J10">
        <v>4.7966689469493097E-2</v>
      </c>
      <c r="K10">
        <v>10</v>
      </c>
      <c r="L10">
        <v>-3.5E-4</v>
      </c>
      <c r="M10">
        <v>22</v>
      </c>
      <c r="N10">
        <v>-1.25E-3</v>
      </c>
      <c r="O10">
        <v>23</v>
      </c>
    </row>
    <row r="11" spans="1:15" x14ac:dyDescent="0.25">
      <c r="A11">
        <v>0.68446000000000007</v>
      </c>
      <c r="B11">
        <v>9</v>
      </c>
      <c r="C11">
        <v>0.24641399999999999</v>
      </c>
      <c r="D11">
        <v>6</v>
      </c>
      <c r="E11" t="s">
        <v>15</v>
      </c>
      <c r="F11">
        <v>23.64</v>
      </c>
      <c r="G11">
        <v>10</v>
      </c>
      <c r="H11">
        <v>-0.243227211544945</v>
      </c>
      <c r="I11">
        <v>24</v>
      </c>
      <c r="J11">
        <v>-0.19595296517038299</v>
      </c>
      <c r="K11">
        <v>24</v>
      </c>
      <c r="L11">
        <v>7.8899999999999994E-3</v>
      </c>
      <c r="M11">
        <v>8</v>
      </c>
      <c r="N11">
        <v>1.09E-3</v>
      </c>
      <c r="O11">
        <v>9</v>
      </c>
    </row>
    <row r="12" spans="1:15" x14ac:dyDescent="0.25">
      <c r="A12">
        <v>-0.62946000000000002</v>
      </c>
      <c r="B12">
        <v>26</v>
      </c>
      <c r="C12">
        <v>2.7264E-2</v>
      </c>
      <c r="D12">
        <v>20</v>
      </c>
      <c r="E12" t="s">
        <v>17</v>
      </c>
      <c r="F12">
        <v>6.24</v>
      </c>
      <c r="G12">
        <v>17</v>
      </c>
      <c r="H12">
        <v>7.3745500337094594E-2</v>
      </c>
      <c r="I12">
        <v>10</v>
      </c>
      <c r="J12">
        <v>7.64416698250696E-2</v>
      </c>
      <c r="K12">
        <v>8</v>
      </c>
      <c r="L12">
        <v>-1.0499999999999999E-3</v>
      </c>
      <c r="M12">
        <v>27</v>
      </c>
      <c r="N12">
        <v>-1.42E-3</v>
      </c>
      <c r="O12">
        <v>26</v>
      </c>
    </row>
    <row r="13" spans="1:15" x14ac:dyDescent="0.25">
      <c r="A13">
        <v>-0.22228399999999998</v>
      </c>
      <c r="B13">
        <v>18</v>
      </c>
      <c r="C13">
        <v>7.1770000000000002E-3</v>
      </c>
      <c r="D13">
        <v>29</v>
      </c>
      <c r="E13" t="s">
        <v>24</v>
      </c>
      <c r="F13">
        <v>1.35</v>
      </c>
      <c r="G13">
        <v>26</v>
      </c>
      <c r="H13">
        <v>8.2143364625361107E-2</v>
      </c>
      <c r="I13">
        <v>8</v>
      </c>
      <c r="J13">
        <v>3.7707907728665203E-2</v>
      </c>
      <c r="K13">
        <v>13</v>
      </c>
      <c r="L13">
        <v>-7.6000000000000004E-4</v>
      </c>
      <c r="M13">
        <v>24</v>
      </c>
      <c r="N13">
        <v>-1.41E-3</v>
      </c>
      <c r="O13">
        <v>25</v>
      </c>
    </row>
    <row r="14" spans="1:15" x14ac:dyDescent="0.25">
      <c r="A14">
        <v>-0.56565799999999999</v>
      </c>
      <c r="B14">
        <v>25</v>
      </c>
      <c r="C14">
        <v>2.2818999999999999E-2</v>
      </c>
      <c r="D14">
        <v>22</v>
      </c>
      <c r="E14" t="s">
        <v>17</v>
      </c>
      <c r="F14">
        <v>4.24</v>
      </c>
      <c r="G14">
        <v>20</v>
      </c>
      <c r="H14">
        <v>8.0382673461454598E-2</v>
      </c>
      <c r="I14">
        <v>9</v>
      </c>
      <c r="J14">
        <v>6.9562731019390506E-2</v>
      </c>
      <c r="K14">
        <v>6</v>
      </c>
      <c r="L14">
        <v>-9.7000000000000005E-4</v>
      </c>
      <c r="M14">
        <v>25</v>
      </c>
      <c r="N14">
        <v>-1.4499999999999999E-3</v>
      </c>
      <c r="O14">
        <v>27</v>
      </c>
    </row>
    <row r="15" spans="1:15" x14ac:dyDescent="0.25">
      <c r="A15">
        <v>-8.3119999999999861E-3</v>
      </c>
      <c r="B15">
        <v>16</v>
      </c>
      <c r="C15">
        <v>6.9332000000000005E-2</v>
      </c>
      <c r="D15">
        <v>16</v>
      </c>
      <c r="E15" t="s">
        <v>17</v>
      </c>
      <c r="F15">
        <v>6.9</v>
      </c>
      <c r="G15">
        <v>16</v>
      </c>
      <c r="H15">
        <v>-0.17682657725860201</v>
      </c>
      <c r="I15">
        <v>22</v>
      </c>
      <c r="J15">
        <v>-0.114204390838525</v>
      </c>
      <c r="K15">
        <v>22</v>
      </c>
      <c r="L15">
        <v>4.7699999999999999E-3</v>
      </c>
      <c r="M15">
        <v>11</v>
      </c>
      <c r="N15">
        <v>1.2999999999999999E-4</v>
      </c>
      <c r="O15">
        <v>12</v>
      </c>
    </row>
    <row r="16" spans="1:15" x14ac:dyDescent="0.25">
      <c r="A16">
        <v>0.422234</v>
      </c>
      <c r="B16">
        <v>11</v>
      </c>
      <c r="C16">
        <v>1.9882E-2</v>
      </c>
      <c r="D16">
        <v>23</v>
      </c>
      <c r="E16" t="s">
        <v>24</v>
      </c>
      <c r="F16">
        <v>2.29</v>
      </c>
      <c r="G16">
        <v>23</v>
      </c>
      <c r="H16">
        <v>4.9906685678322701E-3</v>
      </c>
      <c r="I16">
        <v>14</v>
      </c>
      <c r="J16">
        <v>-5.7773365015739299E-2</v>
      </c>
      <c r="K16">
        <v>17</v>
      </c>
      <c r="L16">
        <v>-9.7999999999999997E-4</v>
      </c>
      <c r="M16">
        <v>26</v>
      </c>
      <c r="N16">
        <v>-1.3699999999999999E-3</v>
      </c>
      <c r="O16">
        <v>24</v>
      </c>
    </row>
    <row r="17" spans="1:15" x14ac:dyDescent="0.25">
      <c r="A17">
        <v>-0.451131</v>
      </c>
      <c r="B17">
        <v>23</v>
      </c>
      <c r="C17">
        <v>1.0854000000000001E-2</v>
      </c>
      <c r="D17">
        <v>27</v>
      </c>
      <c r="E17" t="s">
        <v>24</v>
      </c>
      <c r="F17">
        <v>2.94</v>
      </c>
      <c r="G17">
        <v>22</v>
      </c>
      <c r="H17">
        <v>7.0232015432372202E-2</v>
      </c>
      <c r="I17">
        <v>11</v>
      </c>
      <c r="J17">
        <v>4.7486056289590899E-2</v>
      </c>
      <c r="K17">
        <v>11</v>
      </c>
      <c r="L17">
        <v>-1.08E-3</v>
      </c>
      <c r="M17">
        <v>28</v>
      </c>
      <c r="N17">
        <v>-1.49E-3</v>
      </c>
      <c r="O17">
        <v>28</v>
      </c>
    </row>
    <row r="18" spans="1:15" x14ac:dyDescent="0.25">
      <c r="A18">
        <v>0.40269600000000005</v>
      </c>
      <c r="B18">
        <v>12</v>
      </c>
      <c r="C18">
        <v>8.6969999999999999E-3</v>
      </c>
      <c r="D18">
        <v>28</v>
      </c>
      <c r="E18" t="s">
        <v>24</v>
      </c>
      <c r="F18">
        <v>1.17</v>
      </c>
      <c r="G18">
        <v>27</v>
      </c>
      <c r="H18">
        <v>-5.5366821272691503E-3</v>
      </c>
      <c r="I18">
        <v>15</v>
      </c>
      <c r="J18">
        <v>-3.8317694821491798E-2</v>
      </c>
      <c r="K18">
        <v>15</v>
      </c>
      <c r="L18">
        <v>-1.16E-3</v>
      </c>
      <c r="M18">
        <v>30</v>
      </c>
      <c r="N18">
        <v>-1.49E-3</v>
      </c>
      <c r="O18">
        <v>28</v>
      </c>
    </row>
    <row r="19" spans="1:15" x14ac:dyDescent="0.25">
      <c r="A19">
        <v>0.71039699999999995</v>
      </c>
      <c r="B19">
        <v>6</v>
      </c>
      <c r="C19">
        <v>0.25618099999999999</v>
      </c>
      <c r="D19">
        <v>5</v>
      </c>
      <c r="E19" t="s">
        <v>13</v>
      </c>
      <c r="F19">
        <v>32.39</v>
      </c>
      <c r="G19">
        <v>7</v>
      </c>
      <c r="H19">
        <v>-0.216433044637279</v>
      </c>
      <c r="I19">
        <v>23</v>
      </c>
      <c r="J19">
        <v>-0.19905882490351701</v>
      </c>
      <c r="K19">
        <v>25</v>
      </c>
      <c r="L19">
        <v>6.3299999999999997E-3</v>
      </c>
      <c r="M19">
        <v>10</v>
      </c>
      <c r="N19">
        <v>1.9599999999999999E-3</v>
      </c>
      <c r="O19">
        <v>8</v>
      </c>
    </row>
    <row r="20" spans="1:15" x14ac:dyDescent="0.25">
      <c r="A20">
        <v>-0.64878799999999992</v>
      </c>
      <c r="B20">
        <v>27</v>
      </c>
      <c r="C20">
        <v>0.14440700000000001</v>
      </c>
      <c r="D20">
        <v>11</v>
      </c>
      <c r="E20" t="s">
        <v>15</v>
      </c>
      <c r="F20">
        <v>27.42</v>
      </c>
      <c r="G20">
        <v>8</v>
      </c>
      <c r="H20">
        <v>0.199642630633139</v>
      </c>
      <c r="I20">
        <v>3</v>
      </c>
      <c r="J20">
        <v>0.17568281392267199</v>
      </c>
      <c r="K20">
        <v>2</v>
      </c>
      <c r="L20">
        <v>2.5799999999999998E-3</v>
      </c>
      <c r="M20">
        <v>14</v>
      </c>
      <c r="N20">
        <v>6.0000000000000002E-5</v>
      </c>
      <c r="O20">
        <v>13</v>
      </c>
    </row>
    <row r="21" spans="1:15" x14ac:dyDescent="0.25">
      <c r="A21">
        <v>-0.51984699999999995</v>
      </c>
      <c r="B21">
        <v>24</v>
      </c>
      <c r="C21">
        <v>0.142508</v>
      </c>
      <c r="D21">
        <v>12</v>
      </c>
      <c r="E21" t="s">
        <v>15</v>
      </c>
      <c r="F21">
        <v>17.239999999999998</v>
      </c>
      <c r="G21">
        <v>11</v>
      </c>
      <c r="H21">
        <v>0.20309143101691701</v>
      </c>
      <c r="I21">
        <v>2</v>
      </c>
      <c r="J21">
        <v>0.17266084422098599</v>
      </c>
      <c r="K21">
        <v>3</v>
      </c>
      <c r="L21">
        <v>3.4399999999999999E-3</v>
      </c>
      <c r="M21">
        <v>13</v>
      </c>
      <c r="N21">
        <v>-2.3000000000000001E-4</v>
      </c>
      <c r="O21">
        <v>15</v>
      </c>
    </row>
    <row r="22" spans="1:15" x14ac:dyDescent="0.25">
      <c r="A22">
        <v>-0.40475400000000006</v>
      </c>
      <c r="B22">
        <v>21</v>
      </c>
      <c r="C22">
        <v>7.8657000000000005E-2</v>
      </c>
      <c r="D22">
        <v>14</v>
      </c>
      <c r="E22" t="s">
        <v>17</v>
      </c>
      <c r="F22">
        <v>13.04</v>
      </c>
      <c r="G22">
        <v>13</v>
      </c>
      <c r="H22">
        <v>0.14768595340774901</v>
      </c>
      <c r="I22">
        <v>6</v>
      </c>
      <c r="J22">
        <v>0.12708222813265299</v>
      </c>
      <c r="K22">
        <v>6</v>
      </c>
      <c r="L22">
        <v>1.2700000000000001E-3</v>
      </c>
      <c r="M22">
        <v>17</v>
      </c>
      <c r="N22">
        <v>-5.1999999999999995E-4</v>
      </c>
      <c r="O22">
        <v>18</v>
      </c>
    </row>
    <row r="23" spans="1:15" x14ac:dyDescent="0.25">
      <c r="A23">
        <v>-0.33090899999999995</v>
      </c>
      <c r="B23">
        <v>19</v>
      </c>
      <c r="C23">
        <v>0.21954399999999999</v>
      </c>
      <c r="D23">
        <v>9</v>
      </c>
      <c r="E23" t="s">
        <v>15</v>
      </c>
      <c r="F23">
        <v>12.9</v>
      </c>
      <c r="G23">
        <v>14</v>
      </c>
      <c r="H23">
        <v>-0.24348274846649501</v>
      </c>
      <c r="I23">
        <v>25</v>
      </c>
      <c r="J23">
        <v>-0.21018042488150199</v>
      </c>
      <c r="K23">
        <v>27</v>
      </c>
      <c r="L23">
        <v>7.7499999999999999E-3</v>
      </c>
      <c r="M23">
        <v>9</v>
      </c>
      <c r="N23">
        <v>1.99E-3</v>
      </c>
      <c r="O23">
        <v>7</v>
      </c>
    </row>
    <row r="24" spans="1:15" x14ac:dyDescent="0.25">
      <c r="A24">
        <v>9.1369000000000006E-2</v>
      </c>
      <c r="B24">
        <v>14</v>
      </c>
      <c r="C24">
        <v>3.2826000000000001E-2</v>
      </c>
      <c r="D24">
        <v>18</v>
      </c>
      <c r="E24" t="s">
        <v>17</v>
      </c>
      <c r="F24">
        <v>5.21</v>
      </c>
      <c r="G24">
        <v>19</v>
      </c>
      <c r="H24">
        <v>-0.116868493786876</v>
      </c>
      <c r="I24">
        <v>20</v>
      </c>
      <c r="J24">
        <v>-7.7633941932704606E-2</v>
      </c>
      <c r="K24">
        <v>19</v>
      </c>
      <c r="L24">
        <v>1.4300000000000001E-3</v>
      </c>
      <c r="M24">
        <v>15</v>
      </c>
      <c r="N24">
        <v>-4.6999999999999999E-4</v>
      </c>
      <c r="O24">
        <v>17</v>
      </c>
    </row>
    <row r="25" spans="1:15" x14ac:dyDescent="0.25">
      <c r="A25">
        <v>0.70845399999999992</v>
      </c>
      <c r="B25">
        <v>7</v>
      </c>
      <c r="C25">
        <v>1.6806000000000001E-2</v>
      </c>
      <c r="D25">
        <v>24</v>
      </c>
      <c r="E25" t="s">
        <v>17</v>
      </c>
      <c r="F25">
        <v>3.09</v>
      </c>
      <c r="G25">
        <v>21</v>
      </c>
      <c r="H25">
        <v>-6.6973370850684305E-2</v>
      </c>
      <c r="I25">
        <v>18</v>
      </c>
      <c r="J25">
        <v>-5.0941451025721701E-2</v>
      </c>
      <c r="K25">
        <v>16</v>
      </c>
      <c r="L25">
        <v>-1.1299999999999999E-3</v>
      </c>
      <c r="M25">
        <v>29</v>
      </c>
      <c r="N25">
        <v>-1.49E-3</v>
      </c>
      <c r="O25">
        <v>28</v>
      </c>
    </row>
    <row r="26" spans="1:15" x14ac:dyDescent="0.25">
      <c r="A26">
        <v>3.9908935999999997</v>
      </c>
      <c r="B26">
        <v>1</v>
      </c>
      <c r="C26">
        <v>2.9273150000000001</v>
      </c>
      <c r="D26">
        <v>1</v>
      </c>
      <c r="E26" t="s">
        <v>13</v>
      </c>
      <c r="F26">
        <v>278.91000000000003</v>
      </c>
      <c r="G26">
        <v>3</v>
      </c>
      <c r="H26">
        <v>-0.74318309791874204</v>
      </c>
      <c r="I26">
        <v>30</v>
      </c>
      <c r="J26">
        <v>-0.54303173205853195</v>
      </c>
      <c r="K26">
        <v>30</v>
      </c>
      <c r="L26">
        <v>0.17398</v>
      </c>
      <c r="M26">
        <v>1</v>
      </c>
      <c r="N26">
        <v>3.3000000000000002E-2</v>
      </c>
      <c r="O26">
        <v>1</v>
      </c>
    </row>
    <row r="27" spans="1:15" x14ac:dyDescent="0.25">
      <c r="A27">
        <v>-2.8941460000000001</v>
      </c>
      <c r="B27">
        <v>29</v>
      </c>
      <c r="C27">
        <v>0.67681690000000005</v>
      </c>
      <c r="D27">
        <v>2</v>
      </c>
      <c r="E27" t="s">
        <v>13</v>
      </c>
      <c r="F27">
        <v>35.409999999999997</v>
      </c>
      <c r="G27">
        <v>6</v>
      </c>
      <c r="H27">
        <v>-0.322889856369732</v>
      </c>
      <c r="I27">
        <v>28</v>
      </c>
      <c r="J27">
        <v>-0.293957667281116</v>
      </c>
      <c r="K27">
        <v>29</v>
      </c>
      <c r="L27">
        <v>2.2419999999999999E-2</v>
      </c>
      <c r="M27">
        <v>4</v>
      </c>
      <c r="N27">
        <v>6.28E-3</v>
      </c>
      <c r="O27">
        <v>3</v>
      </c>
    </row>
    <row r="28" spans="1:15" x14ac:dyDescent="0.25">
      <c r="A28">
        <v>3.8207490000000006</v>
      </c>
      <c r="B28">
        <v>2</v>
      </c>
      <c r="C28">
        <v>0.41115099999999999</v>
      </c>
      <c r="D28">
        <v>4</v>
      </c>
      <c r="E28" t="s">
        <v>13</v>
      </c>
      <c r="F28">
        <v>108.57</v>
      </c>
      <c r="G28">
        <v>4</v>
      </c>
      <c r="H28">
        <v>-0.38629446817370799</v>
      </c>
      <c r="I28">
        <v>29</v>
      </c>
      <c r="J28">
        <v>-0.23236374528246301</v>
      </c>
      <c r="K28">
        <v>28</v>
      </c>
      <c r="L28">
        <v>3.322E-2</v>
      </c>
      <c r="M28">
        <v>2</v>
      </c>
      <c r="N28">
        <v>4.28E-3</v>
      </c>
      <c r="O28">
        <v>4</v>
      </c>
    </row>
    <row r="29" spans="1:15" x14ac:dyDescent="0.25">
      <c r="A29">
        <v>-0.43322899999999986</v>
      </c>
      <c r="B29">
        <v>22</v>
      </c>
      <c r="C29">
        <v>0.24454899999999999</v>
      </c>
      <c r="D29">
        <v>7</v>
      </c>
      <c r="E29" t="s">
        <v>15</v>
      </c>
      <c r="F29">
        <v>23.93</v>
      </c>
      <c r="G29">
        <v>9</v>
      </c>
      <c r="H29">
        <v>-0.25874059568539098</v>
      </c>
      <c r="I29">
        <v>27</v>
      </c>
      <c r="J29">
        <v>-0.209217391288858</v>
      </c>
      <c r="K29">
        <v>26</v>
      </c>
      <c r="L29">
        <v>1.8939999999999999E-2</v>
      </c>
      <c r="M29">
        <v>6</v>
      </c>
      <c r="N29">
        <v>4.1900000000000001E-3</v>
      </c>
      <c r="O29">
        <v>5</v>
      </c>
    </row>
    <row r="30" spans="1:15" x14ac:dyDescent="0.25">
      <c r="A30">
        <v>2.6698999999999987E-2</v>
      </c>
      <c r="B30">
        <v>15</v>
      </c>
      <c r="C30">
        <v>3.0349999999999999E-3</v>
      </c>
      <c r="D30">
        <v>30</v>
      </c>
      <c r="E30" t="s">
        <v>24</v>
      </c>
      <c r="F30">
        <v>0.05</v>
      </c>
      <c r="G30">
        <v>29</v>
      </c>
      <c r="H30">
        <v>-4.5264013835598603E-2</v>
      </c>
      <c r="I30">
        <v>16</v>
      </c>
      <c r="J30">
        <v>-1.1403079447658501E-2</v>
      </c>
      <c r="K30">
        <v>14</v>
      </c>
      <c r="L30">
        <v>-1.2999999999999999E-4</v>
      </c>
      <c r="M30">
        <v>20</v>
      </c>
      <c r="N30">
        <v>-1.1000000000000001E-3</v>
      </c>
      <c r="O30">
        <v>19</v>
      </c>
    </row>
    <row r="31" spans="1:15" x14ac:dyDescent="0.25">
      <c r="A31">
        <v>-0.65178999999999998</v>
      </c>
      <c r="B31">
        <v>28</v>
      </c>
      <c r="C31">
        <v>2.6671E-2</v>
      </c>
      <c r="D31">
        <v>21</v>
      </c>
      <c r="E31" t="s">
        <v>17</v>
      </c>
      <c r="F31">
        <v>0.02</v>
      </c>
      <c r="G31">
        <v>30</v>
      </c>
      <c r="H31">
        <v>2.7968173174657902E-2</v>
      </c>
      <c r="I31">
        <v>13</v>
      </c>
      <c r="J31">
        <v>4.1641850735883799E-2</v>
      </c>
      <c r="K31">
        <v>12</v>
      </c>
      <c r="L31">
        <v>-2.3000000000000001E-4</v>
      </c>
      <c r="M31">
        <v>21</v>
      </c>
      <c r="N31">
        <v>-1.14E-3</v>
      </c>
      <c r="O3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Variable Selection</vt:lpstr>
      <vt:lpstr>Odds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Castellanos</dc:creator>
  <cp:lastModifiedBy>Sergio Castellanos</cp:lastModifiedBy>
  <dcterms:created xsi:type="dcterms:W3CDTF">2023-02-15T21:02:33Z</dcterms:created>
  <dcterms:modified xsi:type="dcterms:W3CDTF">2024-04-26T09:52:15Z</dcterms:modified>
</cp:coreProperties>
</file>