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ochambure\Downloads\"/>
    </mc:Choice>
  </mc:AlternateContent>
  <bookViews>
    <workbookView xWindow="0" yWindow="0" windowWidth="15345" windowHeight="4635"/>
  </bookViews>
  <sheets>
    <sheet name="Hoja1 (4)" sheetId="4" r:id="rId1"/>
    <sheet name="Hoja1 (3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4" l="1"/>
  <c r="W1" i="4" l="1"/>
  <c r="V1" i="4"/>
  <c r="U1" i="4"/>
  <c r="T1" i="4"/>
  <c r="S1" i="4"/>
  <c r="R1" i="4"/>
  <c r="Q1" i="4"/>
  <c r="P1" i="4"/>
  <c r="O1" i="4"/>
  <c r="AG5" i="4"/>
  <c r="BB5" i="4" s="1"/>
  <c r="AF5" i="4"/>
  <c r="BA5" i="4" s="1"/>
  <c r="AE5" i="4"/>
  <c r="AO5" i="4" s="1"/>
  <c r="AD5" i="4"/>
  <c r="AN5" i="4" s="1"/>
  <c r="AC5" i="4"/>
  <c r="AB5" i="4"/>
  <c r="AL5" i="4" s="1"/>
  <c r="AA5" i="4"/>
  <c r="AV5" i="4" s="1"/>
  <c r="Z5" i="4"/>
  <c r="AJ5" i="4" s="1"/>
  <c r="Y5" i="4"/>
  <c r="AI5" i="4" s="1"/>
  <c r="X5" i="4"/>
  <c r="AH5" i="4" s="1"/>
  <c r="AG29" i="4"/>
  <c r="AF29" i="4"/>
  <c r="AE29" i="4"/>
  <c r="AD29" i="4"/>
  <c r="AC29" i="4"/>
  <c r="AB29" i="4"/>
  <c r="AA29" i="4"/>
  <c r="Z29" i="4"/>
  <c r="Y29" i="4"/>
  <c r="X29" i="4"/>
  <c r="AG26" i="4"/>
  <c r="AQ29" i="4" s="1"/>
  <c r="AF26" i="4"/>
  <c r="AE26" i="4"/>
  <c r="AD26" i="4"/>
  <c r="AC26" i="4"/>
  <c r="AB26" i="4"/>
  <c r="AA26" i="4"/>
  <c r="Z26" i="4"/>
  <c r="AJ29" i="4" s="1"/>
  <c r="Y26" i="4"/>
  <c r="AI29" i="4" s="1"/>
  <c r="X26" i="4"/>
  <c r="AG20" i="4"/>
  <c r="AQ26" i="4" s="1"/>
  <c r="AF20" i="4"/>
  <c r="AP26" i="4" s="1"/>
  <c r="AE20" i="4"/>
  <c r="AD20" i="4"/>
  <c r="AC20" i="4"/>
  <c r="AB20" i="4"/>
  <c r="AL26" i="4" s="1"/>
  <c r="AA20" i="4"/>
  <c r="Z20" i="4"/>
  <c r="Y20" i="4"/>
  <c r="AI26" i="4" s="1"/>
  <c r="X20" i="4"/>
  <c r="AG17" i="4"/>
  <c r="AF17" i="4"/>
  <c r="AE17" i="4"/>
  <c r="AD17" i="4"/>
  <c r="AN20" i="4" s="1"/>
  <c r="AC17" i="4"/>
  <c r="AB17" i="4"/>
  <c r="AA17" i="4"/>
  <c r="Z17" i="4"/>
  <c r="Y17" i="4"/>
  <c r="X17" i="4"/>
  <c r="AG14" i="4"/>
  <c r="AF14" i="4"/>
  <c r="AE14" i="4"/>
  <c r="AD14" i="4"/>
  <c r="AC14" i="4"/>
  <c r="AB14" i="4"/>
  <c r="AA14" i="4"/>
  <c r="AK17" i="4" s="1"/>
  <c r="Z14" i="4"/>
  <c r="Y14" i="4"/>
  <c r="X14" i="4"/>
  <c r="AG8" i="4"/>
  <c r="AQ14" i="4" s="1"/>
  <c r="AF8" i="4"/>
  <c r="AE8" i="4"/>
  <c r="AD8" i="4"/>
  <c r="AC8" i="4"/>
  <c r="AB8" i="4"/>
  <c r="AA8" i="4"/>
  <c r="AV8" i="4" s="1"/>
  <c r="Z8" i="4"/>
  <c r="Y8" i="4"/>
  <c r="AI14" i="4" s="1"/>
  <c r="X8" i="4"/>
  <c r="X4" i="3"/>
  <c r="AH4" i="3" s="1"/>
  <c r="X17" i="3"/>
  <c r="AG4" i="3"/>
  <c r="AF4" i="3"/>
  <c r="AP4" i="3" s="1"/>
  <c r="AE4" i="3"/>
  <c r="AO4" i="3" s="1"/>
  <c r="AD4" i="3"/>
  <c r="AC4" i="3"/>
  <c r="AB4" i="3"/>
  <c r="AL4" i="3" s="1"/>
  <c r="AA4" i="3"/>
  <c r="AK4" i="3" s="1"/>
  <c r="Z4" i="3"/>
  <c r="Y4" i="3"/>
  <c r="AI4" i="3" s="1"/>
  <c r="AG14" i="3"/>
  <c r="AQ17" i="3" s="1"/>
  <c r="AF14" i="3"/>
  <c r="AE14" i="3"/>
  <c r="AD14" i="3"/>
  <c r="AN17" i="3" s="1"/>
  <c r="AC14" i="3"/>
  <c r="AM17" i="3" s="1"/>
  <c r="AB14" i="3"/>
  <c r="AA14" i="3"/>
  <c r="Z14" i="3"/>
  <c r="AJ17" i="3" s="1"/>
  <c r="Y14" i="3"/>
  <c r="X14" i="3"/>
  <c r="X21" i="3"/>
  <c r="AG7" i="3"/>
  <c r="AQ11" i="3" s="1"/>
  <c r="AF7" i="3"/>
  <c r="AE7" i="3"/>
  <c r="AO11" i="3" s="1"/>
  <c r="AD7" i="3"/>
  <c r="AN11" i="3" s="1"/>
  <c r="AC7" i="3"/>
  <c r="AB7" i="3"/>
  <c r="AL11" i="3" s="1"/>
  <c r="AA7" i="3"/>
  <c r="Z7" i="3"/>
  <c r="AJ11" i="3" s="1"/>
  <c r="Y7" i="3"/>
  <c r="X7" i="3"/>
  <c r="X24" i="3"/>
  <c r="AG11" i="3"/>
  <c r="BB14" i="3" s="1"/>
  <c r="AF11" i="3"/>
  <c r="AP14" i="3" s="1"/>
  <c r="AE11" i="3"/>
  <c r="AO14" i="3" s="1"/>
  <c r="AD11" i="3"/>
  <c r="AC11" i="3"/>
  <c r="AX14" i="3" s="1"/>
  <c r="AB11" i="3"/>
  <c r="AL14" i="3" s="1"/>
  <c r="AA11" i="3"/>
  <c r="AK14" i="3" s="1"/>
  <c r="Z11" i="3"/>
  <c r="AJ14" i="3" s="1"/>
  <c r="Y11" i="3"/>
  <c r="AT14" i="3" s="1"/>
  <c r="X11" i="3"/>
  <c r="AG17" i="3"/>
  <c r="AQ21" i="3" s="1"/>
  <c r="AF17" i="3"/>
  <c r="AP21" i="3" s="1"/>
  <c r="AE17" i="3"/>
  <c r="AO21" i="3" s="1"/>
  <c r="AD17" i="3"/>
  <c r="AN21" i="3" s="1"/>
  <c r="AC17" i="3"/>
  <c r="AM21" i="3" s="1"/>
  <c r="AB17" i="3"/>
  <c r="AL21" i="3" s="1"/>
  <c r="AA17" i="3"/>
  <c r="AK21" i="3" s="1"/>
  <c r="Z17" i="3"/>
  <c r="AJ21" i="3" s="1"/>
  <c r="Y17" i="3"/>
  <c r="AG24" i="3"/>
  <c r="AF24" i="3"/>
  <c r="AE24" i="3"/>
  <c r="AD24" i="3"/>
  <c r="AC24" i="3"/>
  <c r="AB24" i="3"/>
  <c r="AA24" i="3"/>
  <c r="Z24" i="3"/>
  <c r="Y24" i="3"/>
  <c r="AG21" i="3"/>
  <c r="AQ24" i="3" s="1"/>
  <c r="AF21" i="3"/>
  <c r="AP24" i="3" s="1"/>
  <c r="AE21" i="3"/>
  <c r="AO24" i="3" s="1"/>
  <c r="AD21" i="3"/>
  <c r="AN24" i="3" s="1"/>
  <c r="AC21" i="3"/>
  <c r="AM24" i="3" s="1"/>
  <c r="AB21" i="3"/>
  <c r="AL24" i="3" s="1"/>
  <c r="AA21" i="3"/>
  <c r="AK24" i="3" s="1"/>
  <c r="Y21" i="3"/>
  <c r="AI24" i="3" s="1"/>
  <c r="Z21" i="3"/>
  <c r="AJ24" i="3" s="1"/>
  <c r="O2" i="3"/>
  <c r="BB7" i="3" l="1"/>
  <c r="BB20" i="4"/>
  <c r="AZ26" i="4"/>
  <c r="BA29" i="4"/>
  <c r="AN29" i="4"/>
  <c r="AP20" i="4"/>
  <c r="AN17" i="4"/>
  <c r="AJ14" i="4"/>
  <c r="AW17" i="4"/>
  <c r="BA17" i="4"/>
  <c r="AN14" i="4"/>
  <c r="AK20" i="4"/>
  <c r="AW29" i="4"/>
  <c r="AL20" i="4"/>
  <c r="AW5" i="4"/>
  <c r="AV26" i="4"/>
  <c r="AS14" i="4"/>
  <c r="AS5" i="4"/>
  <c r="AL29" i="4"/>
  <c r="AY20" i="4"/>
  <c r="AV20" i="4"/>
  <c r="AU5" i="4"/>
  <c r="AT5" i="4"/>
  <c r="AY5" i="4"/>
  <c r="AV14" i="4"/>
  <c r="AZ14" i="4"/>
  <c r="AT17" i="4"/>
  <c r="AX17" i="4"/>
  <c r="BB17" i="4"/>
  <c r="AK26" i="4"/>
  <c r="AP29" i="4"/>
  <c r="AZ20" i="4"/>
  <c r="AW20" i="4"/>
  <c r="AK5" i="4"/>
  <c r="AP5" i="4"/>
  <c r="AZ5" i="4"/>
  <c r="AW14" i="4"/>
  <c r="AU26" i="4"/>
  <c r="AY26" i="4"/>
  <c r="AV29" i="4"/>
  <c r="AQ5" i="4"/>
  <c r="AM29" i="4"/>
  <c r="AM26" i="4"/>
  <c r="AX20" i="4"/>
  <c r="AM14" i="4"/>
  <c r="AM5" i="4"/>
  <c r="AX5" i="4"/>
  <c r="AZ29" i="4"/>
  <c r="AU20" i="4"/>
  <c r="AT20" i="4"/>
  <c r="AJ20" i="4"/>
  <c r="AO26" i="4"/>
  <c r="AO20" i="4"/>
  <c r="AO17" i="4"/>
  <c r="BA14" i="4"/>
  <c r="AP14" i="4"/>
  <c r="AY8" i="4"/>
  <c r="BA20" i="4"/>
  <c r="AJ17" i="4"/>
  <c r="AM8" i="4"/>
  <c r="AL14" i="4"/>
  <c r="AK8" i="4"/>
  <c r="AI8" i="4"/>
  <c r="AU8" i="4"/>
  <c r="AQ8" i="4"/>
  <c r="AZ8" i="4"/>
  <c r="AO8" i="4"/>
  <c r="AS29" i="4"/>
  <c r="AH26" i="4"/>
  <c r="AI17" i="4"/>
  <c r="AM17" i="4"/>
  <c r="AQ17" i="4"/>
  <c r="AH29" i="4"/>
  <c r="AS20" i="4"/>
  <c r="AH14" i="4"/>
  <c r="AS17" i="4"/>
  <c r="AH20" i="4"/>
  <c r="AJ8" i="4"/>
  <c r="AN8" i="4"/>
  <c r="AK14" i="4"/>
  <c r="AO14" i="4"/>
  <c r="AH17" i="4"/>
  <c r="AL17" i="4"/>
  <c r="AP17" i="4"/>
  <c r="AI20" i="4"/>
  <c r="AM20" i="4"/>
  <c r="AQ20" i="4"/>
  <c r="AJ26" i="4"/>
  <c r="AN26" i="4"/>
  <c r="AK29" i="4"/>
  <c r="AO29" i="4"/>
  <c r="AS8" i="4"/>
  <c r="AW8" i="4"/>
  <c r="BA8" i="4"/>
  <c r="AT14" i="4"/>
  <c r="AX14" i="4"/>
  <c r="BB14" i="4"/>
  <c r="AU17" i="4"/>
  <c r="AY17" i="4"/>
  <c r="AS26" i="4"/>
  <c r="AW26" i="4"/>
  <c r="BA26" i="4"/>
  <c r="AT29" i="4"/>
  <c r="AX29" i="4"/>
  <c r="BB29" i="4"/>
  <c r="AH8" i="4"/>
  <c r="AL8" i="4"/>
  <c r="AP8" i="4"/>
  <c r="BA34" i="4" s="1"/>
  <c r="AT8" i="4"/>
  <c r="AX8" i="4"/>
  <c r="BB8" i="4"/>
  <c r="AU14" i="4"/>
  <c r="AY14" i="4"/>
  <c r="AV17" i="4"/>
  <c r="AZ17" i="4"/>
  <c r="AT26" i="4"/>
  <c r="AX26" i="4"/>
  <c r="BB26" i="4"/>
  <c r="AU29" i="4"/>
  <c r="AY29" i="4"/>
  <c r="AY7" i="3"/>
  <c r="AQ14" i="3"/>
  <c r="AV11" i="3"/>
  <c r="AZ11" i="3"/>
  <c r="AV14" i="3"/>
  <c r="AZ14" i="3"/>
  <c r="AK11" i="3"/>
  <c r="AW11" i="3"/>
  <c r="BA11" i="3"/>
  <c r="AX11" i="3"/>
  <c r="AM14" i="3"/>
  <c r="AM11" i="3"/>
  <c r="AN7" i="3"/>
  <c r="AX7" i="3"/>
  <c r="AY14" i="3"/>
  <c r="AU7" i="3"/>
  <c r="AU14" i="3"/>
  <c r="AN14" i="3"/>
  <c r="AU24" i="3"/>
  <c r="AY24" i="3"/>
  <c r="AW14" i="3"/>
  <c r="BA14" i="3"/>
  <c r="AK17" i="3"/>
  <c r="AO17" i="3"/>
  <c r="AV7" i="3"/>
  <c r="AZ7" i="3"/>
  <c r="AX4" i="3"/>
  <c r="BB4" i="3"/>
  <c r="BB11" i="3"/>
  <c r="AM4" i="3"/>
  <c r="AQ4" i="3"/>
  <c r="AV24" i="3"/>
  <c r="AZ24" i="3"/>
  <c r="AL17" i="3"/>
  <c r="AP17" i="3"/>
  <c r="AW7" i="3"/>
  <c r="BA7" i="3"/>
  <c r="AU4" i="3"/>
  <c r="AY4" i="3"/>
  <c r="AU11" i="3"/>
  <c r="AY11" i="3"/>
  <c r="AJ4" i="3"/>
  <c r="AN4" i="3"/>
  <c r="AY27" i="3" s="1"/>
  <c r="AP11" i="3"/>
  <c r="AO7" i="3"/>
  <c r="AW24" i="3"/>
  <c r="BA24" i="3"/>
  <c r="AV4" i="3"/>
  <c r="AZ4" i="3"/>
  <c r="AX24" i="3"/>
  <c r="BB24" i="3"/>
  <c r="AW4" i="3"/>
  <c r="BA4" i="3"/>
  <c r="AX17" i="3"/>
  <c r="AU21" i="3"/>
  <c r="AY21" i="3"/>
  <c r="AU17" i="3"/>
  <c r="AY17" i="3"/>
  <c r="AV21" i="3"/>
  <c r="AZ21" i="3"/>
  <c r="BB17" i="3"/>
  <c r="AV17" i="3"/>
  <c r="AZ17" i="3"/>
  <c r="AW21" i="3"/>
  <c r="BA21" i="3"/>
  <c r="AW17" i="3"/>
  <c r="BA17" i="3"/>
  <c r="AX21" i="3"/>
  <c r="BB21" i="3"/>
  <c r="AT24" i="3"/>
  <c r="AI21" i="3"/>
  <c r="AI17" i="3"/>
  <c r="AT17" i="3"/>
  <c r="AT21" i="3"/>
  <c r="AI14" i="3"/>
  <c r="AI11" i="3"/>
  <c r="AT11" i="3"/>
  <c r="AT4" i="3"/>
  <c r="AT7" i="3"/>
  <c r="AS11" i="3"/>
  <c r="AH21" i="3"/>
  <c r="AS4" i="3"/>
  <c r="AS7" i="3"/>
  <c r="AH17" i="3"/>
  <c r="AJ7" i="3"/>
  <c r="AS21" i="3"/>
  <c r="AS24" i="3"/>
  <c r="AH24" i="3"/>
  <c r="AH14" i="3"/>
  <c r="AS14" i="3"/>
  <c r="AS17" i="3"/>
  <c r="AH11" i="3"/>
  <c r="AK7" i="3"/>
  <c r="AV27" i="3" s="1"/>
  <c r="AL7" i="3"/>
  <c r="AP7" i="3"/>
  <c r="AI7" i="3"/>
  <c r="AM7" i="3"/>
  <c r="AQ7" i="3"/>
  <c r="BB27" i="3" s="1"/>
  <c r="AH7" i="3"/>
  <c r="P2" i="3"/>
  <c r="AX27" i="3" l="1"/>
  <c r="AY34" i="4"/>
  <c r="AW34" i="4"/>
  <c r="AV34" i="4"/>
  <c r="AU34" i="4"/>
  <c r="AZ34" i="4"/>
  <c r="AR17" i="4"/>
  <c r="AS34" i="4"/>
  <c r="AX34" i="4"/>
  <c r="AR8" i="4"/>
  <c r="AT34" i="4"/>
  <c r="AR26" i="4"/>
  <c r="AR5" i="4"/>
  <c r="AR14" i="4"/>
  <c r="BB34" i="4"/>
  <c r="AR20" i="4"/>
  <c r="AR29" i="4"/>
  <c r="AU27" i="3"/>
  <c r="AW27" i="3"/>
  <c r="AZ27" i="3"/>
  <c r="BA27" i="3"/>
  <c r="AT27" i="3"/>
  <c r="AS27" i="3"/>
  <c r="AR4" i="3"/>
  <c r="AR21" i="3"/>
  <c r="AR24" i="3"/>
  <c r="AR11" i="3"/>
  <c r="AR14" i="3"/>
  <c r="AR7" i="3"/>
  <c r="AR17" i="3"/>
  <c r="Q2" i="3"/>
  <c r="R2" i="3" l="1"/>
  <c r="S2" i="3" l="1"/>
  <c r="T2" i="3" l="1"/>
  <c r="U2" i="3" l="1"/>
  <c r="V2" i="3" l="1"/>
  <c r="W2" i="3" l="1"/>
</calcChain>
</file>

<file path=xl/sharedStrings.xml><?xml version="1.0" encoding="utf-8"?>
<sst xmlns="http://schemas.openxmlformats.org/spreadsheetml/2006/main" count="99" uniqueCount="42">
  <si>
    <t>COMERCIAL</t>
  </si>
  <si>
    <t>DESARROLLO</t>
  </si>
  <si>
    <t>INGENIERIA</t>
  </si>
  <si>
    <t>ABASTECIMIENTOS</t>
  </si>
  <si>
    <t>PLANIFICACION</t>
  </si>
  <si>
    <t>x</t>
  </si>
  <si>
    <t>Coloca PO</t>
  </si>
  <si>
    <t>Coloca codigos</t>
  </si>
  <si>
    <t>Graba precontrato 2</t>
  </si>
  <si>
    <t>Coloca pesos</t>
  </si>
  <si>
    <t>Da status de hilado</t>
  </si>
  <si>
    <t>Da Fecha de entrega</t>
  </si>
  <si>
    <t>Activa Contrato</t>
  </si>
  <si>
    <t>Acepta fecha</t>
  </si>
  <si>
    <t>Info Completa</t>
  </si>
  <si>
    <t>Info incompleta</t>
  </si>
  <si>
    <t>No acepta fecha</t>
  </si>
  <si>
    <t>Devuelve a Comercial</t>
  </si>
  <si>
    <t>Consulta a Comercial</t>
  </si>
  <si>
    <t>Devuelve a Planif.</t>
  </si>
  <si>
    <t>CONTRATOS PENDIENTES</t>
  </si>
  <si>
    <t>PO 1</t>
  </si>
  <si>
    <t>PO 2</t>
  </si>
  <si>
    <t>PO 3</t>
  </si>
  <si>
    <t>PO 4</t>
  </si>
  <si>
    <t>PO 5</t>
  </si>
  <si>
    <t>PO 6</t>
  </si>
  <si>
    <t>PO 7</t>
  </si>
  <si>
    <t>PO 8</t>
  </si>
  <si>
    <t>PO 9</t>
  </si>
  <si>
    <t>PO 10</t>
  </si>
  <si>
    <t>po31</t>
  </si>
  <si>
    <t>Creacion de Codigos</t>
  </si>
  <si>
    <t>po 30</t>
  </si>
  <si>
    <t>po32</t>
  </si>
  <si>
    <t>po33</t>
  </si>
  <si>
    <t>po34</t>
  </si>
  <si>
    <t>po35</t>
  </si>
  <si>
    <t>po36</t>
  </si>
  <si>
    <t>po37</t>
  </si>
  <si>
    <t>po38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</si>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</sst>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Border="1"/>
    <xf numFmtId="0" fontId="3" fillId="2" borderId="0" xfId="0" applyFont="1" applyFill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1" fillId="2" borderId="0" xfId="0" applyFont="1" applyFill="1" applyAlignment="1">
      <alignment horizontal="center"/>
    </xf>
    <xf numFmtId="0" fontId="0" fillId="2" borderId="30" xfId="0" applyFill="1" applyBorder="1"/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/>
    <xf numFmtId="0" fontId="0" fillId="3" borderId="26" xfId="0" applyFill="1" applyBorder="1"/>
    <xf numFmtId="0" fontId="0" fillId="3" borderId="25" xfId="0" applyFill="1" applyBorder="1"/>
    <xf numFmtId="0" fontId="0" fillId="3" borderId="2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0" fillId="3" borderId="21" xfId="0" applyFill="1" applyBorder="1"/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2" fillId="3" borderId="2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0" fontId="0" fillId="4" borderId="2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24" xfId="0" applyFont="1" applyFill="1" applyBorder="1"/>
    <xf numFmtId="0" fontId="2" fillId="3" borderId="23" xfId="0" applyFont="1" applyFill="1" applyBorder="1"/>
    <xf numFmtId="0" fontId="2" fillId="2" borderId="1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6" xfId="0" applyFont="1" applyFill="1" applyBorder="1"/>
    <xf numFmtId="0" fontId="2" fillId="3" borderId="25" xfId="0" applyFont="1" applyFill="1" applyBorder="1"/>
    <xf numFmtId="0" fontId="2" fillId="3" borderId="19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9" xfId="0" applyFont="1" applyFill="1" applyBorder="1"/>
    <xf numFmtId="0" fontId="2" fillId="3" borderId="22" xfId="0" applyFont="1" applyFill="1" applyBorder="1"/>
    <xf numFmtId="0" fontId="2" fillId="3" borderId="21" xfId="0" applyFont="1" applyFill="1" applyBorder="1"/>
    <xf numFmtId="0" fontId="2" fillId="2" borderId="30" xfId="0" applyFont="1" applyFill="1" applyBorder="1"/>
    <xf numFmtId="0" fontId="2" fillId="4" borderId="20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3" borderId="27" xfId="0" applyFont="1" applyFill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B7" zoomScale="130" zoomScaleNormal="130" workbookViewId="0">
      <selection activeCell="L21" sqref="L21:L22"/>
    </sheetView>
  </sheetViews>
  <sheetFormatPr baseColWidth="10" defaultRowHeight="16.5" customHeight="1" x14ac:dyDescent="0.25"/>
  <cols>
    <col min="1" max="1" width="2" hidden="1" customWidth="1"/>
    <col min="2" max="2" width="1.7109375" customWidth="1"/>
    <col min="3" max="3" width="12.85546875" bestFit="1" customWidth="1"/>
    <col min="4" max="5" width="1.7109375" customWidth="1"/>
    <col min="6" max="6" width="11.85546875" bestFit="1" customWidth="1"/>
    <col min="7" max="8" width="1.7109375" customWidth="1"/>
    <col min="9" max="9" width="15.5703125" bestFit="1" customWidth="1"/>
    <col min="10" max="10" width="1.7109375" customWidth="1"/>
    <col min="11" max="11" width="1.85546875" customWidth="1"/>
    <col min="12" max="12" width="5.28515625" customWidth="1"/>
    <col min="13" max="13" width="1.85546875" customWidth="1"/>
    <col min="14" max="14" width="1.7109375" customWidth="1"/>
    <col min="15" max="22" width="5.28515625" customWidth="1"/>
    <col min="23" max="23" width="5.140625" customWidth="1"/>
    <col min="24" max="33" width="5.28515625" hidden="1" customWidth="1"/>
    <col min="34" max="36" width="3.7109375" style="1" hidden="1" customWidth="1"/>
    <col min="37" max="37" width="0.5703125" style="1" hidden="1" customWidth="1"/>
    <col min="38" max="38" width="4.140625" style="1" hidden="1" customWidth="1"/>
    <col min="39" max="39" width="3.7109375" style="1" hidden="1" customWidth="1"/>
    <col min="40" max="40" width="2.5703125" style="1" hidden="1" customWidth="1"/>
    <col min="41" max="41" width="1.85546875" style="1" hidden="1" customWidth="1"/>
    <col min="42" max="42" width="3.5703125" style="1" hidden="1" customWidth="1"/>
    <col min="43" max="43" width="5.42578125" style="1" hidden="1" customWidth="1"/>
    <col min="44" max="44" width="16.42578125" customWidth="1"/>
    <col min="45" max="54" width="6.85546875" customWidth="1"/>
  </cols>
  <sheetData>
    <row r="1" spans="1:54" ht="16.5" hidden="1" customHeight="1" x14ac:dyDescent="0.25">
      <c r="L1" s="2">
        <f>IF(L3&lt;&gt;"",L3,L2)</f>
        <v>16270</v>
      </c>
      <c r="O1" s="2" t="str">
        <f>IF(O3&lt;&gt;"",O3,O2)</f>
        <v>po31</v>
      </c>
      <c r="P1" s="2" t="str">
        <f t="shared" ref="P1:W1" si="0">IF(P3&lt;&gt;"",P3,P2)</f>
        <v>po32</v>
      </c>
      <c r="Q1" s="2" t="str">
        <f t="shared" si="0"/>
        <v>po33</v>
      </c>
      <c r="R1" s="2">
        <f t="shared" si="0"/>
        <v>16255</v>
      </c>
      <c r="S1" s="2">
        <f t="shared" si="0"/>
        <v>16280</v>
      </c>
      <c r="T1" s="2">
        <f t="shared" si="0"/>
        <v>16281</v>
      </c>
      <c r="U1" s="2" t="str">
        <f t="shared" si="0"/>
        <v>po37</v>
      </c>
      <c r="V1" s="2" t="str">
        <f t="shared" si="0"/>
        <v>po38</v>
      </c>
      <c r="W1" s="2">
        <f t="shared" si="0"/>
        <v>0</v>
      </c>
    </row>
    <row r="2" spans="1:54" ht="16.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 t="s">
        <v>33</v>
      </c>
      <c r="M2" s="5"/>
      <c r="N2" s="5"/>
      <c r="O2" s="5" t="s">
        <v>31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39</v>
      </c>
      <c r="V2" s="5" t="s">
        <v>40</v>
      </c>
      <c r="W2" s="5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6"/>
      <c r="AL2" s="6"/>
      <c r="AM2" s="6"/>
      <c r="AN2" s="6"/>
      <c r="AO2" s="6"/>
      <c r="AP2" s="6"/>
      <c r="AQ2" s="6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6.5" customHeight="1" thickBo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>
        <v>16270</v>
      </c>
      <c r="M3" s="5"/>
      <c r="N3" s="7"/>
      <c r="O3" s="5"/>
      <c r="P3" s="5"/>
      <c r="Q3" s="5"/>
      <c r="R3" s="5">
        <v>16255</v>
      </c>
      <c r="S3" s="5">
        <v>16280</v>
      </c>
      <c r="T3" s="5">
        <v>16281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4"/>
      <c r="AS3" s="122" t="s">
        <v>20</v>
      </c>
      <c r="AT3" s="122"/>
      <c r="AU3" s="122"/>
      <c r="AV3" s="122"/>
      <c r="AW3" s="122"/>
      <c r="AX3" s="122"/>
      <c r="AY3" s="122"/>
      <c r="AZ3" s="122"/>
      <c r="BA3" s="122"/>
      <c r="BB3" s="122"/>
    </row>
    <row r="4" spans="1:54" ht="3.75" customHeight="1" thickBot="1" x14ac:dyDescent="0.3">
      <c r="A4" s="4"/>
      <c r="B4" s="48"/>
      <c r="C4" s="46"/>
      <c r="D4" s="47"/>
      <c r="E4" s="48"/>
      <c r="F4" s="46"/>
      <c r="G4" s="47"/>
      <c r="H4" s="48"/>
      <c r="I4" s="46"/>
      <c r="J4" s="47"/>
      <c r="K4" s="46"/>
      <c r="L4" s="55"/>
      <c r="M4" s="5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  <c r="AM4" s="6"/>
      <c r="AN4" s="6"/>
      <c r="AO4" s="6"/>
      <c r="AP4" s="6"/>
      <c r="AQ4" s="6"/>
      <c r="AR4" s="4"/>
      <c r="AS4" s="34"/>
      <c r="AT4" s="34"/>
      <c r="AU4" s="34"/>
      <c r="AV4" s="34"/>
      <c r="AW4" s="34"/>
      <c r="AX4" s="34"/>
      <c r="AY4" s="34"/>
      <c r="AZ4" s="34"/>
      <c r="BA4" s="34"/>
      <c r="BB4" s="34"/>
    </row>
    <row r="5" spans="1:54" ht="16.5" customHeight="1" thickBot="1" x14ac:dyDescent="0.3">
      <c r="A5" s="8">
        <v>1</v>
      </c>
      <c r="B5" s="49"/>
      <c r="C5" s="67" t="s">
        <v>0</v>
      </c>
      <c r="D5" s="68"/>
      <c r="E5" s="69"/>
      <c r="F5" s="70"/>
      <c r="G5" s="71"/>
      <c r="H5" s="72"/>
      <c r="I5" s="73" t="s">
        <v>6</v>
      </c>
      <c r="J5" s="51"/>
      <c r="K5" s="53"/>
      <c r="L5" s="30" t="s">
        <v>5</v>
      </c>
      <c r="M5" s="50"/>
      <c r="N5" s="10"/>
      <c r="O5" s="11" t="s">
        <v>5</v>
      </c>
      <c r="P5" s="11" t="s">
        <v>5</v>
      </c>
      <c r="Q5" s="11" t="s">
        <v>5</v>
      </c>
      <c r="R5" s="11" t="s">
        <v>5</v>
      </c>
      <c r="S5" s="11" t="s">
        <v>5</v>
      </c>
      <c r="T5" s="11" t="s">
        <v>5</v>
      </c>
      <c r="U5" s="11" t="s">
        <v>5</v>
      </c>
      <c r="V5" s="11" t="s">
        <v>5</v>
      </c>
      <c r="W5" s="12"/>
      <c r="X5" s="9" t="str">
        <f>IF(L5="x",IF(OR(L11="x",L23="x"),"","x"),"")</f>
        <v>x</v>
      </c>
      <c r="Y5" s="11" t="str">
        <f>IF(O5="x",IF(OR(O11="x",O23="x"),"","x"),"")</f>
        <v>x</v>
      </c>
      <c r="Z5" s="11" t="str">
        <f t="shared" ref="Z5:AG5" si="1">IF(P5="x",IF(OR(P11="x",P23="x"),"","x"),"")</f>
        <v>x</v>
      </c>
      <c r="AA5" s="11" t="str">
        <f t="shared" si="1"/>
        <v>x</v>
      </c>
      <c r="AB5" s="11" t="str">
        <f t="shared" si="1"/>
        <v>x</v>
      </c>
      <c r="AC5" s="11" t="str">
        <f t="shared" si="1"/>
        <v>x</v>
      </c>
      <c r="AD5" s="11" t="str">
        <f t="shared" si="1"/>
        <v>x</v>
      </c>
      <c r="AE5" s="11" t="str">
        <f t="shared" si="1"/>
        <v>x</v>
      </c>
      <c r="AF5" s="11" t="str">
        <f t="shared" si="1"/>
        <v>x</v>
      </c>
      <c r="AG5" s="12" t="str">
        <f t="shared" si="1"/>
        <v/>
      </c>
      <c r="AH5" s="6" t="str">
        <f>IF(AND(X5="",OR(L11="x",L23="x")),$A5,"")</f>
        <v/>
      </c>
      <c r="AI5" s="6" t="str">
        <f>IF(AND(Y5="",OR(O11="x",O23="x")),$A5,"")</f>
        <v/>
      </c>
      <c r="AJ5" s="6" t="str">
        <f t="shared" ref="AJ5:AQ5" si="2">IF(AND(Z5="",OR(P11="x",P23="x")),$A5,"")</f>
        <v/>
      </c>
      <c r="AK5" s="6" t="str">
        <f t="shared" si="2"/>
        <v/>
      </c>
      <c r="AL5" s="6" t="str">
        <f t="shared" si="2"/>
        <v/>
      </c>
      <c r="AM5" s="6" t="str">
        <f t="shared" si="2"/>
        <v/>
      </c>
      <c r="AN5" s="6" t="str">
        <f t="shared" si="2"/>
        <v/>
      </c>
      <c r="AO5" s="6" t="str">
        <f t="shared" si="2"/>
        <v/>
      </c>
      <c r="AP5" s="6" t="str">
        <f t="shared" si="2"/>
        <v/>
      </c>
      <c r="AQ5" s="6" t="str">
        <f t="shared" si="2"/>
        <v/>
      </c>
      <c r="AR5" s="56" t="str">
        <f>IF(COUNTIF($AH$5:$AQ$29,A5)=0,C5,CONCATENATE(C5, " (", COUNTIF($AH$5:$AQ$29,A5),")"))</f>
        <v>COMERCIAL</v>
      </c>
      <c r="AS5" s="13" t="str">
        <f>IF(AND(X5="",OR(L11="x",L23="x")),L$1,"")</f>
        <v/>
      </c>
      <c r="AT5" s="14" t="str">
        <f>IF(AND(Y5="",OR(O11="x",O23="x")),O$1,"")</f>
        <v/>
      </c>
      <c r="AU5" s="14" t="str">
        <f>IF(AND(Z5="",OR(P11="x",P23="x")),P$1,"")</f>
        <v/>
      </c>
      <c r="AV5" s="14" t="str">
        <f>IF(AND(AA5="",OR(Q11="x",Q23="x")),Q$1,"")</f>
        <v/>
      </c>
      <c r="AW5" s="14" t="str">
        <f t="shared" ref="AW5:BA5" si="3">IF(AND(AB5="",OR(R11="x",R23="x")),R$1,"")</f>
        <v/>
      </c>
      <c r="AX5" s="14" t="str">
        <f t="shared" si="3"/>
        <v/>
      </c>
      <c r="AY5" s="14" t="str">
        <f t="shared" si="3"/>
        <v/>
      </c>
      <c r="AZ5" s="14" t="str">
        <f t="shared" si="3"/>
        <v/>
      </c>
      <c r="BA5" s="14" t="str">
        <f t="shared" si="3"/>
        <v/>
      </c>
      <c r="BB5" s="15" t="str">
        <f>IF(AND(AG5="",OR(W11="x",W23="x")),W$1,"")</f>
        <v/>
      </c>
    </row>
    <row r="6" spans="1:54" ht="5.0999999999999996" customHeight="1" thickBot="1" x14ac:dyDescent="0.3">
      <c r="A6" s="8"/>
      <c r="B6" s="36"/>
      <c r="C6" s="74"/>
      <c r="D6" s="75"/>
      <c r="E6" s="76"/>
      <c r="F6" s="77"/>
      <c r="G6" s="78"/>
      <c r="H6" s="79"/>
      <c r="I6" s="77"/>
      <c r="J6" s="40"/>
      <c r="K6" s="39"/>
      <c r="L6" s="42"/>
      <c r="M6" s="38"/>
      <c r="N6" s="17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57"/>
      <c r="AS6" s="19"/>
      <c r="AT6" s="19"/>
      <c r="AU6" s="19"/>
      <c r="AV6" s="19"/>
      <c r="AW6" s="19"/>
      <c r="AX6" s="19"/>
      <c r="AY6" s="19"/>
      <c r="AZ6" s="19"/>
      <c r="BA6" s="19"/>
      <c r="BB6" s="19"/>
    </row>
    <row r="7" spans="1:54" ht="5.0999999999999996" customHeight="1" thickBot="1" x14ac:dyDescent="0.3">
      <c r="A7" s="8"/>
      <c r="B7" s="43"/>
      <c r="C7" s="80"/>
      <c r="D7" s="81"/>
      <c r="E7" s="82"/>
      <c r="F7" s="83"/>
      <c r="G7" s="84"/>
      <c r="H7" s="85"/>
      <c r="I7" s="83"/>
      <c r="J7" s="47"/>
      <c r="K7" s="46"/>
      <c r="L7" s="44"/>
      <c r="M7" s="4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58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ht="16.5" customHeight="1" thickBot="1" x14ac:dyDescent="0.3">
      <c r="A8" s="115">
        <v>2</v>
      </c>
      <c r="B8" s="49"/>
      <c r="C8" s="116" t="s">
        <v>1</v>
      </c>
      <c r="D8" s="68"/>
      <c r="E8" s="69"/>
      <c r="F8" s="73" t="s">
        <v>14</v>
      </c>
      <c r="G8" s="71"/>
      <c r="H8" s="72"/>
      <c r="I8" s="73" t="s">
        <v>32</v>
      </c>
      <c r="J8" s="51"/>
      <c r="K8" s="53"/>
      <c r="L8" s="30" t="s">
        <v>5</v>
      </c>
      <c r="M8" s="50"/>
      <c r="N8" s="10"/>
      <c r="O8" s="21"/>
      <c r="P8" s="21"/>
      <c r="Q8" s="21" t="s">
        <v>5</v>
      </c>
      <c r="R8" s="21" t="s">
        <v>5</v>
      </c>
      <c r="S8" s="21" t="s">
        <v>5</v>
      </c>
      <c r="T8" s="21" t="s">
        <v>5</v>
      </c>
      <c r="U8" s="21" t="s">
        <v>5</v>
      </c>
      <c r="V8" s="21" t="s">
        <v>5</v>
      </c>
      <c r="W8" s="22"/>
      <c r="X8" s="119" t="str">
        <f>IF(L8="x","x","")</f>
        <v>x</v>
      </c>
      <c r="Y8" s="108" t="str">
        <f t="shared" ref="Y8:AG8" si="4">IF(O8="x","x","")</f>
        <v/>
      </c>
      <c r="Z8" s="108" t="str">
        <f t="shared" si="4"/>
        <v/>
      </c>
      <c r="AA8" s="108" t="str">
        <f t="shared" si="4"/>
        <v>x</v>
      </c>
      <c r="AB8" s="108" t="str">
        <f t="shared" si="4"/>
        <v>x</v>
      </c>
      <c r="AC8" s="108" t="str">
        <f t="shared" si="4"/>
        <v>x</v>
      </c>
      <c r="AD8" s="108" t="str">
        <f t="shared" si="4"/>
        <v>x</v>
      </c>
      <c r="AE8" s="108" t="str">
        <f t="shared" si="4"/>
        <v>x</v>
      </c>
      <c r="AF8" s="108" t="str">
        <f t="shared" si="4"/>
        <v>x</v>
      </c>
      <c r="AG8" s="111" t="str">
        <f t="shared" si="4"/>
        <v/>
      </c>
      <c r="AH8" s="6" t="str">
        <f>IF(X5="","",IF(X8="",$A8,""))</f>
        <v/>
      </c>
      <c r="AI8" s="6">
        <f t="shared" ref="AI8:AQ8" si="5">IF(Y5="","",IF(Y8="",$A8,""))</f>
        <v>2</v>
      </c>
      <c r="AJ8" s="6">
        <f t="shared" si="5"/>
        <v>2</v>
      </c>
      <c r="AK8" s="6" t="str">
        <f t="shared" si="5"/>
        <v/>
      </c>
      <c r="AL8" s="6" t="str">
        <f t="shared" si="5"/>
        <v/>
      </c>
      <c r="AM8" s="6" t="str">
        <f t="shared" si="5"/>
        <v/>
      </c>
      <c r="AN8" s="6" t="str">
        <f t="shared" si="5"/>
        <v/>
      </c>
      <c r="AO8" s="6" t="str">
        <f t="shared" si="5"/>
        <v/>
      </c>
      <c r="AP8" s="6" t="str">
        <f t="shared" si="5"/>
        <v/>
      </c>
      <c r="AQ8" s="6" t="str">
        <f t="shared" si="5"/>
        <v/>
      </c>
      <c r="AR8" s="114" t="str">
        <f>IF(COUNTIF($AH$5:$AQ$29,A8)=0,C8,CONCATENATE(C8, " (", COUNTIF($AH$5:$AQ$29,A8),")"))</f>
        <v>DESARROLLO (2)</v>
      </c>
      <c r="AS8" s="102" t="str">
        <f>IF(AND(X5="x",X8=""),L$2,"")</f>
        <v/>
      </c>
      <c r="AT8" s="105" t="str">
        <f t="shared" ref="AT8:BB8" si="6">IF(AND(Y5="x",Y8=""),O$2,"")</f>
        <v>po31</v>
      </c>
      <c r="AU8" s="105" t="str">
        <f t="shared" si="6"/>
        <v>po32</v>
      </c>
      <c r="AV8" s="105" t="str">
        <f t="shared" si="6"/>
        <v/>
      </c>
      <c r="AW8" s="105" t="str">
        <f t="shared" si="6"/>
        <v/>
      </c>
      <c r="AX8" s="105" t="str">
        <f t="shared" si="6"/>
        <v/>
      </c>
      <c r="AY8" s="105" t="str">
        <f t="shared" si="6"/>
        <v/>
      </c>
      <c r="AZ8" s="105" t="str">
        <f t="shared" si="6"/>
        <v/>
      </c>
      <c r="BA8" s="105" t="str">
        <f t="shared" si="6"/>
        <v/>
      </c>
      <c r="BB8" s="97" t="str">
        <f t="shared" si="6"/>
        <v/>
      </c>
    </row>
    <row r="9" spans="1:54" ht="5.0999999999999996" customHeight="1" thickBot="1" x14ac:dyDescent="0.3">
      <c r="A9" s="115"/>
      <c r="B9" s="49"/>
      <c r="C9" s="117"/>
      <c r="D9" s="68"/>
      <c r="E9" s="76"/>
      <c r="F9" s="91"/>
      <c r="G9" s="78"/>
      <c r="H9" s="79"/>
      <c r="I9" s="91"/>
      <c r="J9" s="40"/>
      <c r="K9" s="53"/>
      <c r="L9" s="100"/>
      <c r="M9" s="50"/>
      <c r="N9" s="17"/>
      <c r="O9" s="92"/>
      <c r="P9" s="92"/>
      <c r="Q9" s="92"/>
      <c r="R9" s="92"/>
      <c r="S9" s="92"/>
      <c r="T9" s="92"/>
      <c r="U9" s="92"/>
      <c r="V9" s="92"/>
      <c r="W9" s="93"/>
      <c r="X9" s="120"/>
      <c r="Y9" s="109"/>
      <c r="Z9" s="109"/>
      <c r="AA9" s="109"/>
      <c r="AB9" s="109"/>
      <c r="AC9" s="109"/>
      <c r="AD9" s="109"/>
      <c r="AE9" s="109"/>
      <c r="AF9" s="109"/>
      <c r="AG9" s="112"/>
      <c r="AH9" s="6"/>
      <c r="AI9" s="6"/>
      <c r="AJ9" s="6"/>
      <c r="AK9" s="6"/>
      <c r="AL9" s="6"/>
      <c r="AM9" s="6"/>
      <c r="AN9" s="6"/>
      <c r="AO9" s="6"/>
      <c r="AP9" s="6"/>
      <c r="AQ9" s="6"/>
      <c r="AR9" s="114"/>
      <c r="AS9" s="103"/>
      <c r="AT9" s="106"/>
      <c r="AU9" s="106"/>
      <c r="AV9" s="106"/>
      <c r="AW9" s="106"/>
      <c r="AX9" s="106"/>
      <c r="AY9" s="106"/>
      <c r="AZ9" s="106"/>
      <c r="BA9" s="106"/>
      <c r="BB9" s="98"/>
    </row>
    <row r="10" spans="1:54" ht="5.0999999999999996" customHeight="1" thickBot="1" x14ac:dyDescent="0.3">
      <c r="A10" s="115"/>
      <c r="B10" s="49"/>
      <c r="C10" s="117"/>
      <c r="D10" s="68"/>
      <c r="E10" s="82"/>
      <c r="F10" s="91"/>
      <c r="G10" s="84"/>
      <c r="H10" s="85"/>
      <c r="I10" s="91"/>
      <c r="J10" s="47"/>
      <c r="K10" s="53"/>
      <c r="L10" s="101"/>
      <c r="M10" s="50"/>
      <c r="N10" s="17"/>
      <c r="O10" s="94"/>
      <c r="P10" s="94"/>
      <c r="Q10" s="94"/>
      <c r="R10" s="94"/>
      <c r="S10" s="94"/>
      <c r="T10" s="94"/>
      <c r="U10" s="94"/>
      <c r="V10" s="94"/>
      <c r="W10" s="95"/>
      <c r="X10" s="120"/>
      <c r="Y10" s="109"/>
      <c r="Z10" s="109"/>
      <c r="AA10" s="109"/>
      <c r="AB10" s="109"/>
      <c r="AC10" s="109"/>
      <c r="AD10" s="109"/>
      <c r="AE10" s="109"/>
      <c r="AF10" s="109"/>
      <c r="AG10" s="112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114"/>
      <c r="AS10" s="103"/>
      <c r="AT10" s="106"/>
      <c r="AU10" s="106"/>
      <c r="AV10" s="106"/>
      <c r="AW10" s="106"/>
      <c r="AX10" s="106"/>
      <c r="AY10" s="106"/>
      <c r="AZ10" s="106"/>
      <c r="BA10" s="106"/>
      <c r="BB10" s="98"/>
    </row>
    <row r="11" spans="1:54" ht="16.5" customHeight="1" thickBot="1" x14ac:dyDescent="0.3">
      <c r="A11" s="115"/>
      <c r="B11" s="49"/>
      <c r="C11" s="118"/>
      <c r="D11" s="68"/>
      <c r="E11" s="69"/>
      <c r="F11" s="86" t="s">
        <v>15</v>
      </c>
      <c r="G11" s="71"/>
      <c r="H11" s="72"/>
      <c r="I11" s="86" t="s">
        <v>17</v>
      </c>
      <c r="J11" s="51"/>
      <c r="K11" s="53"/>
      <c r="L11" s="30"/>
      <c r="M11" s="50"/>
      <c r="N11" s="10"/>
      <c r="O11" s="23"/>
      <c r="P11" s="23"/>
      <c r="Q11" s="23"/>
      <c r="R11" s="23"/>
      <c r="S11" s="23"/>
      <c r="T11" s="23"/>
      <c r="U11" s="23"/>
      <c r="V11" s="23"/>
      <c r="W11" s="24"/>
      <c r="X11" s="121"/>
      <c r="Y11" s="110"/>
      <c r="Z11" s="110"/>
      <c r="AA11" s="110"/>
      <c r="AB11" s="110"/>
      <c r="AC11" s="110"/>
      <c r="AD11" s="110"/>
      <c r="AE11" s="110"/>
      <c r="AF11" s="110"/>
      <c r="AG11" s="113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114"/>
      <c r="AS11" s="104"/>
      <c r="AT11" s="107"/>
      <c r="AU11" s="107"/>
      <c r="AV11" s="107"/>
      <c r="AW11" s="107"/>
      <c r="AX11" s="107"/>
      <c r="AY11" s="107"/>
      <c r="AZ11" s="107"/>
      <c r="BA11" s="107"/>
      <c r="BB11" s="99"/>
    </row>
    <row r="12" spans="1:54" ht="5.0999999999999996" customHeight="1" thickBot="1" x14ac:dyDescent="0.3">
      <c r="A12" s="8"/>
      <c r="B12" s="36"/>
      <c r="C12" s="74"/>
      <c r="D12" s="75"/>
      <c r="E12" s="76"/>
      <c r="F12" s="77"/>
      <c r="G12" s="78"/>
      <c r="H12" s="79"/>
      <c r="I12" s="77"/>
      <c r="J12" s="40"/>
      <c r="K12" s="39"/>
      <c r="L12" s="37"/>
      <c r="M12" s="3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57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ht="5.0999999999999996" customHeight="1" thickBot="1" x14ac:dyDescent="0.3">
      <c r="A13" s="8"/>
      <c r="B13" s="43"/>
      <c r="C13" s="80"/>
      <c r="D13" s="81"/>
      <c r="E13" s="82"/>
      <c r="F13" s="83"/>
      <c r="G13" s="84"/>
      <c r="H13" s="85"/>
      <c r="I13" s="83"/>
      <c r="J13" s="47"/>
      <c r="K13" s="46"/>
      <c r="L13" s="42"/>
      <c r="M13" s="45"/>
      <c r="N13" s="17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58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 spans="1:54" ht="16.5" customHeight="1" thickBot="1" x14ac:dyDescent="0.3">
      <c r="A14" s="8">
        <v>3</v>
      </c>
      <c r="B14" s="49"/>
      <c r="C14" s="67" t="s">
        <v>0</v>
      </c>
      <c r="D14" s="68"/>
      <c r="E14" s="69"/>
      <c r="F14" s="70"/>
      <c r="G14" s="71"/>
      <c r="H14" s="72"/>
      <c r="I14" s="73" t="s">
        <v>8</v>
      </c>
      <c r="J14" s="51"/>
      <c r="K14" s="53"/>
      <c r="L14" s="30" t="s">
        <v>5</v>
      </c>
      <c r="M14" s="50"/>
      <c r="N14" s="10"/>
      <c r="O14" s="11"/>
      <c r="P14" s="11"/>
      <c r="Q14" s="11"/>
      <c r="R14" s="11" t="s">
        <v>5</v>
      </c>
      <c r="S14" s="11" t="s">
        <v>5</v>
      </c>
      <c r="T14" s="11" t="s">
        <v>5</v>
      </c>
      <c r="U14" s="11"/>
      <c r="V14" s="11" t="s">
        <v>5</v>
      </c>
      <c r="W14" s="12"/>
      <c r="X14" s="9" t="str">
        <f>IF(L14="x","x","")</f>
        <v>x</v>
      </c>
      <c r="Y14" s="11" t="str">
        <f t="shared" ref="Y14:AG17" si="7">IF(O14="x","x","")</f>
        <v/>
      </c>
      <c r="Z14" s="11" t="str">
        <f t="shared" si="7"/>
        <v/>
      </c>
      <c r="AA14" s="11" t="str">
        <f t="shared" si="7"/>
        <v/>
      </c>
      <c r="AB14" s="11" t="str">
        <f t="shared" si="7"/>
        <v>x</v>
      </c>
      <c r="AC14" s="11" t="str">
        <f t="shared" si="7"/>
        <v>x</v>
      </c>
      <c r="AD14" s="11" t="str">
        <f t="shared" si="7"/>
        <v>x</v>
      </c>
      <c r="AE14" s="11" t="str">
        <f t="shared" si="7"/>
        <v/>
      </c>
      <c r="AF14" s="11" t="str">
        <f t="shared" si="7"/>
        <v>x</v>
      </c>
      <c r="AG14" s="12" t="str">
        <f t="shared" si="7"/>
        <v/>
      </c>
      <c r="AH14" s="6" t="str">
        <f t="shared" ref="AH14:AQ14" si="8">IF(X8="","",IF(X14="",$A14,""))</f>
        <v/>
      </c>
      <c r="AI14" s="6" t="str">
        <f t="shared" si="8"/>
        <v/>
      </c>
      <c r="AJ14" s="6" t="str">
        <f t="shared" si="8"/>
        <v/>
      </c>
      <c r="AK14" s="6">
        <f t="shared" si="8"/>
        <v>3</v>
      </c>
      <c r="AL14" s="6" t="str">
        <f t="shared" si="8"/>
        <v/>
      </c>
      <c r="AM14" s="6" t="str">
        <f t="shared" si="8"/>
        <v/>
      </c>
      <c r="AN14" s="6" t="str">
        <f t="shared" si="8"/>
        <v/>
      </c>
      <c r="AO14" s="6">
        <f t="shared" si="8"/>
        <v>3</v>
      </c>
      <c r="AP14" s="6" t="str">
        <f t="shared" si="8"/>
        <v/>
      </c>
      <c r="AQ14" s="6" t="str">
        <f t="shared" si="8"/>
        <v/>
      </c>
      <c r="AR14" s="56" t="str">
        <f>IF(COUNTIF($AH$5:$AQ$29,A14)=0,C14,CONCATENATE(C14, " (", COUNTIF($AH$5:$AQ$29,A14),")"))</f>
        <v>COMERCIAL (2)</v>
      </c>
      <c r="AS14" s="13" t="str">
        <f>IF(AND(X8="x",X14=""),L$2,"")</f>
        <v/>
      </c>
      <c r="AT14" s="14" t="str">
        <f t="shared" ref="AT14:BB14" si="9">IF(AND(Y8="x",Y14=""),O$2,"")</f>
        <v/>
      </c>
      <c r="AU14" s="14" t="str">
        <f t="shared" si="9"/>
        <v/>
      </c>
      <c r="AV14" s="14" t="str">
        <f t="shared" si="9"/>
        <v>po33</v>
      </c>
      <c r="AW14" s="14" t="str">
        <f t="shared" si="9"/>
        <v/>
      </c>
      <c r="AX14" s="14" t="str">
        <f t="shared" si="9"/>
        <v/>
      </c>
      <c r="AY14" s="14" t="str">
        <f t="shared" si="9"/>
        <v/>
      </c>
      <c r="AZ14" s="14" t="str">
        <f t="shared" si="9"/>
        <v>po37</v>
      </c>
      <c r="BA14" s="14" t="str">
        <f t="shared" si="9"/>
        <v/>
      </c>
      <c r="BB14" s="15" t="str">
        <f t="shared" si="9"/>
        <v/>
      </c>
    </row>
    <row r="15" spans="1:54" ht="5.0999999999999996" customHeight="1" thickBot="1" x14ac:dyDescent="0.3">
      <c r="A15" s="8"/>
      <c r="B15" s="60"/>
      <c r="C15" s="87"/>
      <c r="D15" s="88"/>
      <c r="E15" s="76"/>
      <c r="F15" s="77"/>
      <c r="G15" s="78"/>
      <c r="H15" s="79"/>
      <c r="I15" s="77"/>
      <c r="J15" s="40"/>
      <c r="K15" s="39"/>
      <c r="L15" s="59"/>
      <c r="M15" s="38"/>
      <c r="N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57"/>
      <c r="AS15" s="19"/>
      <c r="AT15" s="19"/>
      <c r="AU15" s="19"/>
      <c r="AV15" s="19"/>
      <c r="AW15" s="19"/>
      <c r="AX15" s="19"/>
      <c r="AY15" s="19"/>
      <c r="AZ15" s="19"/>
      <c r="BA15" s="19"/>
      <c r="BB15" s="19"/>
    </row>
    <row r="16" spans="1:54" ht="5.0999999999999996" customHeight="1" thickBot="1" x14ac:dyDescent="0.3">
      <c r="A16" s="8"/>
      <c r="B16" s="63"/>
      <c r="C16" s="89"/>
      <c r="D16" s="90"/>
      <c r="E16" s="82"/>
      <c r="F16" s="83"/>
      <c r="G16" s="84"/>
      <c r="H16" s="85"/>
      <c r="I16" s="83"/>
      <c r="J16" s="47"/>
      <c r="K16" s="46"/>
      <c r="L16" s="59"/>
      <c r="M16" s="45"/>
      <c r="N16" s="17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58"/>
      <c r="AS16" s="26"/>
      <c r="AT16" s="26"/>
      <c r="AU16" s="26"/>
      <c r="AV16" s="26"/>
      <c r="AW16" s="26"/>
      <c r="AX16" s="26"/>
      <c r="AY16" s="26"/>
      <c r="AZ16" s="26"/>
      <c r="BA16" s="26"/>
      <c r="BB16" s="26"/>
    </row>
    <row r="17" spans="1:54" ht="16.5" customHeight="1" thickBot="1" x14ac:dyDescent="0.3">
      <c r="A17" s="8">
        <v>4</v>
      </c>
      <c r="B17" s="49"/>
      <c r="C17" s="67" t="s">
        <v>2</v>
      </c>
      <c r="D17" s="68"/>
      <c r="E17" s="69"/>
      <c r="F17" s="70"/>
      <c r="G17" s="71"/>
      <c r="H17" s="72"/>
      <c r="I17" s="73" t="s">
        <v>9</v>
      </c>
      <c r="J17" s="51"/>
      <c r="K17" s="53"/>
      <c r="L17" s="30" t="s">
        <v>5</v>
      </c>
      <c r="M17" s="50"/>
      <c r="N17" s="10"/>
      <c r="O17" s="11"/>
      <c r="P17" s="11"/>
      <c r="Q17" s="11"/>
      <c r="R17" s="11"/>
      <c r="S17" s="11" t="s">
        <v>5</v>
      </c>
      <c r="T17" s="11"/>
      <c r="U17" s="11"/>
      <c r="V17" s="11"/>
      <c r="W17" s="12"/>
      <c r="X17" s="9" t="str">
        <f>IF(L17="x","x","")</f>
        <v>x</v>
      </c>
      <c r="Y17" s="11" t="str">
        <f t="shared" si="7"/>
        <v/>
      </c>
      <c r="Z17" s="11" t="str">
        <f t="shared" si="7"/>
        <v/>
      </c>
      <c r="AA17" s="11" t="str">
        <f t="shared" si="7"/>
        <v/>
      </c>
      <c r="AB17" s="11" t="str">
        <f t="shared" si="7"/>
        <v/>
      </c>
      <c r="AC17" s="11" t="str">
        <f t="shared" si="7"/>
        <v>x</v>
      </c>
      <c r="AD17" s="11" t="str">
        <f t="shared" si="7"/>
        <v/>
      </c>
      <c r="AE17" s="11" t="str">
        <f t="shared" si="7"/>
        <v/>
      </c>
      <c r="AF17" s="11" t="str">
        <f t="shared" si="7"/>
        <v/>
      </c>
      <c r="AG17" s="12" t="str">
        <f t="shared" si="7"/>
        <v/>
      </c>
      <c r="AH17" s="6" t="str">
        <f>IF(X14="","",IF(X17="",$A17,""))</f>
        <v/>
      </c>
      <c r="AI17" s="6" t="str">
        <f t="shared" ref="AI17:AQ17" si="10">IF(Y14="","",IF(Y17="",$A17,""))</f>
        <v/>
      </c>
      <c r="AJ17" s="6" t="str">
        <f t="shared" si="10"/>
        <v/>
      </c>
      <c r="AK17" s="6" t="str">
        <f t="shared" si="10"/>
        <v/>
      </c>
      <c r="AL17" s="6">
        <f t="shared" si="10"/>
        <v>4</v>
      </c>
      <c r="AM17" s="6" t="str">
        <f t="shared" si="10"/>
        <v/>
      </c>
      <c r="AN17" s="6">
        <f t="shared" si="10"/>
        <v>4</v>
      </c>
      <c r="AO17" s="6" t="str">
        <f t="shared" si="10"/>
        <v/>
      </c>
      <c r="AP17" s="6">
        <f t="shared" si="10"/>
        <v>4</v>
      </c>
      <c r="AQ17" s="6" t="str">
        <f t="shared" si="10"/>
        <v/>
      </c>
      <c r="AR17" s="56" t="str">
        <f>IF(COUNTIF($AH$5:$AQ$29,A17)=0,C17,CONCATENATE(C17, " (", COUNTIF($AH$5:$AQ$29,A17),")"))</f>
        <v>INGENIERIA (3)</v>
      </c>
      <c r="AS17" s="13" t="str">
        <f>IF(AND(X14="x",X17=""),L$3,"")</f>
        <v/>
      </c>
      <c r="AT17" s="14" t="str">
        <f t="shared" ref="AT17:BB17" si="11">IF(AND(Y14="x",Y17=""),O$3,"")</f>
        <v/>
      </c>
      <c r="AU17" s="14" t="str">
        <f t="shared" si="11"/>
        <v/>
      </c>
      <c r="AV17" s="14" t="str">
        <f t="shared" si="11"/>
        <v/>
      </c>
      <c r="AW17" s="14">
        <f t="shared" si="11"/>
        <v>16255</v>
      </c>
      <c r="AX17" s="14" t="str">
        <f t="shared" si="11"/>
        <v/>
      </c>
      <c r="AY17" s="14">
        <f t="shared" si="11"/>
        <v>16281</v>
      </c>
      <c r="AZ17" s="14" t="str">
        <f t="shared" si="11"/>
        <v/>
      </c>
      <c r="BA17" s="14">
        <f t="shared" si="11"/>
        <v>0</v>
      </c>
      <c r="BB17" s="15" t="str">
        <f t="shared" si="11"/>
        <v/>
      </c>
    </row>
    <row r="18" spans="1:54" ht="5.0999999999999996" customHeight="1" thickBot="1" x14ac:dyDescent="0.3">
      <c r="A18" s="8"/>
      <c r="B18" s="36"/>
      <c r="C18" s="74"/>
      <c r="D18" s="75"/>
      <c r="E18" s="76"/>
      <c r="F18" s="77"/>
      <c r="G18" s="78"/>
      <c r="H18" s="79"/>
      <c r="I18" s="77"/>
      <c r="J18" s="40"/>
      <c r="K18" s="39"/>
      <c r="L18" s="42"/>
      <c r="M18" s="38"/>
      <c r="N18" s="17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57"/>
      <c r="AS18" s="19"/>
      <c r="AT18" s="19"/>
      <c r="AU18" s="19"/>
      <c r="AV18" s="19"/>
      <c r="AW18" s="19"/>
      <c r="AX18" s="19"/>
      <c r="AY18" s="19"/>
      <c r="AZ18" s="19"/>
      <c r="BA18" s="19"/>
      <c r="BB18" s="19"/>
    </row>
    <row r="19" spans="1:54" ht="5.0999999999999996" customHeight="1" thickBot="1" x14ac:dyDescent="0.3">
      <c r="A19" s="8"/>
      <c r="B19" s="43"/>
      <c r="C19" s="80"/>
      <c r="D19" s="81"/>
      <c r="E19" s="82"/>
      <c r="F19" s="83"/>
      <c r="G19" s="84"/>
      <c r="H19" s="85"/>
      <c r="I19" s="83"/>
      <c r="J19" s="47"/>
      <c r="K19" s="46"/>
      <c r="L19" s="44"/>
      <c r="M19" s="45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58"/>
      <c r="AS19" s="20"/>
      <c r="AT19" s="20"/>
      <c r="AU19" s="20"/>
      <c r="AV19" s="20"/>
      <c r="AW19" s="20"/>
      <c r="AX19" s="20"/>
      <c r="AY19" s="20"/>
      <c r="AZ19" s="20"/>
      <c r="BA19" s="20"/>
      <c r="BB19" s="20"/>
    </row>
    <row r="20" spans="1:54" ht="16.5" customHeight="1" thickBot="1" x14ac:dyDescent="0.3">
      <c r="A20" s="115">
        <v>5</v>
      </c>
      <c r="B20" s="49"/>
      <c r="C20" s="116" t="s">
        <v>3</v>
      </c>
      <c r="D20" s="68"/>
      <c r="E20" s="69"/>
      <c r="F20" s="73" t="s">
        <v>14</v>
      </c>
      <c r="G20" s="71"/>
      <c r="H20" s="72"/>
      <c r="I20" s="73" t="s">
        <v>10</v>
      </c>
      <c r="J20" s="51"/>
      <c r="K20" s="53"/>
      <c r="L20" s="30" t="s">
        <v>41</v>
      </c>
      <c r="M20" s="50"/>
      <c r="N20" s="10"/>
      <c r="O20" s="21"/>
      <c r="P20" s="21"/>
      <c r="Q20" s="21"/>
      <c r="R20" s="21"/>
      <c r="S20" s="21" t="s">
        <v>5</v>
      </c>
      <c r="T20" s="21"/>
      <c r="U20" s="21"/>
      <c r="V20" s="21"/>
      <c r="W20" s="22"/>
      <c r="X20" s="119" t="str">
        <f>IF(L20="x","x","")</f>
        <v>x</v>
      </c>
      <c r="Y20" s="108" t="str">
        <f t="shared" ref="Y20:AG20" si="12">IF(O20="x","x","")</f>
        <v/>
      </c>
      <c r="Z20" s="108" t="str">
        <f t="shared" si="12"/>
        <v/>
      </c>
      <c r="AA20" s="108" t="str">
        <f t="shared" si="12"/>
        <v/>
      </c>
      <c r="AB20" s="108" t="str">
        <f t="shared" si="12"/>
        <v/>
      </c>
      <c r="AC20" s="108" t="str">
        <f t="shared" si="12"/>
        <v>x</v>
      </c>
      <c r="AD20" s="108" t="str">
        <f t="shared" si="12"/>
        <v/>
      </c>
      <c r="AE20" s="108" t="str">
        <f t="shared" si="12"/>
        <v/>
      </c>
      <c r="AF20" s="108" t="str">
        <f t="shared" si="12"/>
        <v/>
      </c>
      <c r="AG20" s="111" t="str">
        <f t="shared" si="12"/>
        <v/>
      </c>
      <c r="AH20" s="6" t="str">
        <f>IF(L23&lt;&gt;"","",IF(X17="","",IF(X20="",$A20,"")))</f>
        <v/>
      </c>
      <c r="AI20" s="6" t="str">
        <f t="shared" ref="AI20:AQ20" si="13">IF(O23&lt;&gt;"","",IF(Y17="","",IF(Y20="",$A20,"")))</f>
        <v/>
      </c>
      <c r="AJ20" s="6" t="str">
        <f t="shared" si="13"/>
        <v/>
      </c>
      <c r="AK20" s="6" t="str">
        <f t="shared" si="13"/>
        <v/>
      </c>
      <c r="AL20" s="6" t="str">
        <f t="shared" si="13"/>
        <v/>
      </c>
      <c r="AM20" s="6" t="str">
        <f t="shared" si="13"/>
        <v/>
      </c>
      <c r="AN20" s="6" t="str">
        <f t="shared" si="13"/>
        <v/>
      </c>
      <c r="AO20" s="6" t="str">
        <f t="shared" si="13"/>
        <v/>
      </c>
      <c r="AP20" s="6" t="str">
        <f t="shared" si="13"/>
        <v/>
      </c>
      <c r="AQ20" s="6" t="str">
        <f t="shared" si="13"/>
        <v/>
      </c>
      <c r="AR20" s="114" t="str">
        <f>IF(COUNTIF($AH$5:$AQ$29,A20)=0,C20,CONCATENATE(C20, " (", COUNTIF($AH$5:$AQ$29,A20),")"))</f>
        <v>ABASTECIMIENTOS</v>
      </c>
      <c r="AS20" s="102" t="str">
        <f>IF(AND(X17="x",X20="",X5="x"),L$3,"")</f>
        <v/>
      </c>
      <c r="AT20" s="105" t="str">
        <f>IF(AND(Y17="x",Y20="",Y5="x"),O$3,"")</f>
        <v/>
      </c>
      <c r="AU20" s="105" t="str">
        <f t="shared" ref="AU20:BB20" si="14">IF(AND(Z17="x",Z20="",Z5="x"),P$3,"")</f>
        <v/>
      </c>
      <c r="AV20" s="105" t="str">
        <f t="shared" si="14"/>
        <v/>
      </c>
      <c r="AW20" s="105" t="str">
        <f t="shared" si="14"/>
        <v/>
      </c>
      <c r="AX20" s="105" t="str">
        <f t="shared" si="14"/>
        <v/>
      </c>
      <c r="AY20" s="105" t="str">
        <f t="shared" si="14"/>
        <v/>
      </c>
      <c r="AZ20" s="105" t="str">
        <f t="shared" si="14"/>
        <v/>
      </c>
      <c r="BA20" s="105" t="str">
        <f t="shared" si="14"/>
        <v/>
      </c>
      <c r="BB20" s="97" t="str">
        <f t="shared" si="14"/>
        <v/>
      </c>
    </row>
    <row r="21" spans="1:54" ht="5.0999999999999996" customHeight="1" thickBot="1" x14ac:dyDescent="0.3">
      <c r="A21" s="115"/>
      <c r="B21" s="49"/>
      <c r="C21" s="117"/>
      <c r="D21" s="68"/>
      <c r="E21" s="76"/>
      <c r="F21" s="83"/>
      <c r="G21" s="78"/>
      <c r="H21" s="79"/>
      <c r="I21" s="83"/>
      <c r="J21" s="40"/>
      <c r="K21" s="53"/>
      <c r="L21" s="100"/>
      <c r="M21" s="50"/>
      <c r="N21" s="17"/>
      <c r="O21" s="92"/>
      <c r="P21" s="92"/>
      <c r="Q21" s="92"/>
      <c r="R21" s="92"/>
      <c r="S21" s="92"/>
      <c r="T21" s="92"/>
      <c r="U21" s="92"/>
      <c r="V21" s="92"/>
      <c r="W21" s="93"/>
      <c r="X21" s="120"/>
      <c r="Y21" s="109"/>
      <c r="Z21" s="109"/>
      <c r="AA21" s="109"/>
      <c r="AB21" s="109"/>
      <c r="AC21" s="109"/>
      <c r="AD21" s="109"/>
      <c r="AE21" s="109"/>
      <c r="AF21" s="109"/>
      <c r="AG21" s="112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14"/>
      <c r="AS21" s="103"/>
      <c r="AT21" s="106"/>
      <c r="AU21" s="106"/>
      <c r="AV21" s="106"/>
      <c r="AW21" s="106"/>
      <c r="AX21" s="106"/>
      <c r="AY21" s="106"/>
      <c r="AZ21" s="106"/>
      <c r="BA21" s="106"/>
      <c r="BB21" s="98"/>
    </row>
    <row r="22" spans="1:54" ht="5.0999999999999996" customHeight="1" thickBot="1" x14ac:dyDescent="0.3">
      <c r="A22" s="115"/>
      <c r="B22" s="49"/>
      <c r="C22" s="117"/>
      <c r="D22" s="68"/>
      <c r="E22" s="82"/>
      <c r="F22" s="91"/>
      <c r="G22" s="84"/>
      <c r="H22" s="85"/>
      <c r="I22" s="91"/>
      <c r="J22" s="47"/>
      <c r="K22" s="53"/>
      <c r="L22" s="101"/>
      <c r="M22" s="50"/>
      <c r="N22" s="17"/>
      <c r="O22" s="94"/>
      <c r="P22" s="94"/>
      <c r="Q22" s="94"/>
      <c r="R22" s="94"/>
      <c r="S22" s="94"/>
      <c r="T22" s="94"/>
      <c r="U22" s="94"/>
      <c r="V22" s="94"/>
      <c r="W22" s="95"/>
      <c r="X22" s="120"/>
      <c r="Y22" s="109"/>
      <c r="Z22" s="109"/>
      <c r="AA22" s="109"/>
      <c r="AB22" s="109"/>
      <c r="AC22" s="109"/>
      <c r="AD22" s="109"/>
      <c r="AE22" s="109"/>
      <c r="AF22" s="109"/>
      <c r="AG22" s="112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14"/>
      <c r="AS22" s="103"/>
      <c r="AT22" s="106"/>
      <c r="AU22" s="106"/>
      <c r="AV22" s="106"/>
      <c r="AW22" s="106"/>
      <c r="AX22" s="106"/>
      <c r="AY22" s="106"/>
      <c r="AZ22" s="106"/>
      <c r="BA22" s="106"/>
      <c r="BB22" s="98"/>
    </row>
    <row r="23" spans="1:54" ht="16.5" customHeight="1" thickBot="1" x14ac:dyDescent="0.3">
      <c r="A23" s="115"/>
      <c r="B23" s="49"/>
      <c r="C23" s="118"/>
      <c r="D23" s="68"/>
      <c r="E23" s="69"/>
      <c r="F23" s="86" t="s">
        <v>15</v>
      </c>
      <c r="G23" s="71"/>
      <c r="H23" s="72"/>
      <c r="I23" s="86" t="s">
        <v>18</v>
      </c>
      <c r="J23" s="51"/>
      <c r="K23" s="53"/>
      <c r="L23" s="30"/>
      <c r="M23" s="50"/>
      <c r="N23" s="10"/>
      <c r="O23" s="23"/>
      <c r="P23" s="23"/>
      <c r="Q23" s="23"/>
      <c r="R23" s="23"/>
      <c r="S23" s="23"/>
      <c r="T23" s="23"/>
      <c r="U23" s="23"/>
      <c r="V23" s="23"/>
      <c r="W23" s="24"/>
      <c r="X23" s="121"/>
      <c r="Y23" s="110"/>
      <c r="Z23" s="110"/>
      <c r="AA23" s="110"/>
      <c r="AB23" s="110"/>
      <c r="AC23" s="110"/>
      <c r="AD23" s="110"/>
      <c r="AE23" s="110"/>
      <c r="AF23" s="110"/>
      <c r="AG23" s="113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14"/>
      <c r="AS23" s="104"/>
      <c r="AT23" s="107"/>
      <c r="AU23" s="107"/>
      <c r="AV23" s="107"/>
      <c r="AW23" s="107"/>
      <c r="AX23" s="107"/>
      <c r="AY23" s="107"/>
      <c r="AZ23" s="107"/>
      <c r="BA23" s="107"/>
      <c r="BB23" s="99"/>
    </row>
    <row r="24" spans="1:54" ht="5.0999999999999996" customHeight="1" thickBot="1" x14ac:dyDescent="0.3">
      <c r="A24" s="8"/>
      <c r="B24" s="36"/>
      <c r="C24" s="74"/>
      <c r="D24" s="75"/>
      <c r="E24" s="76"/>
      <c r="F24" s="77"/>
      <c r="G24" s="78"/>
      <c r="H24" s="79"/>
      <c r="I24" s="77"/>
      <c r="J24" s="40"/>
      <c r="K24" s="39"/>
      <c r="L24" s="96"/>
      <c r="M24" s="38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57"/>
      <c r="AS24" s="20"/>
      <c r="AT24" s="20"/>
      <c r="AU24" s="20"/>
      <c r="AV24" s="20"/>
      <c r="AW24" s="20"/>
      <c r="AX24" s="20"/>
      <c r="AY24" s="20"/>
      <c r="AZ24" s="20"/>
      <c r="BA24" s="20"/>
      <c r="BB24" s="20"/>
    </row>
    <row r="25" spans="1:54" ht="5.0999999999999996" customHeight="1" thickBot="1" x14ac:dyDescent="0.3">
      <c r="A25" s="8"/>
      <c r="B25" s="43"/>
      <c r="C25" s="80"/>
      <c r="D25" s="81"/>
      <c r="E25" s="82"/>
      <c r="F25" s="83"/>
      <c r="G25" s="84"/>
      <c r="H25" s="85"/>
      <c r="I25" s="83"/>
      <c r="J25" s="47"/>
      <c r="K25" s="46"/>
      <c r="L25" s="42"/>
      <c r="M25" s="45"/>
      <c r="N25" s="17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58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1:54" ht="16.5" customHeight="1" thickBot="1" x14ac:dyDescent="0.3">
      <c r="A26" s="8">
        <v>6</v>
      </c>
      <c r="B26" s="49"/>
      <c r="C26" s="67" t="s">
        <v>4</v>
      </c>
      <c r="D26" s="68"/>
      <c r="E26" s="69"/>
      <c r="F26" s="70"/>
      <c r="G26" s="71"/>
      <c r="H26" s="72"/>
      <c r="I26" s="73" t="s">
        <v>11</v>
      </c>
      <c r="J26" s="51"/>
      <c r="K26" s="53"/>
      <c r="L26" s="30"/>
      <c r="M26" s="50"/>
      <c r="N26" s="10"/>
      <c r="O26" s="11"/>
      <c r="P26" s="11"/>
      <c r="Q26" s="11"/>
      <c r="R26" s="11"/>
      <c r="S26" s="11" t="s">
        <v>5</v>
      </c>
      <c r="T26" s="11"/>
      <c r="U26" s="11"/>
      <c r="V26" s="11"/>
      <c r="W26" s="12"/>
      <c r="X26" s="9" t="str">
        <f>IF(L26="x",IF(L32="x","","x"),"")</f>
        <v/>
      </c>
      <c r="Y26" s="11" t="str">
        <f t="shared" ref="Y26" si="15">IF(O26="x",IF(O32="x","","x"),"")</f>
        <v/>
      </c>
      <c r="Z26" s="11" t="str">
        <f>IF(P26="x",IF(P32="x","","x"),"")</f>
        <v/>
      </c>
      <c r="AA26" s="11" t="str">
        <f t="shared" ref="AA26:AG26" si="16">IF(Q26="x",IF(Q32="x","","x"),"")</f>
        <v/>
      </c>
      <c r="AB26" s="11" t="str">
        <f t="shared" si="16"/>
        <v/>
      </c>
      <c r="AC26" s="11" t="str">
        <f t="shared" si="16"/>
        <v/>
      </c>
      <c r="AD26" s="11" t="str">
        <f t="shared" si="16"/>
        <v/>
      </c>
      <c r="AE26" s="11" t="str">
        <f t="shared" si="16"/>
        <v/>
      </c>
      <c r="AF26" s="11" t="str">
        <f t="shared" si="16"/>
        <v/>
      </c>
      <c r="AG26" s="12" t="str">
        <f t="shared" si="16"/>
        <v/>
      </c>
      <c r="AH26" s="6">
        <f>IF(X20="","",IF(X26="",$A26,""))</f>
        <v>6</v>
      </c>
      <c r="AI26" s="6" t="str">
        <f t="shared" ref="AI26:AQ26" si="17">IF(Y20="","",IF(Y26="",$A26,""))</f>
        <v/>
      </c>
      <c r="AJ26" s="6" t="str">
        <f t="shared" si="17"/>
        <v/>
      </c>
      <c r="AK26" s="6" t="str">
        <f t="shared" si="17"/>
        <v/>
      </c>
      <c r="AL26" s="6" t="str">
        <f t="shared" si="17"/>
        <v/>
      </c>
      <c r="AM26" s="6">
        <f t="shared" si="17"/>
        <v>6</v>
      </c>
      <c r="AN26" s="6" t="str">
        <f t="shared" si="17"/>
        <v/>
      </c>
      <c r="AO26" s="6" t="str">
        <f t="shared" si="17"/>
        <v/>
      </c>
      <c r="AP26" s="6" t="str">
        <f t="shared" si="17"/>
        <v/>
      </c>
      <c r="AQ26" s="6" t="str">
        <f t="shared" si="17"/>
        <v/>
      </c>
      <c r="AR26" s="56" t="str">
        <f>IF(COUNTIF($AH$5:$AQ$29,A26)=0,C26,CONCATENATE(C26, " (", COUNTIF($AH$5:$AQ$29,A26),")"))</f>
        <v>PLANIFICACION (2)</v>
      </c>
      <c r="AS26" s="13">
        <f>IF(AND(X20="x",X26=""),L$3,"")</f>
        <v>16270</v>
      </c>
      <c r="AT26" s="14" t="str">
        <f t="shared" ref="AT26:BB26" si="18">IF(AND(Y20="x",Y26=""),O$3,"")</f>
        <v/>
      </c>
      <c r="AU26" s="14" t="str">
        <f t="shared" si="18"/>
        <v/>
      </c>
      <c r="AV26" s="14" t="str">
        <f t="shared" si="18"/>
        <v/>
      </c>
      <c r="AW26" s="14" t="str">
        <f t="shared" si="18"/>
        <v/>
      </c>
      <c r="AX26" s="14">
        <f t="shared" si="18"/>
        <v>16280</v>
      </c>
      <c r="AY26" s="14" t="str">
        <f t="shared" si="18"/>
        <v/>
      </c>
      <c r="AZ26" s="14" t="str">
        <f t="shared" si="18"/>
        <v/>
      </c>
      <c r="BA26" s="14" t="str">
        <f t="shared" si="18"/>
        <v/>
      </c>
      <c r="BB26" s="15" t="str">
        <f t="shared" si="18"/>
        <v/>
      </c>
    </row>
    <row r="27" spans="1:54" ht="5.0999999999999996" customHeight="1" thickBot="1" x14ac:dyDescent="0.3">
      <c r="A27" s="8"/>
      <c r="B27" s="36"/>
      <c r="C27" s="74"/>
      <c r="D27" s="75"/>
      <c r="E27" s="76"/>
      <c r="F27" s="77"/>
      <c r="G27" s="78"/>
      <c r="H27" s="79"/>
      <c r="I27" s="77"/>
      <c r="J27" s="40"/>
      <c r="K27" s="39"/>
      <c r="L27" s="42"/>
      <c r="M27" s="38"/>
      <c r="N27" s="17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57"/>
      <c r="AS27" s="19"/>
      <c r="AT27" s="19"/>
      <c r="AU27" s="19"/>
      <c r="AV27" s="19"/>
      <c r="AW27" s="19"/>
      <c r="AX27" s="19"/>
      <c r="AY27" s="19"/>
      <c r="AZ27" s="19"/>
      <c r="BA27" s="19"/>
      <c r="BB27" s="19"/>
    </row>
    <row r="28" spans="1:54" ht="5.0999999999999996" customHeight="1" thickBot="1" x14ac:dyDescent="0.3">
      <c r="A28" s="8"/>
      <c r="B28" s="43"/>
      <c r="C28" s="80"/>
      <c r="D28" s="81"/>
      <c r="E28" s="82"/>
      <c r="F28" s="83"/>
      <c r="G28" s="84"/>
      <c r="H28" s="85"/>
      <c r="I28" s="83"/>
      <c r="J28" s="47"/>
      <c r="K28" s="46"/>
      <c r="L28" s="44"/>
      <c r="M28" s="45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58"/>
      <c r="AS28" s="20"/>
      <c r="AT28" s="20"/>
      <c r="AU28" s="20"/>
      <c r="AV28" s="20"/>
      <c r="AW28" s="20"/>
      <c r="AX28" s="20"/>
      <c r="AY28" s="20"/>
      <c r="AZ28" s="20"/>
      <c r="BA28" s="20"/>
      <c r="BB28" s="20"/>
    </row>
    <row r="29" spans="1:54" ht="16.5" customHeight="1" thickBot="1" x14ac:dyDescent="0.3">
      <c r="A29" s="115">
        <v>7</v>
      </c>
      <c r="B29" s="49"/>
      <c r="C29" s="116" t="s">
        <v>0</v>
      </c>
      <c r="D29" s="68"/>
      <c r="E29" s="69"/>
      <c r="F29" s="73" t="s">
        <v>13</v>
      </c>
      <c r="G29" s="71"/>
      <c r="H29" s="72"/>
      <c r="I29" s="73" t="s">
        <v>12</v>
      </c>
      <c r="J29" s="51"/>
      <c r="K29" s="53"/>
      <c r="L29" s="30"/>
      <c r="M29" s="50"/>
      <c r="N29" s="10"/>
      <c r="O29" s="21"/>
      <c r="P29" s="21"/>
      <c r="Q29" s="21"/>
      <c r="R29" s="21"/>
      <c r="S29" s="21"/>
      <c r="T29" s="21"/>
      <c r="U29" s="21"/>
      <c r="V29" s="21"/>
      <c r="W29" s="22"/>
      <c r="X29" s="119" t="str">
        <f>IF(L29="x","x","")</f>
        <v/>
      </c>
      <c r="Y29" s="108" t="str">
        <f t="shared" ref="Y29:AG29" si="19">IF(O29="x","x","")</f>
        <v/>
      </c>
      <c r="Z29" s="108" t="str">
        <f t="shared" si="19"/>
        <v/>
      </c>
      <c r="AA29" s="108" t="str">
        <f t="shared" si="19"/>
        <v/>
      </c>
      <c r="AB29" s="108" t="str">
        <f t="shared" si="19"/>
        <v/>
      </c>
      <c r="AC29" s="108" t="str">
        <f t="shared" si="19"/>
        <v/>
      </c>
      <c r="AD29" s="108" t="str">
        <f t="shared" si="19"/>
        <v/>
      </c>
      <c r="AE29" s="108" t="str">
        <f t="shared" si="19"/>
        <v/>
      </c>
      <c r="AF29" s="108" t="str">
        <f t="shared" si="19"/>
        <v/>
      </c>
      <c r="AG29" s="111" t="str">
        <f t="shared" si="19"/>
        <v/>
      </c>
      <c r="AH29" s="6" t="str">
        <f>IF(X26="","",IF(X29="",$A29,""))</f>
        <v/>
      </c>
      <c r="AI29" s="6" t="str">
        <f t="shared" ref="AI29:AQ29" si="20">IF(Y26="","",IF(Y29="",$A29,""))</f>
        <v/>
      </c>
      <c r="AJ29" s="6" t="str">
        <f t="shared" si="20"/>
        <v/>
      </c>
      <c r="AK29" s="6" t="str">
        <f t="shared" si="20"/>
        <v/>
      </c>
      <c r="AL29" s="6" t="str">
        <f t="shared" si="20"/>
        <v/>
      </c>
      <c r="AM29" s="6" t="str">
        <f t="shared" si="20"/>
        <v/>
      </c>
      <c r="AN29" s="6" t="str">
        <f t="shared" si="20"/>
        <v/>
      </c>
      <c r="AO29" s="6" t="str">
        <f t="shared" si="20"/>
        <v/>
      </c>
      <c r="AP29" s="6" t="str">
        <f t="shared" si="20"/>
        <v/>
      </c>
      <c r="AQ29" s="6" t="str">
        <f t="shared" si="20"/>
        <v/>
      </c>
      <c r="AR29" s="114" t="str">
        <f>IF(COUNTIF($AH$5:$AQ$29,A29)=0,C29,CONCATENATE(C29, " (", COUNTIF($AH$5:$AQ$29,A29),")"))</f>
        <v>COMERCIAL</v>
      </c>
      <c r="AS29" s="102" t="str">
        <f>IF(AND(X26="x",X29=""),L$3,"")</f>
        <v/>
      </c>
      <c r="AT29" s="105" t="str">
        <f t="shared" ref="AT29:BB29" si="21">IF(AND(Y26="x",Y29=""),O$3,"")</f>
        <v/>
      </c>
      <c r="AU29" s="105" t="str">
        <f t="shared" si="21"/>
        <v/>
      </c>
      <c r="AV29" s="105" t="str">
        <f t="shared" si="21"/>
        <v/>
      </c>
      <c r="AW29" s="105" t="str">
        <f t="shared" si="21"/>
        <v/>
      </c>
      <c r="AX29" s="105" t="str">
        <f t="shared" si="21"/>
        <v/>
      </c>
      <c r="AY29" s="105" t="str">
        <f t="shared" si="21"/>
        <v/>
      </c>
      <c r="AZ29" s="105" t="str">
        <f t="shared" si="21"/>
        <v/>
      </c>
      <c r="BA29" s="105" t="str">
        <f t="shared" si="21"/>
        <v/>
      </c>
      <c r="BB29" s="97" t="str">
        <f t="shared" si="21"/>
        <v/>
      </c>
    </row>
    <row r="30" spans="1:54" ht="5.0999999999999996" customHeight="1" thickBot="1" x14ac:dyDescent="0.3">
      <c r="A30" s="115"/>
      <c r="B30" s="49"/>
      <c r="C30" s="117"/>
      <c r="D30" s="68"/>
      <c r="E30" s="76"/>
      <c r="F30" s="91"/>
      <c r="G30" s="78"/>
      <c r="H30" s="79"/>
      <c r="I30" s="83"/>
      <c r="J30" s="40"/>
      <c r="K30" s="53"/>
      <c r="L30" s="100"/>
      <c r="M30" s="50"/>
      <c r="N30" s="17"/>
      <c r="O30" s="92"/>
      <c r="P30" s="92"/>
      <c r="Q30" s="92"/>
      <c r="R30" s="92"/>
      <c r="S30" s="92"/>
      <c r="T30" s="92"/>
      <c r="U30" s="92"/>
      <c r="V30" s="92"/>
      <c r="W30" s="93"/>
      <c r="X30" s="120"/>
      <c r="Y30" s="109"/>
      <c r="Z30" s="109"/>
      <c r="AA30" s="109"/>
      <c r="AB30" s="109"/>
      <c r="AC30" s="109"/>
      <c r="AD30" s="109"/>
      <c r="AE30" s="109"/>
      <c r="AF30" s="109"/>
      <c r="AG30" s="112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14"/>
      <c r="AS30" s="103"/>
      <c r="AT30" s="106"/>
      <c r="AU30" s="106"/>
      <c r="AV30" s="106"/>
      <c r="AW30" s="106"/>
      <c r="AX30" s="106"/>
      <c r="AY30" s="106"/>
      <c r="AZ30" s="106"/>
      <c r="BA30" s="106"/>
      <c r="BB30" s="98"/>
    </row>
    <row r="31" spans="1:54" ht="5.0999999999999996" customHeight="1" thickBot="1" x14ac:dyDescent="0.3">
      <c r="A31" s="115"/>
      <c r="B31" s="49"/>
      <c r="C31" s="117"/>
      <c r="D31" s="68"/>
      <c r="E31" s="82"/>
      <c r="F31" s="91"/>
      <c r="G31" s="84"/>
      <c r="H31" s="85"/>
      <c r="I31" s="91"/>
      <c r="J31" s="47"/>
      <c r="K31" s="53"/>
      <c r="L31" s="101"/>
      <c r="M31" s="50"/>
      <c r="N31" s="17"/>
      <c r="O31" s="94"/>
      <c r="P31" s="94"/>
      <c r="Q31" s="94"/>
      <c r="R31" s="94"/>
      <c r="S31" s="94"/>
      <c r="T31" s="94"/>
      <c r="U31" s="94"/>
      <c r="V31" s="94"/>
      <c r="W31" s="95"/>
      <c r="X31" s="120"/>
      <c r="Y31" s="109"/>
      <c r="Z31" s="109"/>
      <c r="AA31" s="109"/>
      <c r="AB31" s="109"/>
      <c r="AC31" s="109"/>
      <c r="AD31" s="109"/>
      <c r="AE31" s="109"/>
      <c r="AF31" s="109"/>
      <c r="AG31" s="112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114"/>
      <c r="AS31" s="103"/>
      <c r="AT31" s="106"/>
      <c r="AU31" s="106"/>
      <c r="AV31" s="106"/>
      <c r="AW31" s="106"/>
      <c r="AX31" s="106"/>
      <c r="AY31" s="106"/>
      <c r="AZ31" s="106"/>
      <c r="BA31" s="106"/>
      <c r="BB31" s="98"/>
    </row>
    <row r="32" spans="1:54" ht="16.5" customHeight="1" thickBot="1" x14ac:dyDescent="0.3">
      <c r="A32" s="115"/>
      <c r="B32" s="49"/>
      <c r="C32" s="118"/>
      <c r="D32" s="68"/>
      <c r="E32" s="69"/>
      <c r="F32" s="73" t="s">
        <v>16</v>
      </c>
      <c r="G32" s="71"/>
      <c r="H32" s="72"/>
      <c r="I32" s="86" t="s">
        <v>19</v>
      </c>
      <c r="J32" s="51"/>
      <c r="K32" s="53"/>
      <c r="L32" s="30"/>
      <c r="M32" s="50"/>
      <c r="N32" s="10"/>
      <c r="O32" s="23"/>
      <c r="P32" s="23"/>
      <c r="Q32" s="23"/>
      <c r="R32" s="23"/>
      <c r="S32" s="23" t="s">
        <v>5</v>
      </c>
      <c r="T32" s="23"/>
      <c r="U32" s="23"/>
      <c r="V32" s="23"/>
      <c r="W32" s="24"/>
      <c r="X32" s="121"/>
      <c r="Y32" s="110"/>
      <c r="Z32" s="110"/>
      <c r="AA32" s="110"/>
      <c r="AB32" s="110"/>
      <c r="AC32" s="110"/>
      <c r="AD32" s="110"/>
      <c r="AE32" s="110"/>
      <c r="AF32" s="110"/>
      <c r="AG32" s="113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114"/>
      <c r="AS32" s="104"/>
      <c r="AT32" s="107"/>
      <c r="AU32" s="107"/>
      <c r="AV32" s="107"/>
      <c r="AW32" s="107"/>
      <c r="AX32" s="107"/>
      <c r="AY32" s="107"/>
      <c r="AZ32" s="107"/>
      <c r="BA32" s="107"/>
      <c r="BB32" s="99"/>
    </row>
    <row r="33" spans="1:54" ht="5.0999999999999996" customHeight="1" thickBot="1" x14ac:dyDescent="0.3">
      <c r="A33" s="8"/>
      <c r="B33" s="36"/>
      <c r="C33" s="37"/>
      <c r="D33" s="38"/>
      <c r="E33" s="36"/>
      <c r="F33" s="39"/>
      <c r="G33" s="40"/>
      <c r="H33" s="41"/>
      <c r="I33" s="39"/>
      <c r="J33" s="40"/>
      <c r="K33" s="39"/>
      <c r="L33" s="37"/>
      <c r="M33" s="38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27"/>
      <c r="AS33" s="20"/>
      <c r="AT33" s="20"/>
      <c r="AU33" s="20"/>
      <c r="AV33" s="20"/>
      <c r="AW33" s="20"/>
      <c r="AX33" s="20"/>
      <c r="AY33" s="20"/>
      <c r="AZ33" s="20"/>
      <c r="BA33" s="20"/>
      <c r="BB33" s="20"/>
    </row>
    <row r="34" spans="1:54" ht="39.75" customHeight="1" thickBo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4"/>
      <c r="AS34" s="66" t="str">
        <f>IF(7=(COUNTIF(L5:L32,"x"))-(SUM(AH5:AH32)),CONCATENATE("Contrato ",L3,"  Activado",""),"")</f>
        <v/>
      </c>
      <c r="AT34" s="66" t="str">
        <f t="shared" ref="AT34:BB34" si="22">IF(7=(COUNTIF(O5:O32,"x"))-(SUM(AI5:AI32)),CONCATENATE("Contrato ",O3,"  Activado",""),"")</f>
        <v/>
      </c>
      <c r="AU34" s="66" t="str">
        <f t="shared" si="22"/>
        <v/>
      </c>
      <c r="AV34" s="66" t="str">
        <f t="shared" si="22"/>
        <v/>
      </c>
      <c r="AW34" s="66" t="str">
        <f t="shared" si="22"/>
        <v/>
      </c>
      <c r="AX34" s="66" t="str">
        <f t="shared" si="22"/>
        <v/>
      </c>
      <c r="AY34" s="66" t="str">
        <f t="shared" si="22"/>
        <v/>
      </c>
      <c r="AZ34" s="66" t="str">
        <f t="shared" si="22"/>
        <v/>
      </c>
      <c r="BA34" s="66" t="str">
        <f t="shared" si="22"/>
        <v/>
      </c>
      <c r="BB34" s="66" t="str">
        <f t="shared" si="22"/>
        <v/>
      </c>
    </row>
    <row r="35" spans="1:54" ht="16.5" customHeight="1" x14ac:dyDescent="0.25">
      <c r="N35" s="3"/>
    </row>
    <row r="36" spans="1:54" ht="16.5" customHeight="1" x14ac:dyDescent="0.25">
      <c r="N36" s="3"/>
    </row>
    <row r="37" spans="1:54" ht="16.5" customHeight="1" x14ac:dyDescent="0.25">
      <c r="N37" s="3"/>
    </row>
    <row r="38" spans="1:54" ht="16.5" customHeight="1" x14ac:dyDescent="0.25">
      <c r="N38" s="3"/>
    </row>
  </sheetData>
  <mergeCells count="73">
    <mergeCell ref="AZ8:AZ11"/>
    <mergeCell ref="AT8:AT11"/>
    <mergeCell ref="AS3:BB3"/>
    <mergeCell ref="A8:A11"/>
    <mergeCell ref="C8:C11"/>
    <mergeCell ref="X8:X11"/>
    <mergeCell ref="Y8:Y11"/>
    <mergeCell ref="Z8:Z11"/>
    <mergeCell ref="AA8:AA11"/>
    <mergeCell ref="AB8:AB11"/>
    <mergeCell ref="AC8:AC11"/>
    <mergeCell ref="AD8:AD11"/>
    <mergeCell ref="AE8:AE11"/>
    <mergeCell ref="AF8:AF11"/>
    <mergeCell ref="AG8:AG11"/>
    <mergeCell ref="AR8:AR11"/>
    <mergeCell ref="AS8:AS11"/>
    <mergeCell ref="AY8:AY11"/>
    <mergeCell ref="AD20:AD23"/>
    <mergeCell ref="AE20:AE23"/>
    <mergeCell ref="BA8:BA11"/>
    <mergeCell ref="BB8:BB11"/>
    <mergeCell ref="A20:A23"/>
    <mergeCell ref="C20:C23"/>
    <mergeCell ref="X20:X23"/>
    <mergeCell ref="Y20:Y23"/>
    <mergeCell ref="Z20:Z23"/>
    <mergeCell ref="AA20:AA23"/>
    <mergeCell ref="AB20:AB23"/>
    <mergeCell ref="AC20:AC23"/>
    <mergeCell ref="AU8:AU11"/>
    <mergeCell ref="AV8:AV11"/>
    <mergeCell ref="AW8:AW11"/>
    <mergeCell ref="AX8:AX11"/>
    <mergeCell ref="AY29:AY32"/>
    <mergeCell ref="AZ29:AZ32"/>
    <mergeCell ref="BA29:BA32"/>
    <mergeCell ref="BB20:BB23"/>
    <mergeCell ref="A29:A32"/>
    <mergeCell ref="C29:C32"/>
    <mergeCell ref="X29:X32"/>
    <mergeCell ref="Y29:Y32"/>
    <mergeCell ref="Z29:Z32"/>
    <mergeCell ref="AA29:AA32"/>
    <mergeCell ref="AB29:AB32"/>
    <mergeCell ref="AT20:AT23"/>
    <mergeCell ref="AU20:AU23"/>
    <mergeCell ref="AV20:AV23"/>
    <mergeCell ref="AW20:AW23"/>
    <mergeCell ref="AX20:AX23"/>
    <mergeCell ref="AZ20:AZ23"/>
    <mergeCell ref="BA20:BA23"/>
    <mergeCell ref="AF20:AF23"/>
    <mergeCell ref="AG20:AG23"/>
    <mergeCell ref="AR20:AR23"/>
    <mergeCell ref="AS20:AS23"/>
    <mergeCell ref="AY20:AY23"/>
    <mergeCell ref="BB29:BB32"/>
    <mergeCell ref="L9:L10"/>
    <mergeCell ref="L21:L22"/>
    <mergeCell ref="L30:L31"/>
    <mergeCell ref="AS29:AS32"/>
    <mergeCell ref="AT29:AT32"/>
    <mergeCell ref="AU29:AU32"/>
    <mergeCell ref="AV29:AV32"/>
    <mergeCell ref="AW29:AW32"/>
    <mergeCell ref="AX29:AX32"/>
    <mergeCell ref="AC29:AC32"/>
    <mergeCell ref="AD29:AD32"/>
    <mergeCell ref="AE29:AE32"/>
    <mergeCell ref="AF29:AF32"/>
    <mergeCell ref="AG29:AG32"/>
    <mergeCell ref="AR29:AR32"/>
  </mergeCells>
  <conditionalFormatting sqref="L8 L11">
    <cfRule type="expression" dxfId="2" priority="6">
      <formula>AND(L8="X",L11="x")</formula>
    </cfRule>
  </conditionalFormatting>
  <conditionalFormatting sqref="L20 L23">
    <cfRule type="expression" dxfId="1" priority="5">
      <formula>AND(L20="X",L23="x")</formula>
    </cfRule>
  </conditionalFormatting>
  <conditionalFormatting sqref="L29 L32">
    <cfRule type="expression" dxfId="0" priority="1">
      <formula>AND(L32="X",L29="x")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opLeftCell="G1" workbookViewId="0">
      <selection activeCell="L8" sqref="L8"/>
    </sheetView>
  </sheetViews>
  <sheetFormatPr baseColWidth="10" defaultRowHeight="15" x14ac:dyDescent="0.25"/>
  <cols>
    <col min="1" max="1" width="2" hidden="1" customWidth="1"/>
    <col min="2" max="2" width="1.7109375" customWidth="1"/>
    <col min="3" max="3" width="17.7109375" bestFit="1" customWidth="1"/>
    <col min="4" max="5" width="1.7109375" customWidth="1"/>
    <col min="6" max="6" width="15.140625" bestFit="1" customWidth="1"/>
    <col min="7" max="8" width="1.7109375" customWidth="1"/>
    <col min="9" max="9" width="20.28515625" bestFit="1" customWidth="1"/>
    <col min="10" max="10" width="1.7109375" customWidth="1"/>
    <col min="11" max="11" width="1.85546875" customWidth="1"/>
    <col min="12" max="12" width="5.28515625" customWidth="1"/>
    <col min="13" max="13" width="1.85546875" customWidth="1"/>
    <col min="14" max="14" width="1.7109375" customWidth="1"/>
    <col min="15" max="33" width="5.28515625" customWidth="1"/>
    <col min="34" max="43" width="3.7109375" style="1" customWidth="1"/>
    <col min="44" max="44" width="16.42578125" customWidth="1"/>
    <col min="45" max="54" width="8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5" t="s">
        <v>21</v>
      </c>
      <c r="M1" s="5"/>
      <c r="N1" s="5"/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>
        <v>16328</v>
      </c>
      <c r="M2" s="5"/>
      <c r="N2" s="7"/>
      <c r="O2" s="5">
        <f>+L2+1</f>
        <v>16329</v>
      </c>
      <c r="P2" s="5">
        <f t="shared" ref="P2:W2" si="0">+O2+1</f>
        <v>16330</v>
      </c>
      <c r="Q2" s="5">
        <f t="shared" si="0"/>
        <v>16331</v>
      </c>
      <c r="R2" s="5">
        <f t="shared" si="0"/>
        <v>16332</v>
      </c>
      <c r="S2" s="5">
        <f t="shared" si="0"/>
        <v>16333</v>
      </c>
      <c r="T2" s="5">
        <f t="shared" si="0"/>
        <v>16334</v>
      </c>
      <c r="U2" s="5">
        <f t="shared" si="0"/>
        <v>16335</v>
      </c>
      <c r="V2" s="5">
        <f t="shared" si="0"/>
        <v>16336</v>
      </c>
      <c r="W2" s="5">
        <f t="shared" si="0"/>
        <v>16337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  <c r="AM2" s="6"/>
      <c r="AN2" s="6"/>
      <c r="AO2" s="6"/>
      <c r="AP2" s="6"/>
      <c r="AQ2" s="6"/>
      <c r="AR2" s="4"/>
      <c r="AS2" s="122" t="s">
        <v>20</v>
      </c>
      <c r="AT2" s="122"/>
      <c r="AU2" s="122"/>
      <c r="AV2" s="122"/>
      <c r="AW2" s="122"/>
      <c r="AX2" s="122"/>
      <c r="AY2" s="122"/>
      <c r="AZ2" s="122"/>
      <c r="BA2" s="122"/>
      <c r="BB2" s="122"/>
    </row>
    <row r="3" spans="1:54" ht="3.95" customHeight="1" thickBot="1" x14ac:dyDescent="0.3">
      <c r="A3" s="4"/>
      <c r="B3" s="48"/>
      <c r="C3" s="46"/>
      <c r="D3" s="47"/>
      <c r="E3" s="48"/>
      <c r="F3" s="46"/>
      <c r="G3" s="47"/>
      <c r="H3" s="48"/>
      <c r="I3" s="46"/>
      <c r="J3" s="47"/>
      <c r="K3" s="46"/>
      <c r="L3" s="55"/>
      <c r="M3" s="5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4"/>
      <c r="AS3" s="34"/>
      <c r="AT3" s="34"/>
      <c r="AU3" s="34"/>
      <c r="AV3" s="34"/>
      <c r="AW3" s="34"/>
      <c r="AX3" s="34"/>
      <c r="AY3" s="34"/>
      <c r="AZ3" s="34"/>
      <c r="BA3" s="34"/>
      <c r="BB3" s="34"/>
    </row>
    <row r="4" spans="1:54" ht="15.75" thickBot="1" x14ac:dyDescent="0.3">
      <c r="A4" s="8">
        <v>1</v>
      </c>
      <c r="B4" s="49"/>
      <c r="C4" s="30" t="s">
        <v>0</v>
      </c>
      <c r="D4" s="50"/>
      <c r="E4" s="49"/>
      <c r="F4" s="53"/>
      <c r="G4" s="51"/>
      <c r="H4" s="52"/>
      <c r="I4" s="31" t="s">
        <v>6</v>
      </c>
      <c r="J4" s="51"/>
      <c r="K4" s="53"/>
      <c r="L4" s="30" t="s">
        <v>5</v>
      </c>
      <c r="M4" s="50"/>
      <c r="N4" s="10"/>
      <c r="O4" s="11"/>
      <c r="P4" s="11"/>
      <c r="Q4" s="11"/>
      <c r="R4" s="11"/>
      <c r="S4" s="11"/>
      <c r="T4" s="11"/>
      <c r="U4" s="11"/>
      <c r="V4" s="11"/>
      <c r="W4" s="12"/>
      <c r="X4" s="9" t="str">
        <f>IF(L4="x",IF(L8="x","","x"),"")</f>
        <v/>
      </c>
      <c r="Y4" s="11" t="str">
        <f t="shared" ref="Y4:AG4" si="1">IF(O4="x",IF(O18="x","","x"),"")</f>
        <v/>
      </c>
      <c r="Z4" s="11" t="str">
        <f t="shared" si="1"/>
        <v/>
      </c>
      <c r="AA4" s="11" t="str">
        <f t="shared" si="1"/>
        <v/>
      </c>
      <c r="AB4" s="11" t="str">
        <f t="shared" si="1"/>
        <v/>
      </c>
      <c r="AC4" s="11" t="str">
        <f t="shared" si="1"/>
        <v/>
      </c>
      <c r="AD4" s="11" t="str">
        <f t="shared" si="1"/>
        <v/>
      </c>
      <c r="AE4" s="11" t="str">
        <f t="shared" si="1"/>
        <v/>
      </c>
      <c r="AF4" s="11" t="str">
        <f t="shared" si="1"/>
        <v/>
      </c>
      <c r="AG4" s="12" t="str">
        <f t="shared" si="1"/>
        <v/>
      </c>
      <c r="AH4" s="6">
        <f>IF(AND(X4="",L8="x"),$A4,"")</f>
        <v>1</v>
      </c>
      <c r="AI4" s="6" t="str">
        <f t="shared" ref="AI4:AQ4" si="2">IF(AND(Y4="",O8="x"),$A4,"")</f>
        <v/>
      </c>
      <c r="AJ4" s="6" t="str">
        <f t="shared" si="2"/>
        <v/>
      </c>
      <c r="AK4" s="6" t="str">
        <f t="shared" si="2"/>
        <v/>
      </c>
      <c r="AL4" s="6" t="str">
        <f t="shared" si="2"/>
        <v/>
      </c>
      <c r="AM4" s="6" t="str">
        <f t="shared" si="2"/>
        <v/>
      </c>
      <c r="AN4" s="6" t="str">
        <f t="shared" si="2"/>
        <v/>
      </c>
      <c r="AO4" s="6" t="str">
        <f t="shared" si="2"/>
        <v/>
      </c>
      <c r="AP4" s="6" t="str">
        <f t="shared" si="2"/>
        <v/>
      </c>
      <c r="AQ4" s="6" t="str">
        <f t="shared" si="2"/>
        <v/>
      </c>
      <c r="AR4" s="56" t="str">
        <f>IF(COUNTIF($AH$4:$AQ$24,A4)=0,C4,CONCATENATE(C4, " (", COUNTIF($AH$4:$AQ$24,A4),")"))</f>
        <v>COMERCIAL (1)</v>
      </c>
      <c r="AS4" s="13" t="str">
        <f>IF(AND(X4="",L8="x"),L$1,"")</f>
        <v>PO 1</v>
      </c>
      <c r="AT4" s="14" t="str">
        <f t="shared" ref="AT4:BB4" si="3">IF(AND(Y4="",O8="x"),O$1,"")</f>
        <v/>
      </c>
      <c r="AU4" s="14" t="str">
        <f t="shared" si="3"/>
        <v/>
      </c>
      <c r="AV4" s="14" t="str">
        <f t="shared" si="3"/>
        <v/>
      </c>
      <c r="AW4" s="14" t="str">
        <f t="shared" si="3"/>
        <v/>
      </c>
      <c r="AX4" s="14" t="str">
        <f t="shared" si="3"/>
        <v/>
      </c>
      <c r="AY4" s="14" t="str">
        <f t="shared" si="3"/>
        <v/>
      </c>
      <c r="AZ4" s="14" t="str">
        <f t="shared" si="3"/>
        <v/>
      </c>
      <c r="BA4" s="14" t="str">
        <f t="shared" si="3"/>
        <v/>
      </c>
      <c r="BB4" s="15" t="str">
        <f t="shared" si="3"/>
        <v/>
      </c>
    </row>
    <row r="5" spans="1:54" ht="3.95" customHeight="1" thickBot="1" x14ac:dyDescent="0.3">
      <c r="A5" s="8"/>
      <c r="B5" s="36"/>
      <c r="C5" s="37"/>
      <c r="D5" s="38"/>
      <c r="E5" s="36"/>
      <c r="F5" s="39"/>
      <c r="G5" s="40"/>
      <c r="H5" s="41"/>
      <c r="I5" s="39"/>
      <c r="J5" s="40"/>
      <c r="K5" s="39"/>
      <c r="L5" s="42"/>
      <c r="M5" s="38"/>
      <c r="N5" s="1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57"/>
      <c r="AS5" s="19"/>
      <c r="AT5" s="19"/>
      <c r="AU5" s="19"/>
      <c r="AV5" s="19"/>
      <c r="AW5" s="19"/>
      <c r="AX5" s="19"/>
      <c r="AY5" s="19"/>
      <c r="AZ5" s="19"/>
      <c r="BA5" s="19"/>
      <c r="BB5" s="19"/>
    </row>
    <row r="6" spans="1:54" ht="3.95" customHeight="1" thickBot="1" x14ac:dyDescent="0.3">
      <c r="A6" s="8"/>
      <c r="B6" s="43"/>
      <c r="C6" s="44"/>
      <c r="D6" s="45"/>
      <c r="E6" s="43"/>
      <c r="F6" s="46"/>
      <c r="G6" s="47"/>
      <c r="H6" s="48"/>
      <c r="I6" s="46"/>
      <c r="J6" s="47"/>
      <c r="K6" s="46"/>
      <c r="L6" s="44"/>
      <c r="M6" s="4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58"/>
      <c r="AS6" s="20"/>
      <c r="AT6" s="20"/>
      <c r="AU6" s="20"/>
      <c r="AV6" s="20"/>
      <c r="AW6" s="20"/>
      <c r="AX6" s="20"/>
      <c r="AY6" s="20"/>
      <c r="AZ6" s="20"/>
      <c r="BA6" s="20"/>
      <c r="BB6" s="20"/>
    </row>
    <row r="7" spans="1:54" ht="15.75" thickBot="1" x14ac:dyDescent="0.3">
      <c r="A7" s="115">
        <v>2</v>
      </c>
      <c r="B7" s="49"/>
      <c r="C7" s="123" t="s">
        <v>1</v>
      </c>
      <c r="D7" s="50"/>
      <c r="E7" s="36"/>
      <c r="F7" s="31" t="s">
        <v>14</v>
      </c>
      <c r="G7" s="40"/>
      <c r="H7" s="41"/>
      <c r="I7" s="31" t="s">
        <v>7</v>
      </c>
      <c r="J7" s="40"/>
      <c r="K7" s="53"/>
      <c r="L7" s="30"/>
      <c r="M7" s="50"/>
      <c r="N7" s="10"/>
      <c r="O7" s="21"/>
      <c r="P7" s="21"/>
      <c r="Q7" s="21"/>
      <c r="R7" s="21"/>
      <c r="S7" s="21"/>
      <c r="T7" s="21"/>
      <c r="U7" s="21"/>
      <c r="V7" s="21"/>
      <c r="W7" s="22"/>
      <c r="X7" s="119" t="str">
        <f>IF(L7="x","x","")</f>
        <v/>
      </c>
      <c r="Y7" s="108" t="str">
        <f t="shared" ref="Y7:AG7" si="4">IF(O7="x","x","")</f>
        <v/>
      </c>
      <c r="Z7" s="108" t="str">
        <f t="shared" si="4"/>
        <v/>
      </c>
      <c r="AA7" s="108" t="str">
        <f t="shared" si="4"/>
        <v/>
      </c>
      <c r="AB7" s="108" t="str">
        <f t="shared" si="4"/>
        <v/>
      </c>
      <c r="AC7" s="108" t="str">
        <f t="shared" si="4"/>
        <v/>
      </c>
      <c r="AD7" s="108" t="str">
        <f t="shared" si="4"/>
        <v/>
      </c>
      <c r="AE7" s="108" t="str">
        <f t="shared" si="4"/>
        <v/>
      </c>
      <c r="AF7" s="108" t="str">
        <f t="shared" si="4"/>
        <v/>
      </c>
      <c r="AG7" s="111" t="str">
        <f t="shared" si="4"/>
        <v/>
      </c>
      <c r="AH7" s="6" t="str">
        <f>IF(X4="","",IF(X7="",$A7,""))</f>
        <v/>
      </c>
      <c r="AI7" s="6" t="str">
        <f t="shared" ref="AI7:AQ7" si="5">IF(Y4="","",IF(Y7="",$A7,""))</f>
        <v/>
      </c>
      <c r="AJ7" s="6" t="str">
        <f t="shared" si="5"/>
        <v/>
      </c>
      <c r="AK7" s="6" t="str">
        <f t="shared" si="5"/>
        <v/>
      </c>
      <c r="AL7" s="6" t="str">
        <f t="shared" si="5"/>
        <v/>
      </c>
      <c r="AM7" s="6" t="str">
        <f t="shared" si="5"/>
        <v/>
      </c>
      <c r="AN7" s="6" t="str">
        <f t="shared" si="5"/>
        <v/>
      </c>
      <c r="AO7" s="6" t="str">
        <f t="shared" si="5"/>
        <v/>
      </c>
      <c r="AP7" s="6" t="str">
        <f t="shared" si="5"/>
        <v/>
      </c>
      <c r="AQ7" s="6" t="str">
        <f t="shared" si="5"/>
        <v/>
      </c>
      <c r="AR7" s="114" t="str">
        <f>IF(COUNTIF($AH$4:$AQ$24,A7)=0,C7,CONCATENATE(C7, " (", COUNTIF($AH$4:$AQ$24,A7),")"))</f>
        <v>DESARROLLO</v>
      </c>
      <c r="AS7" s="102" t="str">
        <f>IF(AND(X4="x",X7=""),L$1,"")</f>
        <v/>
      </c>
      <c r="AT7" s="105" t="str">
        <f t="shared" ref="AT7:BB7" si="6">IF(AND(Y4="x",Y7=""),O$1,"")</f>
        <v/>
      </c>
      <c r="AU7" s="105" t="str">
        <f t="shared" si="6"/>
        <v/>
      </c>
      <c r="AV7" s="105" t="str">
        <f t="shared" si="6"/>
        <v/>
      </c>
      <c r="AW7" s="105" t="str">
        <f t="shared" si="6"/>
        <v/>
      </c>
      <c r="AX7" s="105" t="str">
        <f t="shared" si="6"/>
        <v/>
      </c>
      <c r="AY7" s="105" t="str">
        <f t="shared" si="6"/>
        <v/>
      </c>
      <c r="AZ7" s="105" t="str">
        <f t="shared" si="6"/>
        <v/>
      </c>
      <c r="BA7" s="105" t="str">
        <f t="shared" si="6"/>
        <v/>
      </c>
      <c r="BB7" s="97" t="str">
        <f t="shared" si="6"/>
        <v/>
      </c>
    </row>
    <row r="8" spans="1:54" ht="15.75" thickBot="1" x14ac:dyDescent="0.3">
      <c r="A8" s="115"/>
      <c r="B8" s="49"/>
      <c r="C8" s="124"/>
      <c r="D8" s="50"/>
      <c r="E8" s="49"/>
      <c r="F8" s="35" t="s">
        <v>15</v>
      </c>
      <c r="G8" s="51"/>
      <c r="H8" s="52"/>
      <c r="I8" s="35" t="s">
        <v>17</v>
      </c>
      <c r="J8" s="51"/>
      <c r="K8" s="53"/>
      <c r="L8" s="30" t="s">
        <v>5</v>
      </c>
      <c r="M8" s="50"/>
      <c r="N8" s="10"/>
      <c r="O8" s="23"/>
      <c r="P8" s="23"/>
      <c r="Q8" s="23"/>
      <c r="R8" s="23"/>
      <c r="S8" s="23"/>
      <c r="T8" s="23"/>
      <c r="U8" s="23"/>
      <c r="V8" s="23"/>
      <c r="W8" s="24"/>
      <c r="X8" s="121"/>
      <c r="Y8" s="110"/>
      <c r="Z8" s="110"/>
      <c r="AA8" s="110"/>
      <c r="AB8" s="110"/>
      <c r="AC8" s="110"/>
      <c r="AD8" s="110"/>
      <c r="AE8" s="110"/>
      <c r="AF8" s="110"/>
      <c r="AG8" s="113"/>
      <c r="AH8" s="6"/>
      <c r="AI8" s="6"/>
      <c r="AJ8" s="6"/>
      <c r="AK8" s="6"/>
      <c r="AL8" s="6"/>
      <c r="AM8" s="6"/>
      <c r="AN8" s="6"/>
      <c r="AO8" s="6"/>
      <c r="AP8" s="6"/>
      <c r="AQ8" s="6"/>
      <c r="AR8" s="114"/>
      <c r="AS8" s="104"/>
      <c r="AT8" s="107"/>
      <c r="AU8" s="107"/>
      <c r="AV8" s="107"/>
      <c r="AW8" s="107"/>
      <c r="AX8" s="107"/>
      <c r="AY8" s="107"/>
      <c r="AZ8" s="107"/>
      <c r="BA8" s="107"/>
      <c r="BB8" s="99"/>
    </row>
    <row r="9" spans="1:54" ht="3.95" customHeight="1" thickBot="1" x14ac:dyDescent="0.3">
      <c r="A9" s="8"/>
      <c r="B9" s="36"/>
      <c r="C9" s="37"/>
      <c r="D9" s="38"/>
      <c r="E9" s="36"/>
      <c r="F9" s="39"/>
      <c r="G9" s="40"/>
      <c r="H9" s="41"/>
      <c r="I9" s="39"/>
      <c r="J9" s="40"/>
      <c r="K9" s="39"/>
      <c r="L9" s="37"/>
      <c r="M9" s="38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57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ht="3.95" customHeight="1" thickBot="1" x14ac:dyDescent="0.3">
      <c r="A10" s="8"/>
      <c r="B10" s="43"/>
      <c r="C10" s="44"/>
      <c r="D10" s="45"/>
      <c r="E10" s="43"/>
      <c r="F10" s="46"/>
      <c r="G10" s="47"/>
      <c r="H10" s="48"/>
      <c r="I10" s="46"/>
      <c r="J10" s="47"/>
      <c r="K10" s="46"/>
      <c r="L10" s="42"/>
      <c r="M10" s="45"/>
      <c r="N10" s="17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58"/>
      <c r="AS10" s="26"/>
      <c r="AT10" s="26"/>
      <c r="AU10" s="26"/>
      <c r="AV10" s="26"/>
      <c r="AW10" s="26"/>
      <c r="AX10" s="26"/>
      <c r="AY10" s="26"/>
      <c r="AZ10" s="26"/>
      <c r="BA10" s="26"/>
      <c r="BB10" s="26"/>
    </row>
    <row r="11" spans="1:54" ht="15.75" thickBot="1" x14ac:dyDescent="0.3">
      <c r="A11" s="8">
        <v>3</v>
      </c>
      <c r="B11" s="49"/>
      <c r="C11" s="30" t="s">
        <v>0</v>
      </c>
      <c r="D11" s="50"/>
      <c r="E11" s="49"/>
      <c r="F11" s="53"/>
      <c r="G11" s="51"/>
      <c r="H11" s="52"/>
      <c r="I11" s="31" t="s">
        <v>8</v>
      </c>
      <c r="J11" s="51"/>
      <c r="K11" s="53"/>
      <c r="L11" s="30" t="s">
        <v>5</v>
      </c>
      <c r="M11" s="50"/>
      <c r="N11" s="10"/>
      <c r="O11" s="11"/>
      <c r="P11" s="11"/>
      <c r="Q11" s="11"/>
      <c r="R11" s="11"/>
      <c r="S11" s="11"/>
      <c r="T11" s="11"/>
      <c r="U11" s="11"/>
      <c r="V11" s="11"/>
      <c r="W11" s="12"/>
      <c r="X11" s="9" t="str">
        <f>IF(L11="x","x","")</f>
        <v>x</v>
      </c>
      <c r="Y11" s="11" t="str">
        <f t="shared" ref="Y11:AG14" si="7">IF(O11="x","x","")</f>
        <v/>
      </c>
      <c r="Z11" s="11" t="str">
        <f t="shared" si="7"/>
        <v/>
      </c>
      <c r="AA11" s="11" t="str">
        <f t="shared" si="7"/>
        <v/>
      </c>
      <c r="AB11" s="11" t="str">
        <f t="shared" si="7"/>
        <v/>
      </c>
      <c r="AC11" s="11" t="str">
        <f t="shared" si="7"/>
        <v/>
      </c>
      <c r="AD11" s="11" t="str">
        <f t="shared" si="7"/>
        <v/>
      </c>
      <c r="AE11" s="11" t="str">
        <f t="shared" si="7"/>
        <v/>
      </c>
      <c r="AF11" s="11" t="str">
        <f t="shared" si="7"/>
        <v/>
      </c>
      <c r="AG11" s="12" t="str">
        <f t="shared" si="7"/>
        <v/>
      </c>
      <c r="AH11" s="6" t="str">
        <f t="shared" ref="AH11:AQ11" si="8">IF(X7="","",IF(X11="",$A11,""))</f>
        <v/>
      </c>
      <c r="AI11" s="6" t="str">
        <f t="shared" si="8"/>
        <v/>
      </c>
      <c r="AJ11" s="6" t="str">
        <f t="shared" si="8"/>
        <v/>
      </c>
      <c r="AK11" s="6" t="str">
        <f t="shared" si="8"/>
        <v/>
      </c>
      <c r="AL11" s="6" t="str">
        <f t="shared" si="8"/>
        <v/>
      </c>
      <c r="AM11" s="6" t="str">
        <f t="shared" si="8"/>
        <v/>
      </c>
      <c r="AN11" s="6" t="str">
        <f t="shared" si="8"/>
        <v/>
      </c>
      <c r="AO11" s="6" t="str">
        <f t="shared" si="8"/>
        <v/>
      </c>
      <c r="AP11" s="6" t="str">
        <f t="shared" si="8"/>
        <v/>
      </c>
      <c r="AQ11" s="6" t="str">
        <f t="shared" si="8"/>
        <v/>
      </c>
      <c r="AR11" s="56" t="str">
        <f>IF(COUNTIF($AH$4:$AQ$24,A11)=0,C11,CONCATENATE(C11, " (", COUNTIF($AH$4:$AQ$24,A11),")"))</f>
        <v>COMERCIAL</v>
      </c>
      <c r="AS11" s="13" t="str">
        <f>IF(AND(X7="x",X11=""),L$1,"")</f>
        <v/>
      </c>
      <c r="AT11" s="14" t="str">
        <f t="shared" ref="AT11:BB11" si="9">IF(AND(Y7="x",Y11=""),O$1,"")</f>
        <v/>
      </c>
      <c r="AU11" s="14" t="str">
        <f t="shared" si="9"/>
        <v/>
      </c>
      <c r="AV11" s="14" t="str">
        <f t="shared" si="9"/>
        <v/>
      </c>
      <c r="AW11" s="14" t="str">
        <f t="shared" si="9"/>
        <v/>
      </c>
      <c r="AX11" s="14" t="str">
        <f t="shared" si="9"/>
        <v/>
      </c>
      <c r="AY11" s="14" t="str">
        <f t="shared" si="9"/>
        <v/>
      </c>
      <c r="AZ11" s="14" t="str">
        <f t="shared" si="9"/>
        <v/>
      </c>
      <c r="BA11" s="14" t="str">
        <f t="shared" si="9"/>
        <v/>
      </c>
      <c r="BB11" s="15" t="str">
        <f t="shared" si="9"/>
        <v/>
      </c>
    </row>
    <row r="12" spans="1:54" ht="3.95" customHeight="1" thickBot="1" x14ac:dyDescent="0.3">
      <c r="A12" s="8"/>
      <c r="B12" s="60"/>
      <c r="C12" s="61"/>
      <c r="D12" s="62"/>
      <c r="E12" s="36"/>
      <c r="F12" s="39"/>
      <c r="G12" s="40"/>
      <c r="H12" s="41"/>
      <c r="I12" s="33"/>
      <c r="J12" s="40"/>
      <c r="K12" s="39"/>
      <c r="L12" s="59"/>
      <c r="M12" s="38"/>
      <c r="N12" s="17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57"/>
      <c r="AS12" s="19"/>
      <c r="AT12" s="19"/>
      <c r="AU12" s="19"/>
      <c r="AV12" s="19"/>
      <c r="AW12" s="19"/>
      <c r="AX12" s="19"/>
      <c r="AY12" s="19"/>
      <c r="AZ12" s="19"/>
      <c r="BA12" s="19"/>
      <c r="BB12" s="19"/>
    </row>
    <row r="13" spans="1:54" ht="3.95" customHeight="1" thickBot="1" x14ac:dyDescent="0.3">
      <c r="A13" s="8"/>
      <c r="B13" s="63"/>
      <c r="C13" s="64"/>
      <c r="D13" s="65"/>
      <c r="E13" s="43"/>
      <c r="F13" s="46"/>
      <c r="G13" s="47"/>
      <c r="H13" s="48"/>
      <c r="I13" s="32"/>
      <c r="J13" s="47"/>
      <c r="K13" s="46"/>
      <c r="L13" s="59"/>
      <c r="M13" s="45"/>
      <c r="N13" s="17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58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 spans="1:54" ht="15.75" thickBot="1" x14ac:dyDescent="0.3">
      <c r="A14" s="8">
        <v>4</v>
      </c>
      <c r="B14" s="49"/>
      <c r="C14" s="30" t="s">
        <v>2</v>
      </c>
      <c r="D14" s="50"/>
      <c r="E14" s="49"/>
      <c r="F14" s="53"/>
      <c r="G14" s="51"/>
      <c r="H14" s="52"/>
      <c r="I14" s="31" t="s">
        <v>9</v>
      </c>
      <c r="J14" s="51"/>
      <c r="K14" s="53"/>
      <c r="L14" s="30" t="s">
        <v>5</v>
      </c>
      <c r="M14" s="50"/>
      <c r="N14" s="10"/>
      <c r="O14" s="11"/>
      <c r="P14" s="11"/>
      <c r="Q14" s="11"/>
      <c r="R14" s="11"/>
      <c r="S14" s="11"/>
      <c r="T14" s="11"/>
      <c r="U14" s="11"/>
      <c r="V14" s="11"/>
      <c r="W14" s="12"/>
      <c r="X14" s="9" t="str">
        <f>IF(L14="x","x","")</f>
        <v>x</v>
      </c>
      <c r="Y14" s="11" t="str">
        <f t="shared" si="7"/>
        <v/>
      </c>
      <c r="Z14" s="11" t="str">
        <f t="shared" si="7"/>
        <v/>
      </c>
      <c r="AA14" s="11" t="str">
        <f t="shared" si="7"/>
        <v/>
      </c>
      <c r="AB14" s="11" t="str">
        <f t="shared" si="7"/>
        <v/>
      </c>
      <c r="AC14" s="11" t="str">
        <f t="shared" si="7"/>
        <v/>
      </c>
      <c r="AD14" s="11" t="str">
        <f t="shared" si="7"/>
        <v/>
      </c>
      <c r="AE14" s="11" t="str">
        <f t="shared" si="7"/>
        <v/>
      </c>
      <c r="AF14" s="11" t="str">
        <f t="shared" si="7"/>
        <v/>
      </c>
      <c r="AG14" s="12" t="str">
        <f t="shared" si="7"/>
        <v/>
      </c>
      <c r="AH14" s="6" t="str">
        <f>IF(X11="","",IF(X14="",$A14,""))</f>
        <v/>
      </c>
      <c r="AI14" s="6" t="str">
        <f t="shared" ref="AI14:AQ14" si="10">IF(Y11="","",IF(Y14="",$A14,""))</f>
        <v/>
      </c>
      <c r="AJ14" s="6" t="str">
        <f t="shared" si="10"/>
        <v/>
      </c>
      <c r="AK14" s="6" t="str">
        <f t="shared" si="10"/>
        <v/>
      </c>
      <c r="AL14" s="6" t="str">
        <f t="shared" si="10"/>
        <v/>
      </c>
      <c r="AM14" s="6" t="str">
        <f t="shared" si="10"/>
        <v/>
      </c>
      <c r="AN14" s="6" t="str">
        <f t="shared" si="10"/>
        <v/>
      </c>
      <c r="AO14" s="6" t="str">
        <f t="shared" si="10"/>
        <v/>
      </c>
      <c r="AP14" s="6" t="str">
        <f t="shared" si="10"/>
        <v/>
      </c>
      <c r="AQ14" s="6" t="str">
        <f t="shared" si="10"/>
        <v/>
      </c>
      <c r="AR14" s="56" t="str">
        <f>IF(COUNTIF($AH$4:$AQ$24,A14)=0,C14,CONCATENATE(C14, " (", COUNTIF($AH$4:$AQ$24,A14),")"))</f>
        <v>INGENIERIA</v>
      </c>
      <c r="AS14" s="13" t="str">
        <f>IF(AND(X11="x",X14=""),L$2,"")</f>
        <v/>
      </c>
      <c r="AT14" s="14" t="str">
        <f t="shared" ref="AT14:BB14" si="11">IF(AND(Y11="x",Y14=""),O$2,"")</f>
        <v/>
      </c>
      <c r="AU14" s="14" t="str">
        <f t="shared" si="11"/>
        <v/>
      </c>
      <c r="AV14" s="14" t="str">
        <f t="shared" si="11"/>
        <v/>
      </c>
      <c r="AW14" s="14" t="str">
        <f t="shared" si="11"/>
        <v/>
      </c>
      <c r="AX14" s="14" t="str">
        <f t="shared" si="11"/>
        <v/>
      </c>
      <c r="AY14" s="14" t="str">
        <f t="shared" si="11"/>
        <v/>
      </c>
      <c r="AZ14" s="14" t="str">
        <f t="shared" si="11"/>
        <v/>
      </c>
      <c r="BA14" s="14" t="str">
        <f t="shared" si="11"/>
        <v/>
      </c>
      <c r="BB14" s="15" t="str">
        <f t="shared" si="11"/>
        <v/>
      </c>
    </row>
    <row r="15" spans="1:54" ht="3.95" customHeight="1" thickBot="1" x14ac:dyDescent="0.3">
      <c r="A15" s="8"/>
      <c r="B15" s="36"/>
      <c r="C15" s="37"/>
      <c r="D15" s="38"/>
      <c r="E15" s="36"/>
      <c r="F15" s="39"/>
      <c r="G15" s="40"/>
      <c r="H15" s="41"/>
      <c r="I15" s="39"/>
      <c r="J15" s="40"/>
      <c r="K15" s="39"/>
      <c r="L15" s="42"/>
      <c r="M15" s="38"/>
      <c r="N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57"/>
      <c r="AS15" s="19"/>
      <c r="AT15" s="19"/>
      <c r="AU15" s="19"/>
      <c r="AV15" s="19"/>
      <c r="AW15" s="19"/>
      <c r="AX15" s="19"/>
      <c r="AY15" s="19"/>
      <c r="AZ15" s="19"/>
      <c r="BA15" s="19"/>
      <c r="BB15" s="19"/>
    </row>
    <row r="16" spans="1:54" ht="3.95" customHeight="1" thickBot="1" x14ac:dyDescent="0.3">
      <c r="A16" s="8"/>
      <c r="B16" s="43"/>
      <c r="C16" s="44"/>
      <c r="D16" s="45"/>
      <c r="E16" s="43"/>
      <c r="F16" s="46"/>
      <c r="G16" s="47"/>
      <c r="H16" s="48"/>
      <c r="I16" s="46"/>
      <c r="J16" s="47"/>
      <c r="K16" s="46"/>
      <c r="L16" s="44"/>
      <c r="M16" s="45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58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ht="15.75" thickBot="1" x14ac:dyDescent="0.3">
      <c r="A17" s="115">
        <v>5</v>
      </c>
      <c r="B17" s="49"/>
      <c r="C17" s="123" t="s">
        <v>3</v>
      </c>
      <c r="D17" s="50"/>
      <c r="E17" s="36"/>
      <c r="F17" s="31" t="s">
        <v>14</v>
      </c>
      <c r="G17" s="40"/>
      <c r="H17" s="41"/>
      <c r="I17" s="31" t="s">
        <v>10</v>
      </c>
      <c r="J17" s="40"/>
      <c r="K17" s="53"/>
      <c r="L17" s="30"/>
      <c r="M17" s="50"/>
      <c r="N17" s="10"/>
      <c r="O17" s="21"/>
      <c r="P17" s="21"/>
      <c r="Q17" s="21"/>
      <c r="R17" s="21"/>
      <c r="S17" s="21"/>
      <c r="T17" s="21"/>
      <c r="U17" s="21"/>
      <c r="V17" s="21"/>
      <c r="W17" s="22"/>
      <c r="X17" s="119" t="str">
        <f>IF(L17="x","x","")</f>
        <v/>
      </c>
      <c r="Y17" s="108" t="str">
        <f t="shared" ref="Y17:AG17" si="12">IF(O17="x","x","")</f>
        <v/>
      </c>
      <c r="Z17" s="108" t="str">
        <f t="shared" si="12"/>
        <v/>
      </c>
      <c r="AA17" s="108" t="str">
        <f t="shared" si="12"/>
        <v/>
      </c>
      <c r="AB17" s="108" t="str">
        <f t="shared" si="12"/>
        <v/>
      </c>
      <c r="AC17" s="108" t="str">
        <f t="shared" si="12"/>
        <v/>
      </c>
      <c r="AD17" s="108" t="str">
        <f t="shared" si="12"/>
        <v/>
      </c>
      <c r="AE17" s="108" t="str">
        <f t="shared" si="12"/>
        <v/>
      </c>
      <c r="AF17" s="108" t="str">
        <f t="shared" si="12"/>
        <v/>
      </c>
      <c r="AG17" s="111" t="str">
        <f t="shared" si="12"/>
        <v/>
      </c>
      <c r="AH17" s="6" t="str">
        <f>IF(L18&lt;&gt;"","",IF(X14="","",IF(X17="",$A17,"")))</f>
        <v/>
      </c>
      <c r="AI17" s="6" t="str">
        <f t="shared" ref="AI17:AQ17" si="13">IF(O18&lt;&gt;"","",IF(Y14="","",IF(Y17="",$A17,"")))</f>
        <v/>
      </c>
      <c r="AJ17" s="6" t="str">
        <f t="shared" si="13"/>
        <v/>
      </c>
      <c r="AK17" s="6" t="str">
        <f t="shared" si="13"/>
        <v/>
      </c>
      <c r="AL17" s="6" t="str">
        <f t="shared" si="13"/>
        <v/>
      </c>
      <c r="AM17" s="6" t="str">
        <f t="shared" si="13"/>
        <v/>
      </c>
      <c r="AN17" s="6" t="str">
        <f t="shared" si="13"/>
        <v/>
      </c>
      <c r="AO17" s="6" t="str">
        <f t="shared" si="13"/>
        <v/>
      </c>
      <c r="AP17" s="6" t="str">
        <f t="shared" si="13"/>
        <v/>
      </c>
      <c r="AQ17" s="6" t="str">
        <f t="shared" si="13"/>
        <v/>
      </c>
      <c r="AR17" s="114" t="str">
        <f>IF(COUNTIF($AH$4:$AQ$24,A17)=0,C17,CONCATENATE(C17, " (", COUNTIF($AH$4:$AQ$24,A17),")"))</f>
        <v>ABASTECIMIENTOS</v>
      </c>
      <c r="AS17" s="102">
        <f>IF(AND(X14="x",X17=""),L$2,"")</f>
        <v>16328</v>
      </c>
      <c r="AT17" s="105" t="str">
        <f t="shared" ref="AT17:BB17" si="14">IF(AND(Y14="x",Y17=""),O$2,"")</f>
        <v/>
      </c>
      <c r="AU17" s="105" t="str">
        <f t="shared" si="14"/>
        <v/>
      </c>
      <c r="AV17" s="105" t="str">
        <f t="shared" si="14"/>
        <v/>
      </c>
      <c r="AW17" s="105" t="str">
        <f t="shared" si="14"/>
        <v/>
      </c>
      <c r="AX17" s="105" t="str">
        <f t="shared" si="14"/>
        <v/>
      </c>
      <c r="AY17" s="105" t="str">
        <f t="shared" si="14"/>
        <v/>
      </c>
      <c r="AZ17" s="105" t="str">
        <f t="shared" si="14"/>
        <v/>
      </c>
      <c r="BA17" s="105" t="str">
        <f t="shared" si="14"/>
        <v/>
      </c>
      <c r="BB17" s="97" t="str">
        <f t="shared" si="14"/>
        <v/>
      </c>
    </row>
    <row r="18" spans="1:54" ht="15.75" thickBot="1" x14ac:dyDescent="0.3">
      <c r="A18" s="115"/>
      <c r="B18" s="49"/>
      <c r="C18" s="124"/>
      <c r="D18" s="50"/>
      <c r="E18" s="49"/>
      <c r="F18" s="35" t="s">
        <v>15</v>
      </c>
      <c r="G18" s="51"/>
      <c r="H18" s="52"/>
      <c r="I18" s="35" t="s">
        <v>18</v>
      </c>
      <c r="J18" s="51"/>
      <c r="K18" s="53"/>
      <c r="L18" s="30" t="s">
        <v>5</v>
      </c>
      <c r="M18" s="50"/>
      <c r="N18" s="10"/>
      <c r="O18" s="23"/>
      <c r="P18" s="23"/>
      <c r="Q18" s="23"/>
      <c r="R18" s="23"/>
      <c r="S18" s="23"/>
      <c r="T18" s="23"/>
      <c r="U18" s="23"/>
      <c r="V18" s="23"/>
      <c r="W18" s="24"/>
      <c r="X18" s="121"/>
      <c r="Y18" s="110"/>
      <c r="Z18" s="110"/>
      <c r="AA18" s="110"/>
      <c r="AB18" s="110"/>
      <c r="AC18" s="110"/>
      <c r="AD18" s="110"/>
      <c r="AE18" s="110"/>
      <c r="AF18" s="110"/>
      <c r="AG18" s="11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114"/>
      <c r="AS18" s="104"/>
      <c r="AT18" s="107"/>
      <c r="AU18" s="107"/>
      <c r="AV18" s="107"/>
      <c r="AW18" s="107"/>
      <c r="AX18" s="107"/>
      <c r="AY18" s="107"/>
      <c r="AZ18" s="107"/>
      <c r="BA18" s="107"/>
      <c r="BB18" s="99"/>
    </row>
    <row r="19" spans="1:54" ht="3.95" customHeight="1" thickBot="1" x14ac:dyDescent="0.3">
      <c r="A19" s="8"/>
      <c r="B19" s="36"/>
      <c r="C19" s="37"/>
      <c r="D19" s="38"/>
      <c r="E19" s="36"/>
      <c r="F19" s="39"/>
      <c r="G19" s="40"/>
      <c r="H19" s="41"/>
      <c r="I19" s="39"/>
      <c r="J19" s="40"/>
      <c r="K19" s="39"/>
      <c r="L19" s="37"/>
      <c r="M19" s="38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57"/>
      <c r="AS19" s="20"/>
      <c r="AT19" s="20"/>
      <c r="AU19" s="20"/>
      <c r="AV19" s="20"/>
      <c r="AW19" s="20"/>
      <c r="AX19" s="20"/>
      <c r="AY19" s="20"/>
      <c r="AZ19" s="20"/>
      <c r="BA19" s="20"/>
      <c r="BB19" s="20"/>
    </row>
    <row r="20" spans="1:54" ht="3.95" customHeight="1" thickBot="1" x14ac:dyDescent="0.3">
      <c r="A20" s="8"/>
      <c r="B20" s="43"/>
      <c r="C20" s="44"/>
      <c r="D20" s="45"/>
      <c r="E20" s="43"/>
      <c r="F20" s="46"/>
      <c r="G20" s="47"/>
      <c r="H20" s="48"/>
      <c r="I20" s="46"/>
      <c r="J20" s="47"/>
      <c r="K20" s="46"/>
      <c r="L20" s="42"/>
      <c r="M20" s="45"/>
      <c r="N20" s="17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58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15.75" thickBot="1" x14ac:dyDescent="0.3">
      <c r="A21" s="8">
        <v>6</v>
      </c>
      <c r="B21" s="49"/>
      <c r="C21" s="30" t="s">
        <v>4</v>
      </c>
      <c r="D21" s="50"/>
      <c r="E21" s="49"/>
      <c r="F21" s="53"/>
      <c r="G21" s="51"/>
      <c r="H21" s="52"/>
      <c r="I21" s="31" t="s">
        <v>11</v>
      </c>
      <c r="J21" s="51"/>
      <c r="K21" s="53"/>
      <c r="L21" s="30"/>
      <c r="M21" s="50"/>
      <c r="N21" s="10"/>
      <c r="O21" s="11"/>
      <c r="P21" s="11"/>
      <c r="Q21" s="11"/>
      <c r="R21" s="11"/>
      <c r="S21" s="11"/>
      <c r="T21" s="11"/>
      <c r="U21" s="11"/>
      <c r="V21" s="11"/>
      <c r="W21" s="12"/>
      <c r="X21" s="9" t="str">
        <f>IF(L21="x",IF(L25="x","","x"),"")</f>
        <v/>
      </c>
      <c r="Y21" s="11" t="str">
        <f t="shared" ref="Y21" si="15">IF(O21="x",IF(O25="x","","x"),"")</f>
        <v/>
      </c>
      <c r="Z21" s="11" t="str">
        <f>IF(P21="x",IF(P25="x","","x"),"")</f>
        <v/>
      </c>
      <c r="AA21" s="11" t="str">
        <f t="shared" ref="AA21:AG21" si="16">IF(Q21="x",IF(Q25="x","","x"),"")</f>
        <v/>
      </c>
      <c r="AB21" s="11" t="str">
        <f t="shared" si="16"/>
        <v/>
      </c>
      <c r="AC21" s="11" t="str">
        <f t="shared" si="16"/>
        <v/>
      </c>
      <c r="AD21" s="11" t="str">
        <f t="shared" si="16"/>
        <v/>
      </c>
      <c r="AE21" s="11" t="str">
        <f t="shared" si="16"/>
        <v/>
      </c>
      <c r="AF21" s="11" t="str">
        <f t="shared" si="16"/>
        <v/>
      </c>
      <c r="AG21" s="12" t="str">
        <f t="shared" si="16"/>
        <v/>
      </c>
      <c r="AH21" s="6" t="str">
        <f>IF(X17="","",IF(X21="",$A21,""))</f>
        <v/>
      </c>
      <c r="AI21" s="6" t="str">
        <f t="shared" ref="AI21:AQ21" si="17">IF(Y17="","",IF(Y21="",$A21,""))</f>
        <v/>
      </c>
      <c r="AJ21" s="6" t="str">
        <f t="shared" si="17"/>
        <v/>
      </c>
      <c r="AK21" s="6" t="str">
        <f t="shared" si="17"/>
        <v/>
      </c>
      <c r="AL21" s="6" t="str">
        <f t="shared" si="17"/>
        <v/>
      </c>
      <c r="AM21" s="6" t="str">
        <f t="shared" si="17"/>
        <v/>
      </c>
      <c r="AN21" s="6" t="str">
        <f t="shared" si="17"/>
        <v/>
      </c>
      <c r="AO21" s="6" t="str">
        <f t="shared" si="17"/>
        <v/>
      </c>
      <c r="AP21" s="6" t="str">
        <f t="shared" si="17"/>
        <v/>
      </c>
      <c r="AQ21" s="6" t="str">
        <f t="shared" si="17"/>
        <v/>
      </c>
      <c r="AR21" s="56" t="str">
        <f>IF(COUNTIF($AH$4:$AQ$24,A21)=0,C21,CONCATENATE(C21, " (", COUNTIF($AH$4:$AQ$24,A21),")"))</f>
        <v>PLANIFICACION</v>
      </c>
      <c r="AS21" s="13" t="str">
        <f>IF(AND(X17="x",X21=""),L$2,"")</f>
        <v/>
      </c>
      <c r="AT21" s="14" t="str">
        <f t="shared" ref="AT21:BB21" si="18">IF(AND(Y17="x",Y21=""),O$2,"")</f>
        <v/>
      </c>
      <c r="AU21" s="14" t="str">
        <f t="shared" si="18"/>
        <v/>
      </c>
      <c r="AV21" s="14" t="str">
        <f t="shared" si="18"/>
        <v/>
      </c>
      <c r="AW21" s="14" t="str">
        <f t="shared" si="18"/>
        <v/>
      </c>
      <c r="AX21" s="14" t="str">
        <f t="shared" si="18"/>
        <v/>
      </c>
      <c r="AY21" s="14" t="str">
        <f t="shared" si="18"/>
        <v/>
      </c>
      <c r="AZ21" s="14" t="str">
        <f t="shared" si="18"/>
        <v/>
      </c>
      <c r="BA21" s="14" t="str">
        <f t="shared" si="18"/>
        <v/>
      </c>
      <c r="BB21" s="15" t="str">
        <f t="shared" si="18"/>
        <v/>
      </c>
    </row>
    <row r="22" spans="1:54" ht="3.95" customHeight="1" thickBot="1" x14ac:dyDescent="0.3">
      <c r="A22" s="8"/>
      <c r="B22" s="36"/>
      <c r="C22" s="37"/>
      <c r="D22" s="38"/>
      <c r="E22" s="36"/>
      <c r="F22" s="39"/>
      <c r="G22" s="40"/>
      <c r="H22" s="41"/>
      <c r="I22" s="39"/>
      <c r="J22" s="40"/>
      <c r="K22" s="39"/>
      <c r="L22" s="42"/>
      <c r="M22" s="38"/>
      <c r="N22" s="17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57"/>
      <c r="AS22" s="19"/>
      <c r="AT22" s="19"/>
      <c r="AU22" s="19"/>
      <c r="AV22" s="19"/>
      <c r="AW22" s="19"/>
      <c r="AX22" s="19"/>
      <c r="AY22" s="19"/>
      <c r="AZ22" s="19"/>
      <c r="BA22" s="19"/>
      <c r="BB22" s="19"/>
    </row>
    <row r="23" spans="1:54" ht="3.95" customHeight="1" thickBot="1" x14ac:dyDescent="0.3">
      <c r="A23" s="8"/>
      <c r="B23" s="43"/>
      <c r="C23" s="44"/>
      <c r="D23" s="45"/>
      <c r="E23" s="43"/>
      <c r="F23" s="46"/>
      <c r="G23" s="47"/>
      <c r="H23" s="48"/>
      <c r="I23" s="46"/>
      <c r="J23" s="47"/>
      <c r="K23" s="46"/>
      <c r="L23" s="44"/>
      <c r="M23" s="45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58"/>
      <c r="AS23" s="20"/>
      <c r="AT23" s="20"/>
      <c r="AU23" s="20"/>
      <c r="AV23" s="20"/>
      <c r="AW23" s="20"/>
      <c r="AX23" s="20"/>
      <c r="AY23" s="20"/>
      <c r="AZ23" s="20"/>
      <c r="BA23" s="20"/>
      <c r="BB23" s="20"/>
    </row>
    <row r="24" spans="1:54" ht="15.75" thickBot="1" x14ac:dyDescent="0.3">
      <c r="A24" s="115">
        <v>7</v>
      </c>
      <c r="B24" s="49"/>
      <c r="C24" s="123" t="s">
        <v>0</v>
      </c>
      <c r="D24" s="50"/>
      <c r="E24" s="36"/>
      <c r="F24" s="31" t="s">
        <v>13</v>
      </c>
      <c r="G24" s="40"/>
      <c r="H24" s="41"/>
      <c r="I24" s="31" t="s">
        <v>12</v>
      </c>
      <c r="J24" s="40"/>
      <c r="K24" s="53"/>
      <c r="L24" s="30"/>
      <c r="M24" s="50"/>
      <c r="N24" s="10"/>
      <c r="O24" s="21"/>
      <c r="P24" s="21"/>
      <c r="Q24" s="21"/>
      <c r="R24" s="21"/>
      <c r="S24" s="21"/>
      <c r="T24" s="21"/>
      <c r="U24" s="21"/>
      <c r="V24" s="21"/>
      <c r="W24" s="22"/>
      <c r="X24" s="119" t="str">
        <f>IF(L24="x","x","")</f>
        <v/>
      </c>
      <c r="Y24" s="108" t="str">
        <f t="shared" ref="Y24:AG24" si="19">IF(O24="x","x","")</f>
        <v/>
      </c>
      <c r="Z24" s="108" t="str">
        <f t="shared" si="19"/>
        <v/>
      </c>
      <c r="AA24" s="108" t="str">
        <f t="shared" si="19"/>
        <v/>
      </c>
      <c r="AB24" s="108" t="str">
        <f t="shared" si="19"/>
        <v/>
      </c>
      <c r="AC24" s="108" t="str">
        <f t="shared" si="19"/>
        <v/>
      </c>
      <c r="AD24" s="108" t="str">
        <f t="shared" si="19"/>
        <v/>
      </c>
      <c r="AE24" s="108" t="str">
        <f t="shared" si="19"/>
        <v/>
      </c>
      <c r="AF24" s="108" t="str">
        <f t="shared" si="19"/>
        <v/>
      </c>
      <c r="AG24" s="111" t="str">
        <f t="shared" si="19"/>
        <v/>
      </c>
      <c r="AH24" s="6" t="str">
        <f>IF(X21="","",IF(X24="",$A24,""))</f>
        <v/>
      </c>
      <c r="AI24" s="6" t="str">
        <f t="shared" ref="AI24:AQ24" si="20">IF(Y21="","",IF(Y24="",$A24,""))</f>
        <v/>
      </c>
      <c r="AJ24" s="6" t="str">
        <f t="shared" si="20"/>
        <v/>
      </c>
      <c r="AK24" s="6" t="str">
        <f t="shared" si="20"/>
        <v/>
      </c>
      <c r="AL24" s="6" t="str">
        <f t="shared" si="20"/>
        <v/>
      </c>
      <c r="AM24" s="6" t="str">
        <f t="shared" si="20"/>
        <v/>
      </c>
      <c r="AN24" s="6" t="str">
        <f t="shared" si="20"/>
        <v/>
      </c>
      <c r="AO24" s="6" t="str">
        <f t="shared" si="20"/>
        <v/>
      </c>
      <c r="AP24" s="6" t="str">
        <f t="shared" si="20"/>
        <v/>
      </c>
      <c r="AQ24" s="6" t="str">
        <f t="shared" si="20"/>
        <v/>
      </c>
      <c r="AR24" s="114" t="str">
        <f>IF(COUNTIF($AH$4:$AQ$24,A24)=0,C24,CONCATENATE(C24, " (", COUNTIF($AH$4:$AQ$24,A24),")"))</f>
        <v>COMERCIAL</v>
      </c>
      <c r="AS24" s="102" t="str">
        <f>IF(AND(X21="x",X24=""),L$2,"")</f>
        <v/>
      </c>
      <c r="AT24" s="105" t="str">
        <f t="shared" ref="AT24:BB24" si="21">IF(AND(Y21="x",Y24=""),O$2,"")</f>
        <v/>
      </c>
      <c r="AU24" s="105" t="str">
        <f t="shared" si="21"/>
        <v/>
      </c>
      <c r="AV24" s="105" t="str">
        <f t="shared" si="21"/>
        <v/>
      </c>
      <c r="AW24" s="105" t="str">
        <f t="shared" si="21"/>
        <v/>
      </c>
      <c r="AX24" s="105" t="str">
        <f t="shared" si="21"/>
        <v/>
      </c>
      <c r="AY24" s="105" t="str">
        <f t="shared" si="21"/>
        <v/>
      </c>
      <c r="AZ24" s="105" t="str">
        <f t="shared" si="21"/>
        <v/>
      </c>
      <c r="BA24" s="105" t="str">
        <f t="shared" si="21"/>
        <v/>
      </c>
      <c r="BB24" s="97" t="str">
        <f t="shared" si="21"/>
        <v/>
      </c>
    </row>
    <row r="25" spans="1:54" ht="15.75" thickBot="1" x14ac:dyDescent="0.3">
      <c r="A25" s="115"/>
      <c r="B25" s="49"/>
      <c r="C25" s="124"/>
      <c r="D25" s="50"/>
      <c r="E25" s="49"/>
      <c r="F25" s="35" t="s">
        <v>16</v>
      </c>
      <c r="G25" s="51"/>
      <c r="H25" s="52"/>
      <c r="I25" s="35" t="s">
        <v>19</v>
      </c>
      <c r="J25" s="51"/>
      <c r="K25" s="53"/>
      <c r="L25" s="30"/>
      <c r="M25" s="50"/>
      <c r="N25" s="10"/>
      <c r="O25" s="23"/>
      <c r="P25" s="23"/>
      <c r="Q25" s="23"/>
      <c r="R25" s="23"/>
      <c r="S25" s="23"/>
      <c r="T25" s="23"/>
      <c r="U25" s="23"/>
      <c r="V25" s="23"/>
      <c r="W25" s="24"/>
      <c r="X25" s="121"/>
      <c r="Y25" s="110"/>
      <c r="Z25" s="110"/>
      <c r="AA25" s="110"/>
      <c r="AB25" s="110"/>
      <c r="AC25" s="110"/>
      <c r="AD25" s="110"/>
      <c r="AE25" s="110"/>
      <c r="AF25" s="110"/>
      <c r="AG25" s="113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114"/>
      <c r="AS25" s="104"/>
      <c r="AT25" s="107"/>
      <c r="AU25" s="107"/>
      <c r="AV25" s="107"/>
      <c r="AW25" s="107"/>
      <c r="AX25" s="107"/>
      <c r="AY25" s="107"/>
      <c r="AZ25" s="107"/>
      <c r="BA25" s="107"/>
      <c r="BB25" s="99"/>
    </row>
    <row r="26" spans="1:54" ht="3.95" customHeight="1" thickBot="1" x14ac:dyDescent="0.3">
      <c r="A26" s="8"/>
      <c r="B26" s="36"/>
      <c r="C26" s="37"/>
      <c r="D26" s="38"/>
      <c r="E26" s="36"/>
      <c r="F26" s="39"/>
      <c r="G26" s="40"/>
      <c r="H26" s="41"/>
      <c r="I26" s="39"/>
      <c r="J26" s="40"/>
      <c r="K26" s="39"/>
      <c r="L26" s="37"/>
      <c r="M26" s="38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27"/>
      <c r="AS26" s="20"/>
      <c r="AT26" s="20"/>
      <c r="AU26" s="20"/>
      <c r="AV26" s="20"/>
      <c r="AW26" s="20"/>
      <c r="AX26" s="20"/>
      <c r="AY26" s="20"/>
      <c r="AZ26" s="20"/>
      <c r="BA26" s="20"/>
      <c r="BB26" s="20"/>
    </row>
    <row r="27" spans="1:54" ht="34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2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4"/>
      <c r="AS27" s="29" t="str">
        <f>IF(7=(COUNTIF(L4:L25,"x"))-(SUM(AH4:AH25)),CONCATENATE("Contrato ",L2,"  Activado",""),"")</f>
        <v/>
      </c>
      <c r="AT27" s="29" t="str">
        <f t="shared" ref="AT27:BB27" si="22">IF(7=(COUNTIF(O4:O25,"x"))-(SUM(AI4:AI25)),CONCATENATE("Contrato ",O2,"  Activado",""),"")</f>
        <v/>
      </c>
      <c r="AU27" s="29" t="str">
        <f t="shared" si="22"/>
        <v/>
      </c>
      <c r="AV27" s="29" t="str">
        <f t="shared" si="22"/>
        <v/>
      </c>
      <c r="AW27" s="29" t="str">
        <f t="shared" si="22"/>
        <v/>
      </c>
      <c r="AX27" s="29" t="str">
        <f t="shared" si="22"/>
        <v/>
      </c>
      <c r="AY27" s="29" t="str">
        <f t="shared" si="22"/>
        <v/>
      </c>
      <c r="AZ27" s="29" t="str">
        <f t="shared" si="22"/>
        <v/>
      </c>
      <c r="BA27" s="29" t="str">
        <f t="shared" si="22"/>
        <v/>
      </c>
      <c r="BB27" s="29" t="str">
        <f t="shared" si="22"/>
        <v/>
      </c>
    </row>
    <row r="28" spans="1:54" x14ac:dyDescent="0.25">
      <c r="N28" s="3"/>
    </row>
    <row r="29" spans="1:54" x14ac:dyDescent="0.25">
      <c r="N29" s="3"/>
    </row>
    <row r="30" spans="1:54" x14ac:dyDescent="0.25">
      <c r="N30" s="3"/>
    </row>
    <row r="31" spans="1:54" x14ac:dyDescent="0.25">
      <c r="N31" s="3"/>
    </row>
  </sheetData>
  <mergeCells count="70">
    <mergeCell ref="AS2:BB2"/>
    <mergeCell ref="A7:A8"/>
    <mergeCell ref="C7:C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BA7:BA8"/>
    <mergeCell ref="BB7:BB8"/>
    <mergeCell ref="AC7:AC8"/>
    <mergeCell ref="X7:X8"/>
    <mergeCell ref="A17:A18"/>
    <mergeCell ref="C17:C18"/>
    <mergeCell ref="AR17:AR18"/>
    <mergeCell ref="AS17:AS18"/>
    <mergeCell ref="AT17:AT18"/>
    <mergeCell ref="X17:X18"/>
    <mergeCell ref="Y17:Y18"/>
    <mergeCell ref="Z17:Z18"/>
    <mergeCell ref="AA17:AA18"/>
    <mergeCell ref="AB17:AB18"/>
    <mergeCell ref="AU17:AU18"/>
    <mergeCell ref="BB17:BB18"/>
    <mergeCell ref="A24:A25"/>
    <mergeCell ref="C24:C25"/>
    <mergeCell ref="AR24:AR25"/>
    <mergeCell ref="AS24:AS25"/>
    <mergeCell ref="AT24:AT25"/>
    <mergeCell ref="AU24:AU25"/>
    <mergeCell ref="AV24:AV25"/>
    <mergeCell ref="AW24:AW25"/>
    <mergeCell ref="AX24:AX25"/>
    <mergeCell ref="AV17:AV18"/>
    <mergeCell ref="AW17:AW18"/>
    <mergeCell ref="AX17:AX18"/>
    <mergeCell ref="AY17:AY18"/>
    <mergeCell ref="AZ17:AZ18"/>
    <mergeCell ref="BA17:BA18"/>
    <mergeCell ref="AY24:AY25"/>
    <mergeCell ref="AZ24:AZ25"/>
    <mergeCell ref="BA24:BA25"/>
    <mergeCell ref="BB24:BB25"/>
    <mergeCell ref="X24:X25"/>
    <mergeCell ref="Y24:Y25"/>
    <mergeCell ref="Z24:Z25"/>
    <mergeCell ref="AA24:AA25"/>
    <mergeCell ref="AB24:AB25"/>
    <mergeCell ref="AD24:AD25"/>
    <mergeCell ref="AE24:AE25"/>
    <mergeCell ref="AF24:AF25"/>
    <mergeCell ref="AG24:AG25"/>
    <mergeCell ref="AC17:AC18"/>
    <mergeCell ref="AC24:AC25"/>
    <mergeCell ref="Y7:Y8"/>
    <mergeCell ref="Z7:Z8"/>
    <mergeCell ref="AA7:AA8"/>
    <mergeCell ref="AB7:AB8"/>
    <mergeCell ref="AD7:AD8"/>
    <mergeCell ref="AE7:AE8"/>
    <mergeCell ref="AF7:AF8"/>
    <mergeCell ref="AG7:AG8"/>
    <mergeCell ref="AD17:AD18"/>
    <mergeCell ref="AE17:AE18"/>
    <mergeCell ref="AF17:AF18"/>
    <mergeCell ref="AG17:A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(4)</vt:lpstr>
      <vt:lpstr>Hoja1 (3)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Chanochambure</cp:lastModifiedBy>
  <dcterms:created xsi:type="dcterms:W3CDTF">2016-03-17T03:09:06Z</dcterms:created>
  <dcterms:modified xsi:type="dcterms:W3CDTF">2016-03-25T22:09:35Z</dcterms:modified>
</cp:coreProperties>
</file>