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<sst xmlns="http://schemas.openxmlformats.org/spreadsheetml/2006/main" count="87" uniqueCount="51">
  <si>
    <t>D</t>
  </si>
  <si>
    <t>w</t>
  </si>
  <si>
    <t>h</t>
  </si>
  <si>
    <t>Тр1</t>
  </si>
  <si>
    <t>Тр2</t>
  </si>
  <si>
    <t>Тр3</t>
  </si>
  <si>
    <t>Тр4</t>
  </si>
  <si>
    <t>p1</t>
  </si>
  <si>
    <t>p2</t>
  </si>
  <si>
    <t>Пр1</t>
  </si>
  <si>
    <t>Пр2</t>
  </si>
  <si>
    <t>Пр3</t>
  </si>
  <si>
    <t>ФВ1</t>
  </si>
  <si>
    <t>ФВ2</t>
  </si>
  <si>
    <t>ФВ3</t>
  </si>
  <si>
    <t>Z1</t>
  </si>
  <si>
    <t>Z2</t>
  </si>
  <si>
    <t>Z3</t>
  </si>
  <si>
    <t>K1</t>
  </si>
  <si>
    <t>K2</t>
  </si>
  <si>
    <t>V1</t>
  </si>
  <si>
    <t>V2</t>
  </si>
  <si>
    <t>V3</t>
  </si>
  <si>
    <t>N</t>
  </si>
  <si>
    <t>Ост</t>
  </si>
  <si>
    <t>Д</t>
  </si>
  <si>
    <t>A</t>
  </si>
  <si>
    <t>З</t>
  </si>
  <si>
    <t>С1</t>
  </si>
  <si>
    <t>С2</t>
  </si>
  <si>
    <t>С3</t>
  </si>
  <si>
    <t>Ц1</t>
  </si>
  <si>
    <t>Ц2</t>
  </si>
  <si>
    <t>Ц3</t>
  </si>
  <si>
    <t>Смена</t>
  </si>
  <si>
    <t>Работ в смену</t>
  </si>
  <si>
    <t>Рабочие дни в месяце</t>
  </si>
  <si>
    <t>L(x) / ЦФ</t>
  </si>
  <si>
    <t xml:space="preserve">xA + </t>
  </si>
  <si>
    <t xml:space="preserve">xB1 + </t>
  </si>
  <si>
    <t>xB2</t>
  </si>
  <si>
    <t>xA</t>
  </si>
  <si>
    <t>&lt;=</t>
  </si>
  <si>
    <t>xA +</t>
  </si>
  <si>
    <t>Yкомпл</t>
  </si>
  <si>
    <t>&gt;=</t>
  </si>
  <si>
    <t xml:space="preserve">xA </t>
  </si>
  <si>
    <t>xB1</t>
  </si>
  <si>
    <t>Комментарий</t>
  </si>
  <si>
    <t>[(xA - 30)+xB1+</t>
  </si>
  <si>
    <t>xB2]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</si>
</sst>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0</v>
      </c>
      <c r="B1" s="1">
        <v>1070.0</v>
      </c>
    </row>
    <row r="2">
      <c r="A2" s="1" t="s">
        <v>1</v>
      </c>
      <c r="B2" s="1">
        <v>240.0</v>
      </c>
    </row>
    <row r="3">
      <c r="A3" s="1" t="s">
        <v>2</v>
      </c>
      <c r="B3" s="1">
        <v>290.0</v>
      </c>
    </row>
    <row r="4">
      <c r="A4" s="1" t="s">
        <v>3</v>
      </c>
      <c r="B4" s="1">
        <v>4.4</v>
      </c>
    </row>
    <row r="5">
      <c r="A5" s="1" t="s">
        <v>4</v>
      </c>
      <c r="B5" s="1">
        <v>10.0</v>
      </c>
    </row>
    <row r="6">
      <c r="A6" s="1" t="s">
        <v>5</v>
      </c>
      <c r="B6" s="1">
        <v>15.0</v>
      </c>
    </row>
    <row r="7">
      <c r="A7" s="1" t="s">
        <v>6</v>
      </c>
      <c r="B7" s="1">
        <v>16.0</v>
      </c>
    </row>
    <row r="8">
      <c r="A8" s="1" t="s">
        <v>7</v>
      </c>
      <c r="B8" s="1">
        <v>22.0</v>
      </c>
    </row>
    <row r="9">
      <c r="A9" s="1" t="s">
        <v>8</v>
      </c>
      <c r="B9" s="1">
        <v>16.0</v>
      </c>
    </row>
    <row r="10">
      <c r="A10" s="1" t="s">
        <v>9</v>
      </c>
      <c r="B10" s="1">
        <v>4.0</v>
      </c>
    </row>
    <row r="11">
      <c r="A11" s="1" t="s">
        <v>10</v>
      </c>
      <c r="B11" s="1">
        <v>150.0</v>
      </c>
    </row>
    <row r="12">
      <c r="A12" s="1" t="s">
        <v>11</v>
      </c>
      <c r="B12" s="1">
        <v>4.0</v>
      </c>
    </row>
    <row r="13">
      <c r="A13" s="1" t="s">
        <v>12</v>
      </c>
      <c r="B13" s="1">
        <v>7.1</v>
      </c>
    </row>
    <row r="14">
      <c r="A14" s="1" t="s">
        <v>13</v>
      </c>
      <c r="B14" s="1">
        <v>7.6</v>
      </c>
    </row>
    <row r="15">
      <c r="A15" s="1" t="s">
        <v>14</v>
      </c>
      <c r="B15" s="1">
        <v>7.5</v>
      </c>
    </row>
    <row r="16">
      <c r="A16" s="1" t="s">
        <v>15</v>
      </c>
      <c r="B16" s="1">
        <v>390.0</v>
      </c>
    </row>
    <row r="17">
      <c r="A17" s="1" t="s">
        <v>16</v>
      </c>
      <c r="B17" s="1">
        <v>240.0</v>
      </c>
    </row>
    <row r="18">
      <c r="A18" s="1" t="s">
        <v>17</v>
      </c>
      <c r="B18" s="1">
        <v>200.0</v>
      </c>
    </row>
    <row r="19">
      <c r="A19" s="1" t="s">
        <v>18</v>
      </c>
      <c r="B19" s="1">
        <v>15.0</v>
      </c>
    </row>
    <row r="20">
      <c r="A20" s="1" t="s">
        <v>19</v>
      </c>
      <c r="B20" s="1">
        <v>11.0</v>
      </c>
    </row>
    <row r="21">
      <c r="A21" s="1" t="s">
        <v>20</v>
      </c>
      <c r="B21" s="1">
        <v>20.0</v>
      </c>
    </row>
    <row r="22">
      <c r="A22" s="1" t="s">
        <v>21</v>
      </c>
      <c r="B22" s="1">
        <v>400.0</v>
      </c>
    </row>
    <row r="23">
      <c r="A23" s="1" t="s">
        <v>22</v>
      </c>
      <c r="B23" s="1">
        <v>2000.0</v>
      </c>
    </row>
    <row r="24">
      <c r="A24" s="1" t="s">
        <v>23</v>
      </c>
      <c r="B24" s="1">
        <v>45.0</v>
      </c>
    </row>
    <row r="25">
      <c r="A25" s="1" t="s">
        <v>24</v>
      </c>
      <c r="B25" s="1">
        <v>110.0</v>
      </c>
    </row>
    <row r="26">
      <c r="A26" s="1" t="s">
        <v>25</v>
      </c>
      <c r="B26" s="1">
        <v>15.0</v>
      </c>
      <c r="C26" s="1" t="s">
        <v>26</v>
      </c>
    </row>
    <row r="27">
      <c r="A27" s="1" t="s">
        <v>27</v>
      </c>
      <c r="B27" s="1">
        <v>30.0</v>
      </c>
      <c r="C27" s="1" t="s">
        <v>26</v>
      </c>
    </row>
    <row r="28">
      <c r="A28" s="1" t="s">
        <v>28</v>
      </c>
      <c r="B28" s="1">
        <v>210.0</v>
      </c>
    </row>
    <row r="29">
      <c r="A29" s="1" t="s">
        <v>29</v>
      </c>
      <c r="B29" s="1">
        <v>150.0</v>
      </c>
    </row>
    <row r="30">
      <c r="A30" s="1" t="s">
        <v>30</v>
      </c>
      <c r="B30" s="1">
        <v>170.0</v>
      </c>
    </row>
    <row r="31">
      <c r="A31" s="1" t="s">
        <v>31</v>
      </c>
      <c r="B31" s="1">
        <v>256.0</v>
      </c>
    </row>
    <row r="32">
      <c r="A32" s="1" t="s">
        <v>32</v>
      </c>
      <c r="B32" s="1">
        <v>202.0</v>
      </c>
    </row>
    <row r="33">
      <c r="A33" s="1" t="s">
        <v>33</v>
      </c>
      <c r="B33" s="1">
        <v>224.0</v>
      </c>
    </row>
    <row r="34">
      <c r="A34" s="1" t="s">
        <v>34</v>
      </c>
      <c r="B34" s="1">
        <v>8.0</v>
      </c>
    </row>
    <row r="35">
      <c r="A35" s="1" t="s">
        <v>35</v>
      </c>
      <c r="B35" s="1">
        <v>1.0</v>
      </c>
    </row>
    <row r="36">
      <c r="A36" s="1" t="s">
        <v>36</v>
      </c>
      <c r="B36" s="1">
        <v>22.0</v>
      </c>
    </row>
    <row r="37">
      <c r="A37" s="1" t="s">
        <v>37</v>
      </c>
      <c r="B37" s="2">
        <f>B31-B28</f>
        <v>46</v>
      </c>
      <c r="C37" s="1" t="s">
        <v>38</v>
      </c>
      <c r="D37" s="2">
        <f>B32-B29</f>
        <v>52</v>
      </c>
      <c r="E37" s="1" t="s">
        <v>39</v>
      </c>
      <c r="F37" s="2">
        <f>B33-B30</f>
        <v>54</v>
      </c>
      <c r="G37" s="1" t="s">
        <v>40</v>
      </c>
    </row>
    <row r="38">
      <c r="A38" s="2">
        <f>B4</f>
        <v>4.4</v>
      </c>
      <c r="B38" s="3" t="s">
        <v>41</v>
      </c>
      <c r="C38" s="1" t="s">
        <v>42</v>
      </c>
      <c r="D38" s="2">
        <f>B8*B34*B35*B36</f>
        <v>3872</v>
      </c>
    </row>
    <row r="39">
      <c r="A39" s="4">
        <f>B5/60</f>
        <v>0.1666666667</v>
      </c>
      <c r="B39" s="3" t="s">
        <v>43</v>
      </c>
      <c r="C39" s="1">
        <f>B6/60</f>
        <v>0.25</v>
      </c>
      <c r="D39" s="1" t="s">
        <v>39</v>
      </c>
      <c r="E39" s="4">
        <f>B7/60</f>
        <v>0.2666666667</v>
      </c>
      <c r="F39" s="1" t="s">
        <v>40</v>
      </c>
      <c r="G39" s="3" t="s">
        <v>42</v>
      </c>
      <c r="H39" s="2">
        <f>B9*B34*B35*B36</f>
        <v>2816</v>
      </c>
    </row>
    <row r="40">
      <c r="A40" s="2">
        <f>1/B10</f>
        <v>0.25</v>
      </c>
      <c r="B40" s="3" t="s">
        <v>41</v>
      </c>
      <c r="C40" s="1" t="s">
        <v>42</v>
      </c>
      <c r="D40" s="2">
        <f>B13*B35*B36</f>
        <v>156.2</v>
      </c>
    </row>
    <row r="41">
      <c r="A41" s="5">
        <f>2/B11</f>
        <v>0.01333333333</v>
      </c>
      <c r="B41" s="3" t="s">
        <v>38</v>
      </c>
      <c r="C41" s="5">
        <f>2/B11</f>
        <v>0.01333333333</v>
      </c>
      <c r="D41" s="1" t="s">
        <v>40</v>
      </c>
      <c r="E41" s="3" t="s">
        <v>42</v>
      </c>
      <c r="F41" s="2">
        <f>B14*B35*B36</f>
        <v>167.2</v>
      </c>
    </row>
    <row r="42">
      <c r="A42" s="1">
        <f>1/B12</f>
        <v>0.25</v>
      </c>
      <c r="B42" s="1" t="s">
        <v>39</v>
      </c>
      <c r="C42" s="1">
        <f>1/B12</f>
        <v>0.25</v>
      </c>
      <c r="D42" s="1" t="s">
        <v>40</v>
      </c>
      <c r="E42" s="3" t="s">
        <v>42</v>
      </c>
      <c r="F42" s="2">
        <f>B15*B35*B36</f>
        <v>165</v>
      </c>
    </row>
    <row r="43">
      <c r="A43" s="1">
        <v>1.0</v>
      </c>
      <c r="B43" s="1" t="s">
        <v>39</v>
      </c>
      <c r="C43" s="1">
        <v>1.0</v>
      </c>
      <c r="D43" s="1" t="s">
        <v>40</v>
      </c>
      <c r="E43" s="3" t="s">
        <v>42</v>
      </c>
      <c r="F43" s="1" t="s">
        <v>44</v>
      </c>
    </row>
    <row r="44">
      <c r="A44" s="1">
        <v>1.0</v>
      </c>
      <c r="B44" s="1" t="s">
        <v>39</v>
      </c>
      <c r="C44" s="1">
        <v>1.0</v>
      </c>
      <c r="D44" s="1" t="s">
        <v>40</v>
      </c>
      <c r="E44" s="3" t="s">
        <v>42</v>
      </c>
      <c r="F44" s="2">
        <f t="shared" ref="F44:F45" si="1">B17*B19</f>
        <v>3600</v>
      </c>
    </row>
    <row r="45">
      <c r="A45" s="1">
        <v>2.0</v>
      </c>
      <c r="B45" s="3" t="s">
        <v>38</v>
      </c>
      <c r="C45" s="1">
        <v>2.0</v>
      </c>
      <c r="D45" s="1" t="s">
        <v>40</v>
      </c>
      <c r="E45" s="3" t="s">
        <v>42</v>
      </c>
      <c r="F45" s="2">
        <f t="shared" si="1"/>
        <v>2200</v>
      </c>
    </row>
    <row r="46">
      <c r="A46" s="3" t="s">
        <v>41</v>
      </c>
      <c r="B46" s="3" t="s">
        <v>42</v>
      </c>
      <c r="C46" s="2">
        <f>B21*B36</f>
        <v>440</v>
      </c>
    </row>
    <row r="47">
      <c r="A47" s="3" t="s">
        <v>38</v>
      </c>
      <c r="B47" s="1" t="s">
        <v>39</v>
      </c>
      <c r="C47" s="1" t="s">
        <v>40</v>
      </c>
      <c r="D47" s="3" t="s">
        <v>42</v>
      </c>
      <c r="E47" s="2">
        <f>B22-B25+B24*B36</f>
        <v>1280</v>
      </c>
    </row>
    <row r="48">
      <c r="A48" s="3" t="s">
        <v>38</v>
      </c>
      <c r="B48" s="1" t="s">
        <v>39</v>
      </c>
      <c r="C48" s="1" t="s">
        <v>40</v>
      </c>
      <c r="D48" s="3" t="s">
        <v>42</v>
      </c>
      <c r="E48" s="2">
        <f>B23</f>
        <v>2000</v>
      </c>
    </row>
    <row r="49">
      <c r="A49" s="3" t="s">
        <v>41</v>
      </c>
      <c r="B49" s="3" t="s">
        <v>45</v>
      </c>
      <c r="C49" s="2">
        <f>B27</f>
        <v>30</v>
      </c>
    </row>
    <row r="50">
      <c r="A50" s="3">
        <f>1-B26/100</f>
        <v>0.85</v>
      </c>
      <c r="B50" s="3" t="s">
        <v>46</v>
      </c>
      <c r="C50" s="3">
        <f>B26/100*(-1)</f>
        <v>-0.15</v>
      </c>
      <c r="D50" s="1" t="s">
        <v>47</v>
      </c>
      <c r="E50" s="1">
        <f>B26/100*(-1)</f>
        <v>-0.15</v>
      </c>
      <c r="F50" s="1" t="s">
        <v>40</v>
      </c>
      <c r="G50" s="3" t="s">
        <v>45</v>
      </c>
      <c r="H50" s="2">
        <f>B26/100*C49*(-1)+C49</f>
        <v>25.5</v>
      </c>
      <c r="J50" s="1" t="s">
        <v>48</v>
      </c>
      <c r="K50" s="3" t="s">
        <v>41</v>
      </c>
      <c r="L50" s="2">
        <f>B26*(-1)</f>
        <v>-15</v>
      </c>
      <c r="M50" s="3" t="s">
        <v>45</v>
      </c>
      <c r="N50" s="2">
        <f>L27/100</f>
        <v>0</v>
      </c>
      <c r="O50" s="1" t="s">
        <v>49</v>
      </c>
      <c r="P50" s="1" t="s">
        <v>50</v>
      </c>
    </row>
  </sheetData>
  <drawing r:id="rId1"/>
</worksheet>
</file>