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-15" windowWidth="21630" windowHeight="10140" tabRatio="345"/>
  </bookViews>
  <sheets>
    <sheet name="APP" sheetId="1" r:id="rId1"/>
  </sheets>
  <definedNames>
    <definedName name="aporte">APP!$D$17</definedName>
    <definedName name="patrimonio">APP!$D$20</definedName>
    <definedName name="qtd_mese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19" i="1"/>
  <c r="C24" i="1" s="1"/>
  <c r="D20" i="1" l="1"/>
  <c r="D21" i="1" s="1"/>
  <c r="D14" i="1"/>
  <c r="C27" i="1"/>
  <c r="D27" i="1" s="1"/>
  <c r="C26" i="1"/>
  <c r="D26" i="1" s="1"/>
  <c r="C25" i="1"/>
  <c r="D25" i="1" s="1"/>
  <c r="C28" i="1"/>
  <c r="D28" i="1" s="1"/>
  <c r="D24" i="1"/>
</calcChain>
</file>

<file path=xl/sharedStrings.xml><?xml version="1.0" encoding="utf-8"?>
<sst xmlns="http://schemas.openxmlformats.org/spreadsheetml/2006/main" count="20" uniqueCount="20">
  <si>
    <t>Quanto investir por mês ?</t>
  </si>
  <si>
    <t>Taxa de Rendimento mensal ?</t>
  </si>
  <si>
    <t>Patrimônio acumulado ?</t>
  </si>
  <si>
    <t>Dividendos Mensais ?</t>
  </si>
  <si>
    <t>INVESTIMENTO MENSAL</t>
  </si>
  <si>
    <t xml:space="preserve"> Cenários</t>
  </si>
  <si>
    <t>Salário</t>
  </si>
  <si>
    <t>CONFIGURAÇÕES</t>
  </si>
  <si>
    <t>VALOR A SER INVESTIDO POR MÊS</t>
  </si>
  <si>
    <t>Sugestão de Investimento (30%)</t>
  </si>
  <si>
    <t>Rendimento Carteira/ano</t>
  </si>
  <si>
    <t>Por Quantos meses ?</t>
  </si>
  <si>
    <t>Quanto em 24 meses ?</t>
  </si>
  <si>
    <t>Quanto em 60 meses ?</t>
  </si>
  <si>
    <t>Quanto em 120 meses ?</t>
  </si>
  <si>
    <t>Quanto em 240 meses ?</t>
  </si>
  <si>
    <t>Quanto em 360 meses ?</t>
  </si>
  <si>
    <t>Rendimento</t>
  </si>
  <si>
    <t>Patrimônio Acumulado</t>
  </si>
  <si>
    <t>PERFIL DO INVESTIDOR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</si>
</sst>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  <numFmt numFmtId="168" formatCode="&quot;R$&quot;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rgb="FF9C57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Protection="1"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166" fontId="9" fillId="0" borderId="14" xfId="1" applyNumberFormat="1" applyFont="1" applyBorder="1" applyAlignment="1" applyProtection="1">
      <alignment horizontal="center"/>
      <protection locked="0"/>
    </xf>
    <xf numFmtId="10" fontId="9" fillId="0" borderId="16" xfId="0" applyNumberFormat="1" applyFont="1" applyBorder="1" applyAlignment="1" applyProtection="1">
      <alignment horizontal="center"/>
      <protection locked="0"/>
    </xf>
    <xf numFmtId="166" fontId="9" fillId="4" borderId="18" xfId="0" applyNumberFormat="1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166" fontId="10" fillId="0" borderId="14" xfId="0" applyNumberFormat="1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10" fontId="10" fillId="0" borderId="16" xfId="0" applyNumberFormat="1" applyFont="1" applyBorder="1" applyAlignment="1" applyProtection="1">
      <alignment horizontal="center"/>
      <protection locked="0"/>
    </xf>
    <xf numFmtId="9" fontId="0" fillId="0" borderId="0" xfId="0" applyNumberFormat="1" applyProtection="1"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2" fillId="2" borderId="0" xfId="2" applyProtection="1">
      <protection locked="0"/>
    </xf>
    <xf numFmtId="0" fontId="2" fillId="2" borderId="0" xfId="2" applyAlignment="1" applyProtection="1">
      <alignment horizontal="center"/>
      <protection locked="0"/>
    </xf>
    <xf numFmtId="0" fontId="3" fillId="4" borderId="0" xfId="0" applyFont="1" applyFill="1" applyProtection="1">
      <protection locked="0"/>
    </xf>
    <xf numFmtId="166" fontId="3" fillId="4" borderId="0" xfId="1" applyNumberFormat="1" applyFont="1" applyFill="1" applyAlignment="1" applyProtection="1">
      <alignment horizontal="center"/>
      <protection locked="0"/>
    </xf>
    <xf numFmtId="0" fontId="8" fillId="3" borderId="4" xfId="0" applyFont="1" applyFill="1" applyBorder="1" applyAlignment="1" applyProtection="1">
      <alignment horizontal="left" indent="3"/>
    </xf>
    <xf numFmtId="166" fontId="9" fillId="3" borderId="5" xfId="0" applyNumberFormat="1" applyFont="1" applyFill="1" applyBorder="1" applyAlignment="1" applyProtection="1">
      <alignment horizontal="center"/>
    </xf>
    <xf numFmtId="166" fontId="9" fillId="3" borderId="6" xfId="0" applyNumberFormat="1" applyFont="1" applyFill="1" applyBorder="1" applyAlignment="1" applyProtection="1">
      <alignment horizontal="center"/>
    </xf>
    <xf numFmtId="0" fontId="8" fillId="3" borderId="7" xfId="0" applyFont="1" applyFill="1" applyBorder="1" applyAlignment="1" applyProtection="1">
      <alignment horizontal="left" indent="3"/>
    </xf>
    <xf numFmtId="166" fontId="9" fillId="3" borderId="8" xfId="0" applyNumberFormat="1" applyFont="1" applyFill="1" applyBorder="1" applyAlignment="1" applyProtection="1">
      <alignment horizontal="center"/>
    </xf>
    <xf numFmtId="166" fontId="9" fillId="3" borderId="9" xfId="0" applyNumberFormat="1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left" indent="3"/>
    </xf>
    <xf numFmtId="166" fontId="9" fillId="3" borderId="11" xfId="0" applyNumberFormat="1" applyFont="1" applyFill="1" applyBorder="1" applyAlignment="1" applyProtection="1">
      <alignment horizontal="center"/>
    </xf>
    <xf numFmtId="166" fontId="9" fillId="3" borderId="12" xfId="0" applyNumberFormat="1" applyFont="1" applyFill="1" applyBorder="1" applyAlignment="1" applyProtection="1">
      <alignment horizontal="center"/>
    </xf>
    <xf numFmtId="164" fontId="10" fillId="3" borderId="16" xfId="0" applyNumberFormat="1" applyFont="1" applyFill="1" applyBorder="1" applyAlignment="1" applyProtection="1">
      <alignment horizontal="center"/>
      <protection hidden="1"/>
    </xf>
    <xf numFmtId="164" fontId="10" fillId="3" borderId="18" xfId="0" applyNumberFormat="1" applyFont="1" applyFill="1" applyBorder="1" applyAlignment="1" applyProtection="1">
      <alignment horizontal="center"/>
      <protection hidden="1"/>
    </xf>
    <xf numFmtId="0" fontId="8" fillId="4" borderId="19" xfId="0" applyFont="1" applyFill="1" applyBorder="1" applyAlignment="1" applyProtection="1">
      <alignment horizontal="left" indent="3"/>
      <protection locked="0"/>
    </xf>
    <xf numFmtId="0" fontId="8" fillId="4" borderId="20" xfId="0" applyFont="1" applyFill="1" applyBorder="1" applyAlignment="1" applyProtection="1">
      <alignment horizontal="left" indent="3"/>
      <protection locked="0"/>
    </xf>
    <xf numFmtId="0" fontId="8" fillId="4" borderId="21" xfId="0" applyFont="1" applyFill="1" applyBorder="1" applyAlignment="1" applyProtection="1">
      <alignment horizontal="left" indent="3"/>
      <protection locked="0"/>
    </xf>
    <xf numFmtId="0" fontId="11" fillId="3" borderId="20" xfId="0" applyFont="1" applyFill="1" applyBorder="1" applyAlignment="1" applyProtection="1">
      <alignment horizontal="left" indent="3"/>
    </xf>
    <xf numFmtId="0" fontId="11" fillId="3" borderId="21" xfId="0" applyFont="1" applyFill="1" applyBorder="1" applyAlignment="1" applyProtection="1">
      <alignment horizontal="left" indent="3"/>
    </xf>
    <xf numFmtId="0" fontId="8" fillId="4" borderId="13" xfId="0" applyFont="1" applyFill="1" applyBorder="1" applyAlignment="1" applyProtection="1">
      <alignment horizontal="left" indent="3"/>
      <protection locked="0"/>
    </xf>
    <xf numFmtId="0" fontId="8" fillId="4" borderId="15" xfId="0" applyFont="1" applyFill="1" applyBorder="1" applyAlignment="1" applyProtection="1">
      <alignment horizontal="left" indent="3"/>
      <protection locked="0"/>
    </xf>
    <xf numFmtId="0" fontId="8" fillId="4" borderId="17" xfId="0" applyFont="1" applyFill="1" applyBorder="1" applyAlignment="1" applyProtection="1">
      <alignment horizontal="left" indent="3"/>
      <protection locked="0"/>
    </xf>
    <xf numFmtId="0" fontId="11" fillId="3" borderId="15" xfId="0" applyFont="1" applyFill="1" applyBorder="1" applyAlignment="1" applyProtection="1">
      <alignment horizontal="left" indent="3"/>
    </xf>
    <xf numFmtId="0" fontId="11" fillId="3" borderId="17" xfId="0" applyFont="1" applyFill="1" applyBorder="1" applyAlignment="1" applyProtection="1">
      <alignment horizontal="left" indent="3"/>
    </xf>
    <xf numFmtId="0" fontId="6" fillId="5" borderId="1" xfId="0" applyFont="1" applyFill="1" applyBorder="1" applyAlignment="1" applyProtection="1">
      <alignment horizontal="center" vertical="center"/>
      <protection locked="0"/>
    </xf>
    <xf numFmtId="168" fontId="3" fillId="4" borderId="0" xfId="0" applyNumberFormat="1" applyFont="1" applyFill="1" applyProtection="1">
      <protection locked="0"/>
    </xf>
    <xf numFmtId="0" fontId="7" fillId="5" borderId="3" xfId="0" applyFont="1" applyFill="1" applyBorder="1" applyAlignment="1" applyProtection="1">
      <alignment horizontal="center" vertical="center"/>
      <protection locked="0"/>
    </xf>
    <xf numFmtId="0" fontId="12" fillId="2" borderId="0" xfId="2" applyFont="1" applyProtection="1">
      <protection locked="0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389658</xdr:colOff>
      <xdr:row>1</xdr:row>
      <xdr:rowOff>181047</xdr:rowOff>
    </xdr:from>
    <xdr:to>
      <xdr:col>4</xdr:col>
      <xdr:colOff>34636</xdr:colOff>
      <xdr:row>8</xdr:row>
      <xdr:rowOff>28050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A06C0C26-EE62-D9A1-8A3D-A7E61EE7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58" y="362888"/>
          <a:ext cx="6554933" cy="1119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33"/>
  <sheetViews>
    <sheetView showGridLines="0" tabSelected="1" zoomScale="110" zoomScaleNormal="110" workbookViewId="0">
      <selection activeCell="C30" sqref="C30"/>
    </sheetView>
  </sheetViews>
  <sheetFormatPr defaultColWidth="0" defaultRowHeight="14.25"/>
  <cols>
    <col min="1" max="1" width="5.5" style="1" customWidth="1"/>
    <col min="2" max="2" width="46.875" style="1" customWidth="1"/>
    <col min="3" max="3" width="23.25" style="1" bestFit="1" customWidth="1"/>
    <col min="4" max="4" width="15" style="1" customWidth="1"/>
    <col min="5" max="8" width="3.5" style="1" customWidth="1"/>
    <col min="9" max="9" width="3.5" hidden="1"/>
    <col min="10" max="16384" width="8.75" hidden="1"/>
  </cols>
  <sheetData>
    <row r="10" spans="2:4" ht="15" thickBot="1"/>
    <row r="11" spans="2:4" ht="26.25">
      <c r="B11" s="2" t="s">
        <v>7</v>
      </c>
      <c r="C11" s="3"/>
      <c r="D11" s="4"/>
    </row>
    <row r="12" spans="2:4" ht="17.25">
      <c r="B12" s="37" t="s">
        <v>6</v>
      </c>
      <c r="C12" s="32"/>
      <c r="D12" s="5">
        <v>1500</v>
      </c>
    </row>
    <row r="13" spans="2:4" ht="17.25">
      <c r="B13" s="38" t="s">
        <v>10</v>
      </c>
      <c r="C13" s="33"/>
      <c r="D13" s="6">
        <v>6.1699999999999998E-2</v>
      </c>
    </row>
    <row r="14" spans="2:4" ht="18" thickBot="1">
      <c r="B14" s="39" t="s">
        <v>9</v>
      </c>
      <c r="C14" s="34"/>
      <c r="D14" s="7">
        <f>D12*30%</f>
        <v>450</v>
      </c>
    </row>
    <row r="15" spans="2:4" ht="15" thickBot="1"/>
    <row r="16" spans="2:4" ht="28.5" customHeight="1">
      <c r="B16" s="8" t="s">
        <v>4</v>
      </c>
      <c r="C16" s="9"/>
      <c r="D16" s="10"/>
    </row>
    <row r="17" spans="1:6" ht="17.25">
      <c r="B17" s="37" t="s">
        <v>0</v>
      </c>
      <c r="C17" s="32"/>
      <c r="D17" s="11">
        <v>100</v>
      </c>
    </row>
    <row r="18" spans="1:6" ht="17.25">
      <c r="B18" s="38" t="s">
        <v>11</v>
      </c>
      <c r="C18" s="33"/>
      <c r="D18" s="12">
        <v>60</v>
      </c>
    </row>
    <row r="19" spans="1:6" ht="17.25">
      <c r="B19" s="38" t="s">
        <v>1</v>
      </c>
      <c r="C19" s="33"/>
      <c r="D19" s="13">
        <f>rendimento_carteira/12</f>
        <v>5.1416666666666668E-3</v>
      </c>
    </row>
    <row r="20" spans="1:6" ht="17.25">
      <c r="B20" s="40" t="s">
        <v>2</v>
      </c>
      <c r="C20" s="35"/>
      <c r="D20" s="30">
        <f>FV(taxa_mensal,qtd_meses,aporte*-1)</f>
        <v>7007.5703139351181</v>
      </c>
    </row>
    <row r="21" spans="1:6" ht="18" thickBot="1">
      <c r="B21" s="41" t="s">
        <v>3</v>
      </c>
      <c r="C21" s="36"/>
      <c r="D21" s="31">
        <f>patrimonio*rendimento_carteira</f>
        <v>432.36708836979676</v>
      </c>
      <c r="F21" s="14"/>
    </row>
    <row r="22" spans="1:6" ht="15" thickBot="1"/>
    <row r="23" spans="1:6" ht="30.75">
      <c r="B23" s="42" t="s">
        <v>5</v>
      </c>
      <c r="C23" s="44" t="s">
        <v>18</v>
      </c>
      <c r="D23" s="15" t="s">
        <v>17</v>
      </c>
    </row>
    <row r="24" spans="1:6" ht="17.25">
      <c r="A24" s="16">
        <v>2</v>
      </c>
      <c r="B24" s="21" t="s">
        <v>12</v>
      </c>
      <c r="C24" s="22">
        <f>FV($D$19,$A24*12,$D$17*-1)</f>
        <v>2547.4082530445776</v>
      </c>
      <c r="D24" s="23">
        <f>C24*rendimento_carteira</f>
        <v>157.17508921285042</v>
      </c>
    </row>
    <row r="25" spans="1:6" ht="17.25">
      <c r="A25" s="16">
        <v>5</v>
      </c>
      <c r="B25" s="24" t="s">
        <v>13</v>
      </c>
      <c r="C25" s="25">
        <f>FV($D$19,$A25*12,$D$17*-1)</f>
        <v>7007.5703139351181</v>
      </c>
      <c r="D25" s="26">
        <f>C25*rendimento_carteira</f>
        <v>432.36708836979676</v>
      </c>
    </row>
    <row r="26" spans="1:6" ht="17.25">
      <c r="A26" s="16">
        <v>10</v>
      </c>
      <c r="B26" s="24" t="s">
        <v>14</v>
      </c>
      <c r="C26" s="25">
        <f>FV($D$19,$A26*12,$D$17*-1)</f>
        <v>16540.009605522519</v>
      </c>
      <c r="D26" s="26">
        <f>C26*rendimento_carteira</f>
        <v>1020.5185926607394</v>
      </c>
    </row>
    <row r="27" spans="1:6" ht="17.25">
      <c r="A27" s="16">
        <v>20</v>
      </c>
      <c r="B27" s="24" t="s">
        <v>15</v>
      </c>
      <c r="C27" s="25">
        <f>FV($D$19,$A27*12,$D$17*-1)</f>
        <v>47146.175315397508</v>
      </c>
      <c r="D27" s="26">
        <f>C27*rendimento_carteira</f>
        <v>2908.9190169600261</v>
      </c>
    </row>
    <row r="28" spans="1:6" ht="18" thickBot="1">
      <c r="A28" s="16">
        <v>30</v>
      </c>
      <c r="B28" s="27" t="s">
        <v>16</v>
      </c>
      <c r="C28" s="28">
        <f>FV($D$19,$A28*12,$D$17*-1)</f>
        <v>103780.80865609167</v>
      </c>
      <c r="D28" s="29">
        <f>C28*rendimento_carteira</f>
        <v>6403.2758940808562</v>
      </c>
    </row>
    <row r="32" spans="1:6" ht="15">
      <c r="B32" s="17" t="s">
        <v>19</v>
      </c>
      <c r="C32" s="18"/>
      <c r="D32" s="45" t="str">
        <f>IF(D18&lt;=24,"Conservador",
 IF(AND(D18&gt;=25,D18&lt;=120),"Moderado",
 IF(AND(D18&gt;=121,D18&lt;=360),"Agressivo","")))</f>
        <v>Moderado</v>
      </c>
    </row>
    <row r="33" spans="2:4" ht="15">
      <c r="B33" s="19" t="s">
        <v>8</v>
      </c>
      <c r="C33" s="20"/>
      <c r="D33" s="43">
        <f>aporte</f>
        <v>100</v>
      </c>
    </row>
  </sheetData>
  <mergeCells count="2">
    <mergeCell ref="B11:D11"/>
    <mergeCell ref="B16:D16"/>
  </mergeCells>
  <conditionalFormatting sqref="D32">
    <cfRule type="colorScale" priority="2">
      <colorScale>
        <cfvo type="num" val="0"/>
        <cfvo type="num" val="24"/>
        <color rgb="FFFF7128"/>
        <color rgb="FFFF0000"/>
      </colorScale>
    </cfRule>
  </conditionalFormatting>
  <dataValidations count="2">
    <dataValidation type="list" allowBlank="1" showInputMessage="1" showErrorMessage="1" sqref="C32">
      <formula1>"Conservador, Moderado, Agressivo"</formula1>
    </dataValidation>
    <dataValidation type="list" allowBlank="1" showInputMessage="1" showErrorMessage="1" sqref="E32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7</vt:i4>
      </vt:variant>
    </vt:vector>
  </HeadingPairs>
  <TitlesOfParts>
    <vt:vector size="8" baseType="lpstr">
      <vt:lpstr>APP</vt:lpstr>
      <vt:lpstr>aporte</vt:lpstr>
      <vt:lpstr>patrimonio</vt:lpstr>
      <vt:lpstr>qtd_meses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PC</cp:lastModifiedBy>
  <dcterms:created xsi:type="dcterms:W3CDTF">2025-04-16T18:38:03Z</dcterms:created>
  <dcterms:modified xsi:type="dcterms:W3CDTF">2025-06-01T00:28:41Z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