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1960766_ed_ac_uk/Documents/TRABAJO/EDINBURGH/STUDIES/MASTER/Testing/"/>
    </mc:Choice>
  </mc:AlternateContent>
  <xr:revisionPtr revIDLastSave="268" documentId="8_{9E2FE6F5-F85C-4666-AD52-F066A41102FD}" xr6:coauthVersionLast="47" xr6:coauthVersionMax="47" xr10:uidLastSave="{1151BB31-1DC5-40A1-BF27-6C25649D0BD9}"/>
  <bookViews>
    <workbookView xWindow="-120" yWindow="-120" windowWidth="29040" windowHeight="15720" xr2:uid="{00000000-000D-0000-FFFF-FFFF00000000}"/>
  </bookViews>
  <sheets>
    <sheet name="GRAPHS" sheetId="8" r:id="rId1"/>
    <sheet name="DEBIAN - PVH - 400MB" sheetId="2" r:id="rId2"/>
    <sheet name="DEBIAN - PVH - 190MB" sheetId="3" r:id="rId3"/>
    <sheet name="FEDORA - PVH - 190MB " sheetId="4" r:id="rId4"/>
    <sheet name="ALPINE - HVM - 190MB " sheetId="6" r:id="rId5"/>
    <sheet name="ALPINE - HVM - 300MB" sheetId="1" r:id="rId6"/>
    <sheet name="DEBIAN - HVM - 300MB" sheetId="5" r:id="rId7"/>
    <sheet name="FEDORA - HVM - 370MB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8" l="1"/>
  <c r="I33" i="8"/>
  <c r="H33" i="8"/>
  <c r="V16" i="8"/>
  <c r="U16" i="8"/>
  <c r="T16" i="8"/>
  <c r="P16" i="8"/>
  <c r="O16" i="8"/>
  <c r="N16" i="8"/>
  <c r="C50" i="8"/>
  <c r="B50" i="8"/>
  <c r="C33" i="8"/>
  <c r="B33" i="8"/>
  <c r="J16" i="8"/>
  <c r="I16" i="8"/>
  <c r="H16" i="8"/>
  <c r="C16" i="8"/>
  <c r="B16" i="8"/>
  <c r="V15" i="8"/>
  <c r="U15" i="8"/>
  <c r="T15" i="8"/>
  <c r="V14" i="8"/>
  <c r="U14" i="8"/>
  <c r="T14" i="8"/>
  <c r="V13" i="8"/>
  <c r="U13" i="8"/>
  <c r="T13" i="8"/>
  <c r="W12" i="8"/>
  <c r="W11" i="8"/>
  <c r="W10" i="8"/>
  <c r="W9" i="8"/>
  <c r="W8" i="8"/>
  <c r="W7" i="8"/>
  <c r="W6" i="8"/>
  <c r="W5" i="8"/>
  <c r="W16" i="8" s="1"/>
  <c r="W4" i="8"/>
  <c r="W3" i="8"/>
  <c r="P15" i="8"/>
  <c r="O15" i="8"/>
  <c r="N15" i="8"/>
  <c r="P14" i="8"/>
  <c r="O14" i="8"/>
  <c r="N14" i="8"/>
  <c r="P13" i="8"/>
  <c r="O13" i="8"/>
  <c r="N13" i="8"/>
  <c r="Q12" i="8"/>
  <c r="Q11" i="8"/>
  <c r="Q10" i="8"/>
  <c r="Q9" i="8"/>
  <c r="Q8" i="8"/>
  <c r="Q7" i="8"/>
  <c r="Q6" i="8"/>
  <c r="Q5" i="8"/>
  <c r="Q4" i="8"/>
  <c r="Q16" i="8" s="1"/>
  <c r="Q3" i="8"/>
  <c r="J32" i="8"/>
  <c r="I32" i="8"/>
  <c r="H32" i="8"/>
  <c r="J31" i="8"/>
  <c r="I31" i="8"/>
  <c r="H31" i="8"/>
  <c r="J30" i="8"/>
  <c r="I30" i="8"/>
  <c r="H30" i="8"/>
  <c r="K29" i="8"/>
  <c r="K28" i="8"/>
  <c r="K27" i="8"/>
  <c r="K26" i="8"/>
  <c r="K25" i="8"/>
  <c r="K24" i="8"/>
  <c r="K23" i="8"/>
  <c r="K22" i="8"/>
  <c r="K21" i="8"/>
  <c r="K33" i="8" s="1"/>
  <c r="K20" i="8"/>
  <c r="J15" i="8"/>
  <c r="I15" i="8"/>
  <c r="H15" i="8"/>
  <c r="J14" i="8"/>
  <c r="I14" i="8"/>
  <c r="H14" i="8"/>
  <c r="J13" i="8"/>
  <c r="I13" i="8"/>
  <c r="H13" i="8"/>
  <c r="K12" i="8"/>
  <c r="K11" i="8"/>
  <c r="K10" i="8"/>
  <c r="K9" i="8"/>
  <c r="K8" i="8"/>
  <c r="K7" i="8"/>
  <c r="K6" i="8"/>
  <c r="K5" i="8"/>
  <c r="K16" i="8" s="1"/>
  <c r="K4" i="8"/>
  <c r="K3" i="8"/>
  <c r="C32" i="8"/>
  <c r="B32" i="8"/>
  <c r="C31" i="8"/>
  <c r="B31" i="8"/>
  <c r="C30" i="8"/>
  <c r="B30" i="8"/>
  <c r="E29" i="8"/>
  <c r="E28" i="8"/>
  <c r="E27" i="8"/>
  <c r="E26" i="8"/>
  <c r="E25" i="8"/>
  <c r="E24" i="8"/>
  <c r="E23" i="8"/>
  <c r="E22" i="8"/>
  <c r="E21" i="8"/>
  <c r="E33" i="8" s="1"/>
  <c r="E20" i="8"/>
  <c r="C15" i="8"/>
  <c r="B15" i="8"/>
  <c r="C14" i="8"/>
  <c r="B14" i="8"/>
  <c r="C13" i="8"/>
  <c r="B13" i="8"/>
  <c r="E12" i="8"/>
  <c r="E11" i="8"/>
  <c r="E10" i="8"/>
  <c r="E9" i="8"/>
  <c r="E8" i="8"/>
  <c r="E7" i="8"/>
  <c r="E6" i="8"/>
  <c r="E5" i="8"/>
  <c r="E4" i="8"/>
  <c r="E3" i="8"/>
  <c r="C49" i="8"/>
  <c r="B49" i="8"/>
  <c r="C48" i="8"/>
  <c r="B48" i="8"/>
  <c r="C47" i="8"/>
  <c r="B47" i="8"/>
  <c r="E46" i="8"/>
  <c r="E45" i="8"/>
  <c r="E44" i="8"/>
  <c r="E43" i="8"/>
  <c r="E42" i="8"/>
  <c r="E41" i="8"/>
  <c r="E40" i="8"/>
  <c r="E39" i="8"/>
  <c r="E38" i="8"/>
  <c r="E50" i="8" s="1"/>
  <c r="E37" i="8"/>
  <c r="E3" i="7"/>
  <c r="E4" i="7"/>
  <c r="E5" i="7"/>
  <c r="E6" i="7"/>
  <c r="E7" i="7"/>
  <c r="E8" i="7"/>
  <c r="E9" i="7"/>
  <c r="E10" i="7"/>
  <c r="E11" i="7"/>
  <c r="E2" i="7"/>
  <c r="D14" i="7"/>
  <c r="C14" i="7"/>
  <c r="B14" i="7"/>
  <c r="D13" i="7"/>
  <c r="C13" i="7"/>
  <c r="B13" i="7"/>
  <c r="D12" i="7"/>
  <c r="C12" i="7"/>
  <c r="B12" i="7"/>
  <c r="E13" i="1"/>
  <c r="E14" i="1"/>
  <c r="E12" i="1"/>
  <c r="E3" i="1"/>
  <c r="E4" i="1"/>
  <c r="E5" i="1"/>
  <c r="E6" i="1"/>
  <c r="E7" i="1"/>
  <c r="E8" i="1"/>
  <c r="E9" i="1"/>
  <c r="E10" i="1"/>
  <c r="E11" i="1"/>
  <c r="E2" i="1"/>
  <c r="C14" i="1"/>
  <c r="D14" i="1"/>
  <c r="B14" i="1"/>
  <c r="C13" i="1"/>
  <c r="D13" i="1"/>
  <c r="B13" i="1"/>
  <c r="C12" i="1"/>
  <c r="D12" i="1"/>
  <c r="B12" i="1"/>
  <c r="D14" i="6"/>
  <c r="C14" i="6"/>
  <c r="B14" i="6"/>
  <c r="D13" i="6"/>
  <c r="C13" i="6"/>
  <c r="B13" i="6"/>
  <c r="D12" i="6"/>
  <c r="C12" i="6"/>
  <c r="B12" i="6"/>
  <c r="E11" i="6"/>
  <c r="E10" i="6"/>
  <c r="E9" i="6"/>
  <c r="E8" i="6"/>
  <c r="E7" i="6"/>
  <c r="E6" i="6"/>
  <c r="E5" i="6"/>
  <c r="E4" i="6"/>
  <c r="E3" i="6"/>
  <c r="E14" i="6" s="1"/>
  <c r="E2" i="6"/>
  <c r="D14" i="5"/>
  <c r="C14" i="5"/>
  <c r="B14" i="5"/>
  <c r="D13" i="5"/>
  <c r="C13" i="5"/>
  <c r="B13" i="5"/>
  <c r="D12" i="5"/>
  <c r="C12" i="5"/>
  <c r="B12" i="5"/>
  <c r="E11" i="5"/>
  <c r="E10" i="5"/>
  <c r="E9" i="5"/>
  <c r="E8" i="5"/>
  <c r="E7" i="5"/>
  <c r="E6" i="5"/>
  <c r="E5" i="5"/>
  <c r="E12" i="5" s="1"/>
  <c r="E4" i="5"/>
  <c r="E3" i="5"/>
  <c r="E14" i="5" s="1"/>
  <c r="E2" i="5"/>
  <c r="D12" i="4"/>
  <c r="D13" i="4"/>
  <c r="D14" i="4"/>
  <c r="D12" i="3"/>
  <c r="D13" i="3"/>
  <c r="D14" i="3"/>
  <c r="D12" i="2"/>
  <c r="D13" i="2"/>
  <c r="D14" i="2"/>
  <c r="E16" i="8" l="1"/>
  <c r="W13" i="8"/>
  <c r="Q14" i="8"/>
  <c r="E15" i="8"/>
  <c r="E32" i="8"/>
  <c r="K15" i="8"/>
  <c r="Q13" i="8"/>
  <c r="W14" i="8"/>
  <c r="K32" i="8"/>
  <c r="K31" i="8"/>
  <c r="K30" i="8"/>
  <c r="E48" i="8"/>
  <c r="E30" i="8"/>
  <c r="E49" i="8"/>
  <c r="W15" i="8"/>
  <c r="Q15" i="8"/>
  <c r="K14" i="8"/>
  <c r="K13" i="8"/>
  <c r="E31" i="8"/>
  <c r="E13" i="8"/>
  <c r="E14" i="8"/>
  <c r="E47" i="8"/>
  <c r="E12" i="7"/>
  <c r="E13" i="7"/>
  <c r="E14" i="7"/>
  <c r="E13" i="6"/>
  <c r="E12" i="6"/>
  <c r="E13" i="5"/>
  <c r="D11" i="2"/>
  <c r="D10" i="2"/>
  <c r="D9" i="2"/>
  <c r="D8" i="2"/>
  <c r="D7" i="2"/>
  <c r="D6" i="2"/>
  <c r="D5" i="2"/>
  <c r="D4" i="2"/>
  <c r="D3" i="2"/>
  <c r="D2" i="2"/>
  <c r="D11" i="3"/>
  <c r="D10" i="3"/>
  <c r="D9" i="3"/>
  <c r="D8" i="3"/>
  <c r="D7" i="3"/>
  <c r="D6" i="3"/>
  <c r="D5" i="3"/>
  <c r="D4" i="3"/>
  <c r="D3" i="3"/>
  <c r="D2" i="3"/>
  <c r="D3" i="4"/>
  <c r="D4" i="4"/>
  <c r="D5" i="4"/>
  <c r="D6" i="4"/>
  <c r="D7" i="4"/>
  <c r="D8" i="4"/>
  <c r="D9" i="4"/>
  <c r="D10" i="4"/>
  <c r="D11" i="4"/>
  <c r="D2" i="4"/>
  <c r="C14" i="4"/>
  <c r="B14" i="4"/>
  <c r="C13" i="4"/>
  <c r="B13" i="4"/>
  <c r="C12" i="4"/>
  <c r="B12" i="4"/>
  <c r="C14" i="3"/>
  <c r="B14" i="3"/>
  <c r="C13" i="3"/>
  <c r="B13" i="3"/>
  <c r="C12" i="3"/>
  <c r="B12" i="3"/>
  <c r="C14" i="2"/>
  <c r="B14" i="2"/>
  <c r="C13" i="2"/>
  <c r="B13" i="2"/>
  <c r="C12" i="2"/>
  <c r="B12" i="2"/>
</calcChain>
</file>

<file path=xl/sharedStrings.xml><?xml version="1.0" encoding="utf-8"?>
<sst xmlns="http://schemas.openxmlformats.org/spreadsheetml/2006/main" count="167" uniqueCount="24">
  <si>
    <t>Number</t>
  </si>
  <si>
    <t>Time to start</t>
  </si>
  <si>
    <t>Average</t>
  </si>
  <si>
    <t>Min</t>
  </si>
  <si>
    <t>Max</t>
  </si>
  <si>
    <t>Total</t>
  </si>
  <si>
    <t>Launch Window</t>
  </si>
  <si>
    <t>Boot launch till user login</t>
  </si>
  <si>
    <t>DEBIAN</t>
  </si>
  <si>
    <t>PVH</t>
  </si>
  <si>
    <t>190MB</t>
  </si>
  <si>
    <t>HVM</t>
  </si>
  <si>
    <t>300MB</t>
  </si>
  <si>
    <t>ALPINE</t>
  </si>
  <si>
    <t>FEDORA</t>
  </si>
  <si>
    <t>370MB</t>
  </si>
  <si>
    <t>FEDORA COREOS</t>
  </si>
  <si>
    <t>400MB</t>
  </si>
  <si>
    <t>Xen Launch Window</t>
  </si>
  <si>
    <t>OS Boot (untill user login)</t>
  </si>
  <si>
    <t>StandDev</t>
  </si>
  <si>
    <t>NA</t>
  </si>
  <si>
    <t>Total Time to Boot</t>
  </si>
  <si>
    <t>Xen Time to Start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</si>
</sst>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DBD2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33" borderId="0" xfId="0" applyFill="1" applyAlignment="1">
      <alignment vertical="top" wrapText="1"/>
    </xf>
    <xf numFmtId="0" fontId="0" fillId="34" borderId="0" xfId="0" applyFill="1" applyAlignment="1">
      <alignment vertical="top" wrapText="1"/>
    </xf>
    <xf numFmtId="0" fontId="0" fillId="35" borderId="0" xfId="0" applyFill="1" applyAlignment="1">
      <alignment vertical="top" wrapText="1"/>
    </xf>
    <xf numFmtId="0" fontId="0" fillId="36" borderId="0" xfId="0" applyFill="1" applyAlignment="1">
      <alignment vertical="top" wrapText="1"/>
    </xf>
    <xf numFmtId="0" fontId="0" fillId="36" borderId="0" xfId="0" applyFill="1"/>
    <xf numFmtId="164" fontId="0" fillId="36" borderId="0" xfId="0" applyNumberFormat="1" applyFill="1" applyAlignment="1">
      <alignment vertical="top" wrapText="1"/>
    </xf>
    <xf numFmtId="0" fontId="0" fillId="37" borderId="0" xfId="0" applyFill="1"/>
    <xf numFmtId="0" fontId="0" fillId="38" borderId="0" xfId="0" applyFill="1"/>
    <xf numFmtId="0" fontId="18" fillId="0" borderId="0" xfId="0" applyFont="1" applyAlignment="1">
      <alignment vertical="top" wrapText="1"/>
    </xf>
    <xf numFmtId="0" fontId="0" fillId="0" borderId="0" xfId="0" applyFill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Qubes</a:t>
            </a:r>
            <a:r>
              <a:rPr lang="en-GB" baseline="0"/>
              <a:t> OS Launch VM time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Alpine HVM 190MB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GRAPHS!$T$16:$W$16</c:f>
                <c:numCache>
                  <c:formatCode>General</c:formatCode>
                  <c:ptCount val="4"/>
                  <c:pt idx="0">
                    <c:v>1.0648591456150456</c:v>
                  </c:pt>
                  <c:pt idx="1">
                    <c:v>1.3094347805234305</c:v>
                  </c:pt>
                  <c:pt idx="2">
                    <c:v>2.0744396833844023</c:v>
                  </c:pt>
                  <c:pt idx="3">
                    <c:v>2.446223847302432</c:v>
                  </c:pt>
                </c:numCache>
              </c:numRef>
            </c:plus>
            <c:minus>
              <c:numRef>
                <c:f>GRAPHS!$T$16:$W$16</c:f>
                <c:numCache>
                  <c:formatCode>General</c:formatCode>
                  <c:ptCount val="4"/>
                  <c:pt idx="0">
                    <c:v>1.0648591456150456</c:v>
                  </c:pt>
                  <c:pt idx="1">
                    <c:v>1.3094347805234305</c:v>
                  </c:pt>
                  <c:pt idx="2">
                    <c:v>2.0744396833844023</c:v>
                  </c:pt>
                  <c:pt idx="3">
                    <c:v>2.446223847302432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GRAPHS!$H$2:$K$2</c:f>
              <c:strCache>
                <c:ptCount val="4"/>
                <c:pt idx="0">
                  <c:v>Xen Time to Start Machine</c:v>
                </c:pt>
                <c:pt idx="1">
                  <c:v>Xen Launch Window</c:v>
                </c:pt>
                <c:pt idx="2">
                  <c:v>OS Boot (untill user login)</c:v>
                </c:pt>
                <c:pt idx="3">
                  <c:v>Total Time to Boot</c:v>
                </c:pt>
              </c:strCache>
            </c:strRef>
          </c:cat>
          <c:val>
            <c:numRef>
              <c:f>GRAPHS!$T$13:$W$13</c:f>
              <c:numCache>
                <c:formatCode>0.000</c:formatCode>
                <c:ptCount val="4"/>
                <c:pt idx="0">
                  <c:v>9.2633333333333319</c:v>
                </c:pt>
                <c:pt idx="1">
                  <c:v>6.9377777777777778</c:v>
                </c:pt>
                <c:pt idx="2" formatCode="General">
                  <c:v>11.26</c:v>
                </c:pt>
                <c:pt idx="3" formatCode="General">
                  <c:v>27.461111111111109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54-45B5-85A1-5076184F1C41}"/>
            </c:ext>
          </c:extLst>
        </c:ser>
        <c:ser>
          <c:idx val="0"/>
          <c:order val="3"/>
          <c:tx>
            <c:v>Alpine HVM 300MB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GRAPHS!$N$16:$Q$16</c:f>
                <c:numCache>
                  <c:formatCode>General</c:formatCode>
                  <c:ptCount val="4"/>
                  <c:pt idx="0">
                    <c:v>1.7231221663016316</c:v>
                  </c:pt>
                  <c:pt idx="1">
                    <c:v>1.9654947073051232</c:v>
                  </c:pt>
                  <c:pt idx="2">
                    <c:v>2.8565660231201502</c:v>
                  </c:pt>
                  <c:pt idx="3">
                    <c:v>4.8509663985642772</c:v>
                  </c:pt>
                </c:numCache>
              </c:numRef>
            </c:plus>
            <c:minus>
              <c:numRef>
                <c:f>GRAPHS!$N$16:$Q$16</c:f>
                <c:numCache>
                  <c:formatCode>General</c:formatCode>
                  <c:ptCount val="4"/>
                  <c:pt idx="0">
                    <c:v>1.7231221663016316</c:v>
                  </c:pt>
                  <c:pt idx="1">
                    <c:v>1.9654947073051232</c:v>
                  </c:pt>
                  <c:pt idx="2">
                    <c:v>2.8565660231201502</c:v>
                  </c:pt>
                  <c:pt idx="3">
                    <c:v>4.8509663985642772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GRAPHS!$H$2:$K$2</c:f>
              <c:strCache>
                <c:ptCount val="4"/>
                <c:pt idx="0">
                  <c:v>Xen Time to Start Machine</c:v>
                </c:pt>
                <c:pt idx="1">
                  <c:v>Xen Launch Window</c:v>
                </c:pt>
                <c:pt idx="2">
                  <c:v>OS Boot (untill user login)</c:v>
                </c:pt>
                <c:pt idx="3">
                  <c:v>Total Time to Boot</c:v>
                </c:pt>
              </c:strCache>
            </c:strRef>
          </c:cat>
          <c:val>
            <c:numRef>
              <c:f>GRAPHS!$N$13:$Q$13</c:f>
              <c:numCache>
                <c:formatCode>0.000</c:formatCode>
                <c:ptCount val="4"/>
                <c:pt idx="0">
                  <c:v>9.0466666666666651</c:v>
                </c:pt>
                <c:pt idx="1">
                  <c:v>5.5677777777777777</c:v>
                </c:pt>
                <c:pt idx="2">
                  <c:v>11.752222222222223</c:v>
                </c:pt>
                <c:pt idx="3">
                  <c:v>26.366666666666667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4-45B5-85A1-5076184F1C41}"/>
            </c:ext>
          </c:extLst>
        </c:ser>
        <c:ser>
          <c:idx val="1"/>
          <c:order val="4"/>
          <c:tx>
            <c:v>Debian HVM 300MB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GRAPHS!$H$16:$K$16</c:f>
                <c:numCache>
                  <c:formatCode>General</c:formatCode>
                  <c:ptCount val="4"/>
                  <c:pt idx="0">
                    <c:v>2.1514646174176355</c:v>
                  </c:pt>
                  <c:pt idx="1">
                    <c:v>1.6960132992141046</c:v>
                  </c:pt>
                  <c:pt idx="2">
                    <c:v>5.1510923868416363</c:v>
                  </c:pt>
                  <c:pt idx="3">
                    <c:v>4.7906132175327558</c:v>
                  </c:pt>
                </c:numCache>
              </c:numRef>
            </c:plus>
            <c:minus>
              <c:numRef>
                <c:f>GRAPHS!$H$16:$K$16</c:f>
                <c:numCache>
                  <c:formatCode>General</c:formatCode>
                  <c:ptCount val="4"/>
                  <c:pt idx="0">
                    <c:v>2.1514646174176355</c:v>
                  </c:pt>
                  <c:pt idx="1">
                    <c:v>1.6960132992141046</c:v>
                  </c:pt>
                  <c:pt idx="2">
                    <c:v>5.1510923868416363</c:v>
                  </c:pt>
                  <c:pt idx="3">
                    <c:v>4.7906132175327558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GRAPHS!$H$2:$K$2</c:f>
              <c:strCache>
                <c:ptCount val="4"/>
                <c:pt idx="0">
                  <c:v>Xen Time to Start Machine</c:v>
                </c:pt>
                <c:pt idx="1">
                  <c:v>Xen Launch Window</c:v>
                </c:pt>
                <c:pt idx="2">
                  <c:v>OS Boot (untill user login)</c:v>
                </c:pt>
                <c:pt idx="3">
                  <c:v>Total Time to Boot</c:v>
                </c:pt>
              </c:strCache>
            </c:strRef>
          </c:cat>
          <c:val>
            <c:numRef>
              <c:f>GRAPHS!$H$13:$K$13</c:f>
              <c:numCache>
                <c:formatCode>0.000</c:formatCode>
                <c:ptCount val="4"/>
                <c:pt idx="0">
                  <c:v>9.5299999999999994</c:v>
                </c:pt>
                <c:pt idx="1">
                  <c:v>3.6411111111111105</c:v>
                </c:pt>
                <c:pt idx="2">
                  <c:v>21.655555555555551</c:v>
                </c:pt>
                <c:pt idx="3">
                  <c:v>34.826666666666675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4-45B5-85A1-5076184F1C41}"/>
            </c:ext>
          </c:extLst>
        </c:ser>
        <c:ser>
          <c:idx val="2"/>
          <c:order val="5"/>
          <c:tx>
            <c:v>Fedora CoreOS HVM 370MB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GRAPHS!$H$33:$K$33</c:f>
                <c:numCache>
                  <c:formatCode>General</c:formatCode>
                  <c:ptCount val="4"/>
                  <c:pt idx="0">
                    <c:v>2.0947918220619894</c:v>
                  </c:pt>
                  <c:pt idx="1">
                    <c:v>0.86121683938741378</c:v>
                  </c:pt>
                  <c:pt idx="2">
                    <c:v>2.4172246482277981</c:v>
                  </c:pt>
                  <c:pt idx="3">
                    <c:v>2.3427227748924957</c:v>
                  </c:pt>
                </c:numCache>
              </c:numRef>
            </c:plus>
            <c:minus>
              <c:numRef>
                <c:f>GRAPHS!$H$33:$K$33</c:f>
                <c:numCache>
                  <c:formatCode>General</c:formatCode>
                  <c:ptCount val="4"/>
                  <c:pt idx="0">
                    <c:v>2.0947918220619894</c:v>
                  </c:pt>
                  <c:pt idx="1">
                    <c:v>0.86121683938741378</c:v>
                  </c:pt>
                  <c:pt idx="2">
                    <c:v>2.4172246482277981</c:v>
                  </c:pt>
                  <c:pt idx="3">
                    <c:v>2.3427227748924957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GRAPHS!$H$2:$K$2</c:f>
              <c:strCache>
                <c:ptCount val="4"/>
                <c:pt idx="0">
                  <c:v>Xen Time to Start Machine</c:v>
                </c:pt>
                <c:pt idx="1">
                  <c:v>Xen Launch Window</c:v>
                </c:pt>
                <c:pt idx="2">
                  <c:v>OS Boot (untill user login)</c:v>
                </c:pt>
                <c:pt idx="3">
                  <c:v>Total Time to Boot</c:v>
                </c:pt>
              </c:strCache>
            </c:strRef>
          </c:cat>
          <c:val>
            <c:numRef>
              <c:f>GRAPHS!$H$30:$K$30</c:f>
              <c:numCache>
                <c:formatCode>0.000</c:formatCode>
                <c:ptCount val="4"/>
                <c:pt idx="0">
                  <c:v>9.2544444444444434</c:v>
                </c:pt>
                <c:pt idx="1">
                  <c:v>2.882222222222222</c:v>
                </c:pt>
                <c:pt idx="2">
                  <c:v>38.833333333333329</c:v>
                </c:pt>
                <c:pt idx="3">
                  <c:v>50.97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54-45B5-85A1-5076184F1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3453968"/>
        <c:axId val="1053452304"/>
        <c:extLst>
          <c:ext xmlns:c15="http://schemas.microsoft.com/office/drawing/2012/chart" uri="{02D57815-91ED-43cb-92C2-25804820EDAC}">
            <c15:filteredBarSeries>
              <c15:ser>
                <c:idx val="4"/>
                <c:order val="1"/>
                <c:tx>
                  <c:v>Debian PVH 190MB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GRAPHS!$B$16:$E$16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1.9901828503375678</c:v>
                        </c:pt>
                        <c:pt idx="1">
                          <c:v>4.6234604044060799</c:v>
                        </c:pt>
                        <c:pt idx="3">
                          <c:v>5.4240483036197649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GRAPHS!$B$16:$E$16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1.9901828503375678</c:v>
                        </c:pt>
                        <c:pt idx="1">
                          <c:v>4.6234604044060799</c:v>
                        </c:pt>
                        <c:pt idx="3">
                          <c:v>5.4240483036197649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GRAPHS!$B$13:$E$13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10.445555555555556</c:v>
                      </c:pt>
                      <c:pt idx="1">
                        <c:v>29.211111111111116</c:v>
                      </c:pt>
                      <c:pt idx="3">
                        <c:v>39.656666666666666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354-45B5-85A1-5076184F1C41}"/>
                  </c:ext>
                </c:extLst>
              </c15:ser>
            </c15:filteredBarSeries>
            <c15:filteredBarSeries>
              <c15:ser>
                <c:idx val="5"/>
                <c:order val="2"/>
                <c:tx>
                  <c:v>Fedora PVH 190MB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GRAPHS!$B$33:$E$33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4.3383054807660137</c:v>
                        </c:pt>
                        <c:pt idx="1">
                          <c:v>6.0228138034569207</c:v>
                        </c:pt>
                        <c:pt idx="3">
                          <c:v>6.1489531629375636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GRAPHS!$B$33:$E$33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4.3383054807660137</c:v>
                        </c:pt>
                        <c:pt idx="1">
                          <c:v>6.0228138034569207</c:v>
                        </c:pt>
                        <c:pt idx="3">
                          <c:v>6.1489531629375636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GRAPHS!$B$30:$E$30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13.092222222222222</c:v>
                      </c:pt>
                      <c:pt idx="1">
                        <c:v>31.531111111111109</c:v>
                      </c:pt>
                      <c:pt idx="3">
                        <c:v>44.623333333333335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354-45B5-85A1-5076184F1C4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Debian PVH 400MB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GRAPHS!$B$50:$E$50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1.8595997179799613</c:v>
                        </c:pt>
                        <c:pt idx="1">
                          <c:v>2.7089640291283148</c:v>
                        </c:pt>
                        <c:pt idx="3">
                          <c:v>4.080891446730722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GRAPHS!$B$50:$E$50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1.8595997179799613</c:v>
                        </c:pt>
                        <c:pt idx="1">
                          <c:v>2.7089640291283148</c:v>
                        </c:pt>
                        <c:pt idx="3">
                          <c:v>4.080891446730722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GRAPHS!$B$47:$E$47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10.788888888888888</c:v>
                      </c:pt>
                      <c:pt idx="1">
                        <c:v>4.9211111111111112</c:v>
                      </c:pt>
                      <c:pt idx="3">
                        <c:v>15.71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354-45B5-85A1-5076184F1C41}"/>
                  </c:ext>
                </c:extLst>
              </c15:ser>
            </c15:filteredBarSeries>
          </c:ext>
        </c:extLst>
      </c:barChart>
      <c:catAx>
        <c:axId val="105345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52304"/>
        <c:crosses val="autoZero"/>
        <c:auto val="1"/>
        <c:lblAlgn val="ctr"/>
        <c:lblOffset val="100"/>
        <c:noMultiLvlLbl val="0"/>
      </c:catAx>
      <c:valAx>
        <c:axId val="10534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76141274263308"/>
          <c:y val="0.11856452437751257"/>
          <c:w val="0.24765644488973076"/>
          <c:h val="0.28043860533791115"/>
        </c:manualLayout>
      </c:layout>
      <c:overlay val="1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'DEBIAN - PVH - 400MB'!$A$2:$A$11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'DEBIAN - PVH - 400MB'!$B$2:$B$11</c:f>
              <c:numCache>
                <c:formatCode>General</c:formatCode>
                <c:ptCount val="10"/>
                <c:pt idx="0">
                  <c:v>52.95</c:v>
                </c:pt>
                <c:pt idx="1">
                  <c:v>11.91</c:v>
                </c:pt>
                <c:pt idx="2">
                  <c:v>13.3</c:v>
                </c:pt>
                <c:pt idx="3">
                  <c:v>10.119999999999999</c:v>
                </c:pt>
                <c:pt idx="4">
                  <c:v>8.1300000000000008</c:v>
                </c:pt>
                <c:pt idx="5">
                  <c:v>10.55</c:v>
                </c:pt>
                <c:pt idx="6">
                  <c:v>13.32</c:v>
                </c:pt>
                <c:pt idx="7">
                  <c:v>10.63</c:v>
                </c:pt>
                <c:pt idx="8">
                  <c:v>10.82</c:v>
                </c:pt>
                <c:pt idx="9">
                  <c:v>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E-4647-99EB-BB136A7BEC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'DEBIAN - PVH - 400MB'!$A$2:$A$11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'DEBIAN - PVH - 400MB'!$C$2:$C$11</c:f>
              <c:numCache>
                <c:formatCode>General</c:formatCode>
                <c:ptCount val="10"/>
                <c:pt idx="0">
                  <c:v>3.64</c:v>
                </c:pt>
                <c:pt idx="1">
                  <c:v>4.76</c:v>
                </c:pt>
                <c:pt idx="2">
                  <c:v>11.91</c:v>
                </c:pt>
                <c:pt idx="3">
                  <c:v>3.52</c:v>
                </c:pt>
                <c:pt idx="4">
                  <c:v>2.98</c:v>
                </c:pt>
                <c:pt idx="5">
                  <c:v>3.58</c:v>
                </c:pt>
                <c:pt idx="6">
                  <c:v>4.8</c:v>
                </c:pt>
                <c:pt idx="7">
                  <c:v>3.7</c:v>
                </c:pt>
                <c:pt idx="8">
                  <c:v>4.03</c:v>
                </c:pt>
                <c:pt idx="9">
                  <c:v>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E-4647-99EB-BB136A7BEC5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'DEBIAN - PVH - 400MB'!$A$2:$A$11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'DEBIAN - PVH - 400MB'!$D$2:$D$11</c:f>
              <c:numCache>
                <c:formatCode>General</c:formatCode>
                <c:ptCount val="10"/>
                <c:pt idx="0">
                  <c:v>56.59</c:v>
                </c:pt>
                <c:pt idx="1">
                  <c:v>16.670000000000002</c:v>
                </c:pt>
                <c:pt idx="2">
                  <c:v>25.21</c:v>
                </c:pt>
                <c:pt idx="3">
                  <c:v>13.639999999999999</c:v>
                </c:pt>
                <c:pt idx="4">
                  <c:v>11.110000000000001</c:v>
                </c:pt>
                <c:pt idx="5">
                  <c:v>14.13</c:v>
                </c:pt>
                <c:pt idx="6">
                  <c:v>18.12</c:v>
                </c:pt>
                <c:pt idx="7">
                  <c:v>14.330000000000002</c:v>
                </c:pt>
                <c:pt idx="8">
                  <c:v>14.850000000000001</c:v>
                </c:pt>
                <c:pt idx="9">
                  <c:v>13.33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E-4647-99EB-BB136A7B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275919"/>
        <c:axId val="896269679"/>
      </c:barChart>
      <c:catAx>
        <c:axId val="89627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69679"/>
        <c:crosses val="autoZero"/>
        <c:auto val="1"/>
        <c:lblAlgn val="ctr"/>
        <c:lblOffset val="100"/>
        <c:noMultiLvlLbl val="0"/>
      </c:catAx>
      <c:valAx>
        <c:axId val="89626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'FEDORA - HVM - 370MB'!$A$2:$A$11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'FEDORA - HVM - 370MB'!$B$2:$B$11</c:f>
              <c:numCache>
                <c:formatCode>General</c:formatCode>
                <c:ptCount val="10"/>
                <c:pt idx="0">
                  <c:v>61.69</c:v>
                </c:pt>
                <c:pt idx="1">
                  <c:v>6.94</c:v>
                </c:pt>
                <c:pt idx="2">
                  <c:v>9.24</c:v>
                </c:pt>
                <c:pt idx="3">
                  <c:v>12.68</c:v>
                </c:pt>
                <c:pt idx="4">
                  <c:v>7.58</c:v>
                </c:pt>
                <c:pt idx="5">
                  <c:v>10.89</c:v>
                </c:pt>
                <c:pt idx="6">
                  <c:v>11.62</c:v>
                </c:pt>
                <c:pt idx="7">
                  <c:v>6.99</c:v>
                </c:pt>
                <c:pt idx="8">
                  <c:v>7.92</c:v>
                </c:pt>
                <c:pt idx="9">
                  <c:v>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8-41CB-8399-27C5429B67A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'FEDORA - HVM - 370MB'!$A$2:$A$11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'FEDORA - HVM - 370MB'!$C$2:$C$11</c:f>
              <c:numCache>
                <c:formatCode>General</c:formatCode>
                <c:ptCount val="10"/>
                <c:pt idx="0">
                  <c:v>3.59</c:v>
                </c:pt>
                <c:pt idx="1">
                  <c:v>3.17</c:v>
                </c:pt>
                <c:pt idx="2">
                  <c:v>3.32</c:v>
                </c:pt>
                <c:pt idx="3">
                  <c:v>3.1</c:v>
                </c:pt>
                <c:pt idx="4">
                  <c:v>3.75</c:v>
                </c:pt>
                <c:pt idx="5">
                  <c:v>2.9</c:v>
                </c:pt>
                <c:pt idx="6">
                  <c:v>1.32</c:v>
                </c:pt>
                <c:pt idx="7">
                  <c:v>3.42</c:v>
                </c:pt>
                <c:pt idx="8">
                  <c:v>3.43</c:v>
                </c:pt>
                <c:pt idx="9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8-41CB-8399-27C5429B67A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'FEDORA - HVM - 370MB'!$A$2:$A$11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'FEDORA - HVM - 370MB'!$D$2:$D$11</c:f>
              <c:numCache>
                <c:formatCode>General</c:formatCode>
                <c:ptCount val="10"/>
                <c:pt idx="0">
                  <c:v>42.49</c:v>
                </c:pt>
                <c:pt idx="1">
                  <c:v>42.61</c:v>
                </c:pt>
                <c:pt idx="2">
                  <c:v>36.46</c:v>
                </c:pt>
                <c:pt idx="3">
                  <c:v>38.299999999999997</c:v>
                </c:pt>
                <c:pt idx="4">
                  <c:v>39.18</c:v>
                </c:pt>
                <c:pt idx="5">
                  <c:v>35.22</c:v>
                </c:pt>
                <c:pt idx="6">
                  <c:v>40.25</c:v>
                </c:pt>
                <c:pt idx="7">
                  <c:v>36.76</c:v>
                </c:pt>
                <c:pt idx="8">
                  <c:v>41.46</c:v>
                </c:pt>
                <c:pt idx="9">
                  <c:v>39.26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08-41CB-8399-27C5429B6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411455"/>
        <c:axId val="899420191"/>
      </c:barChart>
      <c:catAx>
        <c:axId val="89941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20191"/>
        <c:crosses val="autoZero"/>
        <c:auto val="1"/>
        <c:lblAlgn val="ctr"/>
        <c:lblOffset val="100"/>
        <c:noMultiLvlLbl val="0"/>
      </c:catAx>
      <c:valAx>
        <c:axId val="89942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93546</xdr:colOff>
      <xdr:row>18</xdr:row>
      <xdr:rowOff>126188</xdr:rowOff>
    </xdr:from>
    <xdr:to>
      <xdr:col>22</xdr:col>
      <xdr:colOff>448236</xdr:colOff>
      <xdr:row>34</xdr:row>
      <xdr:rowOff>145677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8E9D68-EAC6-91AB-E442-F26083514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472109</xdr:colOff>
      <xdr:row>2</xdr:row>
      <xdr:rowOff>53008</xdr:rowOff>
    </xdr:from>
    <xdr:to>
      <xdr:col>12</xdr:col>
      <xdr:colOff>184978</xdr:colOff>
      <xdr:row>17</xdr:row>
      <xdr:rowOff>62947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C2D42-F234-1A26-42F0-6E36496B8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361673</xdr:colOff>
      <xdr:row>2</xdr:row>
      <xdr:rowOff>163444</xdr:rowOff>
    </xdr:from>
    <xdr:to>
      <xdr:col>13</xdr:col>
      <xdr:colOff>74543</xdr:colOff>
      <xdr:row>17</xdr:row>
      <xdr:rowOff>173383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54AA78-B7DD-D228-4C68-6785ACC73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06BD3-DCC1-4602-86BC-1BF2E1700CC5}">
  <dimension ref="A1:W50"/>
  <sheetViews>
    <sheetView tabSelected="1" topLeftCell="A7" zoomScale="85" zoomScaleNormal="85" workbookViewId="0">
      <selection activeCell="S58" sqref="S58"/>
    </sheetView>
  </sheetViews>
  <sheetFormatPr defaultRowHeight="15" x14ac:dyDescent="0.25"/>
  <sheetData>
    <row r="1" spans="1:23" x14ac:dyDescent="0.25">
      <c r="A1" t="s">
        <v>8</v>
      </c>
      <c r="B1" t="s">
        <v>9</v>
      </c>
      <c r="C1" t="s">
        <v>10</v>
      </c>
      <c r="G1" t="s">
        <v>8</v>
      </c>
      <c r="H1" t="s">
        <v>11</v>
      </c>
      <c r="I1" t="s">
        <v>12</v>
      </c>
      <c r="M1" t="s">
        <v>13</v>
      </c>
      <c r="N1" t="s">
        <v>11</v>
      </c>
      <c r="O1" t="s">
        <v>12</v>
      </c>
      <c r="S1" t="s">
        <v>13</v>
      </c>
      <c r="T1" t="s">
        <v>11</v>
      </c>
      <c r="U1" t="s">
        <v>10</v>
      </c>
    </row>
    <row r="2" spans="1:23" ht="60" x14ac:dyDescent="0.25">
      <c r="A2" s="1" t="s">
        <v>0</v>
      </c>
      <c r="B2" s="1" t="s">
        <v>1</v>
      </c>
      <c r="C2" s="1" t="s">
        <v>6</v>
      </c>
      <c r="D2" s="1" t="s">
        <v>21</v>
      </c>
      <c r="E2" s="1" t="s">
        <v>5</v>
      </c>
      <c r="G2" s="1" t="s">
        <v>0</v>
      </c>
      <c r="H2" s="1" t="s">
        <v>23</v>
      </c>
      <c r="I2" s="10" t="s">
        <v>18</v>
      </c>
      <c r="J2" s="1" t="s">
        <v>19</v>
      </c>
      <c r="K2" s="1" t="s">
        <v>22</v>
      </c>
      <c r="M2" s="1" t="s">
        <v>0</v>
      </c>
      <c r="N2" s="1" t="s">
        <v>1</v>
      </c>
      <c r="O2" s="1" t="s">
        <v>6</v>
      </c>
      <c r="P2" s="1" t="s">
        <v>7</v>
      </c>
      <c r="Q2" s="1" t="s">
        <v>5</v>
      </c>
      <c r="S2" s="1" t="s">
        <v>0</v>
      </c>
      <c r="T2" s="1" t="s">
        <v>1</v>
      </c>
      <c r="U2" s="1" t="s">
        <v>6</v>
      </c>
      <c r="V2" s="1" t="s">
        <v>7</v>
      </c>
      <c r="W2" s="1" t="s">
        <v>5</v>
      </c>
    </row>
    <row r="3" spans="1:23" x14ac:dyDescent="0.25">
      <c r="A3" s="2">
        <v>1</v>
      </c>
      <c r="B3" s="2">
        <v>66.25</v>
      </c>
      <c r="C3" s="2">
        <v>34.28</v>
      </c>
      <c r="D3" s="1" t="s">
        <v>21</v>
      </c>
      <c r="E3" s="8">
        <f>B3+C3</f>
        <v>100.53</v>
      </c>
      <c r="G3" s="2">
        <v>1</v>
      </c>
      <c r="H3" s="2">
        <v>55.19</v>
      </c>
      <c r="I3" s="2">
        <v>2.2200000000000002</v>
      </c>
      <c r="J3" s="2">
        <v>12.49</v>
      </c>
      <c r="K3" s="8">
        <f>H3+I3+J3</f>
        <v>69.899999999999991</v>
      </c>
      <c r="M3" s="2">
        <v>1</v>
      </c>
      <c r="N3" s="2">
        <v>52.23</v>
      </c>
      <c r="O3" s="2">
        <v>22.82</v>
      </c>
      <c r="P3" s="2">
        <v>13.4</v>
      </c>
      <c r="Q3" s="8">
        <f>N3+O3+P3</f>
        <v>88.45</v>
      </c>
      <c r="S3" s="2">
        <v>1</v>
      </c>
      <c r="T3" s="2">
        <v>55.76</v>
      </c>
      <c r="U3" s="2">
        <v>4</v>
      </c>
      <c r="V3" s="2">
        <v>7.93</v>
      </c>
      <c r="W3" s="8">
        <f>T3+U3+V3</f>
        <v>67.69</v>
      </c>
    </row>
    <row r="4" spans="1:23" x14ac:dyDescent="0.25">
      <c r="A4" s="3">
        <v>2</v>
      </c>
      <c r="B4" s="3">
        <v>9.6199999999999992</v>
      </c>
      <c r="C4" s="3">
        <v>32.4</v>
      </c>
      <c r="D4" s="1" t="s">
        <v>21</v>
      </c>
      <c r="E4" s="9">
        <f>B4+C4</f>
        <v>42.019999999999996</v>
      </c>
      <c r="G4" s="3">
        <v>2</v>
      </c>
      <c r="H4" s="3">
        <v>8.15</v>
      </c>
      <c r="I4" s="3">
        <v>5.35</v>
      </c>
      <c r="J4" s="3">
        <v>17.52</v>
      </c>
      <c r="K4" s="9">
        <f t="shared" ref="K4:K12" si="0">H4+I4+J4</f>
        <v>31.02</v>
      </c>
      <c r="M4" s="3">
        <v>2</v>
      </c>
      <c r="N4" s="3">
        <v>10.37</v>
      </c>
      <c r="O4" s="3">
        <v>9.9600000000000009</v>
      </c>
      <c r="P4" s="3">
        <v>17.04</v>
      </c>
      <c r="Q4" s="9">
        <f t="shared" ref="Q4:Q12" si="1">N4+O4+P4</f>
        <v>37.369999999999997</v>
      </c>
      <c r="S4" s="3">
        <v>2</v>
      </c>
      <c r="T4" s="3">
        <v>8.99</v>
      </c>
      <c r="U4" s="3">
        <v>6.74</v>
      </c>
      <c r="V4" s="3">
        <v>13.17</v>
      </c>
      <c r="W4" s="9">
        <f t="shared" ref="W4:W12" si="2">T4+U4+V4</f>
        <v>28.9</v>
      </c>
    </row>
    <row r="5" spans="1:23" x14ac:dyDescent="0.25">
      <c r="A5" s="3">
        <v>3</v>
      </c>
      <c r="B5" s="3">
        <v>10.69</v>
      </c>
      <c r="C5" s="3">
        <v>28</v>
      </c>
      <c r="D5" s="1" t="s">
        <v>21</v>
      </c>
      <c r="E5" s="9">
        <f>B5+C5</f>
        <v>38.69</v>
      </c>
      <c r="G5" s="3">
        <v>3</v>
      </c>
      <c r="H5" s="3">
        <v>9.84</v>
      </c>
      <c r="I5" s="3">
        <v>1.74</v>
      </c>
      <c r="J5" s="3">
        <v>23.6</v>
      </c>
      <c r="K5" s="9">
        <f>H5+I5+J5</f>
        <v>35.18</v>
      </c>
      <c r="M5" s="3">
        <v>3</v>
      </c>
      <c r="N5" s="3">
        <v>7.73</v>
      </c>
      <c r="O5" s="3">
        <v>6.86</v>
      </c>
      <c r="P5" s="3">
        <v>15.68</v>
      </c>
      <c r="Q5" s="9">
        <f t="shared" si="1"/>
        <v>30.27</v>
      </c>
      <c r="S5" s="3">
        <v>3</v>
      </c>
      <c r="T5" s="3">
        <v>9.41</v>
      </c>
      <c r="U5" s="3">
        <v>7.62</v>
      </c>
      <c r="V5" s="3">
        <v>11.82</v>
      </c>
      <c r="W5" s="9">
        <f t="shared" si="2"/>
        <v>28.85</v>
      </c>
    </row>
    <row r="6" spans="1:23" x14ac:dyDescent="0.25">
      <c r="A6" s="3">
        <v>4</v>
      </c>
      <c r="B6" s="3">
        <v>8.86</v>
      </c>
      <c r="C6" s="4">
        <v>23</v>
      </c>
      <c r="D6" s="1" t="s">
        <v>21</v>
      </c>
      <c r="E6" s="9">
        <f>B6+C6</f>
        <v>31.86</v>
      </c>
      <c r="G6" s="3">
        <v>4</v>
      </c>
      <c r="H6" s="3">
        <v>6.55</v>
      </c>
      <c r="I6" s="3">
        <v>2</v>
      </c>
      <c r="J6" s="3">
        <v>22.36</v>
      </c>
      <c r="K6" s="9">
        <f t="shared" si="0"/>
        <v>30.91</v>
      </c>
      <c r="M6" s="3">
        <v>4</v>
      </c>
      <c r="N6" s="3">
        <v>7.36</v>
      </c>
      <c r="O6" s="3">
        <v>5.83</v>
      </c>
      <c r="P6" s="3">
        <v>10.79</v>
      </c>
      <c r="Q6" s="9">
        <f t="shared" si="1"/>
        <v>23.98</v>
      </c>
      <c r="S6" s="3">
        <v>4</v>
      </c>
      <c r="T6" s="3">
        <v>10.75</v>
      </c>
      <c r="U6" s="4">
        <v>4.33</v>
      </c>
      <c r="V6" s="4">
        <v>7.83</v>
      </c>
      <c r="W6" s="9">
        <f t="shared" si="2"/>
        <v>22.91</v>
      </c>
    </row>
    <row r="7" spans="1:23" x14ac:dyDescent="0.25">
      <c r="A7" s="3">
        <v>5</v>
      </c>
      <c r="B7" s="3">
        <v>11.09</v>
      </c>
      <c r="C7" s="3">
        <v>24.31</v>
      </c>
      <c r="D7" s="1" t="s">
        <v>21</v>
      </c>
      <c r="E7" s="9">
        <f>B7+C7</f>
        <v>35.4</v>
      </c>
      <c r="G7" s="3">
        <v>5</v>
      </c>
      <c r="H7" s="3">
        <v>11.83</v>
      </c>
      <c r="I7" s="3">
        <v>1.4</v>
      </c>
      <c r="J7" s="3">
        <v>19.88</v>
      </c>
      <c r="K7" s="9">
        <f t="shared" si="0"/>
        <v>33.11</v>
      </c>
      <c r="M7" s="3">
        <v>5</v>
      </c>
      <c r="N7" s="3">
        <v>11.95</v>
      </c>
      <c r="O7" s="3">
        <v>3.34</v>
      </c>
      <c r="P7" s="3">
        <v>8.77</v>
      </c>
      <c r="Q7" s="9">
        <f t="shared" si="1"/>
        <v>24.06</v>
      </c>
      <c r="S7" s="3">
        <v>5</v>
      </c>
      <c r="T7" s="3">
        <v>8.7899999999999991</v>
      </c>
      <c r="U7" s="3">
        <v>5.94</v>
      </c>
      <c r="V7" s="3">
        <v>11.28</v>
      </c>
      <c r="W7" s="9">
        <f t="shared" si="2"/>
        <v>26.009999999999998</v>
      </c>
    </row>
    <row r="8" spans="1:23" x14ac:dyDescent="0.25">
      <c r="A8" s="3">
        <v>6</v>
      </c>
      <c r="B8" s="3">
        <v>14.74</v>
      </c>
      <c r="C8" s="3">
        <v>31.6</v>
      </c>
      <c r="D8" s="1" t="s">
        <v>21</v>
      </c>
      <c r="E8" s="9">
        <f>B8+C8</f>
        <v>46.34</v>
      </c>
      <c r="G8" s="3">
        <v>6</v>
      </c>
      <c r="H8" s="3">
        <v>8.3000000000000007</v>
      </c>
      <c r="I8" s="3">
        <v>5.21</v>
      </c>
      <c r="J8" s="3">
        <v>29.63</v>
      </c>
      <c r="K8" s="9">
        <f t="shared" si="0"/>
        <v>43.14</v>
      </c>
      <c r="M8" s="3">
        <v>6</v>
      </c>
      <c r="N8" s="3">
        <v>9.5399999999999991</v>
      </c>
      <c r="O8" s="3">
        <v>5.24</v>
      </c>
      <c r="P8" s="3">
        <v>12.57</v>
      </c>
      <c r="Q8" s="9">
        <f t="shared" si="1"/>
        <v>27.35</v>
      </c>
      <c r="S8" s="3">
        <v>6</v>
      </c>
      <c r="T8" s="3">
        <v>10.119999999999999</v>
      </c>
      <c r="U8" s="3">
        <v>8.4499999999999993</v>
      </c>
      <c r="V8" s="3">
        <v>12.77</v>
      </c>
      <c r="W8" s="9">
        <f t="shared" si="2"/>
        <v>31.34</v>
      </c>
    </row>
    <row r="9" spans="1:23" x14ac:dyDescent="0.25">
      <c r="A9" s="3">
        <v>7</v>
      </c>
      <c r="B9" s="3">
        <v>11.46</v>
      </c>
      <c r="C9" s="3">
        <v>31.67</v>
      </c>
      <c r="D9" s="1" t="s">
        <v>21</v>
      </c>
      <c r="E9" s="9">
        <f>B9+C9</f>
        <v>43.13</v>
      </c>
      <c r="G9" s="3">
        <v>7</v>
      </c>
      <c r="H9" s="3">
        <v>13.42</v>
      </c>
      <c r="I9" s="3">
        <v>2.41</v>
      </c>
      <c r="J9" s="3">
        <v>20.47</v>
      </c>
      <c r="K9" s="9">
        <f t="shared" si="0"/>
        <v>36.299999999999997</v>
      </c>
      <c r="M9" s="3">
        <v>7</v>
      </c>
      <c r="N9" s="3">
        <v>10.84</v>
      </c>
      <c r="O9" s="3">
        <v>4.03</v>
      </c>
      <c r="P9" s="3">
        <v>10.4</v>
      </c>
      <c r="Q9" s="9">
        <f t="shared" si="1"/>
        <v>25.270000000000003</v>
      </c>
      <c r="S9" s="3">
        <v>7</v>
      </c>
      <c r="T9" s="3">
        <v>9.6199999999999992</v>
      </c>
      <c r="U9" s="3">
        <v>7.72</v>
      </c>
      <c r="V9" s="3">
        <v>8.98</v>
      </c>
      <c r="W9" s="9">
        <f t="shared" si="2"/>
        <v>26.32</v>
      </c>
    </row>
    <row r="10" spans="1:23" x14ac:dyDescent="0.25">
      <c r="A10" s="3">
        <v>8</v>
      </c>
      <c r="B10" s="3">
        <v>9.27</v>
      </c>
      <c r="C10" s="3">
        <v>23.86</v>
      </c>
      <c r="D10" s="1" t="s">
        <v>21</v>
      </c>
      <c r="E10" s="9">
        <f>B10+C10</f>
        <v>33.129999999999995</v>
      </c>
      <c r="G10" s="3">
        <v>8</v>
      </c>
      <c r="H10" s="3">
        <v>10.130000000000001</v>
      </c>
      <c r="I10" s="3">
        <v>4.63</v>
      </c>
      <c r="J10" s="3">
        <v>16.7</v>
      </c>
      <c r="K10" s="9">
        <f t="shared" si="0"/>
        <v>31.46</v>
      </c>
      <c r="M10" s="3">
        <v>8</v>
      </c>
      <c r="N10" s="3">
        <v>7.88</v>
      </c>
      <c r="O10" s="3">
        <v>5.6</v>
      </c>
      <c r="P10" s="3">
        <v>11.3</v>
      </c>
      <c r="Q10" s="9">
        <f t="shared" si="1"/>
        <v>24.78</v>
      </c>
      <c r="S10" s="3">
        <v>8</v>
      </c>
      <c r="T10" s="3">
        <v>9.33</v>
      </c>
      <c r="U10" s="3">
        <v>8.2799999999999994</v>
      </c>
      <c r="V10" s="3">
        <v>9.33</v>
      </c>
      <c r="W10" s="9">
        <f t="shared" si="2"/>
        <v>26.939999999999998</v>
      </c>
    </row>
    <row r="11" spans="1:23" x14ac:dyDescent="0.25">
      <c r="A11" s="3">
        <v>9</v>
      </c>
      <c r="B11" s="3">
        <v>10.51</v>
      </c>
      <c r="C11" s="3">
        <v>36.26</v>
      </c>
      <c r="D11" s="1" t="s">
        <v>21</v>
      </c>
      <c r="E11" s="9">
        <f>B11+C11</f>
        <v>46.769999999999996</v>
      </c>
      <c r="G11" s="3">
        <v>9</v>
      </c>
      <c r="H11" s="3">
        <v>7.61</v>
      </c>
      <c r="I11" s="3">
        <v>4.8899999999999997</v>
      </c>
      <c r="J11" s="3">
        <v>29.34</v>
      </c>
      <c r="K11" s="9">
        <f t="shared" si="0"/>
        <v>41.84</v>
      </c>
      <c r="M11" s="3">
        <v>9</v>
      </c>
      <c r="N11" s="3">
        <v>7.03</v>
      </c>
      <c r="O11" s="3">
        <v>5.2</v>
      </c>
      <c r="P11" s="3">
        <v>9.92</v>
      </c>
      <c r="Q11" s="9">
        <f t="shared" si="1"/>
        <v>22.15</v>
      </c>
      <c r="S11" s="3">
        <v>9</v>
      </c>
      <c r="T11" s="3">
        <v>9.4700000000000006</v>
      </c>
      <c r="U11" s="3">
        <v>6.14</v>
      </c>
      <c r="V11" s="3">
        <v>13.74</v>
      </c>
      <c r="W11" s="9">
        <f t="shared" si="2"/>
        <v>29.35</v>
      </c>
    </row>
    <row r="12" spans="1:23" x14ac:dyDescent="0.25">
      <c r="A12" s="3">
        <v>10</v>
      </c>
      <c r="B12" s="4">
        <v>7.77</v>
      </c>
      <c r="C12" s="3">
        <v>31.8</v>
      </c>
      <c r="D12" s="1" t="s">
        <v>21</v>
      </c>
      <c r="E12" s="9">
        <f>B12+C12</f>
        <v>39.57</v>
      </c>
      <c r="G12" s="3">
        <v>10</v>
      </c>
      <c r="H12" s="3">
        <v>9.94</v>
      </c>
      <c r="I12" s="3">
        <v>5.14</v>
      </c>
      <c r="J12" s="3">
        <v>15.4</v>
      </c>
      <c r="K12" s="9">
        <f t="shared" si="0"/>
        <v>30.479999999999997</v>
      </c>
      <c r="M12" s="3">
        <v>10</v>
      </c>
      <c r="N12" s="3">
        <v>8.7200000000000006</v>
      </c>
      <c r="O12" s="3">
        <v>4.05</v>
      </c>
      <c r="P12" s="3">
        <v>9.3000000000000007</v>
      </c>
      <c r="Q12" s="9">
        <f t="shared" si="1"/>
        <v>22.07</v>
      </c>
      <c r="S12" s="3">
        <v>10</v>
      </c>
      <c r="T12" s="4">
        <v>6.89</v>
      </c>
      <c r="U12" s="3">
        <v>7.22</v>
      </c>
      <c r="V12" s="3">
        <v>12.42</v>
      </c>
      <c r="W12" s="9">
        <f t="shared" si="2"/>
        <v>26.53</v>
      </c>
    </row>
    <row r="13" spans="1:23" x14ac:dyDescent="0.25">
      <c r="A13" s="5" t="s">
        <v>2</v>
      </c>
      <c r="B13" s="7">
        <f>AVERAGE(B4:B12)</f>
        <v>10.445555555555556</v>
      </c>
      <c r="C13" s="7">
        <f>AVERAGE(C4:C12)</f>
        <v>29.211111111111116</v>
      </c>
      <c r="E13" s="7">
        <f>AVERAGE(E4:E12)</f>
        <v>39.656666666666666</v>
      </c>
      <c r="G13" s="5" t="s">
        <v>2</v>
      </c>
      <c r="H13" s="7">
        <f>AVERAGE(H4:H12)</f>
        <v>9.5299999999999994</v>
      </c>
      <c r="I13" s="7">
        <f>AVERAGE(I4:I12)</f>
        <v>3.6411111111111105</v>
      </c>
      <c r="J13" s="7">
        <f>AVERAGE(J4:J12)</f>
        <v>21.655555555555551</v>
      </c>
      <c r="K13" s="7">
        <f>AVERAGE(K4:K12)</f>
        <v>34.826666666666675</v>
      </c>
      <c r="M13" s="5" t="s">
        <v>2</v>
      </c>
      <c r="N13" s="7">
        <f>AVERAGE(N4:N12)</f>
        <v>9.0466666666666651</v>
      </c>
      <c r="O13" s="7">
        <f t="shared" ref="O13:Q13" si="3">AVERAGE(O4:O12)</f>
        <v>5.5677777777777777</v>
      </c>
      <c r="P13" s="7">
        <f t="shared" si="3"/>
        <v>11.752222222222223</v>
      </c>
      <c r="Q13" s="7">
        <f t="shared" si="3"/>
        <v>26.366666666666667</v>
      </c>
      <c r="S13" s="5" t="s">
        <v>2</v>
      </c>
      <c r="T13" s="7">
        <f>AVERAGE(T4:T12)</f>
        <v>9.2633333333333319</v>
      </c>
      <c r="U13" s="7">
        <f>AVERAGE(U4:U12)</f>
        <v>6.9377777777777778</v>
      </c>
      <c r="V13" s="5">
        <f>AVERAGE(V4:V12)</f>
        <v>11.26</v>
      </c>
      <c r="W13" s="5">
        <f>AVERAGE(W4:W12)</f>
        <v>27.461111111111109</v>
      </c>
    </row>
    <row r="14" spans="1:23" x14ac:dyDescent="0.25">
      <c r="A14" s="6" t="s">
        <v>3</v>
      </c>
      <c r="B14" s="6">
        <f>MIN(B4:B12)</f>
        <v>7.77</v>
      </c>
      <c r="C14" s="6">
        <f>MIN(C4:C12)</f>
        <v>23</v>
      </c>
      <c r="E14" s="6">
        <f>MIN(E4:E12)</f>
        <v>31.86</v>
      </c>
      <c r="G14" s="6" t="s">
        <v>3</v>
      </c>
      <c r="H14" s="6">
        <f>MIN(H4:H12)</f>
        <v>6.55</v>
      </c>
      <c r="I14" s="6">
        <f>MIN(I4:I12)</f>
        <v>1.4</v>
      </c>
      <c r="J14" s="6">
        <f>MIN(J4:J12)</f>
        <v>15.4</v>
      </c>
      <c r="K14" s="6">
        <f>MIN(K4:K12)</f>
        <v>30.479999999999997</v>
      </c>
      <c r="M14" s="6" t="s">
        <v>3</v>
      </c>
      <c r="N14" s="6">
        <f>MIN(N4:N12)</f>
        <v>7.03</v>
      </c>
      <c r="O14" s="6">
        <f t="shared" ref="O14:Q14" si="4">MIN(O4:O12)</f>
        <v>3.34</v>
      </c>
      <c r="P14" s="6">
        <f t="shared" si="4"/>
        <v>8.77</v>
      </c>
      <c r="Q14" s="6">
        <f t="shared" si="4"/>
        <v>22.07</v>
      </c>
      <c r="S14" s="6" t="s">
        <v>3</v>
      </c>
      <c r="T14" s="6">
        <f>MIN(T4:T12)</f>
        <v>6.89</v>
      </c>
      <c r="U14" s="6">
        <f>MIN(U4:U12)</f>
        <v>4.33</v>
      </c>
      <c r="V14" s="6">
        <f>MIN(V4:V12)</f>
        <v>7.83</v>
      </c>
      <c r="W14" s="6">
        <f>MIN(W4:W12)</f>
        <v>22.91</v>
      </c>
    </row>
    <row r="15" spans="1:23" x14ac:dyDescent="0.25">
      <c r="A15" s="6" t="s">
        <v>4</v>
      </c>
      <c r="B15" s="6">
        <f>MAX(B4:B12)</f>
        <v>14.74</v>
      </c>
      <c r="C15" s="6">
        <f>MAX(C4:C12)</f>
        <v>36.26</v>
      </c>
      <c r="E15" s="6">
        <f>MAX(E4:E12)</f>
        <v>46.769999999999996</v>
      </c>
      <c r="G15" s="6" t="s">
        <v>4</v>
      </c>
      <c r="H15" s="6">
        <f>MAX(H4:H12)</f>
        <v>13.42</v>
      </c>
      <c r="I15" s="6">
        <f>MAX(I4:I12)</f>
        <v>5.35</v>
      </c>
      <c r="J15" s="6">
        <f>MAX(J4:J12)</f>
        <v>29.63</v>
      </c>
      <c r="K15" s="6">
        <f>MAX(K4:K12)</f>
        <v>43.14</v>
      </c>
      <c r="M15" s="6" t="s">
        <v>4</v>
      </c>
      <c r="N15" s="6">
        <f>MAX(N4:N12)</f>
        <v>11.95</v>
      </c>
      <c r="O15" s="6">
        <f t="shared" ref="O15:Q15" si="5">MAX(O4:O12)</f>
        <v>9.9600000000000009</v>
      </c>
      <c r="P15" s="6">
        <f t="shared" si="5"/>
        <v>17.04</v>
      </c>
      <c r="Q15" s="6">
        <f t="shared" si="5"/>
        <v>37.369999999999997</v>
      </c>
      <c r="S15" s="6" t="s">
        <v>4</v>
      </c>
      <c r="T15" s="6">
        <f>MAX(T4:T12)</f>
        <v>10.75</v>
      </c>
      <c r="U15" s="6">
        <f>MAX(U4:U12)</f>
        <v>8.4499999999999993</v>
      </c>
      <c r="V15" s="6">
        <f>MAX(V4:V12)</f>
        <v>13.74</v>
      </c>
      <c r="W15" s="6">
        <f>MAX(W4:W12)</f>
        <v>31.34</v>
      </c>
    </row>
    <row r="16" spans="1:23" x14ac:dyDescent="0.25">
      <c r="A16" s="6" t="s">
        <v>20</v>
      </c>
      <c r="B16" s="6">
        <f>_xlfn.STDEV.S(B4:B12)</f>
        <v>1.9901828503375678</v>
      </c>
      <c r="C16" s="6">
        <f t="shared" ref="C16:D16" si="6">_xlfn.STDEV.S(C4:C12)</f>
        <v>4.6234604044060799</v>
      </c>
      <c r="E16" s="6">
        <f>_xlfn.STDEV.S(E4:E12)</f>
        <v>5.4240483036197649</v>
      </c>
      <c r="G16" s="6" t="s">
        <v>20</v>
      </c>
      <c r="H16" s="6">
        <f>_xlfn.STDEV.S(H4:H12)</f>
        <v>2.1514646174176355</v>
      </c>
      <c r="I16" s="6">
        <f t="shared" ref="I16:K16" si="7">_xlfn.STDEV.S(I4:I12)</f>
        <v>1.6960132992141046</v>
      </c>
      <c r="J16" s="6">
        <f t="shared" si="7"/>
        <v>5.1510923868416363</v>
      </c>
      <c r="K16" s="6">
        <f t="shared" si="7"/>
        <v>4.7906132175327558</v>
      </c>
      <c r="M16" s="6" t="s">
        <v>20</v>
      </c>
      <c r="N16" s="6">
        <f>_xlfn.STDEV.S(N4:N12)</f>
        <v>1.7231221663016316</v>
      </c>
      <c r="O16" s="6">
        <f t="shared" ref="O16:Q16" si="8">_xlfn.STDEV.S(O4:O12)</f>
        <v>1.9654947073051232</v>
      </c>
      <c r="P16" s="6">
        <f t="shared" si="8"/>
        <v>2.8565660231201502</v>
      </c>
      <c r="Q16" s="6">
        <f t="shared" si="8"/>
        <v>4.8509663985642772</v>
      </c>
      <c r="S16" s="6" t="s">
        <v>20</v>
      </c>
      <c r="T16" s="6">
        <f>_xlfn.STDEV.S(T4:T12)</f>
        <v>1.0648591456150456</v>
      </c>
      <c r="U16" s="6">
        <f t="shared" ref="U16:W16" si="9">_xlfn.STDEV.S(U4:U12)</f>
        <v>1.3094347805234305</v>
      </c>
      <c r="V16" s="6">
        <f t="shared" si="9"/>
        <v>2.0744396833844023</v>
      </c>
      <c r="W16" s="6">
        <f t="shared" si="9"/>
        <v>2.446223847302432</v>
      </c>
    </row>
    <row r="18" spans="1:11" x14ac:dyDescent="0.25">
      <c r="A18" t="s">
        <v>14</v>
      </c>
      <c r="B18" t="s">
        <v>9</v>
      </c>
      <c r="C18" t="s">
        <v>10</v>
      </c>
      <c r="G18" s="12" t="s">
        <v>16</v>
      </c>
      <c r="H18" s="12"/>
      <c r="I18" t="s">
        <v>11</v>
      </c>
      <c r="J18" t="s">
        <v>15</v>
      </c>
    </row>
    <row r="19" spans="1:11" ht="60" x14ac:dyDescent="0.25">
      <c r="A19" s="1" t="s">
        <v>0</v>
      </c>
      <c r="B19" s="1" t="s">
        <v>1</v>
      </c>
      <c r="C19" s="1" t="s">
        <v>6</v>
      </c>
      <c r="D19" s="1" t="s">
        <v>21</v>
      </c>
      <c r="E19" s="1" t="s">
        <v>5</v>
      </c>
      <c r="G19" s="1" t="s">
        <v>0</v>
      </c>
      <c r="H19" s="1" t="s">
        <v>1</v>
      </c>
      <c r="I19" s="10" t="s">
        <v>6</v>
      </c>
      <c r="J19" s="1" t="s">
        <v>7</v>
      </c>
      <c r="K19" s="1" t="s">
        <v>5</v>
      </c>
    </row>
    <row r="20" spans="1:11" x14ac:dyDescent="0.25">
      <c r="A20" s="2">
        <v>1</v>
      </c>
      <c r="B20" s="2">
        <v>55.3</v>
      </c>
      <c r="C20" s="2">
        <v>34.28</v>
      </c>
      <c r="D20" s="1" t="s">
        <v>21</v>
      </c>
      <c r="E20" s="8">
        <f>B20+C20</f>
        <v>89.58</v>
      </c>
      <c r="G20" s="2">
        <v>1</v>
      </c>
      <c r="H20" s="2">
        <v>61.69</v>
      </c>
      <c r="I20" s="2">
        <v>3.59</v>
      </c>
      <c r="J20" s="2">
        <v>42.49</v>
      </c>
      <c r="K20" s="8">
        <f>H20+I20+J20</f>
        <v>107.77000000000001</v>
      </c>
    </row>
    <row r="21" spans="1:11" x14ac:dyDescent="0.25">
      <c r="A21" s="3">
        <v>2</v>
      </c>
      <c r="B21" s="4">
        <v>8.34</v>
      </c>
      <c r="C21" s="3">
        <v>46.46</v>
      </c>
      <c r="D21" s="1" t="s">
        <v>21</v>
      </c>
      <c r="E21" s="9">
        <f>B21+C21</f>
        <v>54.8</v>
      </c>
      <c r="G21" s="3">
        <v>2</v>
      </c>
      <c r="H21" s="4">
        <v>6.94</v>
      </c>
      <c r="I21" s="3">
        <v>3.17</v>
      </c>
      <c r="J21" s="3">
        <v>42.61</v>
      </c>
      <c r="K21" s="9">
        <f t="shared" ref="K21:K29" si="10">H21+I21+J21</f>
        <v>52.72</v>
      </c>
    </row>
    <row r="22" spans="1:11" x14ac:dyDescent="0.25">
      <c r="A22" s="3">
        <v>3</v>
      </c>
      <c r="B22" s="3">
        <v>17.18</v>
      </c>
      <c r="C22" s="3">
        <v>31.76</v>
      </c>
      <c r="D22" s="1" t="s">
        <v>21</v>
      </c>
      <c r="E22" s="9">
        <f>B22+C22</f>
        <v>48.94</v>
      </c>
      <c r="G22" s="3">
        <v>3</v>
      </c>
      <c r="H22" s="3">
        <v>9.24</v>
      </c>
      <c r="I22" s="3">
        <v>3.32</v>
      </c>
      <c r="J22" s="3">
        <v>36.46</v>
      </c>
      <c r="K22" s="9">
        <f t="shared" si="10"/>
        <v>49.02</v>
      </c>
    </row>
    <row r="23" spans="1:11" x14ac:dyDescent="0.25">
      <c r="A23" s="3">
        <v>4</v>
      </c>
      <c r="B23" s="3">
        <v>15.2</v>
      </c>
      <c r="C23" s="3">
        <v>30.2</v>
      </c>
      <c r="D23" s="1" t="s">
        <v>21</v>
      </c>
      <c r="E23" s="9">
        <f>B23+C23</f>
        <v>45.4</v>
      </c>
      <c r="G23" s="3">
        <v>4</v>
      </c>
      <c r="H23" s="3">
        <v>12.68</v>
      </c>
      <c r="I23" s="3">
        <v>3.1</v>
      </c>
      <c r="J23" s="3">
        <v>38.299999999999997</v>
      </c>
      <c r="K23" s="9">
        <f t="shared" si="10"/>
        <v>54.08</v>
      </c>
    </row>
    <row r="24" spans="1:11" x14ac:dyDescent="0.25">
      <c r="A24" s="3">
        <v>5</v>
      </c>
      <c r="B24" s="3">
        <v>22.16</v>
      </c>
      <c r="C24" s="3">
        <v>29.1</v>
      </c>
      <c r="D24" s="1" t="s">
        <v>21</v>
      </c>
      <c r="E24" s="9">
        <f>B24+C24</f>
        <v>51.260000000000005</v>
      </c>
      <c r="G24" s="3">
        <v>5</v>
      </c>
      <c r="H24" s="3">
        <v>7.58</v>
      </c>
      <c r="I24" s="3">
        <v>3.75</v>
      </c>
      <c r="J24" s="3">
        <v>39.18</v>
      </c>
      <c r="K24" s="9">
        <f t="shared" si="10"/>
        <v>50.51</v>
      </c>
    </row>
    <row r="25" spans="1:11" x14ac:dyDescent="0.25">
      <c r="A25" s="3">
        <v>6</v>
      </c>
      <c r="B25" s="3">
        <v>12.09</v>
      </c>
      <c r="C25" s="3">
        <v>31.32</v>
      </c>
      <c r="D25" s="1" t="s">
        <v>21</v>
      </c>
      <c r="E25" s="9">
        <f>B25+C25</f>
        <v>43.41</v>
      </c>
      <c r="G25" s="3">
        <v>6</v>
      </c>
      <c r="H25" s="3">
        <v>10.89</v>
      </c>
      <c r="I25" s="3">
        <v>2.9</v>
      </c>
      <c r="J25" s="4">
        <v>35.22</v>
      </c>
      <c r="K25" s="9">
        <f t="shared" si="10"/>
        <v>49.01</v>
      </c>
    </row>
    <row r="26" spans="1:11" x14ac:dyDescent="0.25">
      <c r="A26" s="3">
        <v>7</v>
      </c>
      <c r="B26" s="3">
        <v>10.08</v>
      </c>
      <c r="C26" s="3">
        <v>27.2</v>
      </c>
      <c r="D26" s="1" t="s">
        <v>21</v>
      </c>
      <c r="E26" s="9">
        <f>B26+C26</f>
        <v>37.28</v>
      </c>
      <c r="G26" s="3">
        <v>7</v>
      </c>
      <c r="H26" s="3">
        <v>11.62</v>
      </c>
      <c r="I26" s="4">
        <v>1.32</v>
      </c>
      <c r="J26" s="3">
        <v>40.25</v>
      </c>
      <c r="K26" s="9">
        <f t="shared" si="10"/>
        <v>53.19</v>
      </c>
    </row>
    <row r="27" spans="1:11" x14ac:dyDescent="0.25">
      <c r="A27" s="3">
        <v>8</v>
      </c>
      <c r="B27" s="3">
        <v>11.48</v>
      </c>
      <c r="C27" s="4">
        <v>26.44</v>
      </c>
      <c r="D27" s="1" t="s">
        <v>21</v>
      </c>
      <c r="E27" s="9">
        <f>B27+C27</f>
        <v>37.92</v>
      </c>
      <c r="G27" s="3">
        <v>8</v>
      </c>
      <c r="H27" s="3">
        <v>6.99</v>
      </c>
      <c r="I27" s="3">
        <v>3.42</v>
      </c>
      <c r="J27" s="3">
        <v>36.76</v>
      </c>
      <c r="K27" s="9">
        <f t="shared" si="10"/>
        <v>47.17</v>
      </c>
    </row>
    <row r="28" spans="1:11" x14ac:dyDescent="0.25">
      <c r="A28" s="3">
        <v>9</v>
      </c>
      <c r="B28" s="3">
        <v>10.64</v>
      </c>
      <c r="C28" s="3">
        <v>33.229999999999997</v>
      </c>
      <c r="D28" s="1" t="s">
        <v>21</v>
      </c>
      <c r="E28" s="9">
        <f>B28+C28</f>
        <v>43.87</v>
      </c>
      <c r="G28" s="3">
        <v>9</v>
      </c>
      <c r="H28" s="3">
        <v>7.92</v>
      </c>
      <c r="I28" s="3">
        <v>3.43</v>
      </c>
      <c r="J28" s="3">
        <v>41.46</v>
      </c>
      <c r="K28" s="9">
        <f t="shared" si="10"/>
        <v>52.81</v>
      </c>
    </row>
    <row r="29" spans="1:11" x14ac:dyDescent="0.25">
      <c r="A29" s="3">
        <v>10</v>
      </c>
      <c r="B29" s="3">
        <v>10.66</v>
      </c>
      <c r="C29" s="3">
        <v>28.07</v>
      </c>
      <c r="D29" s="1" t="s">
        <v>21</v>
      </c>
      <c r="E29" s="9">
        <f>B29+C29</f>
        <v>38.730000000000004</v>
      </c>
      <c r="G29" s="3">
        <v>10</v>
      </c>
      <c r="H29" s="3">
        <v>9.43</v>
      </c>
      <c r="I29" s="3">
        <v>1.53</v>
      </c>
      <c r="J29" s="3">
        <v>39.26</v>
      </c>
      <c r="K29" s="9">
        <f t="shared" si="10"/>
        <v>50.22</v>
      </c>
    </row>
    <row r="30" spans="1:11" x14ac:dyDescent="0.25">
      <c r="A30" s="5" t="s">
        <v>2</v>
      </c>
      <c r="B30" s="7">
        <f>AVERAGE(B21:B29)</f>
        <v>13.092222222222222</v>
      </c>
      <c r="C30" s="7">
        <f>AVERAGE(C21:C29)</f>
        <v>31.531111111111109</v>
      </c>
      <c r="E30" s="7">
        <f>AVERAGE(E21:E29)</f>
        <v>44.623333333333335</v>
      </c>
      <c r="G30" s="5" t="s">
        <v>2</v>
      </c>
      <c r="H30" s="7">
        <f>AVERAGE(H21:H29)</f>
        <v>9.2544444444444434</v>
      </c>
      <c r="I30" s="7">
        <f>AVERAGE(I21:I29)</f>
        <v>2.882222222222222</v>
      </c>
      <c r="J30" s="7">
        <f>AVERAGE(J21:J29)</f>
        <v>38.833333333333329</v>
      </c>
      <c r="K30" s="7">
        <f>AVERAGE(K21:K29)</f>
        <v>50.97</v>
      </c>
    </row>
    <row r="31" spans="1:11" x14ac:dyDescent="0.25">
      <c r="A31" s="6" t="s">
        <v>3</v>
      </c>
      <c r="B31" s="6">
        <f>MIN(B21:B29)</f>
        <v>8.34</v>
      </c>
      <c r="C31" s="6">
        <f>MIN(C21:C29)</f>
        <v>26.44</v>
      </c>
      <c r="E31" s="6">
        <f>MIN(E21:E29)</f>
        <v>37.28</v>
      </c>
      <c r="G31" s="6" t="s">
        <v>3</v>
      </c>
      <c r="H31" s="6">
        <f>MIN(H21:H29)</f>
        <v>6.94</v>
      </c>
      <c r="I31" s="6">
        <f>MIN(I21:I29)</f>
        <v>1.32</v>
      </c>
      <c r="J31" s="6">
        <f>MIN(J21:J29)</f>
        <v>35.22</v>
      </c>
      <c r="K31" s="6">
        <f>MIN(K21:K29)</f>
        <v>47.17</v>
      </c>
    </row>
    <row r="32" spans="1:11" x14ac:dyDescent="0.25">
      <c r="A32" s="6" t="s">
        <v>4</v>
      </c>
      <c r="B32" s="6">
        <f>MAX(B21:B29)</f>
        <v>22.16</v>
      </c>
      <c r="C32" s="6">
        <f>MAX(C21:C29)</f>
        <v>46.46</v>
      </c>
      <c r="E32" s="6">
        <f>MAX(E21:E29)</f>
        <v>54.8</v>
      </c>
      <c r="G32" s="6" t="s">
        <v>4</v>
      </c>
      <c r="H32" s="6">
        <f>MAX(H21:H29)</f>
        <v>12.68</v>
      </c>
      <c r="I32" s="6">
        <f>MAX(I21:I29)</f>
        <v>3.75</v>
      </c>
      <c r="J32" s="6">
        <f>MAX(J21:J29)</f>
        <v>42.61</v>
      </c>
      <c r="K32" s="6">
        <f>MAX(K21:K29)</f>
        <v>54.08</v>
      </c>
    </row>
    <row r="33" spans="1:11" x14ac:dyDescent="0.25">
      <c r="A33" s="6" t="s">
        <v>20</v>
      </c>
      <c r="B33" s="6">
        <f>_xlfn.STDEV.S(B21:B29)</f>
        <v>4.3383054807660137</v>
      </c>
      <c r="C33" s="6">
        <f t="shared" ref="C33:D33" si="11">_xlfn.STDEV.S(C21:C29)</f>
        <v>6.0228138034569207</v>
      </c>
      <c r="E33" s="6">
        <f>_xlfn.STDEV.S(E21:E29)</f>
        <v>6.1489531629375636</v>
      </c>
      <c r="G33" s="6" t="s">
        <v>20</v>
      </c>
      <c r="H33" s="6">
        <f>_xlfn.STDEV.S(H21:H29)</f>
        <v>2.0947918220619894</v>
      </c>
      <c r="I33" s="6">
        <f t="shared" ref="I33:K33" si="12">_xlfn.STDEV.S(I21:I29)</f>
        <v>0.86121683938741378</v>
      </c>
      <c r="J33" s="6">
        <f t="shared" si="12"/>
        <v>2.4172246482277981</v>
      </c>
      <c r="K33" s="6">
        <f t="shared" si="12"/>
        <v>2.3427227748924957</v>
      </c>
    </row>
    <row r="34" spans="1:11" x14ac:dyDescent="0.25">
      <c r="G34" s="11"/>
      <c r="H34" s="11"/>
      <c r="I34" s="11"/>
      <c r="J34" s="11"/>
      <c r="K34" s="11"/>
    </row>
    <row r="35" spans="1:11" x14ac:dyDescent="0.25">
      <c r="A35" t="s">
        <v>8</v>
      </c>
      <c r="B35" t="s">
        <v>9</v>
      </c>
      <c r="C35" t="s">
        <v>17</v>
      </c>
    </row>
    <row r="36" spans="1:11" ht="30" x14ac:dyDescent="0.25">
      <c r="A36" s="1" t="s">
        <v>0</v>
      </c>
      <c r="B36" s="1" t="s">
        <v>1</v>
      </c>
      <c r="C36" s="1" t="s">
        <v>6</v>
      </c>
      <c r="D36" s="1" t="s">
        <v>21</v>
      </c>
      <c r="E36" s="1" t="s">
        <v>5</v>
      </c>
    </row>
    <row r="37" spans="1:11" x14ac:dyDescent="0.25">
      <c r="A37" s="2">
        <v>1</v>
      </c>
      <c r="B37" s="2">
        <v>52.95</v>
      </c>
      <c r="C37" s="2">
        <v>3.64</v>
      </c>
      <c r="D37" s="1" t="s">
        <v>21</v>
      </c>
      <c r="E37" s="8">
        <f>B37+C37</f>
        <v>56.59</v>
      </c>
    </row>
    <row r="38" spans="1:11" x14ac:dyDescent="0.25">
      <c r="A38" s="3">
        <v>2</v>
      </c>
      <c r="B38" s="3">
        <v>11.91</v>
      </c>
      <c r="C38" s="3">
        <v>4.76</v>
      </c>
      <c r="D38" s="1" t="s">
        <v>21</v>
      </c>
      <c r="E38" s="9">
        <f>B38+C38</f>
        <v>16.670000000000002</v>
      </c>
    </row>
    <row r="39" spans="1:11" x14ac:dyDescent="0.25">
      <c r="A39" s="3">
        <v>3</v>
      </c>
      <c r="B39" s="3">
        <v>13.3</v>
      </c>
      <c r="C39" s="3">
        <v>11.91</v>
      </c>
      <c r="D39" s="1" t="s">
        <v>21</v>
      </c>
      <c r="E39" s="9">
        <f>B39+C39</f>
        <v>25.21</v>
      </c>
    </row>
    <row r="40" spans="1:11" x14ac:dyDescent="0.25">
      <c r="A40" s="3">
        <v>4</v>
      </c>
      <c r="B40" s="3">
        <v>10.119999999999999</v>
      </c>
      <c r="C40" s="3">
        <v>3.52</v>
      </c>
      <c r="D40" s="1" t="s">
        <v>21</v>
      </c>
      <c r="E40" s="9">
        <f>B40+C40</f>
        <v>13.639999999999999</v>
      </c>
    </row>
    <row r="41" spans="1:11" x14ac:dyDescent="0.25">
      <c r="A41" s="3">
        <v>5</v>
      </c>
      <c r="B41" s="4">
        <v>8.1300000000000008</v>
      </c>
      <c r="C41" s="4">
        <v>2.98</v>
      </c>
      <c r="D41" s="1" t="s">
        <v>21</v>
      </c>
      <c r="E41" s="9">
        <f>B41+C41</f>
        <v>11.110000000000001</v>
      </c>
    </row>
    <row r="42" spans="1:11" x14ac:dyDescent="0.25">
      <c r="A42" s="3">
        <v>6</v>
      </c>
      <c r="B42" s="3">
        <v>10.55</v>
      </c>
      <c r="C42" s="3">
        <v>3.58</v>
      </c>
      <c r="D42" s="1" t="s">
        <v>21</v>
      </c>
      <c r="E42" s="9">
        <f>B42+C42</f>
        <v>14.13</v>
      </c>
    </row>
    <row r="43" spans="1:11" x14ac:dyDescent="0.25">
      <c r="A43" s="3">
        <v>7</v>
      </c>
      <c r="B43" s="3">
        <v>13.32</v>
      </c>
      <c r="C43" s="3">
        <v>4.8</v>
      </c>
      <c r="D43" s="1" t="s">
        <v>21</v>
      </c>
      <c r="E43" s="9">
        <f>B43+C43</f>
        <v>18.12</v>
      </c>
    </row>
    <row r="44" spans="1:11" x14ac:dyDescent="0.25">
      <c r="A44" s="3">
        <v>8</v>
      </c>
      <c r="B44" s="3">
        <v>10.63</v>
      </c>
      <c r="C44" s="3">
        <v>3.7</v>
      </c>
      <c r="D44" s="1" t="s">
        <v>21</v>
      </c>
      <c r="E44" s="9">
        <f>B44+C44</f>
        <v>14.330000000000002</v>
      </c>
    </row>
    <row r="45" spans="1:11" x14ac:dyDescent="0.25">
      <c r="A45" s="3">
        <v>9</v>
      </c>
      <c r="B45" s="3">
        <v>10.82</v>
      </c>
      <c r="C45" s="3">
        <v>4.03</v>
      </c>
      <c r="D45" s="1" t="s">
        <v>21</v>
      </c>
      <c r="E45" s="9">
        <f>B45+C45</f>
        <v>14.850000000000001</v>
      </c>
    </row>
    <row r="46" spans="1:11" x14ac:dyDescent="0.25">
      <c r="A46" s="3">
        <v>10</v>
      </c>
      <c r="B46" s="3">
        <v>8.32</v>
      </c>
      <c r="C46" s="3">
        <v>5.01</v>
      </c>
      <c r="D46" s="1" t="s">
        <v>21</v>
      </c>
      <c r="E46" s="9">
        <f>B46+C46</f>
        <v>13.33</v>
      </c>
    </row>
    <row r="47" spans="1:11" x14ac:dyDescent="0.25">
      <c r="A47" s="5" t="s">
        <v>2</v>
      </c>
      <c r="B47" s="7">
        <f>AVERAGE(B38:B46)</f>
        <v>10.788888888888888</v>
      </c>
      <c r="C47" s="7">
        <f>AVERAGE(C38:C46)</f>
        <v>4.9211111111111112</v>
      </c>
      <c r="E47" s="7">
        <f>AVERAGE(E38:E46)</f>
        <v>15.71</v>
      </c>
    </row>
    <row r="48" spans="1:11" x14ac:dyDescent="0.25">
      <c r="A48" s="6" t="s">
        <v>3</v>
      </c>
      <c r="B48" s="6">
        <f>MIN(B38:B46)</f>
        <v>8.1300000000000008</v>
      </c>
      <c r="C48" s="6">
        <f>MIN(C38:C46)</f>
        <v>2.98</v>
      </c>
      <c r="E48" s="6">
        <f>MIN(E38:E46)</f>
        <v>11.110000000000001</v>
      </c>
    </row>
    <row r="49" spans="1:5" x14ac:dyDescent="0.25">
      <c r="A49" s="6" t="s">
        <v>4</v>
      </c>
      <c r="B49" s="6">
        <f>MAX(B38:B46)</f>
        <v>13.32</v>
      </c>
      <c r="C49" s="6">
        <f>MAX(C38:C46)</f>
        <v>11.91</v>
      </c>
      <c r="E49" s="6">
        <f>MAX(E38:E46)</f>
        <v>25.21</v>
      </c>
    </row>
    <row r="50" spans="1:5" x14ac:dyDescent="0.25">
      <c r="A50" s="6" t="s">
        <v>20</v>
      </c>
      <c r="B50" s="6">
        <f>_xlfn.STDEV.S(B38:B46)</f>
        <v>1.8595997179799613</v>
      </c>
      <c r="C50" s="6">
        <f t="shared" ref="C50:D50" si="13">_xlfn.STDEV.S(C38:C46)</f>
        <v>2.7089640291283148</v>
      </c>
      <c r="E50" s="6">
        <f>_xlfn.STDEV.S(E38:E46)</f>
        <v>4.080891446730722</v>
      </c>
    </row>
  </sheetData>
  <mergeCells count="1">
    <mergeCell ref="G18:H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63AC7-A759-447F-9CA9-EB7AE1DA5CB8}">
  <dimension ref="A1:D14"/>
  <sheetViews>
    <sheetView zoomScale="115" zoomScaleNormal="115" workbookViewId="0">
      <selection sqref="A1:D14"/>
    </sheetView>
  </sheetViews>
  <sheetFormatPr defaultRowHeight="15" x14ac:dyDescent="0.25"/>
  <cols>
    <col min="1" max="1" width="11.28515625" customWidth="1"/>
    <col min="2" max="2" width="12.5703125" customWidth="1"/>
    <col min="3" max="3" width="15" customWidth="1"/>
    <col min="4" max="4" width="12.140625" customWidth="1"/>
  </cols>
  <sheetData>
    <row r="1" spans="1:4" ht="19.5" customHeight="1" x14ac:dyDescent="0.25">
      <c r="A1" s="1" t="s">
        <v>0</v>
      </c>
      <c r="B1" s="1" t="s">
        <v>1</v>
      </c>
      <c r="C1" s="1" t="s">
        <v>6</v>
      </c>
      <c r="D1" s="1" t="s">
        <v>5</v>
      </c>
    </row>
    <row r="2" spans="1:4" x14ac:dyDescent="0.25">
      <c r="A2" s="2">
        <v>1</v>
      </c>
      <c r="B2" s="2">
        <v>52.95</v>
      </c>
      <c r="C2" s="2">
        <v>3.64</v>
      </c>
      <c r="D2" s="8">
        <f>B2+C2</f>
        <v>56.59</v>
      </c>
    </row>
    <row r="3" spans="1:4" x14ac:dyDescent="0.25">
      <c r="A3" s="3">
        <v>2</v>
      </c>
      <c r="B3" s="3">
        <v>11.91</v>
      </c>
      <c r="C3" s="3">
        <v>4.76</v>
      </c>
      <c r="D3" s="9">
        <f t="shared" ref="D3:D11" si="0">B3+C3</f>
        <v>16.670000000000002</v>
      </c>
    </row>
    <row r="4" spans="1:4" x14ac:dyDescent="0.25">
      <c r="A4" s="3">
        <v>3</v>
      </c>
      <c r="B4" s="3">
        <v>13.3</v>
      </c>
      <c r="C4" s="3">
        <v>11.91</v>
      </c>
      <c r="D4" s="9">
        <f t="shared" si="0"/>
        <v>25.21</v>
      </c>
    </row>
    <row r="5" spans="1:4" x14ac:dyDescent="0.25">
      <c r="A5" s="3">
        <v>4</v>
      </c>
      <c r="B5" s="3">
        <v>10.119999999999999</v>
      </c>
      <c r="C5" s="3">
        <v>3.52</v>
      </c>
      <c r="D5" s="9">
        <f t="shared" si="0"/>
        <v>13.639999999999999</v>
      </c>
    </row>
    <row r="6" spans="1:4" x14ac:dyDescent="0.25">
      <c r="A6" s="3">
        <v>5</v>
      </c>
      <c r="B6" s="4">
        <v>8.1300000000000008</v>
      </c>
      <c r="C6" s="4">
        <v>2.98</v>
      </c>
      <c r="D6" s="9">
        <f t="shared" si="0"/>
        <v>11.110000000000001</v>
      </c>
    </row>
    <row r="7" spans="1:4" x14ac:dyDescent="0.25">
      <c r="A7" s="3">
        <v>6</v>
      </c>
      <c r="B7" s="3">
        <v>10.55</v>
      </c>
      <c r="C7" s="3">
        <v>3.58</v>
      </c>
      <c r="D7" s="9">
        <f t="shared" si="0"/>
        <v>14.13</v>
      </c>
    </row>
    <row r="8" spans="1:4" x14ac:dyDescent="0.25">
      <c r="A8" s="3">
        <v>7</v>
      </c>
      <c r="B8" s="3">
        <v>13.32</v>
      </c>
      <c r="C8" s="3">
        <v>4.8</v>
      </c>
      <c r="D8" s="9">
        <f t="shared" si="0"/>
        <v>18.12</v>
      </c>
    </row>
    <row r="9" spans="1:4" x14ac:dyDescent="0.25">
      <c r="A9" s="3">
        <v>8</v>
      </c>
      <c r="B9" s="3">
        <v>10.63</v>
      </c>
      <c r="C9" s="3">
        <v>3.7</v>
      </c>
      <c r="D9" s="9">
        <f t="shared" si="0"/>
        <v>14.330000000000002</v>
      </c>
    </row>
    <row r="10" spans="1:4" x14ac:dyDescent="0.25">
      <c r="A10" s="3">
        <v>9</v>
      </c>
      <c r="B10" s="3">
        <v>10.82</v>
      </c>
      <c r="C10" s="3">
        <v>4.03</v>
      </c>
      <c r="D10" s="9">
        <f t="shared" si="0"/>
        <v>14.850000000000001</v>
      </c>
    </row>
    <row r="11" spans="1:4" x14ac:dyDescent="0.25">
      <c r="A11" s="3">
        <v>10</v>
      </c>
      <c r="B11" s="3">
        <v>8.32</v>
      </c>
      <c r="C11" s="3">
        <v>5.01</v>
      </c>
      <c r="D11" s="9">
        <f t="shared" si="0"/>
        <v>13.33</v>
      </c>
    </row>
    <row r="12" spans="1:4" x14ac:dyDescent="0.25">
      <c r="A12" s="5" t="s">
        <v>2</v>
      </c>
      <c r="B12" s="7">
        <f>AVERAGE(B3:B11)</f>
        <v>10.788888888888888</v>
      </c>
      <c r="C12" s="7">
        <f>AVERAGE(C3:C11)</f>
        <v>4.9211111111111112</v>
      </c>
      <c r="D12" s="7">
        <f>AVERAGE(D3:D11)</f>
        <v>15.71</v>
      </c>
    </row>
    <row r="13" spans="1:4" x14ac:dyDescent="0.25">
      <c r="A13" s="6" t="s">
        <v>3</v>
      </c>
      <c r="B13" s="6">
        <f>MIN(B3:B11)</f>
        <v>8.1300000000000008</v>
      </c>
      <c r="C13" s="6">
        <f>MIN(C3:C11)</f>
        <v>2.98</v>
      </c>
      <c r="D13" s="6">
        <f>MIN(D3:D11)</f>
        <v>11.110000000000001</v>
      </c>
    </row>
    <row r="14" spans="1:4" x14ac:dyDescent="0.25">
      <c r="A14" s="6" t="s">
        <v>4</v>
      </c>
      <c r="B14" s="6">
        <f>MAX(B3:B11)</f>
        <v>13.32</v>
      </c>
      <c r="C14" s="6">
        <f>MAX(C3:C11)</f>
        <v>11.91</v>
      </c>
      <c r="D14" s="6">
        <f>MAX(D3:D11)</f>
        <v>25.21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DC20-C029-4ADC-8FB3-F1DEBA1D636A}">
  <dimension ref="A1:D14"/>
  <sheetViews>
    <sheetView zoomScale="115" zoomScaleNormal="115" workbookViewId="0">
      <selection sqref="A1:D14"/>
    </sheetView>
  </sheetViews>
  <sheetFormatPr defaultRowHeight="15" x14ac:dyDescent="0.25"/>
  <cols>
    <col min="2" max="2" width="12.140625" customWidth="1"/>
    <col min="3" max="3" width="15.5703125" customWidth="1"/>
  </cols>
  <sheetData>
    <row r="1" spans="1:4" ht="22.5" customHeight="1" x14ac:dyDescent="0.25">
      <c r="A1" s="1" t="s">
        <v>0</v>
      </c>
      <c r="B1" s="1" t="s">
        <v>1</v>
      </c>
      <c r="C1" s="1" t="s">
        <v>6</v>
      </c>
      <c r="D1" s="1" t="s">
        <v>5</v>
      </c>
    </row>
    <row r="2" spans="1:4" x14ac:dyDescent="0.25">
      <c r="A2" s="2">
        <v>1</v>
      </c>
      <c r="B2" s="2">
        <v>66.25</v>
      </c>
      <c r="C2" s="2">
        <v>34.28</v>
      </c>
      <c r="D2" s="8">
        <f>B2+C2</f>
        <v>100.53</v>
      </c>
    </row>
    <row r="3" spans="1:4" x14ac:dyDescent="0.25">
      <c r="A3" s="3">
        <v>2</v>
      </c>
      <c r="B3" s="3">
        <v>9.6199999999999992</v>
      </c>
      <c r="C3" s="3">
        <v>32.4</v>
      </c>
      <c r="D3" s="9">
        <f t="shared" ref="D3:D11" si="0">B3+C3</f>
        <v>42.019999999999996</v>
      </c>
    </row>
    <row r="4" spans="1:4" x14ac:dyDescent="0.25">
      <c r="A4" s="3">
        <v>3</v>
      </c>
      <c r="B4" s="3">
        <v>10.69</v>
      </c>
      <c r="C4" s="3">
        <v>28</v>
      </c>
      <c r="D4" s="9">
        <f t="shared" si="0"/>
        <v>38.69</v>
      </c>
    </row>
    <row r="5" spans="1:4" x14ac:dyDescent="0.25">
      <c r="A5" s="3">
        <v>4</v>
      </c>
      <c r="B5" s="3">
        <v>8.86</v>
      </c>
      <c r="C5" s="4">
        <v>23</v>
      </c>
      <c r="D5" s="9">
        <f t="shared" si="0"/>
        <v>31.86</v>
      </c>
    </row>
    <row r="6" spans="1:4" x14ac:dyDescent="0.25">
      <c r="A6" s="3">
        <v>5</v>
      </c>
      <c r="B6" s="3">
        <v>11.09</v>
      </c>
      <c r="C6" s="3">
        <v>24.31</v>
      </c>
      <c r="D6" s="9">
        <f t="shared" si="0"/>
        <v>35.4</v>
      </c>
    </row>
    <row r="7" spans="1:4" x14ac:dyDescent="0.25">
      <c r="A7" s="3">
        <v>6</v>
      </c>
      <c r="B7" s="3">
        <v>14.74</v>
      </c>
      <c r="C7" s="3">
        <v>31.6</v>
      </c>
      <c r="D7" s="9">
        <f t="shared" si="0"/>
        <v>46.34</v>
      </c>
    </row>
    <row r="8" spans="1:4" x14ac:dyDescent="0.25">
      <c r="A8" s="3">
        <v>7</v>
      </c>
      <c r="B8" s="3">
        <v>11.46</v>
      </c>
      <c r="C8" s="3">
        <v>31.67</v>
      </c>
      <c r="D8" s="9">
        <f t="shared" si="0"/>
        <v>43.13</v>
      </c>
    </row>
    <row r="9" spans="1:4" x14ac:dyDescent="0.25">
      <c r="A9" s="3">
        <v>8</v>
      </c>
      <c r="B9" s="3">
        <v>9.27</v>
      </c>
      <c r="C9" s="3">
        <v>23.86</v>
      </c>
      <c r="D9" s="9">
        <f t="shared" si="0"/>
        <v>33.129999999999995</v>
      </c>
    </row>
    <row r="10" spans="1:4" x14ac:dyDescent="0.25">
      <c r="A10" s="3">
        <v>9</v>
      </c>
      <c r="B10" s="3">
        <v>10.51</v>
      </c>
      <c r="C10" s="3">
        <v>36.26</v>
      </c>
      <c r="D10" s="9">
        <f t="shared" si="0"/>
        <v>46.769999999999996</v>
      </c>
    </row>
    <row r="11" spans="1:4" x14ac:dyDescent="0.25">
      <c r="A11" s="3">
        <v>10</v>
      </c>
      <c r="B11" s="4">
        <v>7.77</v>
      </c>
      <c r="C11" s="3">
        <v>31.8</v>
      </c>
      <c r="D11" s="9">
        <f t="shared" si="0"/>
        <v>39.57</v>
      </c>
    </row>
    <row r="12" spans="1:4" x14ac:dyDescent="0.25">
      <c r="A12" s="5" t="s">
        <v>2</v>
      </c>
      <c r="B12" s="7">
        <f>AVERAGE(B3:B11)</f>
        <v>10.445555555555556</v>
      </c>
      <c r="C12" s="7">
        <f>AVERAGE(C3:C11)</f>
        <v>29.211111111111116</v>
      </c>
      <c r="D12" s="7">
        <f>AVERAGE(D3:D11)</f>
        <v>39.656666666666666</v>
      </c>
    </row>
    <row r="13" spans="1:4" x14ac:dyDescent="0.25">
      <c r="A13" s="6" t="s">
        <v>3</v>
      </c>
      <c r="B13" s="6">
        <f>MIN(B3:B11)</f>
        <v>7.77</v>
      </c>
      <c r="C13" s="6">
        <f>MIN(C3:C11)</f>
        <v>23</v>
      </c>
      <c r="D13" s="6">
        <f>MIN(D3:D11)</f>
        <v>31.86</v>
      </c>
    </row>
    <row r="14" spans="1:4" x14ac:dyDescent="0.25">
      <c r="A14" s="6" t="s">
        <v>4</v>
      </c>
      <c r="B14" s="6">
        <f>MAX(B3:B11)</f>
        <v>14.74</v>
      </c>
      <c r="C14" s="6">
        <f>MAX(C3:C11)</f>
        <v>36.26</v>
      </c>
      <c r="D14" s="6">
        <f>MAX(D3:D11)</f>
        <v>46.769999999999996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3A7-0A05-4FC0-BD44-60E4748E24A4}">
  <dimension ref="A1:D14"/>
  <sheetViews>
    <sheetView zoomScale="115" zoomScaleNormal="115" workbookViewId="0">
      <selection sqref="A1:D14"/>
    </sheetView>
  </sheetViews>
  <sheetFormatPr defaultRowHeight="15" x14ac:dyDescent="0.25"/>
  <cols>
    <col min="2" max="2" width="12.140625" customWidth="1"/>
    <col min="3" max="3" width="15.5703125" customWidth="1"/>
  </cols>
  <sheetData>
    <row r="1" spans="1:4" ht="22.5" customHeight="1" x14ac:dyDescent="0.25">
      <c r="A1" s="1" t="s">
        <v>0</v>
      </c>
      <c r="B1" s="1" t="s">
        <v>1</v>
      </c>
      <c r="C1" s="1" t="s">
        <v>6</v>
      </c>
      <c r="D1" s="1" t="s">
        <v>5</v>
      </c>
    </row>
    <row r="2" spans="1:4" x14ac:dyDescent="0.25">
      <c r="A2" s="2">
        <v>1</v>
      </c>
      <c r="B2" s="2">
        <v>55.3</v>
      </c>
      <c r="C2" s="2">
        <v>34.28</v>
      </c>
      <c r="D2" s="8">
        <f>B2+C2</f>
        <v>89.58</v>
      </c>
    </row>
    <row r="3" spans="1:4" x14ac:dyDescent="0.25">
      <c r="A3" s="3">
        <v>2</v>
      </c>
      <c r="B3" s="4">
        <v>8.34</v>
      </c>
      <c r="C3" s="3">
        <v>46.46</v>
      </c>
      <c r="D3" s="9">
        <f t="shared" ref="D3:D11" si="0">B3+C3</f>
        <v>54.8</v>
      </c>
    </row>
    <row r="4" spans="1:4" x14ac:dyDescent="0.25">
      <c r="A4" s="3">
        <v>3</v>
      </c>
      <c r="B4" s="3">
        <v>17.18</v>
      </c>
      <c r="C4" s="3">
        <v>31.76</v>
      </c>
      <c r="D4" s="9">
        <f t="shared" si="0"/>
        <v>48.94</v>
      </c>
    </row>
    <row r="5" spans="1:4" x14ac:dyDescent="0.25">
      <c r="A5" s="3">
        <v>4</v>
      </c>
      <c r="B5" s="3">
        <v>15.2</v>
      </c>
      <c r="C5" s="3">
        <v>30.2</v>
      </c>
      <c r="D5" s="9">
        <f t="shared" si="0"/>
        <v>45.4</v>
      </c>
    </row>
    <row r="6" spans="1:4" x14ac:dyDescent="0.25">
      <c r="A6" s="3">
        <v>5</v>
      </c>
      <c r="B6" s="3">
        <v>22.16</v>
      </c>
      <c r="C6" s="3">
        <v>29.1</v>
      </c>
      <c r="D6" s="9">
        <f t="shared" si="0"/>
        <v>51.260000000000005</v>
      </c>
    </row>
    <row r="7" spans="1:4" x14ac:dyDescent="0.25">
      <c r="A7" s="3">
        <v>6</v>
      </c>
      <c r="B7" s="3">
        <v>12.09</v>
      </c>
      <c r="C7" s="3">
        <v>31.32</v>
      </c>
      <c r="D7" s="9">
        <f t="shared" si="0"/>
        <v>43.41</v>
      </c>
    </row>
    <row r="8" spans="1:4" x14ac:dyDescent="0.25">
      <c r="A8" s="3">
        <v>7</v>
      </c>
      <c r="B8" s="3">
        <v>10.08</v>
      </c>
      <c r="C8" s="3">
        <v>27.2</v>
      </c>
      <c r="D8" s="9">
        <f t="shared" si="0"/>
        <v>37.28</v>
      </c>
    </row>
    <row r="9" spans="1:4" x14ac:dyDescent="0.25">
      <c r="A9" s="3">
        <v>8</v>
      </c>
      <c r="B9" s="3">
        <v>11.48</v>
      </c>
      <c r="C9" s="4">
        <v>26.44</v>
      </c>
      <c r="D9" s="9">
        <f t="shared" si="0"/>
        <v>37.92</v>
      </c>
    </row>
    <row r="10" spans="1:4" x14ac:dyDescent="0.25">
      <c r="A10" s="3">
        <v>9</v>
      </c>
      <c r="B10" s="3">
        <v>10.64</v>
      </c>
      <c r="C10" s="3">
        <v>33.229999999999997</v>
      </c>
      <c r="D10" s="9">
        <f t="shared" si="0"/>
        <v>43.87</v>
      </c>
    </row>
    <row r="11" spans="1:4" x14ac:dyDescent="0.25">
      <c r="A11" s="3">
        <v>10</v>
      </c>
      <c r="B11" s="3">
        <v>10.66</v>
      </c>
      <c r="C11" s="3">
        <v>28.07</v>
      </c>
      <c r="D11" s="9">
        <f t="shared" si="0"/>
        <v>38.730000000000004</v>
      </c>
    </row>
    <row r="12" spans="1:4" x14ac:dyDescent="0.25">
      <c r="A12" s="5" t="s">
        <v>2</v>
      </c>
      <c r="B12" s="7">
        <f>AVERAGE(B3:B11)</f>
        <v>13.092222222222222</v>
      </c>
      <c r="C12" s="7">
        <f>AVERAGE(C3:C11)</f>
        <v>31.531111111111109</v>
      </c>
      <c r="D12" s="7">
        <f>AVERAGE(D3:D11)</f>
        <v>44.623333333333335</v>
      </c>
    </row>
    <row r="13" spans="1:4" x14ac:dyDescent="0.25">
      <c r="A13" s="6" t="s">
        <v>3</v>
      </c>
      <c r="B13" s="6">
        <f>MIN(B3:B11)</f>
        <v>8.34</v>
      </c>
      <c r="C13" s="6">
        <f>MIN(C3:C11)</f>
        <v>26.44</v>
      </c>
      <c r="D13" s="6">
        <f>MIN(D3:D11)</f>
        <v>37.28</v>
      </c>
    </row>
    <row r="14" spans="1:4" x14ac:dyDescent="0.25">
      <c r="A14" s="6" t="s">
        <v>4</v>
      </c>
      <c r="B14" s="6">
        <f>MAX(B3:B11)</f>
        <v>22.16</v>
      </c>
      <c r="C14" s="6">
        <f>MAX(C3:C11)</f>
        <v>46.46</v>
      </c>
      <c r="D14" s="6">
        <f>MAX(D3:D11)</f>
        <v>54.8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24F6-3F62-4C60-B53E-50B7DC9E9725}">
  <dimension ref="A1:E14"/>
  <sheetViews>
    <sheetView zoomScale="115" zoomScaleNormal="115" workbookViewId="0">
      <selection sqref="A1:E14"/>
    </sheetView>
  </sheetViews>
  <sheetFormatPr defaultRowHeight="15" x14ac:dyDescent="0.25"/>
  <cols>
    <col min="1" max="1" width="10" customWidth="1"/>
    <col min="2" max="2" width="13.28515625" customWidth="1"/>
    <col min="3" max="3" width="16.42578125" customWidth="1"/>
    <col min="4" max="4" width="22.85546875" customWidth="1"/>
  </cols>
  <sheetData>
    <row r="1" spans="1:5" ht="19.5" customHeight="1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5</v>
      </c>
    </row>
    <row r="2" spans="1:5" x14ac:dyDescent="0.25">
      <c r="A2" s="2">
        <v>1</v>
      </c>
      <c r="B2" s="2">
        <v>55.76</v>
      </c>
      <c r="C2" s="2">
        <v>4</v>
      </c>
      <c r="D2" s="2">
        <v>7.93</v>
      </c>
      <c r="E2" s="8">
        <f>B2+C2+D2</f>
        <v>67.69</v>
      </c>
    </row>
    <row r="3" spans="1:5" x14ac:dyDescent="0.25">
      <c r="A3" s="3">
        <v>2</v>
      </c>
      <c r="B3" s="3">
        <v>8.99</v>
      </c>
      <c r="C3" s="3">
        <v>6.74</v>
      </c>
      <c r="D3" s="3">
        <v>13.17</v>
      </c>
      <c r="E3" s="9">
        <f t="shared" ref="E3:E11" si="0">B3+C3+D3</f>
        <v>28.9</v>
      </c>
    </row>
    <row r="4" spans="1:5" x14ac:dyDescent="0.25">
      <c r="A4" s="3">
        <v>3</v>
      </c>
      <c r="B4" s="3">
        <v>9.41</v>
      </c>
      <c r="C4" s="3">
        <v>7.62</v>
      </c>
      <c r="D4" s="3">
        <v>11.82</v>
      </c>
      <c r="E4" s="9">
        <f t="shared" si="0"/>
        <v>28.85</v>
      </c>
    </row>
    <row r="5" spans="1:5" x14ac:dyDescent="0.25">
      <c r="A5" s="3">
        <v>4</v>
      </c>
      <c r="B5" s="3">
        <v>10.75</v>
      </c>
      <c r="C5" s="4">
        <v>4.33</v>
      </c>
      <c r="D5" s="4">
        <v>7.83</v>
      </c>
      <c r="E5" s="9">
        <f t="shared" si="0"/>
        <v>22.91</v>
      </c>
    </row>
    <row r="6" spans="1:5" x14ac:dyDescent="0.25">
      <c r="A6" s="3">
        <v>5</v>
      </c>
      <c r="B6" s="3">
        <v>8.7899999999999991</v>
      </c>
      <c r="C6" s="3">
        <v>5.94</v>
      </c>
      <c r="D6" s="3">
        <v>11.28</v>
      </c>
      <c r="E6" s="9">
        <f t="shared" si="0"/>
        <v>26.009999999999998</v>
      </c>
    </row>
    <row r="7" spans="1:5" x14ac:dyDescent="0.25">
      <c r="A7" s="3">
        <v>6</v>
      </c>
      <c r="B7" s="3">
        <v>10.119999999999999</v>
      </c>
      <c r="C7" s="3">
        <v>8.4499999999999993</v>
      </c>
      <c r="D7" s="3">
        <v>12.77</v>
      </c>
      <c r="E7" s="9">
        <f t="shared" si="0"/>
        <v>31.34</v>
      </c>
    </row>
    <row r="8" spans="1:5" x14ac:dyDescent="0.25">
      <c r="A8" s="3">
        <v>7</v>
      </c>
      <c r="B8" s="3">
        <v>9.6199999999999992</v>
      </c>
      <c r="C8" s="3">
        <v>7.72</v>
      </c>
      <c r="D8" s="3">
        <v>8.98</v>
      </c>
      <c r="E8" s="9">
        <f t="shared" si="0"/>
        <v>26.32</v>
      </c>
    </row>
    <row r="9" spans="1:5" x14ac:dyDescent="0.25">
      <c r="A9" s="3">
        <v>8</v>
      </c>
      <c r="B9" s="3">
        <v>9.33</v>
      </c>
      <c r="C9" s="3">
        <v>8.2799999999999994</v>
      </c>
      <c r="D9" s="3">
        <v>9.33</v>
      </c>
      <c r="E9" s="9">
        <f t="shared" si="0"/>
        <v>26.939999999999998</v>
      </c>
    </row>
    <row r="10" spans="1:5" x14ac:dyDescent="0.25">
      <c r="A10" s="3">
        <v>9</v>
      </c>
      <c r="B10" s="3">
        <v>9.4700000000000006</v>
      </c>
      <c r="C10" s="3">
        <v>6.14</v>
      </c>
      <c r="D10" s="3">
        <v>13.74</v>
      </c>
      <c r="E10" s="9">
        <f t="shared" si="0"/>
        <v>29.35</v>
      </c>
    </row>
    <row r="11" spans="1:5" x14ac:dyDescent="0.25">
      <c r="A11" s="3">
        <v>10</v>
      </c>
      <c r="B11" s="4">
        <v>6.89</v>
      </c>
      <c r="C11" s="3">
        <v>7.22</v>
      </c>
      <c r="D11" s="3">
        <v>12.42</v>
      </c>
      <c r="E11" s="9">
        <f t="shared" si="0"/>
        <v>26.53</v>
      </c>
    </row>
    <row r="12" spans="1:5" x14ac:dyDescent="0.25">
      <c r="A12" s="5" t="s">
        <v>2</v>
      </c>
      <c r="B12" s="7">
        <f>AVERAGE(B3:B11)</f>
        <v>9.2633333333333319</v>
      </c>
      <c r="C12" s="7">
        <f>AVERAGE(C3:C11)</f>
        <v>6.9377777777777778</v>
      </c>
      <c r="D12" s="5">
        <f>AVERAGE(D3:D11)</f>
        <v>11.26</v>
      </c>
      <c r="E12" s="5">
        <f>AVERAGE(E3:E11)</f>
        <v>27.461111111111109</v>
      </c>
    </row>
    <row r="13" spans="1:5" x14ac:dyDescent="0.25">
      <c r="A13" s="6" t="s">
        <v>3</v>
      </c>
      <c r="B13" s="6">
        <f>MIN(B3:B11)</f>
        <v>6.89</v>
      </c>
      <c r="C13" s="6">
        <f>MIN(C3:C11)</f>
        <v>4.33</v>
      </c>
      <c r="D13" s="6">
        <f>MIN(D3:D11)</f>
        <v>7.83</v>
      </c>
      <c r="E13" s="6">
        <f>MIN(E3:E11)</f>
        <v>22.91</v>
      </c>
    </row>
    <row r="14" spans="1:5" x14ac:dyDescent="0.25">
      <c r="A14" s="6" t="s">
        <v>4</v>
      </c>
      <c r="B14" s="6">
        <f>MAX(B3:B11)</f>
        <v>10.75</v>
      </c>
      <c r="C14" s="6">
        <f>MAX(C3:C11)</f>
        <v>8.4499999999999993</v>
      </c>
      <c r="D14" s="6">
        <f>MAX(D3:D11)</f>
        <v>13.74</v>
      </c>
      <c r="E14" s="6">
        <f>MAX(E3:E11)</f>
        <v>31.34</v>
      </c>
    </row>
  </sheetData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zoomScale="115" zoomScaleNormal="115" workbookViewId="0">
      <selection sqref="A1:E14"/>
    </sheetView>
  </sheetViews>
  <sheetFormatPr defaultRowHeight="15" x14ac:dyDescent="0.25"/>
  <cols>
    <col min="1" max="1" width="10" customWidth="1"/>
    <col min="2" max="2" width="13.28515625" customWidth="1"/>
    <col min="3" max="3" width="16.42578125" customWidth="1"/>
    <col min="4" max="4" width="28.140625" customWidth="1"/>
  </cols>
  <sheetData>
    <row r="1" spans="1:5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5</v>
      </c>
    </row>
    <row r="2" spans="1:5" x14ac:dyDescent="0.25">
      <c r="A2" s="2">
        <v>1</v>
      </c>
      <c r="B2" s="2">
        <v>52.23</v>
      </c>
      <c r="C2" s="2">
        <v>22.82</v>
      </c>
      <c r="D2" s="2">
        <v>13.4</v>
      </c>
      <c r="E2" s="8">
        <f>B2+C2+D2</f>
        <v>88.45</v>
      </c>
    </row>
    <row r="3" spans="1:5" x14ac:dyDescent="0.25">
      <c r="A3" s="3">
        <v>2</v>
      </c>
      <c r="B3" s="3">
        <v>10.37</v>
      </c>
      <c r="C3" s="3">
        <v>9.9600000000000009</v>
      </c>
      <c r="D3" s="3">
        <v>17.04</v>
      </c>
      <c r="E3" s="9">
        <f t="shared" ref="E3:E11" si="0">B3+C3+D3</f>
        <v>37.369999999999997</v>
      </c>
    </row>
    <row r="4" spans="1:5" x14ac:dyDescent="0.25">
      <c r="A4" s="3">
        <v>3</v>
      </c>
      <c r="B4" s="3">
        <v>7.73</v>
      </c>
      <c r="C4" s="3">
        <v>6.86</v>
      </c>
      <c r="D4" s="3">
        <v>15.68</v>
      </c>
      <c r="E4" s="9">
        <f t="shared" si="0"/>
        <v>30.27</v>
      </c>
    </row>
    <row r="5" spans="1:5" x14ac:dyDescent="0.25">
      <c r="A5" s="3">
        <v>4</v>
      </c>
      <c r="B5" s="3">
        <v>7.36</v>
      </c>
      <c r="C5" s="3">
        <v>5.83</v>
      </c>
      <c r="D5" s="3">
        <v>10.79</v>
      </c>
      <c r="E5" s="9">
        <f t="shared" si="0"/>
        <v>23.98</v>
      </c>
    </row>
    <row r="6" spans="1:5" x14ac:dyDescent="0.25">
      <c r="A6" s="3">
        <v>5</v>
      </c>
      <c r="B6" s="3">
        <v>11.95</v>
      </c>
      <c r="C6" s="3">
        <v>3.34</v>
      </c>
      <c r="D6" s="3">
        <v>8.77</v>
      </c>
      <c r="E6" s="9">
        <f t="shared" si="0"/>
        <v>24.06</v>
      </c>
    </row>
    <row r="7" spans="1:5" x14ac:dyDescent="0.25">
      <c r="A7" s="3">
        <v>6</v>
      </c>
      <c r="B7" s="3">
        <v>9.5399999999999991</v>
      </c>
      <c r="C7" s="3">
        <v>5.24</v>
      </c>
      <c r="D7" s="3">
        <v>12.57</v>
      </c>
      <c r="E7" s="9">
        <f t="shared" si="0"/>
        <v>27.35</v>
      </c>
    </row>
    <row r="8" spans="1:5" x14ac:dyDescent="0.25">
      <c r="A8" s="3">
        <v>7</v>
      </c>
      <c r="B8" s="3">
        <v>10.84</v>
      </c>
      <c r="C8" s="3">
        <v>4.03</v>
      </c>
      <c r="D8" s="3">
        <v>10.4</v>
      </c>
      <c r="E8" s="9">
        <f t="shared" si="0"/>
        <v>25.270000000000003</v>
      </c>
    </row>
    <row r="9" spans="1:5" x14ac:dyDescent="0.25">
      <c r="A9" s="3">
        <v>8</v>
      </c>
      <c r="B9" s="3">
        <v>7.88</v>
      </c>
      <c r="C9" s="3">
        <v>5.6</v>
      </c>
      <c r="D9" s="3">
        <v>11.3</v>
      </c>
      <c r="E9" s="9">
        <f t="shared" si="0"/>
        <v>24.78</v>
      </c>
    </row>
    <row r="10" spans="1:5" x14ac:dyDescent="0.25">
      <c r="A10" s="3">
        <v>9</v>
      </c>
      <c r="B10" s="3">
        <v>7.03</v>
      </c>
      <c r="C10" s="3">
        <v>5.2</v>
      </c>
      <c r="D10" s="3">
        <v>9.92</v>
      </c>
      <c r="E10" s="9">
        <f t="shared" si="0"/>
        <v>22.15</v>
      </c>
    </row>
    <row r="11" spans="1:5" x14ac:dyDescent="0.25">
      <c r="A11" s="3">
        <v>10</v>
      </c>
      <c r="B11" s="3">
        <v>8.7200000000000006</v>
      </c>
      <c r="C11" s="3">
        <v>4.05</v>
      </c>
      <c r="D11" s="3">
        <v>9.3000000000000007</v>
      </c>
      <c r="E11" s="9">
        <f t="shared" si="0"/>
        <v>22.07</v>
      </c>
    </row>
    <row r="12" spans="1:5" x14ac:dyDescent="0.25">
      <c r="A12" s="5" t="s">
        <v>2</v>
      </c>
      <c r="B12" s="7">
        <f>AVERAGE(B3:B11)</f>
        <v>9.0466666666666651</v>
      </c>
      <c r="C12" s="7">
        <f t="shared" ref="C12:E12" si="1">AVERAGE(C3:C11)</f>
        <v>5.5677777777777777</v>
      </c>
      <c r="D12" s="7">
        <f t="shared" si="1"/>
        <v>11.752222222222223</v>
      </c>
      <c r="E12" s="7">
        <f t="shared" si="1"/>
        <v>26.366666666666667</v>
      </c>
    </row>
    <row r="13" spans="1:5" x14ac:dyDescent="0.25">
      <c r="A13" s="6" t="s">
        <v>3</v>
      </c>
      <c r="B13" s="6">
        <f>MIN(B3:B11)</f>
        <v>7.03</v>
      </c>
      <c r="C13" s="6">
        <f t="shared" ref="C13:D13" si="2">MIN(C3:C11)</f>
        <v>3.34</v>
      </c>
      <c r="D13" s="6">
        <f t="shared" si="2"/>
        <v>8.77</v>
      </c>
      <c r="E13" s="6">
        <f t="shared" ref="E13" si="3">MIN(E3:E11)</f>
        <v>22.07</v>
      </c>
    </row>
    <row r="14" spans="1:5" x14ac:dyDescent="0.25">
      <c r="A14" s="6" t="s">
        <v>4</v>
      </c>
      <c r="B14" s="6">
        <f>MAX(B3:B11)</f>
        <v>11.95</v>
      </c>
      <c r="C14" s="6">
        <f t="shared" ref="C14:D14" si="4">MAX(C3:C11)</f>
        <v>9.9600000000000009</v>
      </c>
      <c r="D14" s="6">
        <f t="shared" si="4"/>
        <v>17.04</v>
      </c>
      <c r="E14" s="6">
        <f t="shared" ref="E14" si="5">MAX(E3:E11)</f>
        <v>37.369999999999997</v>
      </c>
    </row>
  </sheetData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1A2B2-F378-4F77-B57B-7140C524DD83}">
  <dimension ref="A1:E14"/>
  <sheetViews>
    <sheetView zoomScale="115" zoomScaleNormal="115" workbookViewId="0">
      <selection sqref="A1:E14"/>
    </sheetView>
  </sheetViews>
  <sheetFormatPr defaultRowHeight="15" x14ac:dyDescent="0.25"/>
  <cols>
    <col min="1" max="1" width="10" customWidth="1"/>
    <col min="2" max="2" width="13.28515625" customWidth="1"/>
    <col min="3" max="3" width="16.42578125" customWidth="1"/>
    <col min="4" max="4" width="24.7109375" customWidth="1"/>
  </cols>
  <sheetData>
    <row r="1" spans="1:5" ht="18.75" customHeight="1" x14ac:dyDescent="0.25">
      <c r="A1" s="1" t="s">
        <v>0</v>
      </c>
      <c r="B1" s="1" t="s">
        <v>1</v>
      </c>
      <c r="C1" s="10" t="s">
        <v>6</v>
      </c>
      <c r="D1" s="1" t="s">
        <v>7</v>
      </c>
      <c r="E1" s="1" t="s">
        <v>5</v>
      </c>
    </row>
    <row r="2" spans="1:5" x14ac:dyDescent="0.25">
      <c r="A2" s="2">
        <v>1</v>
      </c>
      <c r="B2" s="2">
        <v>55.19</v>
      </c>
      <c r="C2" s="2">
        <v>2.2200000000000002</v>
      </c>
      <c r="D2" s="2">
        <v>12.49</v>
      </c>
      <c r="E2" s="8">
        <f>B2+C2+D2</f>
        <v>69.899999999999991</v>
      </c>
    </row>
    <row r="3" spans="1:5" x14ac:dyDescent="0.25">
      <c r="A3" s="3">
        <v>2</v>
      </c>
      <c r="B3" s="3">
        <v>8.15</v>
      </c>
      <c r="C3" s="3">
        <v>5.35</v>
      </c>
      <c r="D3" s="3">
        <v>17.52</v>
      </c>
      <c r="E3" s="9">
        <f t="shared" ref="E3:E11" si="0">B3+C3+D3</f>
        <v>31.02</v>
      </c>
    </row>
    <row r="4" spans="1:5" x14ac:dyDescent="0.25">
      <c r="A4" s="3">
        <v>3</v>
      </c>
      <c r="B4" s="3">
        <v>9.84</v>
      </c>
      <c r="C4" s="3">
        <v>1.74</v>
      </c>
      <c r="D4" s="3">
        <v>23.6</v>
      </c>
      <c r="E4" s="9">
        <f>B4+C4+D4</f>
        <v>35.18</v>
      </c>
    </row>
    <row r="5" spans="1:5" x14ac:dyDescent="0.25">
      <c r="A5" s="3">
        <v>4</v>
      </c>
      <c r="B5" s="3">
        <v>6.55</v>
      </c>
      <c r="C5" s="3">
        <v>2</v>
      </c>
      <c r="D5" s="3">
        <v>22.36</v>
      </c>
      <c r="E5" s="9">
        <f t="shared" si="0"/>
        <v>30.91</v>
      </c>
    </row>
    <row r="6" spans="1:5" x14ac:dyDescent="0.25">
      <c r="A6" s="3">
        <v>5</v>
      </c>
      <c r="B6" s="3">
        <v>11.83</v>
      </c>
      <c r="C6" s="3">
        <v>1.4</v>
      </c>
      <c r="D6" s="3">
        <v>19.88</v>
      </c>
      <c r="E6" s="9">
        <f t="shared" si="0"/>
        <v>33.11</v>
      </c>
    </row>
    <row r="7" spans="1:5" x14ac:dyDescent="0.25">
      <c r="A7" s="3">
        <v>6</v>
      </c>
      <c r="B7" s="3">
        <v>8.3000000000000007</v>
      </c>
      <c r="C7" s="3">
        <v>5.21</v>
      </c>
      <c r="D7" s="3">
        <v>29.63</v>
      </c>
      <c r="E7" s="9">
        <f t="shared" si="0"/>
        <v>43.14</v>
      </c>
    </row>
    <row r="8" spans="1:5" x14ac:dyDescent="0.25">
      <c r="A8" s="3">
        <v>7</v>
      </c>
      <c r="B8" s="3">
        <v>13.42</v>
      </c>
      <c r="C8" s="3">
        <v>2.41</v>
      </c>
      <c r="D8" s="3">
        <v>20.47</v>
      </c>
      <c r="E8" s="9">
        <f t="shared" si="0"/>
        <v>36.299999999999997</v>
      </c>
    </row>
    <row r="9" spans="1:5" x14ac:dyDescent="0.25">
      <c r="A9" s="3">
        <v>8</v>
      </c>
      <c r="B9" s="3">
        <v>10.130000000000001</v>
      </c>
      <c r="C9" s="3">
        <v>4.63</v>
      </c>
      <c r="D9" s="3">
        <v>16.7</v>
      </c>
      <c r="E9" s="9">
        <f t="shared" si="0"/>
        <v>31.46</v>
      </c>
    </row>
    <row r="10" spans="1:5" x14ac:dyDescent="0.25">
      <c r="A10" s="3">
        <v>9</v>
      </c>
      <c r="B10" s="3">
        <v>7.61</v>
      </c>
      <c r="C10" s="3">
        <v>4.8899999999999997</v>
      </c>
      <c r="D10" s="3">
        <v>29.34</v>
      </c>
      <c r="E10" s="9">
        <f t="shared" si="0"/>
        <v>41.84</v>
      </c>
    </row>
    <row r="11" spans="1:5" x14ac:dyDescent="0.25">
      <c r="A11" s="3">
        <v>10</v>
      </c>
      <c r="B11" s="3">
        <v>9.94</v>
      </c>
      <c r="C11" s="3">
        <v>5.14</v>
      </c>
      <c r="D11" s="3">
        <v>15.4</v>
      </c>
      <c r="E11" s="9">
        <f t="shared" si="0"/>
        <v>30.479999999999997</v>
      </c>
    </row>
    <row r="12" spans="1:5" x14ac:dyDescent="0.25">
      <c r="A12" s="5" t="s">
        <v>2</v>
      </c>
      <c r="B12" s="7">
        <f>AVERAGE(B3:B11)</f>
        <v>9.5299999999999994</v>
      </c>
      <c r="C12" s="7">
        <f>AVERAGE(C3:C11)</f>
        <v>3.6411111111111105</v>
      </c>
      <c r="D12" s="7">
        <f>AVERAGE(D3:D11)</f>
        <v>21.655555555555551</v>
      </c>
      <c r="E12" s="7">
        <f>AVERAGE(E3:E11)</f>
        <v>34.826666666666675</v>
      </c>
    </row>
    <row r="13" spans="1:5" x14ac:dyDescent="0.25">
      <c r="A13" s="6" t="s">
        <v>3</v>
      </c>
      <c r="B13" s="6">
        <f>MIN(B3:B11)</f>
        <v>6.55</v>
      </c>
      <c r="C13" s="6">
        <f>MIN(C3:C11)</f>
        <v>1.4</v>
      </c>
      <c r="D13" s="6">
        <f>MIN(D3:D11)</f>
        <v>15.4</v>
      </c>
      <c r="E13" s="6">
        <f>MIN(E3:E11)</f>
        <v>30.479999999999997</v>
      </c>
    </row>
    <row r="14" spans="1:5" x14ac:dyDescent="0.25">
      <c r="A14" s="6" t="s">
        <v>4</v>
      </c>
      <c r="B14" s="6">
        <f>MAX(B3:B11)</f>
        <v>13.42</v>
      </c>
      <c r="C14" s="6">
        <f>MAX(C3:C11)</f>
        <v>5.35</v>
      </c>
      <c r="D14" s="6">
        <f>MAX(D3:D11)</f>
        <v>29.63</v>
      </c>
      <c r="E14" s="6">
        <f>MAX(E3:E11)</f>
        <v>43.14</v>
      </c>
    </row>
  </sheetData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02E5-D3B5-48C2-9C11-9700A3663C16}">
  <dimension ref="A1:E14"/>
  <sheetViews>
    <sheetView zoomScale="115" zoomScaleNormal="115" workbookViewId="0">
      <selection sqref="A1:E14"/>
    </sheetView>
  </sheetViews>
  <sheetFormatPr defaultRowHeight="15" x14ac:dyDescent="0.25"/>
  <cols>
    <col min="1" max="1" width="10" customWidth="1"/>
    <col min="2" max="2" width="13.28515625" customWidth="1"/>
    <col min="3" max="3" width="16.42578125" customWidth="1"/>
    <col min="4" max="4" width="24.5703125" customWidth="1"/>
  </cols>
  <sheetData>
    <row r="1" spans="1:5" ht="18.75" customHeight="1" x14ac:dyDescent="0.25">
      <c r="A1" s="1" t="s">
        <v>0</v>
      </c>
      <c r="B1" s="1" t="s">
        <v>1</v>
      </c>
      <c r="C1" s="10" t="s">
        <v>6</v>
      </c>
      <c r="D1" s="1" t="s">
        <v>7</v>
      </c>
      <c r="E1" s="1" t="s">
        <v>5</v>
      </c>
    </row>
    <row r="2" spans="1:5" x14ac:dyDescent="0.25">
      <c r="A2" s="2">
        <v>1</v>
      </c>
      <c r="B2" s="2">
        <v>61.69</v>
      </c>
      <c r="C2" s="2">
        <v>3.59</v>
      </c>
      <c r="D2" s="2">
        <v>42.49</v>
      </c>
      <c r="E2" s="8">
        <f>B2+C2+D2</f>
        <v>107.77000000000001</v>
      </c>
    </row>
    <row r="3" spans="1:5" x14ac:dyDescent="0.25">
      <c r="A3" s="3">
        <v>2</v>
      </c>
      <c r="B3" s="4">
        <v>6.94</v>
      </c>
      <c r="C3" s="3">
        <v>3.17</v>
      </c>
      <c r="D3" s="3">
        <v>42.61</v>
      </c>
      <c r="E3" s="9">
        <f t="shared" ref="E3:E11" si="0">B3+C3+D3</f>
        <v>52.72</v>
      </c>
    </row>
    <row r="4" spans="1:5" x14ac:dyDescent="0.25">
      <c r="A4" s="3">
        <v>3</v>
      </c>
      <c r="B4" s="3">
        <v>9.24</v>
      </c>
      <c r="C4" s="3">
        <v>3.32</v>
      </c>
      <c r="D4" s="3">
        <v>36.46</v>
      </c>
      <c r="E4" s="9">
        <f t="shared" si="0"/>
        <v>49.02</v>
      </c>
    </row>
    <row r="5" spans="1:5" x14ac:dyDescent="0.25">
      <c r="A5" s="3">
        <v>4</v>
      </c>
      <c r="B5" s="3">
        <v>12.68</v>
      </c>
      <c r="C5" s="3">
        <v>3.1</v>
      </c>
      <c r="D5" s="3">
        <v>38.299999999999997</v>
      </c>
      <c r="E5" s="9">
        <f t="shared" si="0"/>
        <v>54.08</v>
      </c>
    </row>
    <row r="6" spans="1:5" x14ac:dyDescent="0.25">
      <c r="A6" s="3">
        <v>5</v>
      </c>
      <c r="B6" s="3">
        <v>7.58</v>
      </c>
      <c r="C6" s="3">
        <v>3.75</v>
      </c>
      <c r="D6" s="3">
        <v>39.18</v>
      </c>
      <c r="E6" s="9">
        <f t="shared" si="0"/>
        <v>50.51</v>
      </c>
    </row>
    <row r="7" spans="1:5" x14ac:dyDescent="0.25">
      <c r="A7" s="3">
        <v>6</v>
      </c>
      <c r="B7" s="3">
        <v>10.89</v>
      </c>
      <c r="C7" s="3">
        <v>2.9</v>
      </c>
      <c r="D7" s="4">
        <v>35.22</v>
      </c>
      <c r="E7" s="9">
        <f t="shared" si="0"/>
        <v>49.01</v>
      </c>
    </row>
    <row r="8" spans="1:5" x14ac:dyDescent="0.25">
      <c r="A8" s="3">
        <v>7</v>
      </c>
      <c r="B8" s="3">
        <v>11.62</v>
      </c>
      <c r="C8" s="4">
        <v>1.32</v>
      </c>
      <c r="D8" s="3">
        <v>40.25</v>
      </c>
      <c r="E8" s="9">
        <f t="shared" si="0"/>
        <v>53.19</v>
      </c>
    </row>
    <row r="9" spans="1:5" x14ac:dyDescent="0.25">
      <c r="A9" s="3">
        <v>8</v>
      </c>
      <c r="B9" s="3">
        <v>6.99</v>
      </c>
      <c r="C9" s="3">
        <v>3.42</v>
      </c>
      <c r="D9" s="3">
        <v>36.76</v>
      </c>
      <c r="E9" s="9">
        <f t="shared" si="0"/>
        <v>47.17</v>
      </c>
    </row>
    <row r="10" spans="1:5" x14ac:dyDescent="0.25">
      <c r="A10" s="3">
        <v>9</v>
      </c>
      <c r="B10" s="3">
        <v>7.92</v>
      </c>
      <c r="C10" s="3">
        <v>3.43</v>
      </c>
      <c r="D10" s="3">
        <v>41.46</v>
      </c>
      <c r="E10" s="9">
        <f t="shared" si="0"/>
        <v>52.81</v>
      </c>
    </row>
    <row r="11" spans="1:5" x14ac:dyDescent="0.25">
      <c r="A11" s="3">
        <v>10</v>
      </c>
      <c r="B11" s="3">
        <v>9.43</v>
      </c>
      <c r="C11" s="3">
        <v>1.53</v>
      </c>
      <c r="D11" s="3">
        <v>39.26</v>
      </c>
      <c r="E11" s="9">
        <f t="shared" si="0"/>
        <v>50.22</v>
      </c>
    </row>
    <row r="12" spans="1:5" x14ac:dyDescent="0.25">
      <c r="A12" s="5" t="s">
        <v>2</v>
      </c>
      <c r="B12" s="7">
        <f>AVERAGE(B3:B11)</f>
        <v>9.2544444444444434</v>
      </c>
      <c r="C12" s="7">
        <f>AVERAGE(C3:C11)</f>
        <v>2.882222222222222</v>
      </c>
      <c r="D12" s="7">
        <f>AVERAGE(D3:D11)</f>
        <v>38.833333333333329</v>
      </c>
      <c r="E12" s="7">
        <f>AVERAGE(E3:E11)</f>
        <v>50.97</v>
      </c>
    </row>
    <row r="13" spans="1:5" x14ac:dyDescent="0.25">
      <c r="A13" s="6" t="s">
        <v>3</v>
      </c>
      <c r="B13" s="6">
        <f>MIN(B3:B11)</f>
        <v>6.94</v>
      </c>
      <c r="C13" s="6">
        <f>MIN(C3:C11)</f>
        <v>1.32</v>
      </c>
      <c r="D13" s="6">
        <f>MIN(D3:D11)</f>
        <v>35.22</v>
      </c>
      <c r="E13" s="6">
        <f>MIN(E3:E11)</f>
        <v>47.17</v>
      </c>
    </row>
    <row r="14" spans="1:5" x14ac:dyDescent="0.25">
      <c r="A14" s="6" t="s">
        <v>4</v>
      </c>
      <c r="B14" s="6">
        <f>MAX(B3:B11)</f>
        <v>12.68</v>
      </c>
      <c r="C14" s="6">
        <f>MAX(C3:C11)</f>
        <v>3.75</v>
      </c>
      <c r="D14" s="6">
        <f>MAX(D3:D11)</f>
        <v>42.61</v>
      </c>
      <c r="E14" s="6">
        <f>MAX(E3:E11)</f>
        <v>54.08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GRAPHS</vt:lpstr>
      <vt:lpstr>DEBIAN - PVH - 400MB</vt:lpstr>
      <vt:lpstr>DEBIAN - PVH - 190MB</vt:lpstr>
      <vt:lpstr>FEDORA - PVH - 190MB </vt:lpstr>
      <vt:lpstr>ALPINE - HVM - 190MB </vt:lpstr>
      <vt:lpstr>ALPINE - HVM - 300MB</vt:lpstr>
      <vt:lpstr>DEBIAN - HVM - 300MB</vt:lpstr>
      <vt:lpstr>FEDORA - HVM - 370MB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Miguez</cp:lastModifiedBy>
  <dcterms:created xsi:type="dcterms:W3CDTF">2023-01-31T16:17:31Z</dcterms:created>
  <dcterms:modified xsi:type="dcterms:W3CDTF">2023-02-05T19:16:52Z</dcterms:modified>
</cp:coreProperties>
</file>