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i unidad\CARRERAS\INFORMÁTICA\4º Informática\1 CUATRI\SAD\PRÁCTICAS\PRÁCTICA 7 (TOPSIS)\"/>
    </mc:Choice>
  </mc:AlternateContent>
  <xr:revisionPtr revIDLastSave="0" documentId="13_ncr:1_{240D632D-F2F1-4660-BF76-CF2D5EEB63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jercicio 1" sheetId="1" r:id="rId1"/>
    <sheet name="Ejercicio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L18" i="2"/>
  <c r="L17" i="2"/>
  <c r="L16" i="2"/>
  <c r="E20" i="2"/>
  <c r="E19" i="2"/>
  <c r="E17" i="2"/>
  <c r="E18" i="2"/>
  <c r="B20" i="2"/>
  <c r="B19" i="2"/>
  <c r="B18" i="2"/>
  <c r="B17" i="2"/>
  <c r="L21" i="2" l="1"/>
  <c r="L26" i="2" s="1"/>
  <c r="O21" i="2"/>
  <c r="O18" i="2" s="1"/>
  <c r="O28" i="2" s="1"/>
  <c r="N21" i="2"/>
  <c r="N18" i="2" s="1"/>
  <c r="N28" i="2" s="1"/>
  <c r="M21" i="2"/>
  <c r="M19" i="2" s="1"/>
  <c r="M29" i="2" s="1"/>
  <c r="H20" i="2"/>
  <c r="H29" i="2" s="1"/>
  <c r="G20" i="2"/>
  <c r="G29" i="2" s="1"/>
  <c r="F20" i="2"/>
  <c r="F29" i="2" s="1"/>
  <c r="E29" i="2"/>
  <c r="H19" i="2"/>
  <c r="H28" i="2" s="1"/>
  <c r="G19" i="2"/>
  <c r="G28" i="2" s="1"/>
  <c r="F19" i="2"/>
  <c r="F28" i="2" s="1"/>
  <c r="E28" i="2"/>
  <c r="H18" i="2"/>
  <c r="H27" i="2" s="1"/>
  <c r="G18" i="2"/>
  <c r="G27" i="2" s="1"/>
  <c r="F18" i="2"/>
  <c r="F27" i="2" s="1"/>
  <c r="E27" i="2"/>
  <c r="H17" i="2"/>
  <c r="H26" i="2" s="1"/>
  <c r="G17" i="2"/>
  <c r="G26" i="2" s="1"/>
  <c r="F17" i="2"/>
  <c r="F26" i="2" s="1"/>
  <c r="K17" i="1"/>
  <c r="D27" i="1"/>
  <c r="O17" i="2" l="1"/>
  <c r="O27" i="2" s="1"/>
  <c r="O19" i="2"/>
  <c r="O29" i="2" s="1"/>
  <c r="O16" i="2"/>
  <c r="O26" i="2" s="1"/>
  <c r="N16" i="2"/>
  <c r="N26" i="2" s="1"/>
  <c r="M18" i="2"/>
  <c r="M28" i="2" s="1"/>
  <c r="M17" i="2"/>
  <c r="M27" i="2" s="1"/>
  <c r="M16" i="2"/>
  <c r="M26" i="2" s="1"/>
  <c r="L27" i="2"/>
  <c r="L34" i="2" s="1"/>
  <c r="L29" i="2"/>
  <c r="L28" i="2"/>
  <c r="G35" i="2"/>
  <c r="G34" i="2"/>
  <c r="F35" i="2"/>
  <c r="F34" i="2"/>
  <c r="H35" i="2"/>
  <c r="H34" i="2"/>
  <c r="N17" i="2"/>
  <c r="N27" i="2" s="1"/>
  <c r="N19" i="2"/>
  <c r="N29" i="2" s="1"/>
  <c r="K36" i="1"/>
  <c r="M36" i="1"/>
  <c r="L36" i="1"/>
  <c r="M35" i="1"/>
  <c r="L35" i="1"/>
  <c r="K35" i="1"/>
  <c r="D19" i="1"/>
  <c r="D28" i="1" s="1"/>
  <c r="G21" i="1"/>
  <c r="F21" i="1"/>
  <c r="E21" i="1"/>
  <c r="G20" i="1"/>
  <c r="G29" i="1" s="1"/>
  <c r="F20" i="1"/>
  <c r="E20" i="1"/>
  <c r="G19" i="1"/>
  <c r="G28" i="1" s="1"/>
  <c r="G35" i="1" s="1"/>
  <c r="F19" i="1"/>
  <c r="E19" i="1"/>
  <c r="E28" i="1" s="1"/>
  <c r="G18" i="1"/>
  <c r="F18" i="1"/>
  <c r="E18" i="1"/>
  <c r="D21" i="1"/>
  <c r="D30" i="1" s="1"/>
  <c r="D20" i="1"/>
  <c r="D29" i="1" s="1"/>
  <c r="D36" i="1" s="1"/>
  <c r="D18" i="1"/>
  <c r="K28" i="1"/>
  <c r="M30" i="1"/>
  <c r="L30" i="1"/>
  <c r="M29" i="1"/>
  <c r="L29" i="1"/>
  <c r="M28" i="1"/>
  <c r="L28" i="1"/>
  <c r="M27" i="1"/>
  <c r="L27" i="1"/>
  <c r="K30" i="1"/>
  <c r="K29" i="1"/>
  <c r="K27" i="1"/>
  <c r="G30" i="1"/>
  <c r="F30" i="1"/>
  <c r="E30" i="1"/>
  <c r="F29" i="1"/>
  <c r="F35" i="1" s="1"/>
  <c r="E29" i="1"/>
  <c r="E36" i="1" s="1"/>
  <c r="F28" i="1"/>
  <c r="G27" i="1"/>
  <c r="F27" i="1"/>
  <c r="E27" i="1"/>
  <c r="L19" i="1"/>
  <c r="L18" i="1"/>
  <c r="L20" i="1"/>
  <c r="M20" i="1"/>
  <c r="M19" i="1"/>
  <c r="M18" i="1"/>
  <c r="M17" i="1"/>
  <c r="L17" i="1"/>
  <c r="K20" i="1"/>
  <c r="K19" i="1"/>
  <c r="K18" i="1"/>
  <c r="N22" i="1"/>
  <c r="N19" i="1" s="1"/>
  <c r="N29" i="1" s="1"/>
  <c r="M22" i="1"/>
  <c r="L22" i="1"/>
  <c r="K22" i="1"/>
  <c r="O35" i="2" l="1"/>
  <c r="O34" i="2"/>
  <c r="L43" i="2" s="1"/>
  <c r="N35" i="2"/>
  <c r="N34" i="2"/>
  <c r="M35" i="2"/>
  <c r="M34" i="2"/>
  <c r="L40" i="2" s="1"/>
  <c r="L35" i="2"/>
  <c r="N42" i="2" s="1"/>
  <c r="N20" i="1"/>
  <c r="N30" i="1" s="1"/>
  <c r="N17" i="1"/>
  <c r="N27" i="1" s="1"/>
  <c r="N18" i="1"/>
  <c r="N28" i="1" s="1"/>
  <c r="G36" i="1"/>
  <c r="E35" i="1"/>
  <c r="F36" i="1"/>
  <c r="E44" i="1" s="1"/>
  <c r="D35" i="1"/>
  <c r="C41" i="1" s="1"/>
  <c r="C42" i="1"/>
  <c r="E41" i="1"/>
  <c r="E42" i="1"/>
  <c r="E43" i="1"/>
  <c r="N41" i="2" l="1"/>
  <c r="N40" i="2"/>
  <c r="P40" i="2" s="1"/>
  <c r="N43" i="2"/>
  <c r="P43" i="2" s="1"/>
  <c r="L41" i="2"/>
  <c r="L42" i="2"/>
  <c r="P42" i="2" s="1"/>
  <c r="N36" i="1"/>
  <c r="N35" i="1"/>
  <c r="G41" i="1"/>
  <c r="C43" i="1"/>
  <c r="G43" i="1" s="1"/>
  <c r="C44" i="1"/>
  <c r="G44" i="1" s="1"/>
  <c r="G42" i="1"/>
  <c r="P41" i="2" l="1"/>
  <c r="K42" i="1"/>
  <c r="O42" i="1" s="1"/>
  <c r="K44" i="1"/>
  <c r="K43" i="1"/>
  <c r="O43" i="1" s="1"/>
  <c r="K41" i="1"/>
  <c r="M43" i="1"/>
  <c r="M42" i="1"/>
  <c r="M41" i="1"/>
  <c r="O41" i="1" s="1"/>
  <c r="M44" i="1"/>
  <c r="O44" i="1" l="1"/>
  <c r="E35" i="2"/>
  <c r="F42" i="2" s="1"/>
  <c r="E26" i="2"/>
  <c r="E34" i="2"/>
  <c r="D43" i="2" s="1"/>
  <c r="D40" i="2" l="1"/>
  <c r="F43" i="2"/>
  <c r="H43" i="2" s="1"/>
  <c r="D41" i="2"/>
  <c r="D42" i="2"/>
  <c r="H42" i="2" s="1"/>
  <c r="F40" i="2"/>
  <c r="H40" i="2" s="1"/>
  <c r="F41" i="2"/>
  <c r="H41" i="2" l="1"/>
</calcChain>
</file>

<file path=xl/sharedStrings.xml><?xml version="1.0" encoding="utf-8"?>
<sst xmlns="http://schemas.openxmlformats.org/spreadsheetml/2006/main" count="206" uniqueCount="35">
  <si>
    <t>Normalización distributiva</t>
  </si>
  <si>
    <t>Ana</t>
  </si>
  <si>
    <t>Tomás</t>
  </si>
  <si>
    <t>Juan</t>
  </si>
  <si>
    <t>Emma</t>
  </si>
  <si>
    <t>Personalidad</t>
  </si>
  <si>
    <t>Vida en el extranjero</t>
  </si>
  <si>
    <t>Examen</t>
  </si>
  <si>
    <t>Experiencia laboral</t>
  </si>
  <si>
    <t>Peso</t>
  </si>
  <si>
    <t>Normalización Ideal</t>
  </si>
  <si>
    <t>Máximo</t>
  </si>
  <si>
    <t>Norm. Ideal multiplicado por los pesos</t>
  </si>
  <si>
    <t>A (+)</t>
  </si>
  <si>
    <t>A (-)</t>
  </si>
  <si>
    <t>Id. PIS &amp; NIS</t>
  </si>
  <si>
    <t>Norm. Distrib. Distancias</t>
  </si>
  <si>
    <t>Norm. Distrib. Mult. por los pesos</t>
  </si>
  <si>
    <t>d( A (+) )</t>
  </si>
  <si>
    <t>d( A (-) )</t>
  </si>
  <si>
    <t>C (A)</t>
  </si>
  <si>
    <t>Norm. Ideal Distancias</t>
  </si>
  <si>
    <t>Norm.Distrib. Ranking</t>
  </si>
  <si>
    <t>Norm. Ideal Ranking</t>
  </si>
  <si>
    <t>Gasto mensual</t>
  </si>
  <si>
    <t>Seguridad</t>
  </si>
  <si>
    <t>Adaptabilidad</t>
  </si>
  <si>
    <t>Facilidad de comunicación</t>
  </si>
  <si>
    <t>México</t>
  </si>
  <si>
    <t>Japón</t>
  </si>
  <si>
    <t>Suecia</t>
  </si>
  <si>
    <t>Suiza</t>
  </si>
  <si>
    <t>Max/Min</t>
  </si>
  <si>
    <t xml:space="preserve">Gasto mensual </t>
  </si>
  <si>
    <t>(Conversión por criterio coste)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</si>
</sst>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11" xfId="0" applyFont="1" applyFill="1" applyBorder="1"/>
    <xf numFmtId="0" fontId="0" fillId="3" borderId="18" xfId="0" applyFill="1" applyBorder="1"/>
    <xf numFmtId="0" fontId="0" fillId="3" borderId="21" xfId="0" applyFill="1" applyBorder="1"/>
    <xf numFmtId="0" fontId="0" fillId="4" borderId="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7" borderId="19" xfId="0" applyFill="1" applyBorder="1"/>
    <xf numFmtId="0" fontId="0" fillId="7" borderId="20" xfId="0" applyFill="1" applyBorder="1"/>
    <xf numFmtId="0" fontId="0" fillId="6" borderId="15" xfId="0" applyFill="1" applyBorder="1"/>
    <xf numFmtId="0" fontId="0" fillId="7" borderId="15" xfId="0" applyFill="1" applyBorder="1"/>
    <xf numFmtId="0" fontId="0" fillId="6" borderId="20" xfId="0" applyFill="1" applyBorder="1"/>
    <xf numFmtId="0" fontId="0" fillId="3" borderId="22" xfId="0" applyFill="1" applyBorder="1"/>
    <xf numFmtId="0" fontId="0" fillId="3" borderId="23" xfId="0" applyFill="1" applyBorder="1"/>
    <xf numFmtId="0" fontId="0" fillId="2" borderId="15" xfId="0" applyFill="1" applyBorder="1"/>
    <xf numFmtId="0" fontId="0" fillId="2" borderId="20" xfId="0" applyFill="1" applyBorder="1"/>
    <xf numFmtId="0" fontId="0" fillId="8" borderId="2" xfId="0" applyFill="1" applyBorder="1"/>
    <xf numFmtId="0" fontId="0" fillId="8" borderId="3" xfId="0" applyFill="1" applyBorder="1"/>
    <xf numFmtId="0" fontId="0" fillId="3" borderId="24" xfId="0" applyFill="1" applyBorder="1"/>
    <xf numFmtId="0" fontId="0" fillId="6" borderId="9" xfId="0" applyFill="1" applyBorder="1"/>
    <xf numFmtId="0" fontId="0" fillId="3" borderId="25" xfId="0" applyFill="1" applyBorder="1"/>
    <xf numFmtId="0" fontId="2" fillId="0" borderId="0" xfId="0" applyFont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9" borderId="6" xfId="0" applyFill="1" applyBorder="1"/>
    <xf numFmtId="0" fontId="0" fillId="8" borderId="9" xfId="0" applyFill="1" applyBorder="1"/>
    <xf numFmtId="0" fontId="0" fillId="10" borderId="9" xfId="0" applyFill="1" applyBorder="1"/>
    <xf numFmtId="0" fontId="2" fillId="3" borderId="14" xfId="0" applyFont="1" applyFill="1" applyBorder="1"/>
    <xf numFmtId="0" fontId="0" fillId="0" borderId="0" xfId="0" applyFont="1"/>
    <xf numFmtId="0" fontId="0" fillId="11" borderId="2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7" xfId="0" applyFill="1" applyBorder="1" applyAlignment="1">
      <alignment horizontal="center"/>
    </xf>
    <xf numFmtId="0" fontId="0" fillId="9" borderId="9" xfId="0" applyFill="1" applyBorder="1"/>
    <xf numFmtId="0" fontId="0" fillId="8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O52"/>
  <sheetViews>
    <sheetView tabSelected="1" topLeftCell="A22" workbookViewId="0">
      <selection activeCell="J48" sqref="J48"/>
    </sheetView>
  </sheetViews>
  <sheetFormatPr baseColWidth="10" defaultColWidth="8.7265625" defaultRowHeight="14.5" x14ac:dyDescent="0.35"/>
  <cols>
    <col min="3" max="3" width="14.08984375" customWidth="1"/>
    <col min="4" max="4" width="15.26953125" customWidth="1"/>
    <col min="5" max="5" width="18.26953125" customWidth="1"/>
    <col min="6" max="6" width="12.90625" customWidth="1"/>
    <col min="7" max="7" width="17.1796875" customWidth="1"/>
    <col min="10" max="10" width="13.6328125" customWidth="1"/>
    <col min="11" max="11" width="19.453125" customWidth="1"/>
    <col min="12" max="12" width="19.08984375" customWidth="1"/>
    <col min="13" max="13" width="14.81640625" customWidth="1"/>
    <col min="14" max="14" width="17.453125" customWidth="1"/>
    <col min="15" max="15" width="12.08984375" customWidth="1"/>
  </cols>
  <sheetData>
    <row r="7" spans="3:14" ht="15" thickBot="1" x14ac:dyDescent="0.4"/>
    <row r="8" spans="3:14" x14ac:dyDescent="0.35">
      <c r="C8" s="7"/>
      <c r="D8" s="8" t="s">
        <v>5</v>
      </c>
      <c r="E8" s="8" t="s">
        <v>6</v>
      </c>
      <c r="F8" s="8" t="s">
        <v>7</v>
      </c>
      <c r="G8" s="9" t="s">
        <v>8</v>
      </c>
    </row>
    <row r="9" spans="3:14" x14ac:dyDescent="0.35">
      <c r="C9" s="10" t="s">
        <v>1</v>
      </c>
      <c r="D9" s="6">
        <v>7</v>
      </c>
      <c r="E9" s="6">
        <v>9</v>
      </c>
      <c r="F9" s="6">
        <v>9</v>
      </c>
      <c r="G9" s="11">
        <v>8</v>
      </c>
    </row>
    <row r="10" spans="3:14" x14ac:dyDescent="0.35">
      <c r="C10" s="10" t="s">
        <v>2</v>
      </c>
      <c r="D10" s="6">
        <v>8</v>
      </c>
      <c r="E10" s="6">
        <v>7</v>
      </c>
      <c r="F10" s="6">
        <v>8</v>
      </c>
      <c r="G10" s="11">
        <v>7</v>
      </c>
    </row>
    <row r="11" spans="3:14" x14ac:dyDescent="0.35">
      <c r="C11" s="10" t="s">
        <v>3</v>
      </c>
      <c r="D11" s="6">
        <v>9</v>
      </c>
      <c r="E11" s="6">
        <v>6</v>
      </c>
      <c r="F11" s="6">
        <v>7</v>
      </c>
      <c r="G11" s="11">
        <v>12</v>
      </c>
    </row>
    <row r="12" spans="3:14" x14ac:dyDescent="0.35">
      <c r="C12" s="10" t="s">
        <v>4</v>
      </c>
      <c r="D12" s="6">
        <v>6</v>
      </c>
      <c r="E12" s="6">
        <v>11</v>
      </c>
      <c r="F12" s="6">
        <v>8</v>
      </c>
      <c r="G12" s="11">
        <v>6</v>
      </c>
    </row>
    <row r="13" spans="3:14" ht="15" thickBot="1" x14ac:dyDescent="0.4">
      <c r="C13" s="3" t="s">
        <v>9</v>
      </c>
      <c r="D13" s="4">
        <v>0.1</v>
      </c>
      <c r="E13" s="4">
        <v>0.4</v>
      </c>
      <c r="F13" s="4">
        <v>0.3</v>
      </c>
      <c r="G13" s="5">
        <v>0.2</v>
      </c>
    </row>
    <row r="14" spans="3:14" ht="15" thickBot="1" x14ac:dyDescent="0.4"/>
    <row r="15" spans="3:14" ht="15" thickBot="1" x14ac:dyDescent="0.4">
      <c r="J15" s="12" t="s">
        <v>10</v>
      </c>
      <c r="K15" s="13"/>
    </row>
    <row r="16" spans="3:14" ht="15" thickBot="1" x14ac:dyDescent="0.4">
      <c r="C16" s="12" t="s">
        <v>0</v>
      </c>
      <c r="D16" s="13"/>
      <c r="J16" s="7"/>
      <c r="K16" s="8" t="s">
        <v>5</v>
      </c>
      <c r="L16" s="8" t="s">
        <v>6</v>
      </c>
      <c r="M16" s="8" t="s">
        <v>7</v>
      </c>
      <c r="N16" s="9" t="s">
        <v>8</v>
      </c>
    </row>
    <row r="17" spans="3:14" x14ac:dyDescent="0.35">
      <c r="C17" s="7"/>
      <c r="D17" s="8" t="s">
        <v>5</v>
      </c>
      <c r="E17" s="8" t="s">
        <v>6</v>
      </c>
      <c r="F17" s="8" t="s">
        <v>7</v>
      </c>
      <c r="G17" s="9" t="s">
        <v>8</v>
      </c>
      <c r="J17" s="10" t="s">
        <v>1</v>
      </c>
      <c r="K17" s="6">
        <f>D9/K22</f>
        <v>0.77777777777777779</v>
      </c>
      <c r="L17" s="6">
        <f t="shared" ref="L17:N17" si="0">E9/L22</f>
        <v>0.81818181818181823</v>
      </c>
      <c r="M17" s="6">
        <f t="shared" si="0"/>
        <v>1</v>
      </c>
      <c r="N17" s="6">
        <f t="shared" si="0"/>
        <v>0.66666666666666663</v>
      </c>
    </row>
    <row r="18" spans="3:14" x14ac:dyDescent="0.35">
      <c r="C18" s="10" t="s">
        <v>1</v>
      </c>
      <c r="D18" s="6">
        <f>D9/SQRT((SUM(D9^2, D10^2,D11^2,D12^2)))</f>
        <v>0.46156633137705089</v>
      </c>
      <c r="E18" s="6">
        <f t="shared" ref="E18:G18" si="1">E9/SQRT((SUM(E9^2, E10^2,E11^2,E12^2)))</f>
        <v>0.53125320249085972</v>
      </c>
      <c r="F18" s="6">
        <f t="shared" si="1"/>
        <v>0.5603155257282213</v>
      </c>
      <c r="G18" s="6">
        <f t="shared" si="1"/>
        <v>0.46736499026958878</v>
      </c>
      <c r="J18" s="10" t="s">
        <v>2</v>
      </c>
      <c r="K18" s="6">
        <f>D10/K22</f>
        <v>0.88888888888888884</v>
      </c>
      <c r="L18" s="6">
        <f>E10/L22</f>
        <v>0.63636363636363635</v>
      </c>
      <c r="M18" s="6">
        <f t="shared" ref="L18:N18" si="2">F10/M22</f>
        <v>0.88888888888888884</v>
      </c>
      <c r="N18" s="6">
        <f t="shared" si="2"/>
        <v>0.58333333333333337</v>
      </c>
    </row>
    <row r="19" spans="3:14" x14ac:dyDescent="0.35">
      <c r="C19" s="10" t="s">
        <v>2</v>
      </c>
      <c r="D19" s="6">
        <f>D10/SQRT((SUM(D9^2, D10^2,D11^2,D12^2)))</f>
        <v>0.52750437871662958</v>
      </c>
      <c r="E19" s="6">
        <f t="shared" ref="E19:G19" si="3">E10/SQRT((SUM(E9^2, E10^2,E11^2,E12^2)))</f>
        <v>0.4131969352706687</v>
      </c>
      <c r="F19" s="6">
        <f t="shared" si="3"/>
        <v>0.49805824509175228</v>
      </c>
      <c r="G19" s="6">
        <f t="shared" si="3"/>
        <v>0.40894436648589017</v>
      </c>
      <c r="J19" s="10" t="s">
        <v>3</v>
      </c>
      <c r="K19" s="6">
        <f>D11/K22</f>
        <v>1</v>
      </c>
      <c r="L19" s="6">
        <f>E11/L22</f>
        <v>0.54545454545454541</v>
      </c>
      <c r="M19" s="6">
        <f t="shared" ref="L19:N19" si="4">F11/M22</f>
        <v>0.77777777777777779</v>
      </c>
      <c r="N19" s="6">
        <f t="shared" si="4"/>
        <v>1</v>
      </c>
    </row>
    <row r="20" spans="3:14" x14ac:dyDescent="0.35">
      <c r="C20" s="10" t="s">
        <v>3</v>
      </c>
      <c r="D20" s="6">
        <f>D11/SQRT((SUM(D9^2, D10^2,D11^2,D12^2)))</f>
        <v>0.59344242605620834</v>
      </c>
      <c r="E20" s="6">
        <f t="shared" ref="E20:G20" si="5">E11/SQRT((SUM(E9^2, E10^2,E11^2,E12^2)))</f>
        <v>0.35416880166057318</v>
      </c>
      <c r="F20" s="6">
        <f t="shared" si="5"/>
        <v>0.43580096445528327</v>
      </c>
      <c r="G20" s="6">
        <f t="shared" si="5"/>
        <v>0.70104748540438322</v>
      </c>
      <c r="J20" s="10" t="s">
        <v>4</v>
      </c>
      <c r="K20" s="6">
        <f>D12/K22</f>
        <v>0.66666666666666663</v>
      </c>
      <c r="L20" s="6">
        <f>E12/L22</f>
        <v>1</v>
      </c>
      <c r="M20" s="6">
        <f t="shared" ref="L20:N20" si="6">F12/M22</f>
        <v>0.88888888888888884</v>
      </c>
      <c r="N20" s="6">
        <f t="shared" si="6"/>
        <v>0.5</v>
      </c>
    </row>
    <row r="21" spans="3:14" ht="15" thickBot="1" x14ac:dyDescent="0.4">
      <c r="C21" s="10" t="s">
        <v>4</v>
      </c>
      <c r="D21" s="6">
        <f>D12/SQRT((SUM(D9^2, D10^2,D11^2,D12^2)))</f>
        <v>0.39562828403747219</v>
      </c>
      <c r="E21" s="6">
        <f t="shared" ref="E21:G21" si="7">E12/SQRT((SUM(E9^2, E10^2,E11^2,E12^2)))</f>
        <v>0.64930946971105086</v>
      </c>
      <c r="F21" s="6">
        <f t="shared" si="7"/>
        <v>0.49805824509175228</v>
      </c>
      <c r="G21" s="6">
        <f t="shared" si="7"/>
        <v>0.35052374270219161</v>
      </c>
      <c r="J21" s="3" t="s">
        <v>9</v>
      </c>
      <c r="K21" s="4">
        <v>0.1</v>
      </c>
      <c r="L21" s="4">
        <v>0.4</v>
      </c>
      <c r="M21" s="4">
        <v>0.3</v>
      </c>
      <c r="N21" s="5">
        <v>0.2</v>
      </c>
    </row>
    <row r="22" spans="3:14" ht="15" thickBot="1" x14ac:dyDescent="0.4">
      <c r="C22" s="3" t="s">
        <v>9</v>
      </c>
      <c r="D22" s="4">
        <v>0.1</v>
      </c>
      <c r="E22" s="4">
        <v>0.4</v>
      </c>
      <c r="F22" s="4">
        <v>0.3</v>
      </c>
      <c r="G22" s="5">
        <v>0.2</v>
      </c>
      <c r="J22" s="12" t="s">
        <v>11</v>
      </c>
      <c r="K22" s="14">
        <f>MAX(D9,D10,D11,D12)</f>
        <v>9</v>
      </c>
      <c r="L22" s="14">
        <f>MAX(E9,E10,E11,E12)</f>
        <v>11</v>
      </c>
      <c r="M22" s="14">
        <f>MAX(F9,F10,F11,F12)</f>
        <v>9</v>
      </c>
      <c r="N22" s="13">
        <f>MAX(G9,G10,G11,G12)</f>
        <v>12</v>
      </c>
    </row>
    <row r="24" spans="3:14" ht="15" thickBot="1" x14ac:dyDescent="0.4"/>
    <row r="25" spans="3:14" ht="15" thickBot="1" x14ac:dyDescent="0.4">
      <c r="C25" s="12" t="s">
        <v>17</v>
      </c>
      <c r="D25" s="13"/>
      <c r="J25" s="12" t="s">
        <v>12</v>
      </c>
      <c r="K25" s="13"/>
    </row>
    <row r="26" spans="3:14" x14ac:dyDescent="0.35">
      <c r="C26" s="7"/>
      <c r="D26" s="8" t="s">
        <v>5</v>
      </c>
      <c r="E26" s="8" t="s">
        <v>6</v>
      </c>
      <c r="F26" s="8" t="s">
        <v>7</v>
      </c>
      <c r="G26" s="9" t="s">
        <v>8</v>
      </c>
      <c r="J26" s="7"/>
      <c r="K26" s="8" t="s">
        <v>5</v>
      </c>
      <c r="L26" s="8" t="s">
        <v>6</v>
      </c>
      <c r="M26" s="8" t="s">
        <v>7</v>
      </c>
      <c r="N26" s="9" t="s">
        <v>8</v>
      </c>
    </row>
    <row r="27" spans="3:14" x14ac:dyDescent="0.35">
      <c r="C27" s="10" t="s">
        <v>1</v>
      </c>
      <c r="D27" s="6">
        <f>D18*D31</f>
        <v>4.6156633137705093E-2</v>
      </c>
      <c r="E27" s="6">
        <f t="shared" ref="E27:G27" si="8">E18*E31</f>
        <v>0.21250128099634391</v>
      </c>
      <c r="F27" s="6">
        <f t="shared" si="8"/>
        <v>0.16809465771846638</v>
      </c>
      <c r="G27" s="11">
        <f t="shared" si="8"/>
        <v>9.3472998053917761E-2</v>
      </c>
      <c r="J27" s="10" t="s">
        <v>1</v>
      </c>
      <c r="K27" s="6">
        <f>K17*K31</f>
        <v>7.7777777777777779E-2</v>
      </c>
      <c r="L27" s="6">
        <f t="shared" ref="L27:N27" si="9">L17*L31</f>
        <v>0.32727272727272733</v>
      </c>
      <c r="M27" s="6">
        <f t="shared" si="9"/>
        <v>0.3</v>
      </c>
      <c r="N27" s="11">
        <f t="shared" si="9"/>
        <v>0.13333333333333333</v>
      </c>
    </row>
    <row r="28" spans="3:14" x14ac:dyDescent="0.35">
      <c r="C28" s="10" t="s">
        <v>2</v>
      </c>
      <c r="D28" s="6">
        <f>D19*D31</f>
        <v>5.2750437871662961E-2</v>
      </c>
      <c r="E28" s="6">
        <f t="shared" ref="E28:G28" si="10">E19*E31</f>
        <v>0.1652787741082675</v>
      </c>
      <c r="F28" s="6">
        <f t="shared" si="10"/>
        <v>0.14941747352752568</v>
      </c>
      <c r="G28" s="11">
        <f t="shared" si="10"/>
        <v>8.1788873297178044E-2</v>
      </c>
      <c r="J28" s="10" t="s">
        <v>2</v>
      </c>
      <c r="K28" s="6">
        <f>K18*K31</f>
        <v>8.8888888888888892E-2</v>
      </c>
      <c r="L28" s="6">
        <f t="shared" ref="L28:N28" si="11">L18*L31</f>
        <v>0.25454545454545457</v>
      </c>
      <c r="M28" s="6">
        <f t="shared" si="11"/>
        <v>0.26666666666666666</v>
      </c>
      <c r="N28" s="11">
        <f t="shared" si="11"/>
        <v>0.11666666666666668</v>
      </c>
    </row>
    <row r="29" spans="3:14" x14ac:dyDescent="0.35">
      <c r="C29" s="10" t="s">
        <v>3</v>
      </c>
      <c r="D29" s="6">
        <f>D20*D31</f>
        <v>5.9344242605620837E-2</v>
      </c>
      <c r="E29" s="6">
        <f t="shared" ref="E29:G29" si="12">E20*E31</f>
        <v>0.14166752066422927</v>
      </c>
      <c r="F29" s="6">
        <f t="shared" si="12"/>
        <v>0.13074028933658496</v>
      </c>
      <c r="G29" s="11">
        <f t="shared" si="12"/>
        <v>0.14020949708087665</v>
      </c>
      <c r="J29" s="10" t="s">
        <v>3</v>
      </c>
      <c r="K29" s="6">
        <f>K19*K31</f>
        <v>0.1</v>
      </c>
      <c r="L29" s="6">
        <f t="shared" ref="L29:N29" si="13">L19*L31</f>
        <v>0.21818181818181817</v>
      </c>
      <c r="M29" s="6">
        <f t="shared" si="13"/>
        <v>0.23333333333333334</v>
      </c>
      <c r="N29" s="11">
        <f t="shared" si="13"/>
        <v>0.2</v>
      </c>
    </row>
    <row r="30" spans="3:14" x14ac:dyDescent="0.35">
      <c r="C30" s="10" t="s">
        <v>4</v>
      </c>
      <c r="D30" s="6">
        <f>D21*D31</f>
        <v>3.9562828403747224E-2</v>
      </c>
      <c r="E30" s="6">
        <f t="shared" ref="E30:G30" si="14">E21*E31</f>
        <v>0.25972378788442035</v>
      </c>
      <c r="F30" s="6">
        <f t="shared" si="14"/>
        <v>0.14941747352752568</v>
      </c>
      <c r="G30" s="11">
        <f t="shared" si="14"/>
        <v>7.0104748540438327E-2</v>
      </c>
      <c r="J30" s="10" t="s">
        <v>4</v>
      </c>
      <c r="K30" s="6">
        <f>K20*K31</f>
        <v>6.6666666666666666E-2</v>
      </c>
      <c r="L30" s="6">
        <f t="shared" ref="L30:N30" si="15">L20*L31</f>
        <v>0.4</v>
      </c>
      <c r="M30" s="6">
        <f t="shared" si="15"/>
        <v>0.26666666666666666</v>
      </c>
      <c r="N30" s="11">
        <f t="shared" si="15"/>
        <v>0.1</v>
      </c>
    </row>
    <row r="31" spans="3:14" ht="15" thickBot="1" x14ac:dyDescent="0.4">
      <c r="C31" s="38" t="s">
        <v>9</v>
      </c>
      <c r="D31" s="39">
        <v>0.1</v>
      </c>
      <c r="E31" s="39">
        <v>0.4</v>
      </c>
      <c r="F31" s="39">
        <v>0.3</v>
      </c>
      <c r="G31" s="40">
        <v>0.2</v>
      </c>
      <c r="J31" s="38" t="s">
        <v>9</v>
      </c>
      <c r="K31" s="39">
        <v>0.1</v>
      </c>
      <c r="L31" s="39">
        <v>0.4</v>
      </c>
      <c r="M31" s="39">
        <v>0.3</v>
      </c>
      <c r="N31" s="40">
        <v>0.2</v>
      </c>
    </row>
    <row r="33" spans="2:15" ht="15" thickBot="1" x14ac:dyDescent="0.4"/>
    <row r="34" spans="2:15" ht="15" thickBot="1" x14ac:dyDescent="0.4">
      <c r="C34" s="20" t="s">
        <v>15</v>
      </c>
      <c r="D34" s="19" t="s">
        <v>5</v>
      </c>
      <c r="E34" s="15" t="s">
        <v>6</v>
      </c>
      <c r="F34" s="15" t="s">
        <v>7</v>
      </c>
      <c r="G34" s="16" t="s">
        <v>8</v>
      </c>
      <c r="J34" s="20" t="s">
        <v>15</v>
      </c>
      <c r="K34" s="19" t="s">
        <v>5</v>
      </c>
      <c r="L34" s="15" t="s">
        <v>6</v>
      </c>
      <c r="M34" s="15" t="s">
        <v>7</v>
      </c>
      <c r="N34" s="16" t="s">
        <v>8</v>
      </c>
    </row>
    <row r="35" spans="2:15" x14ac:dyDescent="0.35">
      <c r="C35" s="17" t="s">
        <v>13</v>
      </c>
      <c r="D35" s="21">
        <f>MAX(D27:D30)</f>
        <v>5.9344242605620837E-2</v>
      </c>
      <c r="E35" s="21">
        <f t="shared" ref="E35:G35" si="16">MAX(E27:E30)</f>
        <v>0.25972378788442035</v>
      </c>
      <c r="F35" s="21">
        <f t="shared" si="16"/>
        <v>0.16809465771846638</v>
      </c>
      <c r="G35" s="22">
        <f t="shared" si="16"/>
        <v>0.14020949708087665</v>
      </c>
      <c r="J35" s="17" t="s">
        <v>13</v>
      </c>
      <c r="K35" s="21">
        <f>MAX(K27:K30)</f>
        <v>0.1</v>
      </c>
      <c r="L35" s="21">
        <f t="shared" ref="L35:N35" si="17">MAX(L27:L30)</f>
        <v>0.4</v>
      </c>
      <c r="M35" s="21">
        <f t="shared" si="17"/>
        <v>0.3</v>
      </c>
      <c r="N35" s="22">
        <f t="shared" si="17"/>
        <v>0.2</v>
      </c>
    </row>
    <row r="36" spans="2:15" ht="15" thickBot="1" x14ac:dyDescent="0.4">
      <c r="C36" s="18" t="s">
        <v>14</v>
      </c>
      <c r="D36" s="23">
        <f>MIN(D27:D30)</f>
        <v>3.9562828403747224E-2</v>
      </c>
      <c r="E36" s="23">
        <f t="shared" ref="E36:G36" si="18">MIN(E27:E30)</f>
        <v>0.14166752066422927</v>
      </c>
      <c r="F36" s="23">
        <f t="shared" si="18"/>
        <v>0.13074028933658496</v>
      </c>
      <c r="G36" s="24">
        <f t="shared" si="18"/>
        <v>7.0104748540438327E-2</v>
      </c>
      <c r="J36" s="18" t="s">
        <v>14</v>
      </c>
      <c r="K36" s="23">
        <f>MIN(K27:K30)</f>
        <v>6.6666666666666666E-2</v>
      </c>
      <c r="L36" s="23">
        <f t="shared" ref="L36:N36" si="19">MIN(L27:L30)</f>
        <v>0.21818181818181817</v>
      </c>
      <c r="M36" s="23">
        <f t="shared" si="19"/>
        <v>0.23333333333333334</v>
      </c>
      <c r="N36" s="24">
        <f t="shared" si="19"/>
        <v>0.1</v>
      </c>
    </row>
    <row r="38" spans="2:15" ht="15" thickBot="1" x14ac:dyDescent="0.4"/>
    <row r="39" spans="2:15" ht="15" thickBot="1" x14ac:dyDescent="0.4">
      <c r="B39" s="12" t="s">
        <v>16</v>
      </c>
      <c r="C39" s="14"/>
      <c r="D39" s="14"/>
      <c r="E39" s="14"/>
      <c r="F39" s="14"/>
      <c r="G39" s="13"/>
      <c r="J39" s="12" t="s">
        <v>21</v>
      </c>
      <c r="K39" s="14"/>
      <c r="L39" s="14"/>
      <c r="M39" s="14"/>
      <c r="N39" s="14"/>
      <c r="O39" s="13"/>
    </row>
    <row r="40" spans="2:15" x14ac:dyDescent="0.35">
      <c r="B40" s="28"/>
      <c r="C40" s="29" t="s">
        <v>18</v>
      </c>
      <c r="D40" s="28"/>
      <c r="E40" s="29" t="s">
        <v>19</v>
      </c>
      <c r="F40" s="28"/>
      <c r="G40" s="29" t="s">
        <v>20</v>
      </c>
      <c r="J40" s="28"/>
      <c r="K40" s="29" t="s">
        <v>18</v>
      </c>
      <c r="L40" s="28"/>
      <c r="M40" s="29" t="s">
        <v>19</v>
      </c>
      <c r="N40" s="28"/>
      <c r="O40" s="29" t="s">
        <v>20</v>
      </c>
    </row>
    <row r="41" spans="2:15" x14ac:dyDescent="0.35">
      <c r="B41" s="10" t="s">
        <v>1</v>
      </c>
      <c r="C41" s="25">
        <f>SQRT(SUM((D35-D27)^2,(E35-E27)^2,(F35-F27)^2,(G35-G27)^2))</f>
        <v>6.7736094820779399E-2</v>
      </c>
      <c r="D41" s="10" t="s">
        <v>1</v>
      </c>
      <c r="E41" s="26">
        <f>SQRT(SUM((D36-D27)^2,(E36-E27)^2,(F36-F27)^2,(G36-G27)^2))</f>
        <v>8.3679888779745373E-2</v>
      </c>
      <c r="F41" s="10" t="s">
        <v>1</v>
      </c>
      <c r="G41" s="30">
        <f xml:space="preserve"> E41 / (C41+E41)</f>
        <v>0.55264897925515544</v>
      </c>
      <c r="J41" s="10" t="s">
        <v>1</v>
      </c>
      <c r="K41" s="25">
        <f>SQRT(SUM((K35-K27)^2,(L35-L27)^2,(M35-M27)^2,(N35-N27)^2))</f>
        <v>0.10113124049118243</v>
      </c>
      <c r="L41" s="10" t="s">
        <v>1</v>
      </c>
      <c r="M41" s="26">
        <f>SQRT(SUM((K36-K27)^2,(L36-L27)^2,(M36-M27)^2,(N36-N27)^2))</f>
        <v>0.13258898442917502</v>
      </c>
      <c r="N41" s="10" t="s">
        <v>1</v>
      </c>
      <c r="O41" s="30">
        <f>M41 / (M41 + K41)</f>
        <v>0.56729786424925821</v>
      </c>
    </row>
    <row r="42" spans="2:15" x14ac:dyDescent="0.35">
      <c r="B42" s="10" t="s">
        <v>2</v>
      </c>
      <c r="C42" s="25">
        <f>SQRT(SUM((D35-D28)^2,(E35-E28)^2,(F35-F28)^2,(G35-G28)^2))</f>
        <v>0.11280578611323998</v>
      </c>
      <c r="D42" s="10" t="s">
        <v>2</v>
      </c>
      <c r="E42" s="26">
        <f>SQRT(SUM((D36-D28)^2,(E36-E28)^2,(F36-F28)^2,(G36-G28)^2))</f>
        <v>3.4882091584511547E-2</v>
      </c>
      <c r="F42" s="10" t="s">
        <v>2</v>
      </c>
      <c r="G42" s="30">
        <f t="shared" ref="G42:G44" si="20" xml:space="preserve"> E42 / (C42+E42)</f>
        <v>0.23618791283533092</v>
      </c>
      <c r="J42" s="10" t="s">
        <v>2</v>
      </c>
      <c r="K42" s="25">
        <f>SQRT(SUM((K35-K28)^2,(L35-L28)^2,(M35-M28)^2,(N35-N28)^2))</f>
        <v>0.17127766094580882</v>
      </c>
      <c r="L42" s="10" t="s">
        <v>2</v>
      </c>
      <c r="M42" s="26">
        <f>SQRT(SUM((K36-K28)^2,(L36-L28)^2,(M36-M28)^2,(N36-N28)^2))</f>
        <v>5.6612985250466138E-2</v>
      </c>
      <c r="N42" s="10" t="s">
        <v>2</v>
      </c>
      <c r="O42" s="30">
        <f t="shared" ref="O42:O44" si="21">M42 / (M42 + K42)</f>
        <v>0.24842171539461594</v>
      </c>
    </row>
    <row r="43" spans="2:15" x14ac:dyDescent="0.35">
      <c r="B43" s="10" t="s">
        <v>3</v>
      </c>
      <c r="C43" s="25">
        <f>SQRT(SUM((D35-D29)^2,(E35-E29)^2,(F35-F29)^2,(G35-G29)^2))</f>
        <v>0.12382500178548138</v>
      </c>
      <c r="D43" s="10" t="s">
        <v>3</v>
      </c>
      <c r="E43" s="26">
        <f>SQRT(SUM((D36-D29)^2,(E36-E29)^2,(F36-F29)^2,(G36-G29)^2))</f>
        <v>7.284215891737543E-2</v>
      </c>
      <c r="F43" s="10" t="s">
        <v>3</v>
      </c>
      <c r="G43" s="30">
        <f t="shared" si="20"/>
        <v>0.37038292848205701</v>
      </c>
      <c r="J43" s="10" t="s">
        <v>3</v>
      </c>
      <c r="K43" s="25">
        <f>SQRT(SUM((K35-K29)^2,(L35-L29)^2,(M35-M29)^2,(N35-N29)^2))</f>
        <v>0.19365509465055103</v>
      </c>
      <c r="L43" s="10" t="s">
        <v>3</v>
      </c>
      <c r="M43" s="26">
        <f>SQRT(SUM((K36-K29)^2,(L36-L29)^2,(M36-M29)^2,(N36-N29)^2))</f>
        <v>0.10540925533894599</v>
      </c>
      <c r="N43" s="10" t="s">
        <v>3</v>
      </c>
      <c r="O43" s="30">
        <f t="shared" si="21"/>
        <v>0.35246345926101824</v>
      </c>
    </row>
    <row r="44" spans="2:15" ht="15" thickBot="1" x14ac:dyDescent="0.4">
      <c r="B44" s="18" t="s">
        <v>4</v>
      </c>
      <c r="C44" s="27">
        <f>SQRT(SUM((D35-D30)^2,(E35-E30)^2,(F35-F30)^2,(G35-G30)^2))</f>
        <v>7.5198519433872513E-2</v>
      </c>
      <c r="D44" s="18" t="s">
        <v>4</v>
      </c>
      <c r="E44" s="24">
        <f>SQRT(SUM((D36-D30)^2,(E36-E30)^2,(F36-F30)^2,(G36-G30)^2))</f>
        <v>0.1195245558003354</v>
      </c>
      <c r="F44" s="18" t="s">
        <v>4</v>
      </c>
      <c r="G44" s="31">
        <f xml:space="preserve"> E44 / (C44+E44)</f>
        <v>0.61381813971751598</v>
      </c>
      <c r="J44" s="18" t="s">
        <v>4</v>
      </c>
      <c r="K44" s="27">
        <f>SQRT(SUM((K35-K30)^2,(L35-L30)^2,(M35-M30)^2,(N35-N30)^2))</f>
        <v>0.11055415967851334</v>
      </c>
      <c r="L44" s="18" t="s">
        <v>4</v>
      </c>
      <c r="M44" s="24">
        <f>SQRT(SUM((K36-K30)^2,(L36-L30)^2,(M36-M30)^2,(N36-N30)^2))</f>
        <v>0.1848484848484849</v>
      </c>
      <c r="N44" s="18" t="s">
        <v>4</v>
      </c>
      <c r="O44" s="31">
        <f t="shared" si="21"/>
        <v>0.62575094797971831</v>
      </c>
    </row>
    <row r="46" spans="2:15" ht="15" thickBot="1" x14ac:dyDescent="0.4"/>
    <row r="47" spans="2:15" ht="15" thickBot="1" x14ac:dyDescent="0.4">
      <c r="B47" s="1" t="s">
        <v>22</v>
      </c>
      <c r="C47" s="2"/>
      <c r="K47" s="32" t="s">
        <v>23</v>
      </c>
      <c r="L47" s="33"/>
    </row>
    <row r="48" spans="2:15" ht="15" thickBot="1" x14ac:dyDescent="0.4">
      <c r="B48" s="34" t="s">
        <v>1</v>
      </c>
      <c r="C48" s="42">
        <v>2</v>
      </c>
      <c r="K48" s="34" t="s">
        <v>1</v>
      </c>
      <c r="L48" s="42">
        <v>2</v>
      </c>
    </row>
    <row r="49" spans="2:14" ht="15" thickBot="1" x14ac:dyDescent="0.4">
      <c r="B49" s="34" t="s">
        <v>2</v>
      </c>
      <c r="C49" s="35">
        <v>4</v>
      </c>
      <c r="K49" s="34" t="s">
        <v>2</v>
      </c>
      <c r="L49" s="35">
        <v>4</v>
      </c>
    </row>
    <row r="50" spans="2:14" ht="15" thickBot="1" x14ac:dyDescent="0.4">
      <c r="B50" s="34" t="s">
        <v>3</v>
      </c>
      <c r="C50" s="43">
        <v>3</v>
      </c>
      <c r="K50" s="34" t="s">
        <v>3</v>
      </c>
      <c r="L50" s="43">
        <v>3</v>
      </c>
    </row>
    <row r="51" spans="2:14" ht="15" thickBot="1" x14ac:dyDescent="0.4">
      <c r="B51" s="36" t="s">
        <v>4</v>
      </c>
      <c r="C51" s="41">
        <v>1</v>
      </c>
      <c r="K51" s="36" t="s">
        <v>4</v>
      </c>
      <c r="L51" s="41">
        <v>1</v>
      </c>
    </row>
    <row r="52" spans="2:14" x14ac:dyDescent="0.35">
      <c r="N52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5B25-C0C0-420B-BB87-551BCDC11757}">
  <dimension ref="B6:P51"/>
  <sheetViews>
    <sheetView topLeftCell="A34" zoomScale="85" zoomScaleNormal="85" workbookViewId="0">
      <selection activeCell="O52" sqref="O52"/>
    </sheetView>
  </sheetViews>
  <sheetFormatPr baseColWidth="10" defaultRowHeight="14.5" x14ac:dyDescent="0.35"/>
  <cols>
    <col min="2" max="2" width="26.36328125" customWidth="1"/>
    <col min="5" max="5" width="18" customWidth="1"/>
    <col min="6" max="6" width="20.6328125" customWidth="1"/>
    <col min="7" max="7" width="14.26953125" customWidth="1"/>
    <col min="8" max="8" width="23.453125" customWidth="1"/>
    <col min="11" max="11" width="16.26953125" customWidth="1"/>
    <col min="12" max="12" width="16.90625" customWidth="1"/>
    <col min="13" max="13" width="18.54296875" customWidth="1"/>
    <col min="14" max="14" width="15" customWidth="1"/>
    <col min="15" max="15" width="22.6328125" customWidth="1"/>
  </cols>
  <sheetData>
    <row r="6" spans="2:15" ht="15" thickBot="1" x14ac:dyDescent="0.4"/>
    <row r="7" spans="2:15" x14ac:dyDescent="0.35">
      <c r="D7" s="7"/>
      <c r="E7" s="8" t="s">
        <v>24</v>
      </c>
      <c r="F7" s="8" t="s">
        <v>25</v>
      </c>
      <c r="G7" s="8" t="s">
        <v>26</v>
      </c>
      <c r="H7" s="9" t="s">
        <v>27</v>
      </c>
    </row>
    <row r="8" spans="2:15" x14ac:dyDescent="0.35">
      <c r="D8" s="10" t="s">
        <v>28</v>
      </c>
      <c r="E8" s="6">
        <v>3</v>
      </c>
      <c r="F8" s="6">
        <v>2</v>
      </c>
      <c r="G8" s="6">
        <v>8</v>
      </c>
      <c r="H8" s="11">
        <v>10</v>
      </c>
    </row>
    <row r="9" spans="2:15" x14ac:dyDescent="0.35">
      <c r="D9" s="10" t="s">
        <v>29</v>
      </c>
      <c r="E9" s="6">
        <v>8</v>
      </c>
      <c r="F9" s="6">
        <v>10</v>
      </c>
      <c r="G9" s="6">
        <v>3</v>
      </c>
      <c r="H9" s="11">
        <v>2</v>
      </c>
    </row>
    <row r="10" spans="2:15" x14ac:dyDescent="0.35">
      <c r="D10" s="10" t="s">
        <v>30</v>
      </c>
      <c r="E10" s="6">
        <v>9</v>
      </c>
      <c r="F10" s="6">
        <v>8</v>
      </c>
      <c r="G10" s="6">
        <v>7</v>
      </c>
      <c r="H10" s="11">
        <v>7</v>
      </c>
    </row>
    <row r="11" spans="2:15" x14ac:dyDescent="0.35">
      <c r="D11" s="10" t="s">
        <v>31</v>
      </c>
      <c r="E11" s="6">
        <v>10</v>
      </c>
      <c r="F11" s="6">
        <v>8</v>
      </c>
      <c r="G11" s="6">
        <v>7</v>
      </c>
      <c r="H11" s="11">
        <v>7</v>
      </c>
    </row>
    <row r="12" spans="2:15" ht="15" thickBot="1" x14ac:dyDescent="0.4">
      <c r="D12" s="3" t="s">
        <v>9</v>
      </c>
      <c r="E12" s="4">
        <v>0.10979999999999999</v>
      </c>
      <c r="F12" s="4">
        <v>0.52669999999999995</v>
      </c>
      <c r="G12" s="4">
        <v>0.30049999999999999</v>
      </c>
      <c r="H12" s="5">
        <v>6.3E-2</v>
      </c>
    </row>
    <row r="13" spans="2:15" ht="15" thickBot="1" x14ac:dyDescent="0.4"/>
    <row r="14" spans="2:15" ht="15" thickBot="1" x14ac:dyDescent="0.4">
      <c r="K14" s="12" t="s">
        <v>10</v>
      </c>
      <c r="L14" s="13"/>
    </row>
    <row r="15" spans="2:15" ht="15" thickBot="1" x14ac:dyDescent="0.4">
      <c r="B15" s="46" t="s">
        <v>34</v>
      </c>
      <c r="D15" s="12" t="s">
        <v>0</v>
      </c>
      <c r="E15" s="13"/>
      <c r="K15" s="7"/>
      <c r="L15" s="8" t="s">
        <v>24</v>
      </c>
      <c r="M15" s="8" t="s">
        <v>25</v>
      </c>
      <c r="N15" s="8" t="s">
        <v>26</v>
      </c>
      <c r="O15" s="9" t="s">
        <v>27</v>
      </c>
    </row>
    <row r="16" spans="2:15" x14ac:dyDescent="0.35">
      <c r="B16" s="49" t="s">
        <v>33</v>
      </c>
      <c r="D16" s="7"/>
      <c r="E16" s="8"/>
      <c r="F16" s="8"/>
      <c r="G16" s="8"/>
      <c r="H16" s="9"/>
      <c r="K16" s="10" t="s">
        <v>28</v>
      </c>
      <c r="L16" s="6">
        <f>L21/E8</f>
        <v>1</v>
      </c>
      <c r="M16" s="6">
        <f t="shared" ref="M16:O16" si="0">F8/M21</f>
        <v>0.2</v>
      </c>
      <c r="N16" s="6">
        <f t="shared" si="0"/>
        <v>1</v>
      </c>
      <c r="O16" s="6">
        <f t="shared" si="0"/>
        <v>1</v>
      </c>
    </row>
    <row r="17" spans="2:15" x14ac:dyDescent="0.35">
      <c r="B17" s="47">
        <f>MAX(E8,E9,E10,E11) + MIN(E8,E9,E10,E11) - E8</f>
        <v>10</v>
      </c>
      <c r="D17" s="10" t="s">
        <v>28</v>
      </c>
      <c r="E17" s="6">
        <f>B17/SQRT((SUM(B17^2, B18^2,B19^2,B20^2)))</f>
        <v>0.81649658092772603</v>
      </c>
      <c r="F17" s="6">
        <f t="shared" ref="F17:H17" si="1">F8/SQRT((SUM(F8^2, F9^2,F10^2,F11^2)))</f>
        <v>0.13130643285972254</v>
      </c>
      <c r="G17" s="6">
        <f t="shared" si="1"/>
        <v>0.61177529032149802</v>
      </c>
      <c r="H17" s="6">
        <f t="shared" si="1"/>
        <v>0.7035975447302919</v>
      </c>
      <c r="K17" s="10" t="s">
        <v>29</v>
      </c>
      <c r="L17" s="6">
        <f>L21/E9</f>
        <v>0.375</v>
      </c>
      <c r="M17" s="6">
        <f>F9/M21</f>
        <v>1</v>
      </c>
      <c r="N17" s="6">
        <f t="shared" ref="N17:O17" si="2">G9/N21</f>
        <v>0.375</v>
      </c>
      <c r="O17" s="6">
        <f t="shared" si="2"/>
        <v>0.2</v>
      </c>
    </row>
    <row r="18" spans="2:15" x14ac:dyDescent="0.35">
      <c r="B18" s="47">
        <f>MAX(E8,E9,E10,E11) + MIN(E8,E9,E10,E11) - E9</f>
        <v>5</v>
      </c>
      <c r="D18" s="10" t="s">
        <v>29</v>
      </c>
      <c r="E18" s="6">
        <f>B18/SQRT((SUM(B17^2, B18^2,B19^2,B20^2)))</f>
        <v>0.40824829046386302</v>
      </c>
      <c r="F18" s="6">
        <f t="shared" ref="F18:H18" si="3">F9/SQRT((SUM(F8^2, F9^2,F10^2,F11^2)))</f>
        <v>0.65653216429861272</v>
      </c>
      <c r="G18" s="6">
        <f t="shared" si="3"/>
        <v>0.22941573387056177</v>
      </c>
      <c r="H18" s="6">
        <f t="shared" si="3"/>
        <v>0.14071950894605836</v>
      </c>
      <c r="K18" s="10" t="s">
        <v>30</v>
      </c>
      <c r="L18" s="6">
        <f>L21/E10</f>
        <v>0.33333333333333331</v>
      </c>
      <c r="M18" s="6">
        <f>F10/M21</f>
        <v>0.8</v>
      </c>
      <c r="N18" s="6">
        <f t="shared" ref="N18:O18" si="4">G10/N21</f>
        <v>0.875</v>
      </c>
      <c r="O18" s="6">
        <f t="shared" si="4"/>
        <v>0.7</v>
      </c>
    </row>
    <row r="19" spans="2:15" x14ac:dyDescent="0.35">
      <c r="B19" s="47">
        <f>MAX(E8,E9,E10,E11) + MIN(E8,E9,E10,E11) - E10</f>
        <v>4</v>
      </c>
      <c r="D19" s="10" t="s">
        <v>30</v>
      </c>
      <c r="E19" s="6">
        <f>B19/SQRT((SUM(B17^2, B18^2,B19^2,B20^2)))</f>
        <v>0.32659863237109044</v>
      </c>
      <c r="F19" s="6">
        <f t="shared" ref="F19:H19" si="5">F10/SQRT((SUM(F8^2, F9^2,F10^2,F11^2)))</f>
        <v>0.52522573143889018</v>
      </c>
      <c r="G19" s="6">
        <f t="shared" si="5"/>
        <v>0.53530337903131076</v>
      </c>
      <c r="H19" s="6">
        <f t="shared" si="5"/>
        <v>0.49251828131120429</v>
      </c>
      <c r="K19" s="10" t="s">
        <v>31</v>
      </c>
      <c r="L19" s="6">
        <f>L21/E11</f>
        <v>0.3</v>
      </c>
      <c r="M19" s="6">
        <f>F11/M21</f>
        <v>0.8</v>
      </c>
      <c r="N19" s="6">
        <f t="shared" ref="N19:O19" si="6">G11/N21</f>
        <v>0.875</v>
      </c>
      <c r="O19" s="6">
        <f t="shared" si="6"/>
        <v>0.7</v>
      </c>
    </row>
    <row r="20" spans="2:15" ht="15" thickBot="1" x14ac:dyDescent="0.4">
      <c r="B20" s="48">
        <f>MAX(E8,E9,E10,E11) + MIN(E8,E9,E10,E11) - E11</f>
        <v>3</v>
      </c>
      <c r="D20" s="10" t="s">
        <v>31</v>
      </c>
      <c r="E20" s="6">
        <f>B20/SQRT((SUM(B17^2, B18^2,B19^2,B20^2)))</f>
        <v>0.24494897427831783</v>
      </c>
      <c r="F20" s="6">
        <f t="shared" ref="F20:H20" si="7">F11/SQRT((SUM(F8^2, F9^2,F10^2,F11^2)))</f>
        <v>0.52522573143889018</v>
      </c>
      <c r="G20" s="6">
        <f t="shared" si="7"/>
        <v>0.53530337903131076</v>
      </c>
      <c r="H20" s="6">
        <f t="shared" si="7"/>
        <v>0.49251828131120429</v>
      </c>
      <c r="K20" s="3" t="s">
        <v>9</v>
      </c>
      <c r="L20" s="4">
        <v>0.10979999999999999</v>
      </c>
      <c r="M20" s="4">
        <v>0.52669999999999995</v>
      </c>
      <c r="N20" s="4">
        <v>0.30049999999999999</v>
      </c>
      <c r="O20" s="5">
        <v>6.3E-2</v>
      </c>
    </row>
    <row r="21" spans="2:15" ht="15" thickBot="1" x14ac:dyDescent="0.4">
      <c r="D21" s="3" t="s">
        <v>9</v>
      </c>
      <c r="E21" s="4">
        <v>0.10979999999999999</v>
      </c>
      <c r="F21" s="4">
        <v>0.52669999999999995</v>
      </c>
      <c r="G21" s="4">
        <v>0.30049999999999999</v>
      </c>
      <c r="H21" s="5">
        <v>6.3E-2</v>
      </c>
      <c r="K21" s="12" t="s">
        <v>32</v>
      </c>
      <c r="L21" s="14">
        <f>MIN(E8,E9,E10,E11)</f>
        <v>3</v>
      </c>
      <c r="M21" s="14">
        <f>MAX(F8,F9,F10,F11)</f>
        <v>10</v>
      </c>
      <c r="N21" s="14">
        <f>MAX(G8,G9,G10,G11)</f>
        <v>8</v>
      </c>
      <c r="O21" s="13">
        <f>MAX(H8,H9,H10,H11)</f>
        <v>10</v>
      </c>
    </row>
    <row r="23" spans="2:15" ht="15" thickBot="1" x14ac:dyDescent="0.4"/>
    <row r="24" spans="2:15" ht="15" thickBot="1" x14ac:dyDescent="0.4">
      <c r="D24" s="12" t="s">
        <v>17</v>
      </c>
      <c r="E24" s="13"/>
      <c r="K24" s="12" t="s">
        <v>12</v>
      </c>
      <c r="L24" s="13"/>
    </row>
    <row r="25" spans="2:15" x14ac:dyDescent="0.35">
      <c r="D25" s="7"/>
      <c r="E25" s="8"/>
      <c r="F25" s="8"/>
      <c r="G25" s="8"/>
      <c r="H25" s="9"/>
      <c r="K25" s="7"/>
      <c r="L25" s="8" t="s">
        <v>24</v>
      </c>
      <c r="M25" s="8" t="s">
        <v>25</v>
      </c>
      <c r="N25" s="8" t="s">
        <v>26</v>
      </c>
      <c r="O25" s="9" t="s">
        <v>27</v>
      </c>
    </row>
    <row r="26" spans="2:15" x14ac:dyDescent="0.35">
      <c r="D26" s="10" t="s">
        <v>28</v>
      </c>
      <c r="E26" s="6">
        <f>E17*E30</f>
        <v>8.965132458586432E-2</v>
      </c>
      <c r="F26" s="6">
        <f t="shared" ref="F26:H26" si="8">F17*F30</f>
        <v>6.9159098187215856E-2</v>
      </c>
      <c r="G26" s="6">
        <f t="shared" si="8"/>
        <v>0.18383847474161014</v>
      </c>
      <c r="H26" s="11">
        <f t="shared" si="8"/>
        <v>4.4326645318008388E-2</v>
      </c>
      <c r="K26" s="10" t="s">
        <v>28</v>
      </c>
      <c r="L26" s="6">
        <f>L16*L30</f>
        <v>0.10979999999999999</v>
      </c>
      <c r="M26" s="6">
        <f t="shared" ref="M26:O26" si="9">M16*M30</f>
        <v>0.10533999999999999</v>
      </c>
      <c r="N26" s="6">
        <f t="shared" si="9"/>
        <v>0.30049999999999999</v>
      </c>
      <c r="O26" s="11">
        <f t="shared" si="9"/>
        <v>6.3E-2</v>
      </c>
    </row>
    <row r="27" spans="2:15" x14ac:dyDescent="0.35">
      <c r="D27" s="10" t="s">
        <v>29</v>
      </c>
      <c r="E27" s="6">
        <f>E18*E30</f>
        <v>4.482566229293216E-2</v>
      </c>
      <c r="F27" s="6">
        <f t="shared" ref="F27:H27" si="10">F18*F30</f>
        <v>0.34579549093607931</v>
      </c>
      <c r="G27" s="6">
        <f t="shared" si="10"/>
        <v>6.8939428028103808E-2</v>
      </c>
      <c r="H27" s="11">
        <f t="shared" si="10"/>
        <v>8.8653290636016777E-3</v>
      </c>
      <c r="K27" s="10" t="s">
        <v>29</v>
      </c>
      <c r="L27" s="6">
        <f>L17*L30</f>
        <v>4.1174999999999996E-2</v>
      </c>
      <c r="M27" s="6">
        <f t="shared" ref="M27:O27" si="11">M17*M30</f>
        <v>0.52669999999999995</v>
      </c>
      <c r="N27" s="6">
        <f t="shared" si="11"/>
        <v>0.1126875</v>
      </c>
      <c r="O27" s="11">
        <f t="shared" si="11"/>
        <v>1.26E-2</v>
      </c>
    </row>
    <row r="28" spans="2:15" x14ac:dyDescent="0.35">
      <c r="D28" s="10" t="s">
        <v>30</v>
      </c>
      <c r="E28" s="6">
        <f>E19*E30</f>
        <v>3.5860529834345727E-2</v>
      </c>
      <c r="F28" s="6">
        <f t="shared" ref="F28:H28" si="12">F19*F30</f>
        <v>0.27663639274886342</v>
      </c>
      <c r="G28" s="6">
        <f t="shared" si="12"/>
        <v>0.16085866539890889</v>
      </c>
      <c r="H28" s="11">
        <f t="shared" si="12"/>
        <v>3.1028651722605872E-2</v>
      </c>
      <c r="K28" s="10" t="s">
        <v>30</v>
      </c>
      <c r="L28" s="6">
        <f>L18*L30</f>
        <v>3.6599999999999994E-2</v>
      </c>
      <c r="M28" s="6">
        <f t="shared" ref="M28:O28" si="13">M18*M30</f>
        <v>0.42135999999999996</v>
      </c>
      <c r="N28" s="6">
        <f t="shared" si="13"/>
        <v>0.26293749999999999</v>
      </c>
      <c r="O28" s="11">
        <f t="shared" si="13"/>
        <v>4.41E-2</v>
      </c>
    </row>
    <row r="29" spans="2:15" x14ac:dyDescent="0.35">
      <c r="D29" s="10" t="s">
        <v>31</v>
      </c>
      <c r="E29" s="6">
        <f>E20*E30</f>
        <v>2.6895397375759297E-2</v>
      </c>
      <c r="F29" s="6">
        <f t="shared" ref="F29:H29" si="14">F20*F30</f>
        <v>0.27663639274886342</v>
      </c>
      <c r="G29" s="6">
        <f t="shared" si="14"/>
        <v>0.16085866539890889</v>
      </c>
      <c r="H29" s="11">
        <f t="shared" si="14"/>
        <v>3.1028651722605872E-2</v>
      </c>
      <c r="K29" s="10" t="s">
        <v>31</v>
      </c>
      <c r="L29" s="6">
        <f>L19*L30</f>
        <v>3.2939999999999997E-2</v>
      </c>
      <c r="M29" s="6">
        <f t="shared" ref="M29:O29" si="15">M19*M30</f>
        <v>0.42135999999999996</v>
      </c>
      <c r="N29" s="6">
        <f t="shared" si="15"/>
        <v>0.26293749999999999</v>
      </c>
      <c r="O29" s="11">
        <f t="shared" si="15"/>
        <v>4.41E-2</v>
      </c>
    </row>
    <row r="30" spans="2:15" ht="15" thickBot="1" x14ac:dyDescent="0.4">
      <c r="D30" s="38" t="s">
        <v>9</v>
      </c>
      <c r="E30" s="39">
        <v>0.10979999999999999</v>
      </c>
      <c r="F30" s="39">
        <v>0.52669999999999995</v>
      </c>
      <c r="G30" s="39">
        <v>0.30049999999999999</v>
      </c>
      <c r="H30" s="40">
        <v>6.3E-2</v>
      </c>
      <c r="K30" s="38" t="s">
        <v>9</v>
      </c>
      <c r="L30" s="39">
        <v>0.10979999999999999</v>
      </c>
      <c r="M30" s="39">
        <v>0.52669999999999995</v>
      </c>
      <c r="N30" s="39">
        <v>0.30049999999999999</v>
      </c>
      <c r="O30" s="40">
        <v>6.3E-2</v>
      </c>
    </row>
    <row r="32" spans="2:15" ht="15" thickBot="1" x14ac:dyDescent="0.4"/>
    <row r="33" spans="3:16" ht="15" thickBot="1" x14ac:dyDescent="0.4">
      <c r="D33" s="20" t="s">
        <v>15</v>
      </c>
      <c r="E33" s="19" t="s">
        <v>5</v>
      </c>
      <c r="F33" s="15" t="s">
        <v>6</v>
      </c>
      <c r="G33" s="15" t="s">
        <v>7</v>
      </c>
      <c r="H33" s="16" t="s">
        <v>8</v>
      </c>
      <c r="K33" s="20" t="s">
        <v>15</v>
      </c>
      <c r="L33" s="8" t="s">
        <v>24</v>
      </c>
      <c r="M33" s="8" t="s">
        <v>25</v>
      </c>
      <c r="N33" s="8" t="s">
        <v>26</v>
      </c>
      <c r="O33" s="9" t="s">
        <v>27</v>
      </c>
    </row>
    <row r="34" spans="3:16" x14ac:dyDescent="0.35">
      <c r="D34" s="17" t="s">
        <v>13</v>
      </c>
      <c r="E34" s="21">
        <f>MAX(E26:E29)</f>
        <v>8.965132458586432E-2</v>
      </c>
      <c r="F34" s="21">
        <f t="shared" ref="F34:H34" si="16">MAX(F26:F29)</f>
        <v>0.34579549093607931</v>
      </c>
      <c r="G34" s="21">
        <f t="shared" si="16"/>
        <v>0.18383847474161014</v>
      </c>
      <c r="H34" s="22">
        <f t="shared" si="16"/>
        <v>4.4326645318008388E-2</v>
      </c>
      <c r="K34" s="17" t="s">
        <v>13</v>
      </c>
      <c r="L34" s="21">
        <f>MAX(L26:L29)</f>
        <v>0.10979999999999999</v>
      </c>
      <c r="M34" s="21">
        <f t="shared" ref="M34:O34" si="17">MAX(M26:M29)</f>
        <v>0.52669999999999995</v>
      </c>
      <c r="N34" s="21">
        <f t="shared" si="17"/>
        <v>0.30049999999999999</v>
      </c>
      <c r="O34" s="22">
        <f t="shared" si="17"/>
        <v>6.3E-2</v>
      </c>
    </row>
    <row r="35" spans="3:16" ht="15" thickBot="1" x14ac:dyDescent="0.4">
      <c r="D35" s="18" t="s">
        <v>14</v>
      </c>
      <c r="E35" s="23">
        <f>MIN(E26:E29)</f>
        <v>2.6895397375759297E-2</v>
      </c>
      <c r="F35" s="23">
        <f t="shared" ref="F35:H35" si="18">MIN(F26:F29)</f>
        <v>6.9159098187215856E-2</v>
      </c>
      <c r="G35" s="23">
        <f t="shared" si="18"/>
        <v>6.8939428028103808E-2</v>
      </c>
      <c r="H35" s="24">
        <f t="shared" si="18"/>
        <v>8.8653290636016777E-3</v>
      </c>
      <c r="K35" s="18" t="s">
        <v>14</v>
      </c>
      <c r="L35" s="23">
        <f>MIN(L26:L29)</f>
        <v>3.2939999999999997E-2</v>
      </c>
      <c r="M35" s="23">
        <f t="shared" ref="M35:O35" si="19">MIN(M26:M29)</f>
        <v>0.10533999999999999</v>
      </c>
      <c r="N35" s="23">
        <f t="shared" si="19"/>
        <v>0.1126875</v>
      </c>
      <c r="O35" s="24">
        <f t="shared" si="19"/>
        <v>1.26E-2</v>
      </c>
    </row>
    <row r="37" spans="3:16" ht="15" thickBot="1" x14ac:dyDescent="0.4"/>
    <row r="38" spans="3:16" ht="15" thickBot="1" x14ac:dyDescent="0.4">
      <c r="C38" s="12" t="s">
        <v>16</v>
      </c>
      <c r="D38" s="14"/>
      <c r="E38" s="14"/>
      <c r="F38" s="14"/>
      <c r="G38" s="14"/>
      <c r="H38" s="13"/>
      <c r="K38" s="12" t="s">
        <v>21</v>
      </c>
      <c r="L38" s="14"/>
      <c r="M38" s="14"/>
      <c r="N38" s="14"/>
      <c r="O38" s="14"/>
      <c r="P38" s="13"/>
    </row>
    <row r="39" spans="3:16" x14ac:dyDescent="0.35">
      <c r="C39" s="28"/>
      <c r="D39" s="29" t="s">
        <v>18</v>
      </c>
      <c r="E39" s="28"/>
      <c r="F39" s="29" t="s">
        <v>19</v>
      </c>
      <c r="G39" s="28"/>
      <c r="H39" s="29" t="s">
        <v>20</v>
      </c>
      <c r="K39" s="28"/>
      <c r="L39" s="29" t="s">
        <v>18</v>
      </c>
      <c r="M39" s="28"/>
      <c r="N39" s="29" t="s">
        <v>19</v>
      </c>
      <c r="O39" s="28"/>
      <c r="P39" s="29" t="s">
        <v>20</v>
      </c>
    </row>
    <row r="40" spans="3:16" x14ac:dyDescent="0.35">
      <c r="C40" s="10" t="s">
        <v>28</v>
      </c>
      <c r="D40" s="25">
        <f>SQRT(SUM((E34-E26)^2,(F34-F26)^2,(G34-G26)^2,(H34-H26)^2))</f>
        <v>0.27663639274886342</v>
      </c>
      <c r="E40" s="10" t="s">
        <v>28</v>
      </c>
      <c r="F40" s="26">
        <f>SQRT(SUM((E35-E26)^2,(F35-F26)^2,(G35-G26)^2,(H35-H26)^2))</f>
        <v>0.13563776128411867</v>
      </c>
      <c r="G40" s="10" t="s">
        <v>28</v>
      </c>
      <c r="H40" s="30">
        <f xml:space="preserve"> F40 / (D40+F40)</f>
        <v>0.32899894392425971</v>
      </c>
      <c r="K40" s="10" t="s">
        <v>28</v>
      </c>
      <c r="L40" s="25">
        <f>SQRT(SUM((L34-L26)^2,(M34-M26)^2,(N34-N26)^2,(O34-O26)^2))</f>
        <v>0.42135999999999996</v>
      </c>
      <c r="M40" s="10" t="s">
        <v>28</v>
      </c>
      <c r="N40" s="26">
        <f>SQRT(SUM((L35-L26)^2,(M35-M26)^2,(N35-N26)^2,(O35-O26)^2))</f>
        <v>0.20909604194305065</v>
      </c>
      <c r="O40" s="10" t="s">
        <v>28</v>
      </c>
      <c r="P40" s="30">
        <f>N40 / (N40 + L40)</f>
        <v>0.33165839968576016</v>
      </c>
    </row>
    <row r="41" spans="3:16" x14ac:dyDescent="0.35">
      <c r="C41" s="10" t="s">
        <v>29</v>
      </c>
      <c r="D41" s="25">
        <f>SQRT(SUM((E34-E27)^2,(F34-F27)^2,(G34-G27)^2,(H34-H27)^2))</f>
        <v>0.12833018306761493</v>
      </c>
      <c r="E41" s="10" t="s">
        <v>29</v>
      </c>
      <c r="F41" s="26">
        <f>SQRT(SUM((E35-E27)^2,(F35-F27)^2,(G35-G27)^2,(H35-H27)^2))</f>
        <v>0.27721686130735879</v>
      </c>
      <c r="G41" s="10" t="s">
        <v>29</v>
      </c>
      <c r="H41" s="30">
        <f t="shared" ref="H41:H43" si="20" xml:space="preserve"> F41 / (D41+F41)</f>
        <v>0.68356277071283678</v>
      </c>
      <c r="K41" s="10" t="s">
        <v>29</v>
      </c>
      <c r="L41" s="25">
        <f>SQRT(SUM((L34-L27)^2,(M34-M27)^2,(N34-N27)^2,(O34-O27)^2))</f>
        <v>0.20621126492325775</v>
      </c>
      <c r="M41" s="10" t="s">
        <v>29</v>
      </c>
      <c r="N41" s="26">
        <f>SQRT(SUM((L35-L27)^2,(M35-M27)^2,(N35-N27)^2,(O35-O27)^2))</f>
        <v>0.42144046415241138</v>
      </c>
      <c r="O41" s="10" t="s">
        <v>29</v>
      </c>
      <c r="P41" s="30">
        <f t="shared" ref="P41:P43" si="21">N41 / (N41 + L41)</f>
        <v>0.67145591198013399</v>
      </c>
    </row>
    <row r="42" spans="3:16" x14ac:dyDescent="0.35">
      <c r="C42" s="10" t="s">
        <v>30</v>
      </c>
      <c r="D42" s="25">
        <f>SQRT(SUM((E34-E28)^2,(F34-F28)^2,(G34-G28)^2,(H34-H28)^2))</f>
        <v>9.1549651736963111E-2</v>
      </c>
      <c r="E42" s="10" t="s">
        <v>30</v>
      </c>
      <c r="F42" s="26">
        <f>SQRT(SUM((E35-E28)^2,(F35-F28)^2,(G35-G28)^2,(H35-H28)^2))</f>
        <v>0.22818317297456053</v>
      </c>
      <c r="G42" s="10" t="s">
        <v>30</v>
      </c>
      <c r="H42" s="30">
        <f t="shared" si="20"/>
        <v>0.71366827344185557</v>
      </c>
      <c r="K42" s="10" t="s">
        <v>30</v>
      </c>
      <c r="L42" s="25">
        <f>SQRT(SUM((L34-L28)^2,(M34-M28)^2,(N34-N28)^2,(O34-O28)^2))</f>
        <v>0.1349922479487248</v>
      </c>
      <c r="M42" s="10" t="s">
        <v>30</v>
      </c>
      <c r="N42" s="26">
        <f>SQRT(SUM((L35-L28)^2,(M35-M28)^2,(N35-N28)^2,(O35-O28)^2))</f>
        <v>0.35135359468774469</v>
      </c>
      <c r="O42" s="10" t="s">
        <v>30</v>
      </c>
      <c r="P42" s="30">
        <f t="shared" si="21"/>
        <v>0.72243569058401946</v>
      </c>
    </row>
    <row r="43" spans="3:16" ht="15" thickBot="1" x14ac:dyDescent="0.4">
      <c r="C43" s="18" t="s">
        <v>31</v>
      </c>
      <c r="D43" s="27">
        <f>SQRT(SUM((E34-E29)^2,(F34-F29)^2,(G34-G29)^2,(H34-H29)^2))</f>
        <v>9.7088596308522415E-2</v>
      </c>
      <c r="E43" s="18" t="s">
        <v>31</v>
      </c>
      <c r="F43" s="24">
        <f>SQRT(SUM((E35-E29)^2,(F35-F29)^2,(G35-G29)^2,(H35-H29)^2))</f>
        <v>0.22800698855240864</v>
      </c>
      <c r="G43" s="18" t="s">
        <v>31</v>
      </c>
      <c r="H43" s="31">
        <f xml:space="preserve"> F43 / (D43+F43)</f>
        <v>0.70135369156103788</v>
      </c>
      <c r="K43" s="10" t="s">
        <v>31</v>
      </c>
      <c r="L43" s="27">
        <f>SQRT(SUM((L34-L29)^2,(M34-M29)^2,(N34-N29)^2,(O34-O29)^2))</f>
        <v>0.13701141049653492</v>
      </c>
      <c r="M43" s="10" t="s">
        <v>31</v>
      </c>
      <c r="N43" s="24">
        <f>SQRT(SUM((L35-L29)^2,(M35-M29)^2,(N35-N29)^2,(O35-O29)^2))</f>
        <v>0.35133453132306819</v>
      </c>
      <c r="O43" s="10" t="s">
        <v>31</v>
      </c>
      <c r="P43" s="31">
        <f t="shared" si="21"/>
        <v>0.71943780266500612</v>
      </c>
    </row>
    <row r="45" spans="3:16" ht="15" thickBot="1" x14ac:dyDescent="0.4"/>
    <row r="46" spans="3:16" ht="15" thickBot="1" x14ac:dyDescent="0.4">
      <c r="C46" s="1" t="s">
        <v>22</v>
      </c>
      <c r="D46" s="2"/>
      <c r="L46" s="32" t="s">
        <v>23</v>
      </c>
      <c r="M46" s="33"/>
    </row>
    <row r="47" spans="3:16" ht="15" thickBot="1" x14ac:dyDescent="0.4">
      <c r="C47" s="10" t="s">
        <v>28</v>
      </c>
      <c r="D47" s="35">
        <v>4</v>
      </c>
      <c r="L47" s="44" t="s">
        <v>28</v>
      </c>
      <c r="M47" s="35">
        <v>4</v>
      </c>
    </row>
    <row r="48" spans="3:16" ht="15" thickBot="1" x14ac:dyDescent="0.4">
      <c r="C48" s="10" t="s">
        <v>29</v>
      </c>
      <c r="D48" s="43">
        <v>3</v>
      </c>
      <c r="L48" s="44" t="s">
        <v>29</v>
      </c>
      <c r="M48" s="43">
        <v>3</v>
      </c>
    </row>
    <row r="49" spans="3:15" ht="15" thickBot="1" x14ac:dyDescent="0.4">
      <c r="C49" s="10" t="s">
        <v>30</v>
      </c>
      <c r="D49" s="50">
        <v>1</v>
      </c>
      <c r="L49" s="44" t="s">
        <v>30</v>
      </c>
      <c r="M49" s="50">
        <v>1</v>
      </c>
    </row>
    <row r="50" spans="3:15" ht="15" thickBot="1" x14ac:dyDescent="0.4">
      <c r="C50" s="10" t="s">
        <v>31</v>
      </c>
      <c r="D50" s="51">
        <v>2</v>
      </c>
      <c r="L50" s="44" t="s">
        <v>31</v>
      </c>
      <c r="M50" s="51">
        <v>2</v>
      </c>
    </row>
    <row r="51" spans="3:15" x14ac:dyDescent="0.35">
      <c r="I51" s="45"/>
      <c r="O5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Perea de la Casa</dc:creator>
  <cp:lastModifiedBy>Lenovo</cp:lastModifiedBy>
  <dcterms:created xsi:type="dcterms:W3CDTF">2015-06-05T18:19:34Z</dcterms:created>
  <dcterms:modified xsi:type="dcterms:W3CDTF">2021-11-12T14:53:56Z</dcterms:modified>
</cp:coreProperties>
</file>