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Lenovo\Google Drive\CARRERAS\INFORMÁTICA\4º Informática\1 CUATRI\SAD\PRÁCTICAS\PRÁCTICA 1 (Programacion Lineal)\"/>
    </mc:Choice>
  </mc:AlternateContent>
  <xr:revisionPtr revIDLastSave="0" documentId="13_ncr:1_{F0DAE916-D23D-43DC-92A5-A53400F195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Voluntario" sheetId="12" r:id="rId11"/>
  </sheets>
  <definedNames>
    <definedName name="solver_adj" localSheetId="0" hidden="1">'Ejercicio 1'!$D$9,'Ejercicio 1'!$E$9</definedName>
    <definedName name="solver_adj" localSheetId="9" hidden="1">'Ejercicio 10'!$D$9,'Ejercicio 10'!$E$9</definedName>
    <definedName name="solver_adj" localSheetId="1" hidden="1">'Ejercicio 2'!$D$9,'Ejercicio 2'!$E$9</definedName>
    <definedName name="solver_adj" localSheetId="2" hidden="1">'Ejercicio 3'!$D$9,'Ejercicio 3'!$E$9</definedName>
    <definedName name="solver_adj" localSheetId="3" hidden="1">'Ejercicio 4'!$D$9,'Ejercicio 4'!$E$9</definedName>
    <definedName name="solver_adj" localSheetId="4" hidden="1">'Ejercicio 5'!$D$9,'Ejercicio 5'!$E$9</definedName>
    <definedName name="solver_adj" localSheetId="5" hidden="1">'Ejercicio 6'!$D$9,'Ejercicio 6'!$E$9</definedName>
    <definedName name="solver_adj" localSheetId="6" hidden="1">'Ejercicio 7'!$D$9,'Ejercicio 7'!$E$9</definedName>
    <definedName name="solver_adj" localSheetId="7" hidden="1">'Ejercicio 8'!$D$9,'Ejercicio 8'!$E$9</definedName>
    <definedName name="solver_adj" localSheetId="8" hidden="1">'Ejercicio 9'!$D$9,'Ejercicio 9'!$E$9</definedName>
    <definedName name="solver_adj" localSheetId="10" hidden="1">Voluntario!$D$9,Voluntario!$E$9</definedName>
    <definedName name="solver_cvg" localSheetId="9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10" hidden="1">0.0001</definedName>
    <definedName name="solver_drv" localSheetId="0" hidden="1">1</definedName>
    <definedName name="solver_drv" localSheetId="9" hidden="1">2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10" hidden="1">1</definedName>
    <definedName name="solver_eng" localSheetId="0" hidden="1">2</definedName>
    <definedName name="solver_eng" localSheetId="9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10" hidden="1">2</definedName>
    <definedName name="solver_est" localSheetId="0" hidden="1">1</definedName>
    <definedName name="solver_est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10" hidden="1">1</definedName>
    <definedName name="solver_itr" localSheetId="0" hidden="1">2147483647</definedName>
    <definedName name="solver_itr" localSheetId="9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10" hidden="1">2147483647</definedName>
    <definedName name="solver_lhs1" localSheetId="0" hidden="1">'Ejercicio 1'!$G$15</definedName>
    <definedName name="solver_lhs1" localSheetId="9" hidden="1">'Ejercicio 10'!$D$9</definedName>
    <definedName name="solver_lhs1" localSheetId="1" hidden="1">'Ejercicio 2'!$D$9</definedName>
    <definedName name="solver_lhs1" localSheetId="2" hidden="1">'Ejercicio 3'!$G$15</definedName>
    <definedName name="solver_lhs1" localSheetId="3" hidden="1">'Ejercicio 4'!$E$9</definedName>
    <definedName name="solver_lhs1" localSheetId="4" hidden="1">'Ejercicio 5'!$G$15</definedName>
    <definedName name="solver_lhs1" localSheetId="5" hidden="1">'Ejercicio 6'!$E$16</definedName>
    <definedName name="solver_lhs1" localSheetId="6" hidden="1">'Ejercicio 7'!$G$15</definedName>
    <definedName name="solver_lhs1" localSheetId="7" hidden="1">'Ejercicio 8'!$D$17</definedName>
    <definedName name="solver_lhs1" localSheetId="8" hidden="1">'Ejercicio 9'!$D$9</definedName>
    <definedName name="solver_lhs1" localSheetId="10" hidden="1">Voluntario!$G$15</definedName>
    <definedName name="solver_lhs2" localSheetId="0" hidden="1">'Ejercicio 1'!$G$16</definedName>
    <definedName name="solver_lhs2" localSheetId="9" hidden="1">'Ejercicio 10'!$E$9</definedName>
    <definedName name="solver_lhs2" localSheetId="1" hidden="1">'Ejercicio 2'!$E$9</definedName>
    <definedName name="solver_lhs2" localSheetId="2" hidden="1">'Ejercicio 3'!$G$16</definedName>
    <definedName name="solver_lhs2" localSheetId="3" hidden="1">'Ejercicio 4'!$G$15</definedName>
    <definedName name="solver_lhs2" localSheetId="4" hidden="1">'Ejercicio 5'!$G$16</definedName>
    <definedName name="solver_lhs2" localSheetId="5" hidden="1">'Ejercicio 6'!$E$9</definedName>
    <definedName name="solver_lhs2" localSheetId="6" hidden="1">'Ejercicio 7'!$G$16</definedName>
    <definedName name="solver_lhs2" localSheetId="7" hidden="1">'Ejercicio 8'!$E$17</definedName>
    <definedName name="solver_lhs2" localSheetId="8" hidden="1">'Ejercicio 9'!$E$9</definedName>
    <definedName name="solver_lhs2" localSheetId="10" hidden="1">Voluntario!$G$16</definedName>
    <definedName name="solver_lhs3" localSheetId="0" hidden="1">'Ejercicio 1'!$G$17</definedName>
    <definedName name="solver_lhs3" localSheetId="9" hidden="1">'Ejercicio 10'!$F$17</definedName>
    <definedName name="solver_lhs3" localSheetId="1" hidden="1">'Ejercicio 2'!$F$15</definedName>
    <definedName name="solver_lhs3" localSheetId="3" hidden="1">'Ejercicio 4'!$G$16</definedName>
    <definedName name="solver_lhs3" localSheetId="4" hidden="1">'Ejercicio 5'!$J$8</definedName>
    <definedName name="solver_lhs3" localSheetId="5" hidden="1">'Ejercicio 6'!$F$9</definedName>
    <definedName name="solver_lhs3" localSheetId="7" hidden="1">'Ejercicio 8'!$F$17</definedName>
    <definedName name="solver_lhs3" localSheetId="8" hidden="1">'Ejercicio 9'!$G$15</definedName>
    <definedName name="solver_lhs4" localSheetId="9" hidden="1">'Ejercicio 10'!$F$9</definedName>
    <definedName name="solver_lhs4" localSheetId="1" hidden="1">'Ejercicio 2'!$F$16</definedName>
    <definedName name="solver_mip" localSheetId="0" hidden="1">2147483647</definedName>
    <definedName name="solver_mip" localSheetId="9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10" hidden="1">2147483647</definedName>
    <definedName name="solver_mni" localSheetId="9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10" hidden="1">30</definedName>
    <definedName name="solver_mrt" localSheetId="9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10" hidden="1">0.075</definedName>
    <definedName name="solver_msl" localSheetId="0" hidden="1">2</definedName>
    <definedName name="solver_msl" localSheetId="9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10" hidden="1">2</definedName>
    <definedName name="solver_neg" localSheetId="0" hidden="1">1</definedName>
    <definedName name="solver_neg" localSheetId="9" hidden="1">1</definedName>
    <definedName name="solver_neg" localSheetId="1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10" hidden="1">1</definedName>
    <definedName name="solver_nod" localSheetId="0" hidden="1">2147483647</definedName>
    <definedName name="solver_nod" localSheetId="9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10" hidden="1">2147483647</definedName>
    <definedName name="solver_num" localSheetId="0" hidden="1">3</definedName>
    <definedName name="solver_num" localSheetId="9" hidden="1">4</definedName>
    <definedName name="solver_num" localSheetId="1" hidden="1">4</definedName>
    <definedName name="solver_num" localSheetId="2" hidden="1">2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2</definedName>
    <definedName name="solver_num" localSheetId="7" hidden="1">3</definedName>
    <definedName name="solver_num" localSheetId="8" hidden="1">3</definedName>
    <definedName name="solver_num" localSheetId="10" hidden="1">2</definedName>
    <definedName name="solver_nwt" localSheetId="0" hidden="1">1</definedName>
    <definedName name="solver_nwt" localSheetId="9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10" hidden="1">1</definedName>
    <definedName name="solver_opt" localSheetId="0" hidden="1">'Ejercicio 1'!$H$8</definedName>
    <definedName name="solver_opt" localSheetId="9" hidden="1">'Ejercicio 10'!$H$8</definedName>
    <definedName name="solver_opt" localSheetId="1" hidden="1">'Ejercicio 2'!$H$8</definedName>
    <definedName name="solver_opt" localSheetId="2" hidden="1">'Ejercicio 3'!$H$8</definedName>
    <definedName name="solver_opt" localSheetId="3" hidden="1">'Ejercicio 4'!$H$8</definedName>
    <definedName name="solver_opt" localSheetId="4" hidden="1">'Ejercicio 5'!$H$8</definedName>
    <definedName name="solver_opt" localSheetId="5" hidden="1">'Ejercicio 6'!$H$8</definedName>
    <definedName name="solver_opt" localSheetId="6" hidden="1">'Ejercicio 7'!$H$8</definedName>
    <definedName name="solver_opt" localSheetId="7" hidden="1">'Ejercicio 8'!$H$8</definedName>
    <definedName name="solver_opt" localSheetId="8" hidden="1">'Ejercicio 9'!$H$8</definedName>
    <definedName name="solver_opt" localSheetId="10" hidden="1">Voluntario!$H$8</definedName>
    <definedName name="solver_pre" localSheetId="9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10" hidden="1">0.000001</definedName>
    <definedName name="solver_rbv" localSheetId="0" hidden="1">2</definedName>
    <definedName name="solver_rbv" localSheetId="9" hidden="1">2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10" hidden="1">1</definedName>
    <definedName name="solver_rel1" localSheetId="0" hidden="1">1</definedName>
    <definedName name="solver_rel1" localSheetId="9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10" hidden="1">1</definedName>
    <definedName name="solver_rel2" localSheetId="0" hidden="1">1</definedName>
    <definedName name="solver_rel2" localSheetId="9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10" hidden="1">1</definedName>
    <definedName name="solver_rel3" localSheetId="0" hidden="1">1</definedName>
    <definedName name="solver_rel3" localSheetId="9" hidden="1">1</definedName>
    <definedName name="solver_rel3" localSheetId="1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7" hidden="1">1</definedName>
    <definedName name="solver_rel3" localSheetId="8" hidden="1">1</definedName>
    <definedName name="solver_rel4" localSheetId="9" hidden="1">1</definedName>
    <definedName name="solver_rel4" localSheetId="1" hidden="1">1</definedName>
    <definedName name="solver_rhs1" localSheetId="0" hidden="1">'Ejercicio 1'!$F$15</definedName>
    <definedName name="solver_rhs1" localSheetId="9" hidden="1">'Ejercicio 10'!$D$15</definedName>
    <definedName name="solver_rhs1" localSheetId="1" hidden="1">'Ejercicio 2'!$E$9</definedName>
    <definedName name="solver_rhs1" localSheetId="2" hidden="1">'Ejercicio 3'!$F$15</definedName>
    <definedName name="solver_rhs1" localSheetId="3" hidden="1">'Ejercicio 4'!$E$17</definedName>
    <definedName name="solver_rhs1" localSheetId="4" hidden="1">'Ejercicio 5'!$F$15</definedName>
    <definedName name="solver_rhs1" localSheetId="5" hidden="1">'Ejercicio 6'!$E$9</definedName>
    <definedName name="solver_rhs1" localSheetId="6" hidden="1">'Ejercicio 7'!$F$15</definedName>
    <definedName name="solver_rhs1" localSheetId="7" hidden="1">'Ejercicio 8'!$D$18</definedName>
    <definedName name="solver_rhs1" localSheetId="8" hidden="1">'Ejercicio 9'!$D$16</definedName>
    <definedName name="solver_rhs1" localSheetId="10" hidden="1">Voluntario!$F$15</definedName>
    <definedName name="solver_rhs2" localSheetId="0" hidden="1">'Ejercicio 1'!$F$16</definedName>
    <definedName name="solver_rhs2" localSheetId="9" hidden="1">'Ejercicio 10'!$D$9</definedName>
    <definedName name="solver_rhs2" localSheetId="1" hidden="1">'Ejercicio 2'!$K$10</definedName>
    <definedName name="solver_rhs2" localSheetId="2" hidden="1">'Ejercicio 3'!$F$16</definedName>
    <definedName name="solver_rhs2" localSheetId="3" hidden="1">'Ejercicio 4'!$F$15</definedName>
    <definedName name="solver_rhs2" localSheetId="4" hidden="1">'Ejercicio 5'!$F$16</definedName>
    <definedName name="solver_rhs2" localSheetId="5" hidden="1">'Ejercicio 6'!$F$16</definedName>
    <definedName name="solver_rhs2" localSheetId="6" hidden="1">'Ejercicio 7'!$F$16</definedName>
    <definedName name="solver_rhs2" localSheetId="7" hidden="1">'Ejercicio 8'!$E$18</definedName>
    <definedName name="solver_rhs2" localSheetId="8" hidden="1">'Ejercicio 9'!$E$16</definedName>
    <definedName name="solver_rhs2" localSheetId="10" hidden="1">Voluntario!$F$16</definedName>
    <definedName name="solver_rhs3" localSheetId="0" hidden="1">'Ejercicio 1'!$F$17</definedName>
    <definedName name="solver_rhs3" localSheetId="9" hidden="1">'Ejercicio 10'!$F$9</definedName>
    <definedName name="solver_rhs3" localSheetId="1" hidden="1">'Ejercicio 2'!$E$15</definedName>
    <definedName name="solver_rhs3" localSheetId="3" hidden="1">'Ejercicio 4'!$F$16</definedName>
    <definedName name="solver_rhs3" localSheetId="4" hidden="1">1000</definedName>
    <definedName name="solver_rhs3" localSheetId="5" hidden="1">'Ejercicio 6'!$D$17</definedName>
    <definedName name="solver_rhs3" localSheetId="7" hidden="1">'Ejercicio 8'!$F$18</definedName>
    <definedName name="solver_rhs3" localSheetId="8" hidden="1">'Ejercicio 9'!$F$15</definedName>
    <definedName name="solver_rhs4" localSheetId="9" hidden="1">'Ejercicio 10'!$F$15</definedName>
    <definedName name="solver_rhs4" localSheetId="1" hidden="1">'Ejercicio 2'!$E$16</definedName>
    <definedName name="solver_rlx" localSheetId="0" hidden="1">2</definedName>
    <definedName name="solver_rlx" localSheetId="9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10" hidden="1">2</definedName>
    <definedName name="solver_rsd" localSheetId="9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10" hidden="1">0</definedName>
    <definedName name="solver_scl" localSheetId="0" hidden="1">2</definedName>
    <definedName name="solver_scl" localSheetId="9" hidden="1">2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2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10" hidden="1">1</definedName>
    <definedName name="solver_sho" localSheetId="0" hidden="1">2</definedName>
    <definedName name="solver_sho" localSheetId="9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10" hidden="1">2</definedName>
    <definedName name="solver_ssz" localSheetId="0" hidden="1">0</definedName>
    <definedName name="solver_ssz" localSheetId="9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10" hidden="1">100</definedName>
    <definedName name="solver_tim" localSheetId="0" hidden="1">2147483647</definedName>
    <definedName name="solver_tim" localSheetId="9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10" hidden="1">2147483647</definedName>
    <definedName name="solver_tol" localSheetId="0" hidden="1">0.01</definedName>
    <definedName name="solver_tol" localSheetId="9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10" hidden="1">0.01</definedName>
    <definedName name="solver_typ" localSheetId="0" hidden="1">1</definedName>
    <definedName name="solver_typ" localSheetId="9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typ" localSheetId="7" hidden="1">2</definedName>
    <definedName name="solver_typ" localSheetId="8" hidden="1">1</definedName>
    <definedName name="solver_typ" localSheetId="10" hidden="1">1</definedName>
    <definedName name="solver_val" localSheetId="0" hidden="1">0</definedName>
    <definedName name="solver_val" localSheetId="9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10" hidden="1">0</definedName>
    <definedName name="solver_ver" localSheetId="0" hidden="1">3</definedName>
    <definedName name="solver_ver" localSheetId="9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1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2" l="1"/>
  <c r="G15" i="12"/>
  <c r="H8" i="12"/>
  <c r="F9" i="10"/>
  <c r="G15" i="9"/>
  <c r="H8" i="8"/>
  <c r="D18" i="8"/>
  <c r="G15" i="7"/>
  <c r="G15" i="5"/>
  <c r="F15" i="2"/>
  <c r="H8" i="4"/>
  <c r="G16" i="4"/>
  <c r="G15" i="4"/>
  <c r="G15" i="3"/>
  <c r="H8" i="10"/>
  <c r="H8" i="9"/>
  <c r="F18" i="8"/>
  <c r="E18" i="8"/>
  <c r="G16" i="7"/>
  <c r="H8" i="7"/>
  <c r="F16" i="6"/>
  <c r="F9" i="6"/>
  <c r="H8" i="6"/>
  <c r="J8" i="5"/>
  <c r="H8" i="5"/>
  <c r="G16" i="5"/>
  <c r="G16" i="3"/>
  <c r="H8" i="3"/>
  <c r="K10" i="2"/>
  <c r="F16" i="2"/>
  <c r="G16" i="1"/>
  <c r="H8" i="2"/>
  <c r="G15" i="1"/>
  <c r="G17" i="1"/>
  <c r="H8" i="1"/>
</calcChain>
</file>

<file path=xl/sharedStrings.xml><?xml version="1.0" encoding="utf-8"?>
<sst xmlns="http://schemas.openxmlformats.org/spreadsheetml/2006/main" count="152" uniqueCount="91">
  <si>
    <t>PROBLEMA 1</t>
  </si>
  <si>
    <t>RESTRICCIONES</t>
  </si>
  <si>
    <t>HARINA</t>
  </si>
  <si>
    <t>AZÚCAR</t>
  </si>
  <si>
    <t>MANTEQUILLA</t>
  </si>
  <si>
    <t>P</t>
  </si>
  <si>
    <t>Q</t>
  </si>
  <si>
    <t>DISPONIBLES</t>
  </si>
  <si>
    <t>UTILIZADOS</t>
  </si>
  <si>
    <t>BENEFICIO/DOCENA</t>
  </si>
  <si>
    <t>Nº DOCENAS</t>
  </si>
  <si>
    <t>FUNCIÓN SOLUCIÓN</t>
  </si>
  <si>
    <t>PROBLEMA 2</t>
  </si>
  <si>
    <t>Nº TRABAJADORES</t>
  </si>
  <si>
    <t>BENEFICIOS/PROYECTO</t>
  </si>
  <si>
    <t>PROGRAMADOR</t>
  </si>
  <si>
    <t>DISEÑADOR</t>
  </si>
  <si>
    <t>UNIDAD</t>
  </si>
  <si>
    <t>COSTE</t>
  </si>
  <si>
    <t>DISEÑADOR &lt;= PROGRAMADOR * 2</t>
  </si>
  <si>
    <t>PROBLEMA 3</t>
  </si>
  <si>
    <t>SOL: CREAR FÓRMULA EN UNA CELDA</t>
  </si>
  <si>
    <t>DÍAS DISPONIBLES</t>
  </si>
  <si>
    <t>Nave B</t>
  </si>
  <si>
    <t>DeLorean</t>
  </si>
  <si>
    <t>Furgoneta Equipo A</t>
  </si>
  <si>
    <t>DÍAS UTILIZADOS</t>
  </si>
  <si>
    <t xml:space="preserve">BENEFICIOS </t>
  </si>
  <si>
    <t>Nº UNIDADES</t>
  </si>
  <si>
    <t>LITROS / DÍA</t>
  </si>
  <si>
    <t>METILAMINA</t>
  </si>
  <si>
    <t>ALCOHOL</t>
  </si>
  <si>
    <t>A</t>
  </si>
  <si>
    <t>B</t>
  </si>
  <si>
    <t>PRECIO</t>
  </si>
  <si>
    <t>PRODUCCIÓN MAX (LITROS)</t>
  </si>
  <si>
    <t>PRECIO / LITRO</t>
  </si>
  <si>
    <t>PROBLEMA 4</t>
  </si>
  <si>
    <t>PROBLEMA 5</t>
  </si>
  <si>
    <t>DISPONIBLE</t>
  </si>
  <si>
    <t>ACERO (UNIDAD)</t>
  </si>
  <si>
    <t>VIDRIAGÓN (UNIDAD)</t>
  </si>
  <si>
    <t>BENEFICIOS (CENT)</t>
  </si>
  <si>
    <t>SUMA(D9;E9) &lt;= 1000</t>
  </si>
  <si>
    <t>PROBLEMA 6</t>
  </si>
  <si>
    <t>COSTE FABRICACIÓN</t>
  </si>
  <si>
    <t>MACAGONTOSH</t>
  </si>
  <si>
    <t>MACAUTOSH</t>
  </si>
  <si>
    <t>MINIMO / DÍA</t>
  </si>
  <si>
    <t>NO SUPERAR / DÍA</t>
  </si>
  <si>
    <t>SUMA</t>
  </si>
  <si>
    <t>TOTAL MAX (AMBOS)</t>
  </si>
  <si>
    <t>PROBLEMA 7</t>
  </si>
  <si>
    <t>PRIMER CURSO</t>
  </si>
  <si>
    <t>CUARTO CURSO</t>
  </si>
  <si>
    <t>HORAS DISP/DÍA</t>
  </si>
  <si>
    <t>UTILIZADAS</t>
  </si>
  <si>
    <t>DESCIFRAR</t>
  </si>
  <si>
    <t>LLORAR</t>
  </si>
  <si>
    <t>Nº ALUMNOS</t>
  </si>
  <si>
    <t>PROBLEMA 8</t>
  </si>
  <si>
    <t>MARCA</t>
  </si>
  <si>
    <t>K</t>
  </si>
  <si>
    <t>N</t>
  </si>
  <si>
    <t>MÍNIMOS</t>
  </si>
  <si>
    <t>PROBLEMA 9</t>
  </si>
  <si>
    <t>A (SLIM)</t>
  </si>
  <si>
    <t>B (HEAVY)</t>
  </si>
  <si>
    <t>BITBOINS</t>
  </si>
  <si>
    <t>UNIDADES</t>
  </si>
  <si>
    <t>ORO (KG)</t>
  </si>
  <si>
    <t>MAX FABRICACIÓN</t>
  </si>
  <si>
    <t>PROBLEMA 10</t>
  </si>
  <si>
    <t>TANGO</t>
  </si>
  <si>
    <t>CASH</t>
  </si>
  <si>
    <t>MÁXIMO DE VUELOS</t>
  </si>
  <si>
    <t>CONSUMO (LITROS/VUELO)</t>
  </si>
  <si>
    <t>GANANCIA / VUELO</t>
  </si>
  <si>
    <t>Nº VUELOS</t>
  </si>
  <si>
    <t>TOTAL (AMBOS)</t>
  </si>
  <si>
    <t>MíNIMO DE VUELOS</t>
  </si>
  <si>
    <t>Nave A (Días)</t>
  </si>
  <si>
    <t>AÑADIR LA RESTRICCIÓN SIGUIENTE:</t>
  </si>
  <si>
    <t>CAMISETA</t>
  </si>
  <si>
    <t>SUDADERA</t>
  </si>
  <si>
    <t>PRENDA TEXTIL</t>
  </si>
  <si>
    <t>DISEÑO</t>
  </si>
  <si>
    <t>MAXIMO COSTE</t>
  </si>
  <si>
    <t>GASTADO</t>
  </si>
  <si>
    <t>VOLUNTARIO</t>
  </si>
  <si>
    <t>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</si>
</sst>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3C08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1" fillId="5" borderId="1" xfId="0" applyFont="1" applyFill="1" applyBorder="1"/>
    <xf numFmtId="0" fontId="0" fillId="6" borderId="3" xfId="0" applyFill="1" applyBorder="1" applyAlignment="1"/>
    <xf numFmtId="0" fontId="0" fillId="7" borderId="0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8" xfId="0" applyFill="1" applyBorder="1"/>
    <xf numFmtId="0" fontId="1" fillId="7" borderId="2" xfId="0" applyFont="1" applyFill="1" applyBorder="1"/>
    <xf numFmtId="0" fontId="0" fillId="7" borderId="9" xfId="0" applyFill="1" applyBorder="1"/>
    <xf numFmtId="0" fontId="0" fillId="7" borderId="2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10" xfId="0" applyFill="1" applyBorder="1"/>
    <xf numFmtId="0" fontId="0" fillId="8" borderId="0" xfId="0" applyFill="1"/>
    <xf numFmtId="0" fontId="0" fillId="9" borderId="0" xfId="0" applyFill="1"/>
    <xf numFmtId="0" fontId="0" fillId="0" borderId="0" xfId="0" applyFont="1"/>
    <xf numFmtId="0" fontId="0" fillId="0" borderId="0" xfId="0" applyFill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C0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7"/>
  <sheetViews>
    <sheetView tabSelected="1" workbookViewId="0">
      <selection activeCell="K7" sqref="K7"/>
    </sheetView>
  </sheetViews>
  <sheetFormatPr baseColWidth="10" defaultColWidth="8.7265625" defaultRowHeight="14.5" x14ac:dyDescent="0.35"/>
  <cols>
    <col min="3" max="3" width="17.6328125" customWidth="1"/>
    <col min="4" max="4" width="11.08984375" customWidth="1"/>
    <col min="5" max="5" width="11.1796875" customWidth="1"/>
    <col min="6" max="6" width="11.26953125" customWidth="1"/>
    <col min="7" max="7" width="12.36328125" customWidth="1"/>
    <col min="8" max="8" width="17.6328125" customWidth="1"/>
  </cols>
  <sheetData>
    <row r="4" spans="3:10" x14ac:dyDescent="0.35">
      <c r="C4" s="8" t="s">
        <v>0</v>
      </c>
      <c r="G4" s="2"/>
    </row>
    <row r="5" spans="3:10" x14ac:dyDescent="0.35">
      <c r="C5" s="11"/>
      <c r="D5" s="12"/>
      <c r="E5" s="12"/>
      <c r="F5" s="12"/>
      <c r="G5" s="12"/>
      <c r="H5" s="10"/>
    </row>
    <row r="6" spans="3:10" x14ac:dyDescent="0.35">
      <c r="C6" s="13"/>
      <c r="D6" s="9"/>
      <c r="E6" s="9"/>
      <c r="F6" s="9"/>
      <c r="G6" s="9"/>
      <c r="H6" s="14"/>
    </row>
    <row r="7" spans="3:10" x14ac:dyDescent="0.35">
      <c r="C7" s="3"/>
      <c r="D7" s="3" t="s">
        <v>5</v>
      </c>
      <c r="E7" s="3" t="s">
        <v>6</v>
      </c>
      <c r="F7" s="9"/>
      <c r="G7" s="9"/>
      <c r="H7" s="6" t="s">
        <v>11</v>
      </c>
    </row>
    <row r="8" spans="3:10" x14ac:dyDescent="0.35">
      <c r="C8" s="3" t="s">
        <v>9</v>
      </c>
      <c r="D8" s="4">
        <v>20</v>
      </c>
      <c r="E8" s="4">
        <v>30</v>
      </c>
      <c r="F8" s="9"/>
      <c r="G8" s="9"/>
      <c r="H8" s="5">
        <f xml:space="preserve"> D8*D9+E8*E9</f>
        <v>760</v>
      </c>
    </row>
    <row r="9" spans="3:10" x14ac:dyDescent="0.35">
      <c r="C9" s="6" t="s">
        <v>10</v>
      </c>
      <c r="D9" s="5">
        <v>2</v>
      </c>
      <c r="E9" s="7">
        <v>24</v>
      </c>
      <c r="F9" s="9"/>
      <c r="G9" s="9"/>
      <c r="H9" s="10"/>
    </row>
    <row r="10" spans="3:10" x14ac:dyDescent="0.35">
      <c r="C10" s="15"/>
      <c r="D10" s="9"/>
      <c r="E10" s="9"/>
      <c r="F10" s="9"/>
      <c r="G10" s="9"/>
      <c r="H10" s="14"/>
    </row>
    <row r="11" spans="3:10" x14ac:dyDescent="0.35">
      <c r="C11" s="15"/>
      <c r="D11" s="9"/>
      <c r="E11" s="9"/>
      <c r="F11" s="9"/>
      <c r="G11" s="9"/>
      <c r="H11" s="14"/>
      <c r="J11" s="1"/>
    </row>
    <row r="12" spans="3:10" x14ac:dyDescent="0.35">
      <c r="C12" s="15"/>
      <c r="D12" s="9"/>
      <c r="E12" s="9"/>
      <c r="F12" s="9"/>
      <c r="G12" s="9"/>
      <c r="H12" s="14"/>
    </row>
    <row r="13" spans="3:10" x14ac:dyDescent="0.35">
      <c r="C13" s="15"/>
      <c r="D13" s="9"/>
      <c r="E13" s="9"/>
      <c r="F13" s="9"/>
      <c r="G13" s="9"/>
      <c r="H13" s="14"/>
    </row>
    <row r="14" spans="3:10" x14ac:dyDescent="0.35">
      <c r="C14" s="3" t="s">
        <v>1</v>
      </c>
      <c r="D14" s="3" t="s">
        <v>5</v>
      </c>
      <c r="E14" s="3" t="s">
        <v>6</v>
      </c>
      <c r="F14" s="3" t="s">
        <v>7</v>
      </c>
      <c r="G14" s="6" t="s">
        <v>8</v>
      </c>
      <c r="H14" s="14"/>
    </row>
    <row r="15" spans="3:10" x14ac:dyDescent="0.35">
      <c r="C15" s="3" t="s">
        <v>2</v>
      </c>
      <c r="D15" s="4">
        <v>3</v>
      </c>
      <c r="E15" s="4">
        <v>6</v>
      </c>
      <c r="F15" s="4">
        <v>150</v>
      </c>
      <c r="G15" s="5">
        <f xml:space="preserve"> D15*D9+E15*E9</f>
        <v>150</v>
      </c>
      <c r="H15" s="14"/>
    </row>
    <row r="16" spans="3:10" x14ac:dyDescent="0.35">
      <c r="C16" s="3" t="s">
        <v>3</v>
      </c>
      <c r="D16" s="4">
        <v>1</v>
      </c>
      <c r="E16" s="4">
        <v>0.5</v>
      </c>
      <c r="F16" s="4">
        <v>22</v>
      </c>
      <c r="G16" s="5">
        <f>D16*D9+E16*E9</f>
        <v>14</v>
      </c>
      <c r="H16" s="14"/>
    </row>
    <row r="17" spans="3:8" x14ac:dyDescent="0.35">
      <c r="C17" s="3" t="s">
        <v>4</v>
      </c>
      <c r="D17" s="4">
        <v>1</v>
      </c>
      <c r="E17" s="4">
        <v>1</v>
      </c>
      <c r="F17" s="4">
        <v>26</v>
      </c>
      <c r="G17" s="5">
        <f xml:space="preserve"> D17*D9+E17*E9</f>
        <v>26</v>
      </c>
      <c r="H17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2DDE-30DB-4618-A770-4EDC4F4D4563}">
  <dimension ref="C4:H19"/>
  <sheetViews>
    <sheetView topLeftCell="B1" workbookViewId="0">
      <selection activeCell="J12" sqref="J12"/>
    </sheetView>
  </sheetViews>
  <sheetFormatPr baseColWidth="10" defaultRowHeight="14.5" x14ac:dyDescent="0.35"/>
  <cols>
    <col min="3" max="3" width="23.81640625" customWidth="1"/>
    <col min="4" max="4" width="14.453125" customWidth="1"/>
    <col min="5" max="5" width="13.90625" customWidth="1"/>
    <col min="6" max="6" width="14.1796875" customWidth="1"/>
    <col min="7" max="7" width="13.81640625" customWidth="1"/>
    <col min="8" max="8" width="17.54296875" customWidth="1"/>
  </cols>
  <sheetData>
    <row r="4" spans="3:8" x14ac:dyDescent="0.35">
      <c r="C4" s="8" t="s">
        <v>72</v>
      </c>
      <c r="G4" s="2"/>
    </row>
    <row r="5" spans="3:8" x14ac:dyDescent="0.35">
      <c r="C5" s="11"/>
      <c r="D5" s="12"/>
      <c r="E5" s="12"/>
      <c r="F5" s="12"/>
      <c r="G5" s="12"/>
      <c r="H5" s="10"/>
    </row>
    <row r="6" spans="3:8" x14ac:dyDescent="0.35">
      <c r="C6" s="13"/>
      <c r="D6" s="9"/>
      <c r="E6" s="9"/>
      <c r="F6" s="9"/>
      <c r="G6" s="9"/>
      <c r="H6" s="14"/>
    </row>
    <row r="7" spans="3:8" x14ac:dyDescent="0.35">
      <c r="C7" s="3"/>
      <c r="D7" s="3" t="s">
        <v>73</v>
      </c>
      <c r="E7" s="3" t="s">
        <v>74</v>
      </c>
      <c r="F7" s="3" t="s">
        <v>79</v>
      </c>
      <c r="G7" s="9"/>
      <c r="H7" s="6" t="s">
        <v>11</v>
      </c>
    </row>
    <row r="8" spans="3:8" x14ac:dyDescent="0.35">
      <c r="C8" s="3" t="s">
        <v>77</v>
      </c>
      <c r="D8" s="4">
        <v>30000</v>
      </c>
      <c r="E8" s="4">
        <v>20000</v>
      </c>
      <c r="F8" s="4"/>
      <c r="G8" s="9"/>
      <c r="H8" s="5">
        <f xml:space="preserve"> D8*D9+E8*E9</f>
        <v>5200000</v>
      </c>
    </row>
    <row r="9" spans="3:8" x14ac:dyDescent="0.35">
      <c r="C9" s="6" t="s">
        <v>78</v>
      </c>
      <c r="D9" s="5">
        <v>120</v>
      </c>
      <c r="E9" s="7">
        <v>80</v>
      </c>
      <c r="F9" s="7">
        <f>D9+E9</f>
        <v>200</v>
      </c>
      <c r="G9" s="9"/>
      <c r="H9" s="10"/>
    </row>
    <row r="10" spans="3:8" x14ac:dyDescent="0.35">
      <c r="C10" s="15"/>
      <c r="D10" s="9"/>
      <c r="E10" s="9"/>
      <c r="F10" s="9"/>
      <c r="G10" s="9"/>
      <c r="H10" s="14"/>
    </row>
    <row r="11" spans="3:8" x14ac:dyDescent="0.35">
      <c r="C11" s="15"/>
      <c r="D11" s="9"/>
      <c r="E11" s="9"/>
      <c r="F11" s="9"/>
      <c r="G11" s="9"/>
      <c r="H11" s="14"/>
    </row>
    <row r="12" spans="3:8" x14ac:dyDescent="0.35">
      <c r="C12" s="15"/>
      <c r="D12" s="9"/>
      <c r="E12" s="9"/>
      <c r="F12" s="9"/>
      <c r="G12" s="9"/>
      <c r="H12" s="14"/>
    </row>
    <row r="13" spans="3:8" x14ac:dyDescent="0.35">
      <c r="C13" s="15"/>
      <c r="D13" s="9"/>
      <c r="E13" s="9"/>
      <c r="F13" s="9"/>
      <c r="G13" s="9"/>
      <c r="H13" s="14"/>
    </row>
    <row r="14" spans="3:8" x14ac:dyDescent="0.35">
      <c r="C14" s="3" t="s">
        <v>1</v>
      </c>
      <c r="D14" s="3" t="s">
        <v>73</v>
      </c>
      <c r="E14" s="3" t="s">
        <v>74</v>
      </c>
      <c r="F14" s="3" t="s">
        <v>79</v>
      </c>
      <c r="G14" s="9"/>
      <c r="H14" s="14"/>
    </row>
    <row r="15" spans="3:8" x14ac:dyDescent="0.35">
      <c r="C15" s="3" t="s">
        <v>75</v>
      </c>
      <c r="D15" s="4">
        <v>120</v>
      </c>
      <c r="E15" s="4"/>
      <c r="F15" s="4">
        <v>200</v>
      </c>
      <c r="G15" s="9"/>
      <c r="H15" s="14"/>
    </row>
    <row r="16" spans="3:8" x14ac:dyDescent="0.35">
      <c r="C16" s="3" t="s">
        <v>76</v>
      </c>
      <c r="D16" s="4">
        <v>900</v>
      </c>
      <c r="E16" s="4">
        <v>700</v>
      </c>
      <c r="F16" s="4"/>
      <c r="G16" s="9"/>
      <c r="H16" s="14"/>
    </row>
    <row r="17" spans="3:8" x14ac:dyDescent="0.35">
      <c r="C17" s="3" t="s">
        <v>80</v>
      </c>
      <c r="D17" s="4"/>
      <c r="E17" s="4"/>
      <c r="F17" s="4">
        <v>60</v>
      </c>
      <c r="G17" s="9"/>
      <c r="H17" s="14"/>
    </row>
    <row r="18" spans="3:8" x14ac:dyDescent="0.35">
      <c r="C18" s="15"/>
      <c r="D18" s="9"/>
      <c r="E18" s="9"/>
      <c r="F18" s="9"/>
      <c r="G18" s="9"/>
      <c r="H18" s="14"/>
    </row>
    <row r="19" spans="3:8" x14ac:dyDescent="0.35">
      <c r="C19" s="17"/>
      <c r="D19" s="18"/>
      <c r="E19" s="18"/>
      <c r="F19" s="18"/>
      <c r="G19" s="18"/>
      <c r="H19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A244-167A-4A3E-88D1-094EABDEECB1}">
  <dimension ref="C4:H19"/>
  <sheetViews>
    <sheetView topLeftCell="A3" workbookViewId="0">
      <selection activeCell="J6" sqref="J6"/>
    </sheetView>
  </sheetViews>
  <sheetFormatPr baseColWidth="10" defaultRowHeight="14.5" x14ac:dyDescent="0.35"/>
  <cols>
    <col min="3" max="3" width="17.81640625" customWidth="1"/>
    <col min="4" max="4" width="12.6328125" customWidth="1"/>
    <col min="6" max="6" width="14.54296875" customWidth="1"/>
    <col min="8" max="8" width="17.26953125" customWidth="1"/>
  </cols>
  <sheetData>
    <row r="4" spans="3:8" x14ac:dyDescent="0.35">
      <c r="C4" s="8" t="s">
        <v>89</v>
      </c>
      <c r="G4" s="2"/>
    </row>
    <row r="5" spans="3:8" x14ac:dyDescent="0.35">
      <c r="C5" s="11"/>
      <c r="D5" s="12"/>
      <c r="E5" s="12"/>
      <c r="F5" s="12"/>
      <c r="G5" s="12"/>
      <c r="H5" s="10"/>
    </row>
    <row r="6" spans="3:8" x14ac:dyDescent="0.35">
      <c r="C6" s="13"/>
      <c r="D6" s="9"/>
      <c r="E6" s="9"/>
      <c r="F6" s="9"/>
      <c r="G6" s="9"/>
      <c r="H6" s="14"/>
    </row>
    <row r="7" spans="3:8" x14ac:dyDescent="0.35">
      <c r="C7" s="3"/>
      <c r="D7" s="3" t="s">
        <v>83</v>
      </c>
      <c r="E7" s="3" t="s">
        <v>84</v>
      </c>
      <c r="F7" s="9"/>
      <c r="G7" s="9"/>
      <c r="H7" s="6" t="s">
        <v>11</v>
      </c>
    </row>
    <row r="8" spans="3:8" x14ac:dyDescent="0.35">
      <c r="C8" s="3" t="s">
        <v>90</v>
      </c>
      <c r="D8" s="4">
        <v>20</v>
      </c>
      <c r="E8" s="4">
        <v>35</v>
      </c>
      <c r="F8" s="9"/>
      <c r="G8" s="9"/>
      <c r="H8" s="5">
        <f xml:space="preserve"> D8*D9+E8*E9</f>
        <v>2715.2972460422161</v>
      </c>
    </row>
    <row r="9" spans="3:8" x14ac:dyDescent="0.35">
      <c r="C9" s="6" t="s">
        <v>69</v>
      </c>
      <c r="D9" s="5">
        <v>73.765253957783614</v>
      </c>
      <c r="E9" s="7">
        <v>35.428347625329828</v>
      </c>
      <c r="F9" s="9"/>
      <c r="G9" s="9"/>
      <c r="H9" s="10"/>
    </row>
    <row r="10" spans="3:8" x14ac:dyDescent="0.35">
      <c r="C10" s="15"/>
      <c r="D10" s="9"/>
      <c r="E10" s="9"/>
      <c r="F10" s="9"/>
      <c r="G10" s="9"/>
      <c r="H10" s="14"/>
    </row>
    <row r="11" spans="3:8" x14ac:dyDescent="0.35">
      <c r="C11" s="15"/>
      <c r="D11" s="9"/>
      <c r="E11" s="9"/>
      <c r="F11" s="9"/>
      <c r="G11" s="9"/>
      <c r="H11" s="14"/>
    </row>
    <row r="12" spans="3:8" x14ac:dyDescent="0.35">
      <c r="C12" s="15"/>
      <c r="D12" s="9"/>
      <c r="E12" s="9"/>
      <c r="F12" s="9"/>
      <c r="G12" s="9"/>
      <c r="H12" s="14"/>
    </row>
    <row r="13" spans="3:8" x14ac:dyDescent="0.35">
      <c r="C13" s="15"/>
      <c r="D13" s="9"/>
      <c r="E13" s="9"/>
      <c r="F13" s="9"/>
      <c r="G13" s="9"/>
      <c r="H13" s="14"/>
    </row>
    <row r="14" spans="3:8" x14ac:dyDescent="0.35">
      <c r="C14" s="3"/>
      <c r="D14" s="3" t="s">
        <v>83</v>
      </c>
      <c r="E14" s="3" t="s">
        <v>84</v>
      </c>
      <c r="F14" s="3" t="s">
        <v>87</v>
      </c>
      <c r="G14" s="6" t="s">
        <v>88</v>
      </c>
      <c r="H14" s="14"/>
    </row>
    <row r="15" spans="3:8" x14ac:dyDescent="0.35">
      <c r="C15" s="3" t="s">
        <v>85</v>
      </c>
      <c r="D15" s="4">
        <v>5.59</v>
      </c>
      <c r="E15" s="4">
        <v>21.95</v>
      </c>
      <c r="F15" s="4">
        <v>1190</v>
      </c>
      <c r="G15" s="5">
        <f xml:space="preserve"> D15*D9+E15*E9</f>
        <v>1190</v>
      </c>
      <c r="H15" s="14"/>
    </row>
    <row r="16" spans="3:8" x14ac:dyDescent="0.35">
      <c r="C16" s="3" t="s">
        <v>86</v>
      </c>
      <c r="D16" s="4">
        <v>3.84</v>
      </c>
      <c r="E16" s="4">
        <v>6.4</v>
      </c>
      <c r="F16" s="4">
        <v>510</v>
      </c>
      <c r="G16" s="5">
        <f>D16*D9+E16*E9</f>
        <v>510</v>
      </c>
      <c r="H16" s="14"/>
    </row>
    <row r="17" spans="3:8" x14ac:dyDescent="0.35">
      <c r="C17" s="15"/>
      <c r="D17" s="9"/>
      <c r="E17" s="9"/>
      <c r="F17" s="9"/>
      <c r="G17" s="9"/>
      <c r="H17" s="14"/>
    </row>
    <row r="18" spans="3:8" x14ac:dyDescent="0.35">
      <c r="C18" s="15"/>
      <c r="D18" s="9"/>
      <c r="E18" s="9"/>
      <c r="F18" s="9"/>
      <c r="G18" s="9"/>
      <c r="H18" s="14"/>
    </row>
    <row r="19" spans="3:8" x14ac:dyDescent="0.35">
      <c r="C19" s="17"/>
      <c r="D19" s="18"/>
      <c r="E19" s="18"/>
      <c r="F19" s="18"/>
      <c r="G19" s="18"/>
      <c r="H1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AC38-ADBA-4A54-BDA3-3B633F8C4E29}">
  <dimension ref="C4:K18"/>
  <sheetViews>
    <sheetView workbookViewId="0">
      <selection activeCell="I14" sqref="I14"/>
    </sheetView>
  </sheetViews>
  <sheetFormatPr baseColWidth="10" defaultRowHeight="14.5" x14ac:dyDescent="0.35"/>
  <cols>
    <col min="3" max="3" width="19.81640625" customWidth="1"/>
    <col min="4" max="4" width="16.453125" customWidth="1"/>
    <col min="5" max="5" width="12.6328125" customWidth="1"/>
    <col min="6" max="6" width="12.453125" customWidth="1"/>
    <col min="8" max="8" width="18.26953125" customWidth="1"/>
    <col min="11" max="11" width="34.7265625" customWidth="1"/>
  </cols>
  <sheetData>
    <row r="4" spans="3:11" x14ac:dyDescent="0.35">
      <c r="C4" s="8" t="s">
        <v>12</v>
      </c>
      <c r="G4" s="2"/>
    </row>
    <row r="5" spans="3:11" x14ac:dyDescent="0.35">
      <c r="C5" s="11"/>
      <c r="D5" s="12"/>
      <c r="E5" s="12"/>
      <c r="F5" s="12"/>
      <c r="G5" s="12"/>
      <c r="H5" s="10"/>
    </row>
    <row r="6" spans="3:11" x14ac:dyDescent="0.35">
      <c r="C6" s="13"/>
      <c r="D6" s="9"/>
      <c r="E6" s="9"/>
      <c r="F6" s="9"/>
      <c r="G6" s="9"/>
      <c r="H6" s="14"/>
      <c r="K6" s="22"/>
    </row>
    <row r="7" spans="3:11" x14ac:dyDescent="0.35">
      <c r="C7" s="3"/>
      <c r="D7" s="3" t="s">
        <v>15</v>
      </c>
      <c r="E7" s="3" t="s">
        <v>16</v>
      </c>
      <c r="F7" s="9"/>
      <c r="G7" s="9"/>
      <c r="H7" s="6" t="s">
        <v>11</v>
      </c>
      <c r="K7" s="19" t="s">
        <v>82</v>
      </c>
    </row>
    <row r="8" spans="3:11" x14ac:dyDescent="0.35">
      <c r="C8" s="3" t="s">
        <v>14</v>
      </c>
      <c r="D8" s="4">
        <v>25000</v>
      </c>
      <c r="E8" s="4">
        <v>20000</v>
      </c>
      <c r="F8" s="9"/>
      <c r="G8" s="9"/>
      <c r="H8" s="5">
        <f xml:space="preserve"> D8*D9+E8*E9</f>
        <v>1100000</v>
      </c>
      <c r="K8" s="19" t="s">
        <v>19</v>
      </c>
    </row>
    <row r="9" spans="3:11" x14ac:dyDescent="0.35">
      <c r="C9" s="6" t="s">
        <v>13</v>
      </c>
      <c r="D9" s="5">
        <v>20</v>
      </c>
      <c r="E9" s="7">
        <v>30</v>
      </c>
      <c r="F9" s="9"/>
      <c r="G9" s="9"/>
      <c r="H9" s="10"/>
      <c r="K9" s="19" t="s">
        <v>21</v>
      </c>
    </row>
    <row r="10" spans="3:11" x14ac:dyDescent="0.35">
      <c r="C10" s="15"/>
      <c r="D10" s="9"/>
      <c r="E10" s="9"/>
      <c r="F10" s="9"/>
      <c r="G10" s="9"/>
      <c r="H10" s="14"/>
      <c r="K10" s="20">
        <f>2*D9</f>
        <v>40</v>
      </c>
    </row>
    <row r="11" spans="3:11" x14ac:dyDescent="0.35">
      <c r="C11" s="15"/>
      <c r="D11" s="9"/>
      <c r="E11" s="9"/>
      <c r="F11" s="9"/>
      <c r="G11" s="9"/>
      <c r="H11" s="14"/>
    </row>
    <row r="12" spans="3:11" x14ac:dyDescent="0.35">
      <c r="C12" s="15"/>
      <c r="D12" s="9"/>
      <c r="E12" s="9"/>
      <c r="F12" s="9"/>
      <c r="G12" s="9"/>
      <c r="H12" s="14"/>
    </row>
    <row r="13" spans="3:11" x14ac:dyDescent="0.35">
      <c r="C13" s="15"/>
      <c r="D13" s="9"/>
      <c r="E13" s="9"/>
      <c r="F13" s="9"/>
      <c r="G13" s="9"/>
      <c r="H13" s="14"/>
    </row>
    <row r="14" spans="3:11" x14ac:dyDescent="0.35">
      <c r="C14" s="3" t="s">
        <v>1</v>
      </c>
      <c r="D14" s="3" t="s">
        <v>18</v>
      </c>
      <c r="E14" s="3" t="s">
        <v>7</v>
      </c>
      <c r="F14" s="6" t="s">
        <v>8</v>
      </c>
      <c r="G14" s="9"/>
      <c r="H14" s="14"/>
    </row>
    <row r="15" spans="3:11" x14ac:dyDescent="0.35">
      <c r="C15" s="3" t="s">
        <v>15</v>
      </c>
      <c r="D15" s="4">
        <v>1</v>
      </c>
      <c r="E15" s="4">
        <v>20</v>
      </c>
      <c r="F15" s="5">
        <f>D15*D9</f>
        <v>20</v>
      </c>
      <c r="G15" s="9"/>
      <c r="H15" s="14"/>
    </row>
    <row r="16" spans="3:11" x14ac:dyDescent="0.35">
      <c r="C16" s="3" t="s">
        <v>16</v>
      </c>
      <c r="D16" s="4">
        <v>1</v>
      </c>
      <c r="E16" s="4">
        <v>30</v>
      </c>
      <c r="F16" s="5">
        <f>D16*E9</f>
        <v>30</v>
      </c>
      <c r="G16" s="9"/>
      <c r="H16" s="14"/>
    </row>
    <row r="17" spans="3:8" x14ac:dyDescent="0.35">
      <c r="C17" s="15"/>
      <c r="D17" s="9"/>
      <c r="E17" s="9"/>
      <c r="F17" s="9"/>
      <c r="G17" s="9"/>
      <c r="H17" s="14"/>
    </row>
    <row r="18" spans="3:8" x14ac:dyDescent="0.35">
      <c r="C18" s="17"/>
      <c r="D18" s="18"/>
      <c r="E18" s="18"/>
      <c r="F18" s="18"/>
      <c r="G18" s="18"/>
      <c r="H1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9AF0-B932-4471-9E93-2FB2659338B9}">
  <dimension ref="C4:H18"/>
  <sheetViews>
    <sheetView topLeftCell="A2" workbookViewId="0">
      <selection activeCell="C16" sqref="C16"/>
    </sheetView>
  </sheetViews>
  <sheetFormatPr baseColWidth="10" defaultRowHeight="14.5" x14ac:dyDescent="0.35"/>
  <cols>
    <col min="3" max="3" width="22.36328125" customWidth="1"/>
    <col min="4" max="4" width="14.81640625" customWidth="1"/>
    <col min="5" max="5" width="17.6328125" customWidth="1"/>
    <col min="6" max="6" width="17.26953125" customWidth="1"/>
    <col min="7" max="7" width="15.90625" customWidth="1"/>
    <col min="8" max="8" width="18.36328125" customWidth="1"/>
  </cols>
  <sheetData>
    <row r="4" spans="3:8" x14ac:dyDescent="0.35">
      <c r="C4" s="8" t="s">
        <v>20</v>
      </c>
      <c r="G4" s="2"/>
    </row>
    <row r="5" spans="3:8" x14ac:dyDescent="0.35">
      <c r="C5" s="11"/>
      <c r="D5" s="12"/>
      <c r="E5" s="12"/>
      <c r="F5" s="12"/>
      <c r="G5" s="12"/>
      <c r="H5" s="10"/>
    </row>
    <row r="6" spans="3:8" x14ac:dyDescent="0.35">
      <c r="C6" s="13"/>
      <c r="D6" s="9"/>
      <c r="E6" s="9"/>
      <c r="F6" s="9"/>
      <c r="G6" s="9"/>
      <c r="H6" s="14"/>
    </row>
    <row r="7" spans="3:8" x14ac:dyDescent="0.35">
      <c r="C7" s="3"/>
      <c r="D7" s="3" t="s">
        <v>24</v>
      </c>
      <c r="E7" s="3" t="s">
        <v>25</v>
      </c>
      <c r="F7" s="9"/>
      <c r="G7" s="9"/>
      <c r="H7" s="6" t="s">
        <v>11</v>
      </c>
    </row>
    <row r="8" spans="3:8" x14ac:dyDescent="0.35">
      <c r="C8" s="3" t="s">
        <v>27</v>
      </c>
      <c r="D8" s="4">
        <v>6000000</v>
      </c>
      <c r="E8" s="4">
        <v>2000000</v>
      </c>
      <c r="F8" s="9"/>
      <c r="G8" s="9"/>
      <c r="H8" s="5">
        <f xml:space="preserve"> D8*D9+E8*E9</f>
        <v>276000000</v>
      </c>
    </row>
    <row r="9" spans="3:8" x14ac:dyDescent="0.35">
      <c r="C9" s="6" t="s">
        <v>28</v>
      </c>
      <c r="D9" s="5">
        <v>23.999999999999993</v>
      </c>
      <c r="E9" s="7">
        <v>66.000000000000014</v>
      </c>
      <c r="F9" s="9"/>
      <c r="G9" s="9"/>
      <c r="H9" s="10"/>
    </row>
    <row r="10" spans="3:8" x14ac:dyDescent="0.35">
      <c r="C10" s="15"/>
      <c r="D10" s="9"/>
      <c r="E10" s="9"/>
      <c r="F10" s="9"/>
      <c r="G10" s="9"/>
      <c r="H10" s="14"/>
    </row>
    <row r="11" spans="3:8" x14ac:dyDescent="0.35">
      <c r="C11" s="15"/>
      <c r="D11" s="9"/>
      <c r="E11" s="9"/>
      <c r="F11" s="9"/>
      <c r="G11" s="9"/>
      <c r="H11" s="14"/>
    </row>
    <row r="12" spans="3:8" x14ac:dyDescent="0.35">
      <c r="C12" s="15"/>
      <c r="D12" s="9"/>
      <c r="E12" s="9"/>
      <c r="F12" s="9"/>
      <c r="G12" s="9"/>
      <c r="H12" s="14"/>
    </row>
    <row r="13" spans="3:8" x14ac:dyDescent="0.35">
      <c r="C13" s="15"/>
      <c r="D13" s="9"/>
      <c r="E13" s="9"/>
      <c r="F13" s="9"/>
      <c r="G13" s="9"/>
      <c r="H13" s="14"/>
    </row>
    <row r="14" spans="3:8" x14ac:dyDescent="0.35">
      <c r="C14" s="3" t="s">
        <v>1</v>
      </c>
      <c r="D14" s="3" t="s">
        <v>24</v>
      </c>
      <c r="E14" s="3" t="s">
        <v>25</v>
      </c>
      <c r="F14" s="3" t="s">
        <v>22</v>
      </c>
      <c r="G14" s="6" t="s">
        <v>26</v>
      </c>
      <c r="H14" s="14"/>
    </row>
    <row r="15" spans="3:8" x14ac:dyDescent="0.35">
      <c r="C15" s="3" t="s">
        <v>81</v>
      </c>
      <c r="D15" s="4">
        <v>7</v>
      </c>
      <c r="E15" s="4">
        <v>2</v>
      </c>
      <c r="F15" s="4">
        <v>300</v>
      </c>
      <c r="G15" s="5">
        <f>D15*D9+E15*E9</f>
        <v>300</v>
      </c>
      <c r="H15" s="14"/>
    </row>
    <row r="16" spans="3:8" x14ac:dyDescent="0.35">
      <c r="C16" s="23" t="s">
        <v>23</v>
      </c>
      <c r="D16" s="4">
        <v>3</v>
      </c>
      <c r="E16" s="4">
        <v>3</v>
      </c>
      <c r="F16" s="4">
        <v>270</v>
      </c>
      <c r="G16" s="5">
        <f>D16*D9+E16*E9</f>
        <v>270</v>
      </c>
      <c r="H16" s="14"/>
    </row>
    <row r="17" spans="3:8" x14ac:dyDescent="0.35">
      <c r="C17" s="15"/>
      <c r="D17" s="9"/>
      <c r="E17" s="9"/>
      <c r="F17" s="9"/>
      <c r="G17" s="9"/>
      <c r="H17" s="14"/>
    </row>
    <row r="18" spans="3:8" x14ac:dyDescent="0.35">
      <c r="C18" s="17"/>
      <c r="D18" s="18"/>
      <c r="E18" s="18"/>
      <c r="F18" s="18"/>
      <c r="G18" s="18"/>
      <c r="H1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1DFF-60FB-4E50-8E28-5337E4A1FF4E}">
  <dimension ref="C3:H20"/>
  <sheetViews>
    <sheetView topLeftCell="A2" workbookViewId="0">
      <selection activeCell="H6" sqref="H6"/>
    </sheetView>
  </sheetViews>
  <sheetFormatPr baseColWidth="10" defaultRowHeight="14.5" x14ac:dyDescent="0.35"/>
  <cols>
    <col min="3" max="3" width="24" customWidth="1"/>
    <col min="4" max="4" width="15.08984375" customWidth="1"/>
    <col min="5" max="5" width="20.7265625" customWidth="1"/>
    <col min="6" max="6" width="17.36328125" customWidth="1"/>
    <col min="7" max="7" width="15.26953125" customWidth="1"/>
    <col min="8" max="8" width="17.7265625" customWidth="1"/>
  </cols>
  <sheetData>
    <row r="3" spans="3:8" x14ac:dyDescent="0.35">
      <c r="E3" s="1"/>
    </row>
    <row r="4" spans="3:8" x14ac:dyDescent="0.35">
      <c r="C4" s="8" t="s">
        <v>37</v>
      </c>
      <c r="G4" s="2"/>
    </row>
    <row r="5" spans="3:8" x14ac:dyDescent="0.35">
      <c r="C5" s="11"/>
      <c r="D5" s="12"/>
      <c r="E5" s="12"/>
      <c r="F5" s="12"/>
      <c r="G5" s="12"/>
      <c r="H5" s="10"/>
    </row>
    <row r="6" spans="3:8" x14ac:dyDescent="0.35">
      <c r="C6" s="13"/>
      <c r="D6" s="9"/>
      <c r="E6" s="9"/>
      <c r="F6" s="9"/>
      <c r="G6" s="9"/>
      <c r="H6" s="14"/>
    </row>
    <row r="7" spans="3:8" x14ac:dyDescent="0.35">
      <c r="C7" s="3"/>
      <c r="D7" s="3" t="s">
        <v>32</v>
      </c>
      <c r="E7" s="3" t="s">
        <v>33</v>
      </c>
      <c r="F7" s="9"/>
      <c r="G7" s="9"/>
      <c r="H7" s="6" t="s">
        <v>11</v>
      </c>
    </row>
    <row r="8" spans="3:8" x14ac:dyDescent="0.35">
      <c r="C8" s="3" t="s">
        <v>36</v>
      </c>
      <c r="D8" s="4">
        <v>500</v>
      </c>
      <c r="E8" s="4">
        <v>2000</v>
      </c>
      <c r="F8" s="9"/>
      <c r="G8" s="9"/>
      <c r="H8" s="5">
        <f xml:space="preserve"> D8*D9+E8*E9</f>
        <v>350000</v>
      </c>
    </row>
    <row r="9" spans="3:8" x14ac:dyDescent="0.35">
      <c r="C9" s="6" t="s">
        <v>29</v>
      </c>
      <c r="D9" s="5">
        <v>100.00000000000006</v>
      </c>
      <c r="E9" s="7">
        <v>150</v>
      </c>
      <c r="F9" s="9"/>
      <c r="G9" s="9"/>
      <c r="H9" s="10"/>
    </row>
    <row r="10" spans="3:8" x14ac:dyDescent="0.35">
      <c r="C10" s="15"/>
      <c r="D10" s="9"/>
      <c r="E10" s="9"/>
      <c r="F10" s="9"/>
      <c r="G10" s="9"/>
      <c r="H10" s="14"/>
    </row>
    <row r="11" spans="3:8" x14ac:dyDescent="0.35">
      <c r="C11" s="15"/>
      <c r="D11" s="9"/>
      <c r="E11" s="9"/>
      <c r="F11" s="9"/>
      <c r="G11" s="9"/>
      <c r="H11" s="14"/>
    </row>
    <row r="12" spans="3:8" x14ac:dyDescent="0.35">
      <c r="C12" s="15"/>
      <c r="D12" s="9"/>
      <c r="E12" s="9"/>
      <c r="F12" s="9"/>
      <c r="G12" s="9"/>
      <c r="H12" s="14"/>
    </row>
    <row r="13" spans="3:8" x14ac:dyDescent="0.35">
      <c r="C13" s="15"/>
      <c r="D13" s="9"/>
      <c r="E13" s="9"/>
      <c r="F13" s="9"/>
      <c r="G13" s="9"/>
      <c r="H13" s="14"/>
    </row>
    <row r="14" spans="3:8" x14ac:dyDescent="0.35">
      <c r="C14" s="3" t="s">
        <v>1</v>
      </c>
      <c r="D14" s="3" t="s">
        <v>32</v>
      </c>
      <c r="E14" s="3" t="s">
        <v>33</v>
      </c>
      <c r="F14" s="3" t="s">
        <v>29</v>
      </c>
      <c r="G14" s="6" t="s">
        <v>8</v>
      </c>
      <c r="H14" s="14"/>
    </row>
    <row r="15" spans="3:8" x14ac:dyDescent="0.35">
      <c r="C15" s="3" t="s">
        <v>30</v>
      </c>
      <c r="D15" s="4">
        <v>0.15</v>
      </c>
      <c r="E15" s="4">
        <v>0.3</v>
      </c>
      <c r="F15" s="4">
        <v>60</v>
      </c>
      <c r="G15" s="5">
        <f>D15*D9+E15*E9</f>
        <v>60.000000000000007</v>
      </c>
      <c r="H15" s="14"/>
    </row>
    <row r="16" spans="3:8" x14ac:dyDescent="0.35">
      <c r="C16" s="3" t="s">
        <v>31</v>
      </c>
      <c r="D16" s="4">
        <v>0.2</v>
      </c>
      <c r="E16" s="4">
        <v>0.15</v>
      </c>
      <c r="F16" s="4">
        <v>50</v>
      </c>
      <c r="G16" s="5">
        <f>D16*D9+E16*E9</f>
        <v>42.500000000000014</v>
      </c>
      <c r="H16" s="14"/>
    </row>
    <row r="17" spans="3:8" x14ac:dyDescent="0.35">
      <c r="C17" s="3" t="s">
        <v>35</v>
      </c>
      <c r="D17" s="4"/>
      <c r="E17" s="4">
        <v>150</v>
      </c>
      <c r="F17" s="9"/>
      <c r="G17" s="9"/>
      <c r="H17" s="14"/>
    </row>
    <row r="18" spans="3:8" x14ac:dyDescent="0.35">
      <c r="C18" s="15"/>
      <c r="D18" s="9"/>
      <c r="E18" s="9"/>
      <c r="F18" s="9"/>
      <c r="G18" s="9"/>
      <c r="H18" s="14"/>
    </row>
    <row r="19" spans="3:8" x14ac:dyDescent="0.35">
      <c r="C19" s="15"/>
      <c r="D19" s="9"/>
      <c r="E19" s="9"/>
      <c r="F19" s="9"/>
      <c r="G19" s="9"/>
      <c r="H19" s="14"/>
    </row>
    <row r="20" spans="3:8" x14ac:dyDescent="0.35">
      <c r="C20" s="17"/>
      <c r="D20" s="18"/>
      <c r="E20" s="18"/>
      <c r="F20" s="18"/>
      <c r="G20" s="18"/>
      <c r="H2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870C-F51D-4439-A405-49BBB0AF4DAB}">
  <dimension ref="C4:J18"/>
  <sheetViews>
    <sheetView topLeftCell="A3" workbookViewId="0">
      <selection activeCell="H17" sqref="H17"/>
    </sheetView>
  </sheetViews>
  <sheetFormatPr baseColWidth="10" defaultRowHeight="14.5" x14ac:dyDescent="0.35"/>
  <cols>
    <col min="3" max="3" width="18.81640625" customWidth="1"/>
    <col min="4" max="4" width="16.90625" customWidth="1"/>
    <col min="5" max="5" width="18.453125" customWidth="1"/>
    <col min="6" max="6" width="16.36328125" customWidth="1"/>
    <col min="7" max="7" width="14.90625" customWidth="1"/>
    <col min="8" max="8" width="17.7265625" customWidth="1"/>
    <col min="10" max="10" width="35.36328125" customWidth="1"/>
    <col min="11" max="11" width="11.1796875" bestFit="1" customWidth="1"/>
  </cols>
  <sheetData>
    <row r="4" spans="3:10" x14ac:dyDescent="0.35">
      <c r="C4" s="8" t="s">
        <v>38</v>
      </c>
      <c r="G4" s="2"/>
      <c r="J4" s="22"/>
    </row>
    <row r="5" spans="3:10" x14ac:dyDescent="0.35">
      <c r="C5" s="11"/>
      <c r="D5" s="12"/>
      <c r="E5" s="12"/>
      <c r="F5" s="12"/>
      <c r="G5" s="12"/>
      <c r="H5" s="10"/>
      <c r="J5" s="19" t="s">
        <v>82</v>
      </c>
    </row>
    <row r="6" spans="3:10" x14ac:dyDescent="0.35">
      <c r="C6" s="13"/>
      <c r="D6" s="9"/>
      <c r="E6" s="9"/>
      <c r="F6" s="9"/>
      <c r="G6" s="9"/>
      <c r="H6" s="14"/>
      <c r="J6" s="19" t="s">
        <v>43</v>
      </c>
    </row>
    <row r="7" spans="3:10" x14ac:dyDescent="0.35">
      <c r="C7" s="3"/>
      <c r="D7" s="3" t="s">
        <v>32</v>
      </c>
      <c r="E7" s="3" t="s">
        <v>33</v>
      </c>
      <c r="F7" s="9"/>
      <c r="G7" s="9"/>
      <c r="H7" s="6" t="s">
        <v>11</v>
      </c>
      <c r="J7" s="19" t="s">
        <v>21</v>
      </c>
    </row>
    <row r="8" spans="3:10" x14ac:dyDescent="0.35">
      <c r="C8" s="3" t="s">
        <v>42</v>
      </c>
      <c r="D8" s="4">
        <v>1500</v>
      </c>
      <c r="E8" s="4">
        <v>1000</v>
      </c>
      <c r="F8" s="9"/>
      <c r="G8" s="9"/>
      <c r="H8" s="5">
        <f xml:space="preserve"> D8*D9+E8*E9</f>
        <v>190000</v>
      </c>
      <c r="J8" s="20">
        <f>SUM(D9,E9)</f>
        <v>140</v>
      </c>
    </row>
    <row r="9" spans="3:10" x14ac:dyDescent="0.35">
      <c r="C9" s="6" t="s">
        <v>28</v>
      </c>
      <c r="D9" s="5">
        <v>100</v>
      </c>
      <c r="E9" s="7">
        <v>40</v>
      </c>
      <c r="F9" s="9"/>
      <c r="G9" s="9"/>
      <c r="H9" s="10"/>
    </row>
    <row r="10" spans="3:10" x14ac:dyDescent="0.35">
      <c r="C10" s="15"/>
      <c r="D10" s="9"/>
      <c r="E10" s="9"/>
      <c r="F10" s="9"/>
      <c r="G10" s="9"/>
      <c r="H10" s="14"/>
    </row>
    <row r="11" spans="3:10" x14ac:dyDescent="0.35">
      <c r="C11" s="15"/>
      <c r="D11" s="9"/>
      <c r="E11" s="9"/>
      <c r="F11" s="9"/>
      <c r="G11" s="9"/>
      <c r="H11" s="14"/>
    </row>
    <row r="12" spans="3:10" x14ac:dyDescent="0.35">
      <c r="C12" s="15"/>
      <c r="D12" s="9"/>
      <c r="E12" s="9"/>
      <c r="F12" s="9"/>
      <c r="G12" s="9"/>
      <c r="H12" s="14"/>
    </row>
    <row r="13" spans="3:10" x14ac:dyDescent="0.35">
      <c r="C13" s="15"/>
      <c r="D13" s="9"/>
      <c r="E13" s="9"/>
      <c r="F13" s="9"/>
      <c r="G13" s="9"/>
      <c r="H13" s="14"/>
    </row>
    <row r="14" spans="3:10" x14ac:dyDescent="0.35">
      <c r="C14" s="3" t="s">
        <v>1</v>
      </c>
      <c r="D14" s="3" t="s">
        <v>32</v>
      </c>
      <c r="E14" s="3" t="s">
        <v>33</v>
      </c>
      <c r="F14" s="3" t="s">
        <v>39</v>
      </c>
      <c r="G14" s="6" t="s">
        <v>8</v>
      </c>
      <c r="H14" s="14"/>
    </row>
    <row r="15" spans="3:10" x14ac:dyDescent="0.35">
      <c r="C15" s="3" t="s">
        <v>41</v>
      </c>
      <c r="D15" s="4">
        <v>1</v>
      </c>
      <c r="E15" s="4">
        <v>2</v>
      </c>
      <c r="F15" s="4">
        <v>180</v>
      </c>
      <c r="G15" s="5">
        <f>D15*D9+E15*E9</f>
        <v>180</v>
      </c>
      <c r="H15" s="14"/>
    </row>
    <row r="16" spans="3:10" x14ac:dyDescent="0.35">
      <c r="C16" s="3" t="s">
        <v>40</v>
      </c>
      <c r="D16" s="4">
        <v>2</v>
      </c>
      <c r="E16" s="4">
        <v>1</v>
      </c>
      <c r="F16" s="4">
        <v>240</v>
      </c>
      <c r="G16" s="5">
        <f>D16*D9+E16*E9</f>
        <v>240</v>
      </c>
      <c r="H16" s="14"/>
    </row>
    <row r="17" spans="3:8" x14ac:dyDescent="0.35">
      <c r="C17" s="15"/>
      <c r="D17" s="9"/>
      <c r="E17" s="9"/>
      <c r="F17" s="9"/>
      <c r="G17" s="9"/>
      <c r="H17" s="14"/>
    </row>
    <row r="18" spans="3:8" x14ac:dyDescent="0.35">
      <c r="C18" s="17"/>
      <c r="D18" s="18"/>
      <c r="E18" s="18"/>
      <c r="F18" s="18"/>
      <c r="G18" s="18"/>
      <c r="H1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1C0E-51D6-478B-BC79-CDDA65DF9CE0}">
  <dimension ref="A1:J19"/>
  <sheetViews>
    <sheetView topLeftCell="A3" workbookViewId="0">
      <selection activeCell="K6" sqref="K6"/>
    </sheetView>
  </sheetViews>
  <sheetFormatPr baseColWidth="10" defaultRowHeight="14.5" x14ac:dyDescent="0.35"/>
  <cols>
    <col min="3" max="3" width="22.453125" customWidth="1"/>
    <col min="4" max="4" width="16.36328125" customWidth="1"/>
    <col min="5" max="5" width="15.08984375" customWidth="1"/>
    <col min="6" max="6" width="16.36328125" customWidth="1"/>
    <col min="7" max="7" width="15.81640625" customWidth="1"/>
    <col min="8" max="8" width="17.90625" customWidth="1"/>
    <col min="10" max="10" width="11" customWidth="1"/>
  </cols>
  <sheetData>
    <row r="1" spans="1:10" x14ac:dyDescent="0.35">
      <c r="A1" s="21"/>
    </row>
    <row r="4" spans="1:10" x14ac:dyDescent="0.35">
      <c r="C4" s="8" t="s">
        <v>44</v>
      </c>
      <c r="G4" s="2"/>
    </row>
    <row r="5" spans="1:10" x14ac:dyDescent="0.35">
      <c r="C5" s="11"/>
      <c r="D5" s="12"/>
      <c r="E5" s="12"/>
      <c r="F5" s="12"/>
      <c r="G5" s="12"/>
      <c r="H5" s="10"/>
      <c r="J5" s="22"/>
    </row>
    <row r="6" spans="1:10" x14ac:dyDescent="0.35">
      <c r="C6" s="13"/>
      <c r="D6" s="9"/>
      <c r="E6" s="9"/>
      <c r="F6" s="9"/>
      <c r="G6" s="9"/>
      <c r="H6" s="14"/>
      <c r="J6" s="22"/>
    </row>
    <row r="7" spans="1:10" x14ac:dyDescent="0.35">
      <c r="C7" s="3"/>
      <c r="D7" s="3" t="s">
        <v>46</v>
      </c>
      <c r="E7" s="3" t="s">
        <v>47</v>
      </c>
      <c r="F7" s="3" t="s">
        <v>50</v>
      </c>
      <c r="G7" s="9"/>
      <c r="H7" s="6" t="s">
        <v>11</v>
      </c>
    </row>
    <row r="8" spans="1:10" x14ac:dyDescent="0.35">
      <c r="C8" s="3" t="s">
        <v>45</v>
      </c>
      <c r="D8" s="4">
        <v>200</v>
      </c>
      <c r="E8" s="4">
        <v>150</v>
      </c>
      <c r="F8" s="4"/>
      <c r="G8" s="9"/>
      <c r="H8" s="5">
        <f xml:space="preserve"> D8*D9+E8*E9</f>
        <v>150000</v>
      </c>
    </row>
    <row r="9" spans="1:10" x14ac:dyDescent="0.35">
      <c r="C9" s="6" t="s">
        <v>28</v>
      </c>
      <c r="D9" s="5">
        <v>0</v>
      </c>
      <c r="E9" s="7">
        <v>1000</v>
      </c>
      <c r="F9" s="7">
        <f>SUM(D9,E9)</f>
        <v>1000</v>
      </c>
      <c r="G9" s="9"/>
      <c r="H9" s="10"/>
    </row>
    <row r="10" spans="1:10" x14ac:dyDescent="0.35">
      <c r="C10" s="15"/>
      <c r="D10" s="9"/>
      <c r="E10" s="9"/>
      <c r="F10" s="9"/>
      <c r="G10" s="9"/>
      <c r="H10" s="14"/>
    </row>
    <row r="11" spans="1:10" x14ac:dyDescent="0.35">
      <c r="C11" s="15"/>
      <c r="D11" s="9"/>
      <c r="E11" s="9"/>
      <c r="F11" s="9"/>
      <c r="G11" s="9"/>
      <c r="H11" s="14"/>
    </row>
    <row r="12" spans="1:10" x14ac:dyDescent="0.35">
      <c r="C12" s="15"/>
      <c r="D12" s="9"/>
      <c r="E12" s="9"/>
      <c r="F12" s="9"/>
      <c r="G12" s="9"/>
      <c r="H12" s="14"/>
    </row>
    <row r="13" spans="1:10" x14ac:dyDescent="0.35">
      <c r="C13" s="15"/>
      <c r="D13" s="9"/>
      <c r="E13" s="9"/>
      <c r="F13" s="9"/>
      <c r="G13" s="9"/>
      <c r="H13" s="14"/>
    </row>
    <row r="14" spans="1:10" x14ac:dyDescent="0.35">
      <c r="C14" s="3" t="s">
        <v>1</v>
      </c>
      <c r="D14" s="3" t="s">
        <v>17</v>
      </c>
      <c r="E14" s="3" t="s">
        <v>48</v>
      </c>
      <c r="F14" s="3" t="s">
        <v>49</v>
      </c>
      <c r="G14" s="9"/>
      <c r="H14" s="14"/>
    </row>
    <row r="15" spans="1:10" x14ac:dyDescent="0.35">
      <c r="C15" s="3" t="s">
        <v>46</v>
      </c>
      <c r="D15" s="4">
        <v>1</v>
      </c>
      <c r="E15" s="4"/>
      <c r="F15" s="4"/>
      <c r="G15" s="9"/>
      <c r="H15" s="14"/>
    </row>
    <row r="16" spans="1:10" x14ac:dyDescent="0.35">
      <c r="C16" s="3" t="s">
        <v>47</v>
      </c>
      <c r="D16" s="4">
        <v>1</v>
      </c>
      <c r="E16" s="4">
        <v>1000</v>
      </c>
      <c r="F16" s="4">
        <f xml:space="preserve"> 1000 +D9</f>
        <v>1000</v>
      </c>
      <c r="G16" s="9"/>
      <c r="H16" s="14"/>
    </row>
    <row r="17" spans="3:8" x14ac:dyDescent="0.35">
      <c r="C17" s="3" t="s">
        <v>51</v>
      </c>
      <c r="D17" s="4">
        <v>3000</v>
      </c>
      <c r="E17" s="4"/>
      <c r="F17" s="4"/>
      <c r="G17" s="9"/>
      <c r="H17" s="14"/>
    </row>
    <row r="18" spans="3:8" x14ac:dyDescent="0.35">
      <c r="C18" s="15"/>
      <c r="D18" s="9"/>
      <c r="E18" s="9"/>
      <c r="F18" s="9"/>
      <c r="G18" s="9"/>
      <c r="H18" s="14"/>
    </row>
    <row r="19" spans="3:8" x14ac:dyDescent="0.35">
      <c r="C19" s="17"/>
      <c r="D19" s="18"/>
      <c r="E19" s="18"/>
      <c r="F19" s="18"/>
      <c r="G19" s="18"/>
      <c r="H1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82C2-F7EE-4192-9023-A36B82198E45}">
  <dimension ref="C4:H18"/>
  <sheetViews>
    <sheetView workbookViewId="0">
      <selection activeCell="F11" sqref="F11"/>
    </sheetView>
  </sheetViews>
  <sheetFormatPr baseColWidth="10" defaultRowHeight="14.5" x14ac:dyDescent="0.35"/>
  <cols>
    <col min="3" max="3" width="21.90625" customWidth="1"/>
    <col min="4" max="4" width="15.453125" customWidth="1"/>
    <col min="5" max="5" width="14.6328125" customWidth="1"/>
    <col min="6" max="6" width="14.54296875" customWidth="1"/>
    <col min="7" max="7" width="13.08984375" customWidth="1"/>
    <col min="8" max="8" width="17.7265625" customWidth="1"/>
  </cols>
  <sheetData>
    <row r="4" spans="3:8" x14ac:dyDescent="0.35">
      <c r="C4" s="8" t="s">
        <v>52</v>
      </c>
      <c r="G4" s="2"/>
    </row>
    <row r="5" spans="3:8" x14ac:dyDescent="0.35">
      <c r="C5" s="11"/>
      <c r="D5" s="12"/>
      <c r="E5" s="12"/>
      <c r="F5" s="12"/>
      <c r="G5" s="12"/>
      <c r="H5" s="10"/>
    </row>
    <row r="6" spans="3:8" x14ac:dyDescent="0.35">
      <c r="C6" s="13"/>
      <c r="D6" s="9"/>
      <c r="E6" s="9"/>
      <c r="F6" s="9"/>
      <c r="G6" s="9"/>
      <c r="H6" s="14"/>
    </row>
    <row r="7" spans="3:8" x14ac:dyDescent="0.35">
      <c r="C7" s="3"/>
      <c r="D7" s="3" t="s">
        <v>54</v>
      </c>
      <c r="E7" s="3" t="s">
        <v>53</v>
      </c>
      <c r="F7" s="9"/>
      <c r="G7" s="9"/>
      <c r="H7" s="6" t="s">
        <v>11</v>
      </c>
    </row>
    <row r="8" spans="3:8" x14ac:dyDescent="0.35">
      <c r="C8" s="3" t="s">
        <v>34</v>
      </c>
      <c r="D8" s="4">
        <v>25</v>
      </c>
      <c r="E8" s="4">
        <v>45</v>
      </c>
      <c r="F8" s="9"/>
      <c r="G8" s="9"/>
      <c r="H8" s="5">
        <f xml:space="preserve"> D8*D9+E8*E9</f>
        <v>240</v>
      </c>
    </row>
    <row r="9" spans="3:8" x14ac:dyDescent="0.35">
      <c r="C9" s="6" t="s">
        <v>59</v>
      </c>
      <c r="D9" s="5">
        <v>6</v>
      </c>
      <c r="E9" s="7">
        <v>2</v>
      </c>
      <c r="F9" s="9"/>
      <c r="G9" s="9"/>
      <c r="H9" s="10"/>
    </row>
    <row r="10" spans="3:8" x14ac:dyDescent="0.35">
      <c r="C10" s="15"/>
      <c r="D10" s="9"/>
      <c r="E10" s="9"/>
      <c r="F10" s="9"/>
      <c r="G10" s="9"/>
      <c r="H10" s="14"/>
    </row>
    <row r="11" spans="3:8" x14ac:dyDescent="0.35">
      <c r="C11" s="15"/>
      <c r="D11" s="9"/>
      <c r="E11" s="9"/>
      <c r="F11" s="9"/>
      <c r="G11" s="9"/>
      <c r="H11" s="14"/>
    </row>
    <row r="12" spans="3:8" x14ac:dyDescent="0.35">
      <c r="C12" s="15"/>
      <c r="D12" s="9"/>
      <c r="E12" s="9"/>
      <c r="F12" s="9"/>
      <c r="G12" s="9"/>
      <c r="H12" s="14"/>
    </row>
    <row r="13" spans="3:8" x14ac:dyDescent="0.35">
      <c r="C13" s="15"/>
      <c r="D13" s="9"/>
      <c r="E13" s="9"/>
      <c r="F13" s="9"/>
      <c r="G13" s="9"/>
      <c r="H13" s="14"/>
    </row>
    <row r="14" spans="3:8" x14ac:dyDescent="0.35">
      <c r="C14" s="3" t="s">
        <v>1</v>
      </c>
      <c r="D14" s="3" t="s">
        <v>54</v>
      </c>
      <c r="E14" s="3" t="s">
        <v>53</v>
      </c>
      <c r="F14" s="3" t="s">
        <v>55</v>
      </c>
      <c r="G14" s="6" t="s">
        <v>56</v>
      </c>
      <c r="H14" s="14"/>
    </row>
    <row r="15" spans="3:8" x14ac:dyDescent="0.35">
      <c r="C15" s="3" t="s">
        <v>57</v>
      </c>
      <c r="D15" s="4">
        <v>0.5</v>
      </c>
      <c r="E15" s="4">
        <v>3</v>
      </c>
      <c r="F15" s="4">
        <v>9</v>
      </c>
      <c r="G15" s="5">
        <f>D15*D9+E15*E9</f>
        <v>9</v>
      </c>
      <c r="H15" s="14"/>
    </row>
    <row r="16" spans="3:8" x14ac:dyDescent="0.35">
      <c r="C16" s="3" t="s">
        <v>58</v>
      </c>
      <c r="D16" s="4">
        <v>1</v>
      </c>
      <c r="E16" s="4">
        <v>1</v>
      </c>
      <c r="F16" s="4">
        <v>8</v>
      </c>
      <c r="G16" s="5">
        <f>D16*D9+E16*E9</f>
        <v>8</v>
      </c>
      <c r="H16" s="14"/>
    </row>
    <row r="17" spans="3:8" x14ac:dyDescent="0.35">
      <c r="C17" s="15"/>
      <c r="D17" s="9"/>
      <c r="E17" s="9"/>
      <c r="F17" s="9"/>
      <c r="G17" s="9"/>
      <c r="H17" s="14"/>
    </row>
    <row r="18" spans="3:8" x14ac:dyDescent="0.35">
      <c r="C18" s="17"/>
      <c r="D18" s="18"/>
      <c r="E18" s="18"/>
      <c r="F18" s="18"/>
      <c r="G18" s="18"/>
      <c r="H18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FA17-5ADB-4FB0-ACD8-8ACE2BBEE660}">
  <dimension ref="C4:H19"/>
  <sheetViews>
    <sheetView topLeftCell="A2" workbookViewId="0">
      <selection activeCell="H12" sqref="H12"/>
    </sheetView>
  </sheetViews>
  <sheetFormatPr baseColWidth="10" defaultRowHeight="14.5" x14ac:dyDescent="0.35"/>
  <cols>
    <col min="3" max="3" width="16.453125" customWidth="1"/>
    <col min="4" max="4" width="14.26953125" customWidth="1"/>
    <col min="5" max="5" width="14.90625" customWidth="1"/>
    <col min="6" max="6" width="14.453125" customWidth="1"/>
    <col min="7" max="7" width="13.7265625" customWidth="1"/>
    <col min="8" max="8" width="17.54296875" customWidth="1"/>
  </cols>
  <sheetData>
    <row r="4" spans="3:8" x14ac:dyDescent="0.35">
      <c r="C4" s="8" t="s">
        <v>60</v>
      </c>
      <c r="G4" s="2"/>
    </row>
    <row r="5" spans="3:8" x14ac:dyDescent="0.35">
      <c r="C5" s="11"/>
      <c r="D5" s="12"/>
      <c r="E5" s="12"/>
      <c r="F5" s="12"/>
      <c r="G5" s="12"/>
      <c r="H5" s="10"/>
    </row>
    <row r="6" spans="3:8" x14ac:dyDescent="0.35">
      <c r="C6" s="13"/>
      <c r="D6" s="9"/>
      <c r="E6" s="9"/>
      <c r="F6" s="9"/>
      <c r="G6" s="9"/>
      <c r="H6" s="14"/>
    </row>
    <row r="7" spans="3:8" x14ac:dyDescent="0.35">
      <c r="C7" s="3"/>
      <c r="D7" s="3" t="s">
        <v>32</v>
      </c>
      <c r="E7" s="3" t="s">
        <v>33</v>
      </c>
      <c r="F7" s="9"/>
      <c r="G7" s="9"/>
      <c r="H7" s="6" t="s">
        <v>11</v>
      </c>
    </row>
    <row r="8" spans="3:8" x14ac:dyDescent="0.35">
      <c r="C8" s="3" t="s">
        <v>34</v>
      </c>
      <c r="D8" s="4">
        <v>15</v>
      </c>
      <c r="E8" s="4">
        <v>24</v>
      </c>
      <c r="F8" s="9"/>
      <c r="G8" s="9"/>
      <c r="H8" s="5">
        <f xml:space="preserve"> D8*D9+E8*E9</f>
        <v>55.5</v>
      </c>
    </row>
    <row r="9" spans="3:8" x14ac:dyDescent="0.35">
      <c r="C9" s="6" t="s">
        <v>28</v>
      </c>
      <c r="D9" s="5">
        <v>0.49999999999999989</v>
      </c>
      <c r="E9" s="7">
        <v>2</v>
      </c>
      <c r="F9" s="9"/>
      <c r="G9" s="9"/>
      <c r="H9" s="10"/>
    </row>
    <row r="10" spans="3:8" x14ac:dyDescent="0.35">
      <c r="C10" s="15"/>
      <c r="D10" s="9"/>
      <c r="E10" s="9"/>
      <c r="F10" s="9"/>
      <c r="G10" s="9"/>
      <c r="H10" s="14"/>
    </row>
    <row r="11" spans="3:8" x14ac:dyDescent="0.35">
      <c r="C11" s="15"/>
      <c r="D11" s="9"/>
      <c r="E11" s="9"/>
      <c r="F11" s="9"/>
      <c r="G11" s="9"/>
      <c r="H11" s="14"/>
    </row>
    <row r="12" spans="3:8" x14ac:dyDescent="0.35">
      <c r="C12" s="15"/>
      <c r="D12" s="9"/>
      <c r="E12" s="9"/>
      <c r="F12" s="9"/>
      <c r="G12" s="9"/>
      <c r="H12" s="14"/>
    </row>
    <row r="13" spans="3:8" x14ac:dyDescent="0.35">
      <c r="C13" s="15"/>
      <c r="D13" s="9"/>
      <c r="E13" s="9"/>
      <c r="F13" s="9"/>
      <c r="G13" s="9"/>
      <c r="H13" s="14"/>
    </row>
    <row r="14" spans="3:8" x14ac:dyDescent="0.35">
      <c r="C14" s="3" t="s">
        <v>61</v>
      </c>
      <c r="D14" s="3" t="s">
        <v>62</v>
      </c>
      <c r="E14" s="3" t="s">
        <v>5</v>
      </c>
      <c r="F14" s="3" t="s">
        <v>63</v>
      </c>
      <c r="G14" s="9"/>
      <c r="H14" s="14"/>
    </row>
    <row r="15" spans="3:8" x14ac:dyDescent="0.35">
      <c r="C15" s="3" t="s">
        <v>32</v>
      </c>
      <c r="D15" s="4">
        <v>4</v>
      </c>
      <c r="E15" s="4">
        <v>6</v>
      </c>
      <c r="F15" s="4">
        <v>1</v>
      </c>
      <c r="G15" s="9"/>
      <c r="H15" s="14"/>
    </row>
    <row r="16" spans="3:8" x14ac:dyDescent="0.35">
      <c r="C16" s="3" t="s">
        <v>33</v>
      </c>
      <c r="D16" s="4">
        <v>1</v>
      </c>
      <c r="E16" s="4">
        <v>10</v>
      </c>
      <c r="F16" s="4">
        <v>6</v>
      </c>
      <c r="G16" s="9"/>
      <c r="H16" s="14"/>
    </row>
    <row r="17" spans="3:8" x14ac:dyDescent="0.35">
      <c r="C17" s="3" t="s">
        <v>64</v>
      </c>
      <c r="D17" s="4">
        <v>4</v>
      </c>
      <c r="E17" s="4">
        <v>23</v>
      </c>
      <c r="F17" s="4">
        <v>6</v>
      </c>
      <c r="G17" s="9"/>
      <c r="H17" s="14"/>
    </row>
    <row r="18" spans="3:8" x14ac:dyDescent="0.35">
      <c r="C18" s="6" t="s">
        <v>8</v>
      </c>
      <c r="D18" s="5">
        <f>D15*D9+D16*E9</f>
        <v>3.9999999999999996</v>
      </c>
      <c r="E18" s="7">
        <f>E15*D9+E16*E9</f>
        <v>23</v>
      </c>
      <c r="F18" s="7">
        <f>F15*D9+F16*E9</f>
        <v>12.5</v>
      </c>
      <c r="G18" s="9"/>
      <c r="H18" s="14"/>
    </row>
    <row r="19" spans="3:8" x14ac:dyDescent="0.35">
      <c r="C19" s="17"/>
      <c r="D19" s="18"/>
      <c r="E19" s="18"/>
      <c r="F19" s="18"/>
      <c r="G19" s="18"/>
      <c r="H19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4B25-DA02-47A6-884B-4DACC1AA850C}">
  <dimension ref="C4:H18"/>
  <sheetViews>
    <sheetView workbookViewId="0">
      <selection activeCell="H17" sqref="H17"/>
    </sheetView>
  </sheetViews>
  <sheetFormatPr baseColWidth="10" defaultRowHeight="14.5" x14ac:dyDescent="0.35"/>
  <cols>
    <col min="3" max="3" width="16.54296875" customWidth="1"/>
    <col min="4" max="4" width="15.81640625" customWidth="1"/>
    <col min="5" max="5" width="16.08984375" customWidth="1"/>
    <col min="6" max="6" width="14.81640625" customWidth="1"/>
    <col min="7" max="7" width="14" customWidth="1"/>
    <col min="8" max="8" width="17.453125" customWidth="1"/>
  </cols>
  <sheetData>
    <row r="4" spans="3:8" x14ac:dyDescent="0.35">
      <c r="C4" s="8" t="s">
        <v>65</v>
      </c>
      <c r="G4" s="2"/>
    </row>
    <row r="5" spans="3:8" x14ac:dyDescent="0.35">
      <c r="C5" s="11"/>
      <c r="D5" s="12"/>
      <c r="E5" s="12"/>
      <c r="F5" s="12"/>
      <c r="G5" s="12"/>
      <c r="H5" s="10"/>
    </row>
    <row r="6" spans="3:8" x14ac:dyDescent="0.35">
      <c r="C6" s="13"/>
      <c r="D6" s="9"/>
      <c r="E6" s="9"/>
      <c r="F6" s="9"/>
      <c r="G6" s="9"/>
      <c r="H6" s="14"/>
    </row>
    <row r="7" spans="3:8" x14ac:dyDescent="0.35">
      <c r="C7" s="3"/>
      <c r="D7" s="3" t="s">
        <v>66</v>
      </c>
      <c r="E7" s="3" t="s">
        <v>67</v>
      </c>
      <c r="F7" s="9"/>
      <c r="G7" s="9"/>
      <c r="H7" s="6" t="s">
        <v>11</v>
      </c>
    </row>
    <row r="8" spans="3:8" x14ac:dyDescent="0.35">
      <c r="C8" s="3" t="s">
        <v>68</v>
      </c>
      <c r="D8" s="4">
        <v>1200</v>
      </c>
      <c r="E8" s="4">
        <v>2000</v>
      </c>
      <c r="F8" s="9"/>
      <c r="G8" s="9"/>
      <c r="H8" s="5">
        <f xml:space="preserve"> D8*D9+E8*E9</f>
        <v>174000</v>
      </c>
    </row>
    <row r="9" spans="3:8" x14ac:dyDescent="0.35">
      <c r="C9" s="6" t="s">
        <v>69</v>
      </c>
      <c r="D9" s="5">
        <v>120</v>
      </c>
      <c r="E9" s="7">
        <v>15</v>
      </c>
      <c r="F9" s="9"/>
      <c r="G9" s="9"/>
      <c r="H9" s="10"/>
    </row>
    <row r="10" spans="3:8" x14ac:dyDescent="0.35">
      <c r="C10" s="15"/>
      <c r="D10" s="9"/>
      <c r="E10" s="9"/>
      <c r="F10" s="9"/>
      <c r="G10" s="9"/>
      <c r="H10" s="14"/>
    </row>
    <row r="11" spans="3:8" x14ac:dyDescent="0.35">
      <c r="C11" s="15"/>
      <c r="D11" s="9"/>
      <c r="E11" s="9"/>
      <c r="F11" s="9"/>
      <c r="G11" s="9"/>
      <c r="H11" s="14"/>
    </row>
    <row r="12" spans="3:8" x14ac:dyDescent="0.35">
      <c r="C12" s="15"/>
      <c r="D12" s="9"/>
      <c r="E12" s="9"/>
      <c r="F12" s="9"/>
      <c r="G12" s="9"/>
      <c r="H12" s="14"/>
    </row>
    <row r="13" spans="3:8" x14ac:dyDescent="0.35">
      <c r="C13" s="15"/>
      <c r="D13" s="9"/>
      <c r="E13" s="9"/>
      <c r="F13" s="9"/>
      <c r="G13" s="9"/>
      <c r="H13" s="14"/>
    </row>
    <row r="14" spans="3:8" x14ac:dyDescent="0.35">
      <c r="C14" s="3" t="s">
        <v>1</v>
      </c>
      <c r="D14" s="3" t="s">
        <v>66</v>
      </c>
      <c r="E14" s="3" t="s">
        <v>67</v>
      </c>
      <c r="F14" s="3" t="s">
        <v>39</v>
      </c>
      <c r="G14" s="6" t="s">
        <v>56</v>
      </c>
      <c r="H14" s="14"/>
    </row>
    <row r="15" spans="3:8" x14ac:dyDescent="0.35">
      <c r="C15" s="3" t="s">
        <v>70</v>
      </c>
      <c r="D15" s="4">
        <v>4</v>
      </c>
      <c r="E15" s="4">
        <v>8</v>
      </c>
      <c r="F15" s="4">
        <v>600</v>
      </c>
      <c r="G15" s="5">
        <f>D15*D9+E15*E9</f>
        <v>600</v>
      </c>
      <c r="H15" s="14"/>
    </row>
    <row r="16" spans="3:8" x14ac:dyDescent="0.35">
      <c r="C16" s="3" t="s">
        <v>71</v>
      </c>
      <c r="D16" s="4">
        <v>120</v>
      </c>
      <c r="E16" s="4">
        <v>70</v>
      </c>
      <c r="F16" s="4"/>
      <c r="G16" s="5"/>
      <c r="H16" s="14"/>
    </row>
    <row r="17" spans="3:8" x14ac:dyDescent="0.35">
      <c r="C17" s="15"/>
      <c r="D17" s="9"/>
      <c r="E17" s="9"/>
      <c r="F17" s="9"/>
      <c r="G17" s="9"/>
      <c r="H17" s="14"/>
    </row>
    <row r="18" spans="3:8" x14ac:dyDescent="0.35">
      <c r="C18" s="17"/>
      <c r="D18" s="18"/>
      <c r="E18" s="18"/>
      <c r="F18" s="18"/>
      <c r="G18" s="18"/>
      <c r="H1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Voluntario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Perea de la Casa</dc:creator>
  <cp:lastModifiedBy>Lenovo</cp:lastModifiedBy>
  <dcterms:created xsi:type="dcterms:W3CDTF">2015-06-05T18:19:34Z</dcterms:created>
  <dcterms:modified xsi:type="dcterms:W3CDTF">2021-10-02T16:22:56Z</dcterms:modified>
</cp:coreProperties>
</file>