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<sst xmlns="http://schemas.openxmlformats.org/spreadsheetml/2006/main" count="133" uniqueCount="21">
  <si>
    <t>Precio (€)</t>
  </si>
  <si>
    <t>Datos iniciales</t>
  </si>
  <si>
    <t>Consumo (l/km)</t>
  </si>
  <si>
    <t>Confort</t>
  </si>
  <si>
    <t>Potencia (caballos)</t>
  </si>
  <si>
    <t>Diferencia</t>
  </si>
  <si>
    <t>BatMovil</t>
  </si>
  <si>
    <t>DeLorean</t>
  </si>
  <si>
    <t>Kitt</t>
  </si>
  <si>
    <t>Gran Torino</t>
  </si>
  <si>
    <t>Aston Martin</t>
  </si>
  <si>
    <t>Grados Preferencia</t>
  </si>
  <si>
    <t>Flujo positivo</t>
  </si>
  <si>
    <t>Flujo negativo</t>
  </si>
  <si>
    <t>Flujo (+) global</t>
  </si>
  <si>
    <t>Flujo (-) global</t>
  </si>
  <si>
    <t>Flujo Neto</t>
  </si>
  <si>
    <t>q</t>
  </si>
  <si>
    <t>RANKING</t>
  </si>
  <si>
    <t>p</t>
  </si>
  <si>
    <t>Pesos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</si>
</sst>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sz val="11.0"/>
      <color theme="1"/>
      <name val="Inconsolata"/>
    </font>
  </fonts>
  <fills count="1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3" fontId="1" numFmtId="0" xfId="0" applyAlignment="1" applyBorder="1" applyFill="1" applyFont="1">
      <alignment readingOrder="0"/>
    </xf>
    <xf borderId="3" fillId="3" fontId="1" numFmtId="0" xfId="0" applyAlignment="1" applyBorder="1" applyFont="1">
      <alignment readingOrder="0"/>
    </xf>
    <xf borderId="4" fillId="4" fontId="1" numFmtId="0" xfId="0" applyAlignment="1" applyBorder="1" applyFill="1" applyFont="1">
      <alignment readingOrder="0"/>
    </xf>
    <xf borderId="4" fillId="2" fontId="1" numFmtId="0" xfId="0" applyAlignment="1" applyBorder="1" applyFont="1">
      <alignment readingOrder="0"/>
    </xf>
    <xf borderId="4" fillId="5" fontId="1" numFmtId="0" xfId="0" applyAlignment="1" applyBorder="1" applyFill="1" applyFont="1">
      <alignment readingOrder="0"/>
    </xf>
    <xf borderId="1" fillId="5" fontId="1" numFmtId="0" xfId="0" applyAlignment="1" applyBorder="1" applyFont="1">
      <alignment readingOrder="0"/>
    </xf>
    <xf borderId="4" fillId="6" fontId="1" numFmtId="0" xfId="0" applyAlignment="1" applyBorder="1" applyFill="1" applyFont="1">
      <alignment readingOrder="0"/>
    </xf>
    <xf borderId="5" fillId="7" fontId="1" numFmtId="0" xfId="0" applyAlignment="1" applyBorder="1" applyFill="1" applyFont="1">
      <alignment readingOrder="0"/>
    </xf>
    <xf borderId="0" fillId="7" fontId="1" numFmtId="0" xfId="0" applyAlignment="1" applyFont="1">
      <alignment readingOrder="0"/>
    </xf>
    <xf borderId="6" fillId="7" fontId="1" numFmtId="0" xfId="0" applyAlignment="1" applyBorder="1" applyFont="1">
      <alignment readingOrder="0"/>
    </xf>
    <xf borderId="7" fillId="4" fontId="1" numFmtId="0" xfId="0" applyAlignment="1" applyBorder="1" applyFont="1">
      <alignment readingOrder="0"/>
    </xf>
    <xf borderId="8" fillId="8" fontId="1" numFmtId="0" xfId="0" applyAlignment="1" applyBorder="1" applyFill="1" applyFont="1">
      <alignment readingOrder="0"/>
    </xf>
    <xf borderId="9" fillId="8" fontId="1" numFmtId="0" xfId="0" applyAlignment="1" applyBorder="1" applyFont="1">
      <alignment readingOrder="0"/>
    </xf>
    <xf borderId="10" fillId="8" fontId="1" numFmtId="0" xfId="0" applyBorder="1" applyFont="1"/>
    <xf borderId="4" fillId="8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10" fillId="0" fontId="1" numFmtId="0" xfId="0" applyBorder="1" applyFont="1"/>
    <xf borderId="4" fillId="0" fontId="1" numFmtId="0" xfId="0" applyAlignment="1" applyBorder="1" applyFont="1">
      <alignment horizontal="right"/>
    </xf>
    <xf borderId="8" fillId="0" fontId="1" numFmtId="0" xfId="0" applyAlignment="1" applyBorder="1" applyFont="1">
      <alignment horizontal="right"/>
    </xf>
    <xf borderId="4" fillId="0" fontId="1" numFmtId="0" xfId="0" applyBorder="1" applyFont="1"/>
    <xf borderId="5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6" fillId="0" fontId="1" numFmtId="0" xfId="0" applyAlignment="1" applyBorder="1" applyFont="1">
      <alignment readingOrder="0"/>
    </xf>
    <xf borderId="7" fillId="8" fontId="1" numFmtId="0" xfId="0" applyBorder="1" applyFont="1"/>
    <xf borderId="0" fillId="8" fontId="1" numFmtId="0" xfId="0" applyAlignment="1" applyFont="1">
      <alignment readingOrder="0"/>
    </xf>
    <xf borderId="0" fillId="8" fontId="1" numFmtId="0" xfId="0" applyFont="1"/>
    <xf borderId="6" fillId="8" fontId="1" numFmtId="0" xfId="0" applyBorder="1" applyFont="1"/>
    <xf borderId="5" fillId="9" fontId="2" numFmtId="0" xfId="0" applyBorder="1" applyFill="1" applyFont="1"/>
    <xf borderId="7" fillId="9" fontId="2" numFmtId="0" xfId="0" applyBorder="1" applyFont="1"/>
    <xf borderId="7" fillId="0" fontId="1" numFmtId="0" xfId="0" applyAlignment="1" applyBorder="1" applyFont="1">
      <alignment readingOrder="0"/>
    </xf>
    <xf borderId="6" fillId="0" fontId="1" numFmtId="0" xfId="0" applyBorder="1" applyFont="1"/>
    <xf borderId="5" fillId="4" fontId="1" numFmtId="0" xfId="0" applyAlignment="1" applyBorder="1" applyFont="1">
      <alignment readingOrder="0"/>
    </xf>
    <xf borderId="5" fillId="9" fontId="3" numFmtId="0" xfId="0" applyAlignment="1" applyBorder="1" applyFont="1">
      <alignment horizontal="right"/>
    </xf>
    <xf borderId="7" fillId="9" fontId="3" numFmtId="0" xfId="0" applyAlignment="1" applyBorder="1" applyFont="1">
      <alignment horizontal="right"/>
    </xf>
    <xf borderId="5" fillId="0" fontId="1" numFmtId="0" xfId="0" applyBorder="1" applyFont="1"/>
    <xf borderId="7" fillId="8" fontId="1" numFmtId="0" xfId="0" applyAlignment="1" applyBorder="1" applyFont="1">
      <alignment readingOrder="0"/>
    </xf>
    <xf borderId="5" fillId="9" fontId="2" numFmtId="0" xfId="0" applyBorder="1" applyFont="1"/>
    <xf borderId="7" fillId="9" fontId="2" numFmtId="0" xfId="0" applyBorder="1" applyFont="1"/>
    <xf borderId="6" fillId="9" fontId="3" numFmtId="0" xfId="0" applyAlignment="1" applyBorder="1" applyFont="1">
      <alignment horizontal="right"/>
    </xf>
    <xf borderId="5" fillId="8" fontId="1" numFmtId="0" xfId="0" applyBorder="1" applyFont="1"/>
    <xf borderId="5" fillId="0" fontId="1" numFmtId="0" xfId="0" applyAlignment="1" applyBorder="1" applyFont="1">
      <alignment horizontal="right"/>
    </xf>
    <xf borderId="11" fillId="4" fontId="1" numFmtId="0" xfId="0" applyAlignment="1" applyBorder="1" applyFont="1">
      <alignment readingOrder="0"/>
    </xf>
    <xf borderId="11" fillId="8" fontId="1" numFmtId="0" xfId="0" applyBorder="1" applyFont="1"/>
    <xf borderId="12" fillId="8" fontId="1" numFmtId="0" xfId="0" applyAlignment="1" applyBorder="1" applyFont="1">
      <alignment readingOrder="0"/>
    </xf>
    <xf borderId="13" fillId="8" fontId="1" numFmtId="0" xfId="0" applyAlignment="1" applyBorder="1" applyFont="1">
      <alignment readingOrder="0"/>
    </xf>
    <xf borderId="14" fillId="8" fontId="1" numFmtId="0" xfId="0" applyAlignment="1" applyBorder="1" applyFont="1">
      <alignment readingOrder="0"/>
    </xf>
    <xf borderId="14" fillId="8" fontId="1" numFmtId="0" xfId="0" applyBorder="1" applyFont="1"/>
    <xf borderId="11" fillId="0" fontId="1" numFmtId="0" xfId="0" applyAlignment="1" applyBorder="1" applyFont="1">
      <alignment readingOrder="0"/>
    </xf>
    <xf borderId="13" fillId="0" fontId="1" numFmtId="0" xfId="0" applyBorder="1" applyFont="1"/>
    <xf borderId="14" fillId="4" fontId="1" numFmtId="0" xfId="0" applyAlignment="1" applyBorder="1" applyFont="1">
      <alignment readingOrder="0"/>
    </xf>
    <xf borderId="14" fillId="9" fontId="3" numFmtId="0" xfId="0" applyAlignment="1" applyBorder="1" applyFont="1">
      <alignment horizontal="right"/>
    </xf>
    <xf borderId="11" fillId="9" fontId="3" numFmtId="0" xfId="0" applyAlignment="1" applyBorder="1" applyFont="1">
      <alignment horizontal="right"/>
    </xf>
    <xf borderId="14" fillId="0" fontId="1" numFmtId="0" xfId="0" applyBorder="1" applyFont="1"/>
    <xf borderId="4" fillId="10" fontId="1" numFmtId="0" xfId="0" applyAlignment="1" applyBorder="1" applyFill="1" applyFont="1">
      <alignment readingOrder="0"/>
    </xf>
    <xf borderId="9" fillId="11" fontId="1" numFmtId="0" xfId="0" applyAlignment="1" applyBorder="1" applyFill="1" applyFont="1">
      <alignment readingOrder="0"/>
    </xf>
    <xf borderId="10" fillId="11" fontId="1" numFmtId="0" xfId="0" applyAlignment="1" applyBorder="1" applyFont="1">
      <alignment readingOrder="0"/>
    </xf>
    <xf borderId="15" fillId="12" fontId="1" numFmtId="0" xfId="0" applyAlignment="1" applyBorder="1" applyFill="1" applyFont="1">
      <alignment horizontal="center" readingOrder="0"/>
    </xf>
    <xf borderId="2" fillId="12" fontId="1" numFmtId="0" xfId="0" applyAlignment="1" applyBorder="1" applyFont="1">
      <alignment horizontal="center" readingOrder="0"/>
    </xf>
    <xf borderId="3" fillId="12" fontId="1" numFmtId="0" xfId="0" applyAlignment="1" applyBorder="1" applyFont="1">
      <alignment horizontal="center" readingOrder="0"/>
    </xf>
    <xf borderId="14" fillId="10" fontId="1" numFmtId="0" xfId="0" applyAlignment="1" applyBorder="1" applyFont="1">
      <alignment readingOrder="0"/>
    </xf>
    <xf borderId="12" fillId="11" fontId="1" numFmtId="0" xfId="0" applyAlignment="1" applyBorder="1" applyFont="1">
      <alignment readingOrder="0"/>
    </xf>
    <xf borderId="13" fillId="11" fontId="1" numFmtId="0" xfId="0" applyAlignment="1" applyBorder="1" applyFont="1">
      <alignment readingOrder="0"/>
    </xf>
    <xf borderId="5" fillId="9" fontId="2" numFmtId="0" xfId="0" applyAlignment="1" applyBorder="1" applyFont="1">
      <alignment horizontal="right"/>
    </xf>
    <xf borderId="1" fillId="12" fontId="1" numFmtId="0" xfId="0" applyAlignment="1" applyBorder="1" applyFont="1">
      <alignment readingOrder="0"/>
    </xf>
    <xf borderId="2" fillId="13" fontId="1" numFmtId="0" xfId="0" applyAlignment="1" applyBorder="1" applyFill="1" applyFont="1">
      <alignment readingOrder="0"/>
    </xf>
    <xf borderId="3" fillId="13" fontId="1" numFmtId="0" xfId="0" applyAlignment="1" applyBorder="1" applyFont="1">
      <alignment readingOrder="0"/>
    </xf>
    <xf borderId="8" fillId="9" fontId="2" numFmtId="0" xfId="0" applyBorder="1" applyFont="1"/>
    <xf borderId="4" fillId="9" fontId="2" numFmtId="0" xfId="0" applyBorder="1" applyFont="1"/>
    <xf borderId="11" fillId="9" fontId="2" numFmtId="0" xfId="0" applyBorder="1" applyFont="1"/>
    <xf borderId="14" fillId="9" fontId="2" numFmtId="0" xfId="0" applyBorder="1" applyFont="1"/>
    <xf borderId="5" fillId="8" fontId="1" numFmtId="0" xfId="0" applyAlignment="1" applyBorder="1" applyFont="1">
      <alignment readingOrder="0"/>
    </xf>
    <xf borderId="11" fillId="8" fontId="1" numFmtId="0" xfId="0" applyAlignment="1" applyBorder="1" applyFont="1">
      <alignment readingOrder="0"/>
    </xf>
    <xf borderId="11" fillId="9" fontId="2" numFmtId="0" xfId="0" applyBorder="1" applyFont="1"/>
    <xf borderId="14" fillId="9" fontId="2" numFmtId="0" xfId="0" applyBorder="1" applyFont="1"/>
    <xf borderId="0" fillId="9" fontId="2" numFmtId="0" xfId="0" applyAlignment="1" applyFont="1">
      <alignment horizontal="left"/>
    </xf>
    <xf borderId="7" fillId="9" fontId="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88"/>
    <col customWidth="1" min="8" max="8" width="15.88"/>
    <col customWidth="1" min="12" max="12" width="15.88"/>
    <col customWidth="1" min="15" max="15" width="15.75"/>
  </cols>
  <sheetData>
    <row r="3">
      <c r="H3" s="1" t="s">
        <v>0</v>
      </c>
      <c r="O3" s="1" t="s">
        <v>0</v>
      </c>
    </row>
    <row r="4">
      <c r="B4" s="1" t="s">
        <v>1</v>
      </c>
      <c r="C4" s="2" t="s">
        <v>0</v>
      </c>
      <c r="D4" s="2" t="s">
        <v>2</v>
      </c>
      <c r="E4" s="2" t="s">
        <v>3</v>
      </c>
      <c r="F4" s="3" t="s">
        <v>4</v>
      </c>
      <c r="H4" s="1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O4" s="1" t="s">
        <v>11</v>
      </c>
      <c r="P4" s="4" t="s">
        <v>6</v>
      </c>
      <c r="Q4" s="4" t="s">
        <v>7</v>
      </c>
      <c r="R4" s="4" t="s">
        <v>8</v>
      </c>
      <c r="S4" s="4" t="s">
        <v>9</v>
      </c>
      <c r="T4" s="4" t="s">
        <v>10</v>
      </c>
      <c r="U4" s="5" t="s">
        <v>12</v>
      </c>
      <c r="V4" s="6" t="s">
        <v>13</v>
      </c>
      <c r="Y4" s="1" t="s">
        <v>14</v>
      </c>
      <c r="Z4" s="7" t="s">
        <v>15</v>
      </c>
      <c r="AA4" s="8" t="s">
        <v>16</v>
      </c>
    </row>
    <row r="5">
      <c r="B5" s="9" t="s">
        <v>6</v>
      </c>
      <c r="C5" s="10">
        <v>15000.0</v>
      </c>
      <c r="D5" s="10">
        <v>7.5</v>
      </c>
      <c r="E5" s="10">
        <v>1.0</v>
      </c>
      <c r="F5" s="11">
        <v>50.0</v>
      </c>
      <c r="H5" s="12" t="s">
        <v>6</v>
      </c>
      <c r="I5" s="13">
        <v>0.0</v>
      </c>
      <c r="J5" s="14">
        <f> - (C5-C6)</f>
        <v>14000</v>
      </c>
      <c r="K5" s="14">
        <f> - (C5-C7)</f>
        <v>23000</v>
      </c>
      <c r="L5" s="14">
        <f> - (C5 - C8)</f>
        <v>9000</v>
      </c>
      <c r="M5" s="15">
        <f> - (C5 - C9)</f>
        <v>10500</v>
      </c>
      <c r="O5" s="12" t="s">
        <v>6</v>
      </c>
      <c r="P5" s="16">
        <f> IFS((I5 - C10) / (C11 - C10) &lt; 0, 0, (I5 - C10) / (C11 - C10) &gt; 1, 1, AND((I5 - C10) / (C11 - C10) &gt;= 0, (I5 - C10) / (C11 - C10) &lt;= 1), (I5 - C10) / (C11 - C10))</f>
        <v>0</v>
      </c>
      <c r="Q5" s="16">
        <f> IFS((J5 - C10) / (C11 - C10) &lt; 0, 0, (J5 - C10) / (C11 - C10) &gt; 1, 1, AND((J5 - C10) / (C11 - C10) &gt;= 0, (J5 - C10) / (C11 - C10) &lt;= 1), (J5 - C10) / (C11 - C10))</f>
        <v>0.4</v>
      </c>
      <c r="R5" s="16">
        <f> IFS((K5 - C10) / (C11 - C10) &lt; 0, 0, (K5 - C10) / (C11 - C10) &gt; 1, 1, AND((K5 - C10) / (C11 - C10) &gt;= 0, (K5 - C10) / (C11 - C10) &lt;= 1), (K5 - C10) / (C11 - C10))</f>
        <v>1</v>
      </c>
      <c r="S5" s="16">
        <f> IFS((L5 - C10) / (C11 - C10) &lt; 0, 0, (L5 - C10) / (C11 - C10) &gt; 1, 1, AND((L5 - C10) / (C11 - C10) &gt;= 0, (L5 - C10) / (C11 - C10) &lt;= 1), (L5 - C10) / (C11 - C10))</f>
        <v>0</v>
      </c>
      <c r="T5" s="13">
        <f> IFS((M5 - C10) / (C11 - C10) &lt; 0, 0, (M5 - C10) / (C11 - C10) &gt; 1, 1, AND((M5 - C10) / (C11 - C10) &gt;= 0, (M5 - C10) / (C11 - C10) &lt;= 1), (M5 - C10) / (C11 - C10))</f>
        <v>0.05</v>
      </c>
      <c r="U5" s="17">
        <f t="shared" ref="U5:U9" si="1">SUM(P5:T5) / 4</f>
        <v>0.3625</v>
      </c>
      <c r="V5" s="18">
        <f>SUM(P5:P9) / 4</f>
        <v>0</v>
      </c>
      <c r="X5" s="4" t="s">
        <v>6</v>
      </c>
      <c r="Y5" s="19">
        <f>U5*C13 + U14 * D13 + U23 * E13 + U32 * F13</f>
        <v>0.20252875</v>
      </c>
      <c r="Z5" s="20">
        <f>V5*C13 + V14 * D13 + V23 * E13 + V32 * F13</f>
        <v>0.1817583333</v>
      </c>
      <c r="AA5" s="21">
        <f t="shared" ref="AA5:AA9" si="2"> Y5 -Z5</f>
        <v>0.02077041667</v>
      </c>
    </row>
    <row r="6">
      <c r="B6" s="22" t="s">
        <v>7</v>
      </c>
      <c r="C6" s="23">
        <v>29000.0</v>
      </c>
      <c r="D6" s="23">
        <v>9.0</v>
      </c>
      <c r="E6" s="23">
        <v>4.0</v>
      </c>
      <c r="F6" s="24">
        <v>110.0</v>
      </c>
      <c r="H6" s="12" t="s">
        <v>7</v>
      </c>
      <c r="I6" s="25">
        <f>-J5</f>
        <v>-14000</v>
      </c>
      <c r="J6" s="26">
        <v>0.0</v>
      </c>
      <c r="K6" s="27">
        <f> - (C6 - C7)</f>
        <v>9000</v>
      </c>
      <c r="L6" s="26">
        <f> - (C6 - C8)</f>
        <v>-5000</v>
      </c>
      <c r="M6" s="28">
        <f> - (C6 - C9)</f>
        <v>-3500</v>
      </c>
      <c r="O6" s="12" t="s">
        <v>7</v>
      </c>
      <c r="P6" s="29">
        <f> IFS((I6 - C10) / (C11 - C10) &lt; 0, 0, (I6 - C10) / (C11 - C10) &gt; 1, 1, AND((I6 - C10) / (C11 - C10) &gt;= 0, (I6 - C10) / (C11 - C10) &lt;= 1), (I6 - C10) / (C11 - C10))</f>
        <v>0</v>
      </c>
      <c r="Q6" s="29">
        <f> IFS((J6 - C10) / (C11 - C10) &lt; 0, 0, (J6 - C10) / (C11 - C10) &gt; 1, 1, AND((J6 - C10) / (C11 - C10) &gt;= 0, (J6 - C10) / (C11 - C10) &lt;= 1), (J6 - C10) / (C11 - C10))</f>
        <v>0</v>
      </c>
      <c r="R6" s="29">
        <f> IFS((K6 - C10) / (C11 - C10) &lt; 0, 0, (K6 - C10) / (C11 - C10) &gt; 1, 1, AND((K6 - C10) / (C11 - C10) &gt;= 0, (K6 - C10) / (C11 - C10) &lt;= 1), (K6 - C10) / (C11 - C10))</f>
        <v>0</v>
      </c>
      <c r="S6" s="29">
        <f> IFS((L6 - C10) / (C11 - C10) &lt; 0, 0, (L6 - C10) / (C11 - C10) &gt; 1, 1, AND((L6 - C10) / (C11 - C10) &gt;= 0, (L6 - C10) / (C11 - C10) &lt;= 1), (L6 - C10) / (C11 - C10))</f>
        <v>0</v>
      </c>
      <c r="T6" s="30">
        <f> IFS((M6 - C10) / (C11 - C10) &lt; 0, 0, (M6 - C10) / (C11 - C10) &gt; 1, 1, AND((M6 - C10) / (C11 - C10) &gt;= 0, (M6 - C10) / (C11 - C10) &lt;= 1), (M6 - C10) / (C11 - C10))</f>
        <v>0</v>
      </c>
      <c r="U6" s="31">
        <f t="shared" si="1"/>
        <v>0</v>
      </c>
      <c r="V6" s="32">
        <f>SUM(Q5:Q9) / 4</f>
        <v>0.1</v>
      </c>
      <c r="X6" s="33" t="s">
        <v>7</v>
      </c>
      <c r="Y6" s="34">
        <f>U6*C13 + U15 * D13 + U24 * E13 + U33 * F13</f>
        <v>0.151</v>
      </c>
      <c r="Z6" s="35">
        <f>V6*C13 + V15 * D13 + V24 * E13 + V33 * F13</f>
        <v>0.07214083333</v>
      </c>
      <c r="AA6" s="36">
        <f t="shared" si="2"/>
        <v>0.07885916667</v>
      </c>
    </row>
    <row r="7">
      <c r="B7" s="9" t="s">
        <v>8</v>
      </c>
      <c r="C7" s="10">
        <v>38000.0</v>
      </c>
      <c r="D7" s="10">
        <v>8.5</v>
      </c>
      <c r="E7" s="10">
        <v>10.0</v>
      </c>
      <c r="F7" s="11">
        <v>90.0</v>
      </c>
      <c r="H7" s="12" t="s">
        <v>8</v>
      </c>
      <c r="I7" s="37">
        <f>-K5</f>
        <v>-23000</v>
      </c>
      <c r="J7" s="26">
        <f> -K6</f>
        <v>-9000</v>
      </c>
      <c r="K7" s="26">
        <v>0.0</v>
      </c>
      <c r="L7" s="26">
        <f> - (C7 - C8)</f>
        <v>-14000</v>
      </c>
      <c r="M7" s="28">
        <f> - (C7 - C9)</f>
        <v>-12500</v>
      </c>
      <c r="O7" s="12" t="s">
        <v>8</v>
      </c>
      <c r="P7" s="38">
        <f> IFS((I7 - C10) / (C11 - C10) &lt; 0, 0, (I7 - C10) / (C11 - C10) &gt; 1, 1, AND((I7 - C10) / (C11 - C10) &gt;= 0, (I7 - C10) / (C11 - C10) &lt;= 1),1)</f>
        <v>0</v>
      </c>
      <c r="Q7" s="38">
        <f> IFS((J7 - C10) / (C11 - C10) &lt; 0, 0, (J7 - C10) / (C11 - C10) &gt; 1, 1, AND((J7 - C10) / (C11 - C10) &gt;= 0, (J7 - C10) / (C11 - C10) &lt;= 1), (J7 - C10) / (C11 - C10))</f>
        <v>0</v>
      </c>
      <c r="R7" s="38">
        <f> IFS((K7 - C10) / (C11 - C10) &lt; 0, 0, (K7 - C10) / (C11 - C10) &gt; 1, 1, AND((K7 - C10) / (C11 - C10) &gt;= 0, (K7 - C10) / (C11 - C10) &lt;= 1), (K7 - C10) / (C11 - C10))</f>
        <v>0</v>
      </c>
      <c r="S7" s="38">
        <f> IFS((L7 - C10) / (C11 - C10) &lt; 0, 0, (L7 - C10) / (C11 - C10) &gt; 1, 1, AND((L7 - C10) / (C11 - C10) &gt;= 0, (L7 - C10) / (C11 - C10) &lt;= 1), (L7 - C10) / (C11 - C10))</f>
        <v>0</v>
      </c>
      <c r="T7" s="39">
        <f> IFS((M7 - C10) / (C11 - C10) &lt; 0, 0, (M7 - C10) / (C11 - C10) &gt; 1, 1, AND((M7 - C10) / (C11 - C10) &gt;= 0, (M7 - C10) / (C11 - C10) &lt;= 1), (M7 - C10) / (C11 - C10))</f>
        <v>0</v>
      </c>
      <c r="U7" s="31">
        <f t="shared" si="1"/>
        <v>0</v>
      </c>
      <c r="V7" s="40">
        <f>SUM(R5:R9) / 4</f>
        <v>0.4125</v>
      </c>
      <c r="X7" s="33" t="s">
        <v>8</v>
      </c>
      <c r="Y7" s="34">
        <f>U7*C13 + U16 * D13 + U25 * E13 + U34 * F13</f>
        <v>0.0989875</v>
      </c>
      <c r="Z7" s="35">
        <f>V7*C13 + V16 * D13 + V25 * E13 + V34 * F13</f>
        <v>0.23046375</v>
      </c>
      <c r="AA7" s="36">
        <f t="shared" si="2"/>
        <v>-0.13147625</v>
      </c>
    </row>
    <row r="8">
      <c r="B8" s="22" t="s">
        <v>9</v>
      </c>
      <c r="C8" s="23">
        <v>24000.0</v>
      </c>
      <c r="D8" s="23">
        <v>8.0</v>
      </c>
      <c r="E8" s="23">
        <v>8.0</v>
      </c>
      <c r="F8" s="24">
        <v>75.0</v>
      </c>
      <c r="H8" s="12" t="s">
        <v>9</v>
      </c>
      <c r="I8" s="25">
        <f>-L5</f>
        <v>-9000</v>
      </c>
      <c r="J8" s="27">
        <f> - L6</f>
        <v>5000</v>
      </c>
      <c r="K8" s="27">
        <f> -L7</f>
        <v>14000</v>
      </c>
      <c r="L8" s="26">
        <v>0.0</v>
      </c>
      <c r="M8" s="28">
        <f> - (C8 - C9)</f>
        <v>1500</v>
      </c>
      <c r="O8" s="12" t="s">
        <v>9</v>
      </c>
      <c r="P8" s="41">
        <f> IFS((I8 - C10) / (C11 - C10) &lt; 0,0,  (I8 - C10) / (C11 - C10) &gt; 1, 1, AND((I8 - C10) / (C11 - C10) &gt;= 0,(I8 - C10) / (C11 - C10) &lt;= 1), (I8 - C10) / (C11 - C10))</f>
        <v>0</v>
      </c>
      <c r="Q8" s="41">
        <f> IFS((J8 - C10) / (C11 - C10) &lt; 0, 0, (J8 - C10) / (C11 - C10) &gt; 1, 1, AND((J8 - C10) / (C11 - C10) &gt;= 0, (J8 - C10) / (C11 - C10) &lt;= 1), (J8 - C10) / (C11 - C10))</f>
        <v>0</v>
      </c>
      <c r="R8" s="41">
        <f> IFS((K8 - C10) / (C11 - C10) &lt; 0, 0, (K8 - C10) / (C11 - C10) &gt; 1, 1, AND((K8 - C10) / (C11 - C10) &gt;= 0, (K8 - C10) / (C11 - C10) &lt;= 1), (K8 - C10) / (C11 - C10))</f>
        <v>0.4</v>
      </c>
      <c r="S8" s="41">
        <f> IFS((L8 - C10) / (C11 - C10) &lt; 0, 0, (L8 - C10) / (C11 - C10) &gt; 1, 1, AND((L8 - C10) / (C11 - C10) &gt;= 0, (L8 - C10) / (C11 - C10) &lt;= 1), (L8 - C10) / (C11 - C10))</f>
        <v>0</v>
      </c>
      <c r="T8" s="25">
        <f> IFS((M8 - C10) / (C11 - C10) &lt; 0, 0, (M8 - C10) / (C11 - C10) &gt; 1, 1, AND((M8 - C10) / (C11 - C10) &gt;= 0, (M8 - C10) / (C11 - C10) &lt;= 1), (M8 - C10) / (C11 - C10))</f>
        <v>0</v>
      </c>
      <c r="U8" s="31">
        <f t="shared" si="1"/>
        <v>0.1</v>
      </c>
      <c r="V8" s="32">
        <f>SUM(S5:S9) / 4</f>
        <v>0</v>
      </c>
      <c r="X8" s="33" t="s">
        <v>9</v>
      </c>
      <c r="Y8" s="42">
        <f>U8*C13 + U17 * D13 + U26 * E13 + U35 * F13</f>
        <v>0.08904083333</v>
      </c>
      <c r="Z8" s="35">
        <f>V8*C13 + V17 * D13 + V26 * E13 + V35 * F13</f>
        <v>0.0264</v>
      </c>
      <c r="AA8" s="36">
        <f t="shared" si="2"/>
        <v>0.06264083333</v>
      </c>
    </row>
    <row r="9">
      <c r="B9" s="9" t="s">
        <v>10</v>
      </c>
      <c r="C9" s="10">
        <v>25500.0</v>
      </c>
      <c r="D9" s="10">
        <v>7.0</v>
      </c>
      <c r="E9" s="10">
        <v>8.0</v>
      </c>
      <c r="F9" s="11">
        <v>85.0</v>
      </c>
      <c r="H9" s="43" t="s">
        <v>10</v>
      </c>
      <c r="I9" s="44">
        <f>-M5</f>
        <v>-10500</v>
      </c>
      <c r="J9" s="45">
        <f> - M6</f>
        <v>3500</v>
      </c>
      <c r="K9" s="45">
        <f> - M7</f>
        <v>12500</v>
      </c>
      <c r="L9" s="45">
        <f> - M8</f>
        <v>-1500</v>
      </c>
      <c r="M9" s="46">
        <v>0.0</v>
      </c>
      <c r="O9" s="43" t="s">
        <v>10</v>
      </c>
      <c r="P9" s="47">
        <f> IFS((I9 - C10) / (C11 - C10) &lt; 0,0,  (I9 - C10) / (C11 - C10) &gt; 1, 1, AND((I9 - C10) / (C11 - C10) &gt;= 0,(I9 - C10) / (C11 - C10) &lt;= 1), (I9 - C10) / (C11 - C10))</f>
        <v>0</v>
      </c>
      <c r="Q9" s="48">
        <f> IFS((J9 - C10) / (C11 - C10) &lt; 0, 0, (J9 - C10) / (C11 - C10) &gt; 1, 1, AND((J9 - C10) / (C11 - C10) &gt;= 0, (J9 - C10) / (C11 - C10) &lt;= 1), (J9 - C10) / (C11 - C10))</f>
        <v>0</v>
      </c>
      <c r="R9" s="48">
        <f> IFS((K9 - C10) / (C11 - C10) &lt; 0, 0, (K9 - C10) / (C11 - C10) &gt; 1, 1, AND((K9 - C10) / (C11 - C10) &gt;= 0, (K9 - C10) / (C11 - C10) &lt;= 1), (K9 - C10) / (C11 - C10))</f>
        <v>0.25</v>
      </c>
      <c r="S9" s="48">
        <f> IFS((L9- C10) / (C11 - C10) &lt; 0, 0, (L9 - C10) / (C11 - C10) &gt; 1, 1, AND((L9 - C10) / (C11 - C10) &gt;= 0, (L9 - C10) / (C11 - C10) &lt;= 1), (L9 - C10) / (C11 - C10))</f>
        <v>0</v>
      </c>
      <c r="T9" s="44">
        <f> IFS((M9 - C10) / (C11 - C10) &lt; 0, 0, (M9 - C10) / (C11 - C10) &gt; 1, 1, AND((M9 - C10) / (C11 - C10) &gt;= 0, (M9 - C10) / (C11 - C10) &lt;= 1), (M9 - C10) / (C11 - C10))</f>
        <v>0</v>
      </c>
      <c r="U9" s="49">
        <f t="shared" si="1"/>
        <v>0.0625</v>
      </c>
      <c r="V9" s="50">
        <f>SUM(T5:T9) / 4</f>
        <v>0.0125</v>
      </c>
      <c r="X9" s="51" t="s">
        <v>10</v>
      </c>
      <c r="Y9" s="52">
        <f>U9*C13 + U18 * D13 + U27 * E13 + U36 * F13</f>
        <v>0.06068958333</v>
      </c>
      <c r="Z9" s="53">
        <f>V9*C13 + V18 * D13 + V27 * E13 + V36 * F13</f>
        <v>0.09148375</v>
      </c>
      <c r="AA9" s="54">
        <f t="shared" si="2"/>
        <v>-0.03079416667</v>
      </c>
    </row>
    <row r="10">
      <c r="B10" s="55" t="s">
        <v>17</v>
      </c>
      <c r="C10" s="56">
        <v>10000.0</v>
      </c>
      <c r="D10" s="56">
        <v>0.5</v>
      </c>
      <c r="E10" s="56">
        <v>3.0</v>
      </c>
      <c r="F10" s="57">
        <v>30.0</v>
      </c>
      <c r="Y10" s="58" t="s">
        <v>18</v>
      </c>
      <c r="Z10" s="59" t="s">
        <v>18</v>
      </c>
      <c r="AA10" s="60" t="s">
        <v>18</v>
      </c>
    </row>
    <row r="11">
      <c r="B11" s="61" t="s">
        <v>19</v>
      </c>
      <c r="C11" s="62">
        <v>20000.0</v>
      </c>
      <c r="D11" s="62">
        <v>1.5</v>
      </c>
      <c r="E11" s="62">
        <v>9.0</v>
      </c>
      <c r="F11" s="63">
        <v>60.0</v>
      </c>
      <c r="X11" s="4" t="s">
        <v>6</v>
      </c>
      <c r="Y11" s="21">
        <f t="shared" ref="Y11:AA11" si="3">_xlfn.RANK.EQ(Y5,Y5:Y9)</f>
        <v>1</v>
      </c>
      <c r="Z11" s="21">
        <f t="shared" si="3"/>
        <v>2</v>
      </c>
      <c r="AA11" s="21">
        <f t="shared" si="3"/>
        <v>3</v>
      </c>
    </row>
    <row r="12">
      <c r="H12" s="1" t="s">
        <v>2</v>
      </c>
      <c r="O12" s="1" t="s">
        <v>2</v>
      </c>
      <c r="X12" s="33" t="s">
        <v>7</v>
      </c>
      <c r="Y12" s="64">
        <f t="shared" ref="Y12:AA12" si="4">_xlfn.RANK.EQ(Y6,Y5:Y9)</f>
        <v>2</v>
      </c>
      <c r="Z12" s="64">
        <f t="shared" si="4"/>
        <v>4</v>
      </c>
      <c r="AA12" s="64">
        <f t="shared" si="4"/>
        <v>1</v>
      </c>
    </row>
    <row r="13">
      <c r="B13" s="65" t="s">
        <v>20</v>
      </c>
      <c r="C13" s="66">
        <v>0.5587</v>
      </c>
      <c r="D13" s="66">
        <v>0.1352</v>
      </c>
      <c r="E13" s="66">
        <v>0.0781</v>
      </c>
      <c r="F13" s="67">
        <v>0.228</v>
      </c>
      <c r="H13" s="1" t="s">
        <v>5</v>
      </c>
      <c r="I13" s="4" t="s">
        <v>6</v>
      </c>
      <c r="J13" s="4" t="s">
        <v>7</v>
      </c>
      <c r="K13" s="4" t="s">
        <v>8</v>
      </c>
      <c r="L13" s="4" t="s">
        <v>9</v>
      </c>
      <c r="M13" s="4" t="s">
        <v>10</v>
      </c>
      <c r="O13" s="1" t="s">
        <v>11</v>
      </c>
      <c r="P13" s="4" t="s">
        <v>6</v>
      </c>
      <c r="Q13" s="4" t="s">
        <v>7</v>
      </c>
      <c r="R13" s="4" t="s">
        <v>8</v>
      </c>
      <c r="S13" s="4" t="s">
        <v>9</v>
      </c>
      <c r="T13" s="4" t="s">
        <v>10</v>
      </c>
      <c r="U13" s="5" t="s">
        <v>12</v>
      </c>
      <c r="V13" s="6" t="s">
        <v>13</v>
      </c>
      <c r="X13" s="33" t="s">
        <v>8</v>
      </c>
      <c r="Y13" s="36">
        <f t="shared" ref="Y13:AA13" si="5">_xlfn.RANK.EQ(Y7,Y5:Y9)</f>
        <v>3</v>
      </c>
      <c r="Z13" s="36">
        <f t="shared" si="5"/>
        <v>1</v>
      </c>
      <c r="AA13" s="36">
        <f t="shared" si="5"/>
        <v>5</v>
      </c>
    </row>
    <row r="14">
      <c r="H14" s="12" t="s">
        <v>6</v>
      </c>
      <c r="I14" s="13">
        <v>0.0</v>
      </c>
      <c r="J14" s="14">
        <f> (D5-D6)</f>
        <v>-1.5</v>
      </c>
      <c r="K14" s="14">
        <f> D5 -D7</f>
        <v>-1</v>
      </c>
      <c r="L14" s="14">
        <f> (D5 - D8)</f>
        <v>-0.5</v>
      </c>
      <c r="M14" s="15">
        <f> (D5 - D9)</f>
        <v>0.5</v>
      </c>
      <c r="O14" s="12" t="s">
        <v>6</v>
      </c>
      <c r="P14" s="68">
        <f> IFS((I14 - D10) / (D11 - D10) &lt; 0, 0, (I14 - D10) / (D11 - D10) &gt; 1, 1, AND((I14 - D10) / (D11 - D10) &gt;= 0, (I14 - D10) / (D11 - D10) &lt;= 1), (I14 - D10) / (D11 - D10))</f>
        <v>0</v>
      </c>
      <c r="Q14" s="69">
        <f> IFS((J14 - D10) / (D11 - D10) &lt; 0, 0, (J14 - D10) / (D11 - D10) &gt; 1, 1, AND((J14 - D10) / (D11 - D10) &gt;= 0, (J14 - D10) / (D11 - D10) &lt;= 1), (J14 - D10) / (D11 - D10))</f>
        <v>0</v>
      </c>
      <c r="R14" s="69">
        <f> IFS((K14 - D10) / (D11 - D10) &lt; 0, 0, (K14 - D10) / (D11 - D10) &gt; 1, 1, AND((K14 - D10) / (D11 - D10) &gt;= 0, (K14 - D10) / (D11 - D10) &lt;= 1), (K14 - D10) / (D11 - D10))</f>
        <v>0</v>
      </c>
      <c r="S14" s="69">
        <f> IFS((L14 - D10) / (D11 - D10) &lt; 0, 0, (L14 - D10) / (D11 - D10) &gt; 1, 1, AND((L14 - D10) / (D11 - D10) &gt;= 0, (L14 - D10) / (D11 - D10) &lt;= 1), (L14 - D10) / (D11 - D10))</f>
        <v>0</v>
      </c>
      <c r="T14" s="68">
        <f> IFS((M14 - D10) / (D11 - D10) &lt; 0, 0, (M14 - D10) / (D11 - D10) &gt; 1, 1, AND((M14 - D10) / (D11 - D10) &gt;= 0, (M14 - D10) / (D11 - D10) &lt;= 1), (M14 - D10) / (D11 - D10))</f>
        <v>0</v>
      </c>
      <c r="U14" s="17">
        <f t="shared" ref="U14:U18" si="7">SUM(P14:T14) / 4</f>
        <v>0</v>
      </c>
      <c r="V14" s="18">
        <f>SUM(P14:P18) / 4</f>
        <v>0.375</v>
      </c>
      <c r="X14" s="33" t="s">
        <v>9</v>
      </c>
      <c r="Y14" s="36">
        <f t="shared" ref="Y14:AA14" si="6">_xlfn.RANK.EQ(Y8,Y5:Y9)</f>
        <v>4</v>
      </c>
      <c r="Z14" s="36">
        <f t="shared" si="6"/>
        <v>5</v>
      </c>
      <c r="AA14" s="36">
        <f t="shared" si="6"/>
        <v>2</v>
      </c>
    </row>
    <row r="15">
      <c r="H15" s="12" t="s">
        <v>7</v>
      </c>
      <c r="I15" s="25">
        <f> - J14</f>
        <v>1.5</v>
      </c>
      <c r="J15" s="26">
        <v>0.0</v>
      </c>
      <c r="K15" s="27">
        <f> (D6 - D7)</f>
        <v>0.5</v>
      </c>
      <c r="L15" s="26">
        <f> (D6 - D8)</f>
        <v>1</v>
      </c>
      <c r="M15" s="28">
        <f> (D6 - D9)</f>
        <v>2</v>
      </c>
      <c r="O15" s="12" t="s">
        <v>7</v>
      </c>
      <c r="P15" s="30">
        <f> IFS((I15 - D10) / (D11 - D10) &lt; 0, 0, (I15 - D10) / (D11 - D10) &gt; 1, 1, AND((I15 - D10) / (D11 - D10) &gt;= 0, (I15 - D10) / (D11 - D10) &lt;= 1), (I15 - D10) / (D11 - D10))</f>
        <v>1</v>
      </c>
      <c r="Q15" s="29">
        <f> IFS((J15 - D10) / (D11 - D10) &lt; 0, 0, (J15 - D10) / (D11 - D10) &gt; 1, 1, AND((J15 - D10) / (D11 - D10) &gt;= 0, (J15 - D10) / (D11 - D10) &lt;= 1), (J15 - D10) / (D11 - D10))</f>
        <v>0</v>
      </c>
      <c r="R15" s="29">
        <f> IFS((K15 - D10) / (D11 - D10) &lt; 0, 0, (K15 - D10) / (D11 - D10) &gt; 1, 1, AND((K15 - D10) / (D11 - D10) &gt;= 0, (K15 - D10) / (D11 - D10) &lt;= 1), (K15 - D10) / (D11 - D10))</f>
        <v>0</v>
      </c>
      <c r="S15" s="29">
        <f> IFS((L15 - D10) / (D11 - D10) &lt; 0, 0, (L15 - D10) / (D11 - D10) &gt; 1, 1, AND((L15 - D10) / (D11 - D10) &gt;= 0, (L15 - D10) / (D11 - D10) &lt;= 1), (L15 - D10) / (D11 - D10))</f>
        <v>0.5</v>
      </c>
      <c r="T15" s="30">
        <f> IFS((M15 - D10) / (D11 - D10) &lt; 0, 0, (M15 - D10) / (D11 - D10) &gt; 1, 1, AND((M15 - D10) / (D11 - D10) &gt;= 0, (M15 - D10) / (D11 - D10) &lt;= 1), (M15 - D10) / (D11 - D10))</f>
        <v>1</v>
      </c>
      <c r="U15" s="31">
        <f t="shared" si="7"/>
        <v>0.625</v>
      </c>
      <c r="V15" s="32">
        <f>SUM(Q14:Q18) / 4</f>
        <v>0</v>
      </c>
      <c r="X15" s="51" t="s">
        <v>10</v>
      </c>
      <c r="Y15" s="54">
        <f t="shared" ref="Y15:AA15" si="8">_xlfn.RANK.EQ(Y9,Y5:Y9)</f>
        <v>5</v>
      </c>
      <c r="Z15" s="54">
        <f t="shared" si="8"/>
        <v>3</v>
      </c>
      <c r="AA15" s="54">
        <f t="shared" si="8"/>
        <v>4</v>
      </c>
    </row>
    <row r="16">
      <c r="H16" s="12" t="s">
        <v>8</v>
      </c>
      <c r="I16" s="37">
        <f> - K14</f>
        <v>1</v>
      </c>
      <c r="J16" s="26">
        <f> - K15</f>
        <v>-0.5</v>
      </c>
      <c r="K16" s="26">
        <v>0.0</v>
      </c>
      <c r="L16" s="26">
        <f> (D7 - D8)</f>
        <v>0.5</v>
      </c>
      <c r="M16" s="28">
        <f> (D7 - D9)</f>
        <v>1.5</v>
      </c>
      <c r="O16" s="12" t="s">
        <v>8</v>
      </c>
      <c r="P16" s="39">
        <f> IFS((I16 - D10) / (D11 - D10) &lt; 0, 0, (I16 - D10) / (D11 - D10) &gt; 1, 1, AND((I16 - D10) / (D11 - D10) &gt;= 0, (I16 - D10) / (D11 - D10) &lt;= 1), (I16 - D10) / (D11 - D10))</f>
        <v>0.5</v>
      </c>
      <c r="Q16" s="38">
        <f> IFS((J16 - D10) / (D11 - D10) &lt; 0, 0, (J16 - D10) / (D11 - D10) &gt; 1, 1, AND((J16 - D10) / (D11 - D10) &gt;= 0, (J16 - D10) / (D11 - D10) &lt;= 1), (J16 - D10) / (D11 - D10))</f>
        <v>0</v>
      </c>
      <c r="R16" s="38">
        <f> IFS((K16 - D10) / (D11 - D10) &lt; 0, 0, (K16 - D10) / (D11 - D10) &gt; 1, 1, AND((K16 - D10) / (D11 - D10) &gt;= 0, (K16 - D10) / (D11 - D10) &lt;= 1), (K16 - D10) / (D11 - D10))</f>
        <v>0</v>
      </c>
      <c r="S16" s="38">
        <f> IFS((L16 - D10) / (D11 - D10) &lt; 0, 0, (L16 - D10) / (D11 - D10) &gt; 1, 1, AND((L16 - D10) / (D11 - D10) &gt;= 0, (L16 - D10) / (D11 - D10) &lt;= 1), (L16 - D10) / (D11 - D10))</f>
        <v>0</v>
      </c>
      <c r="T16" s="39">
        <f> IFS((M16 - D10) / (D11 - D10) &lt; 0, 0, (M16 - D10) / (D11 - D10) &gt; 1, 1, AND((M16 - D10) / (D11 - D10) &gt;= 0, (M16 - D10) / (D11 - D10) &lt;= 1), (M16 - D10) / (D11 - D10))</f>
        <v>1</v>
      </c>
      <c r="U16" s="31">
        <f t="shared" si="7"/>
        <v>0.375</v>
      </c>
      <c r="V16" s="40">
        <f>SUM(R14:R18) / 4</f>
        <v>0</v>
      </c>
    </row>
    <row r="17">
      <c r="H17" s="12" t="s">
        <v>9</v>
      </c>
      <c r="I17" s="25">
        <f> - L14</f>
        <v>0.5</v>
      </c>
      <c r="J17" s="27">
        <f> - L15</f>
        <v>-1</v>
      </c>
      <c r="K17" s="27">
        <f> - L16</f>
        <v>-0.5</v>
      </c>
      <c r="L17" s="26">
        <v>0.0</v>
      </c>
      <c r="M17" s="28">
        <f> (D8 - D9)</f>
        <v>1</v>
      </c>
      <c r="O17" s="12" t="s">
        <v>9</v>
      </c>
      <c r="P17" s="30">
        <f> IFS((I17 - D10) / (D11 - D10) &lt; 0, 0, (I17 - D10) / (D11 - D10) &gt; 1, 1, AND((I17 - D10) / (D11 - D10) &gt;= 0, (I17 - D10) / (D11 - D10) &lt;= 1), (I17 - D10) / (D11 - D10))</f>
        <v>0</v>
      </c>
      <c r="Q17" s="29">
        <f> IFS((J17 - D10) / (D11 - D10) &lt; 0, 0, (J17 - D10) / (D11 - D10) &gt; 1, 1, AND((J17 - D10) / (D11 - D10) &gt;= 0, (J17 - D10) / (D11 - D10) &lt;= 1), (J17 - D10) / (D11 - D10))</f>
        <v>0</v>
      </c>
      <c r="R17" s="29">
        <f> IFS((K17 - D10) / (D11 - D10) &lt; 0, 0, (K17- D10) / (D11 - D10) &gt; 1, 1, AND((K17 - D10) / (D11 - D10) &gt;= 0, (K17 - D10) / (D11 - D10) &lt;= 1), (K17 - D10) / (D11 - D10))</f>
        <v>0</v>
      </c>
      <c r="S17" s="29">
        <f> IFS((L17 - D10) / (D11 - D10) &lt; 0, 0, (L17 - D10) / (D11 - D10) &gt; 1, 1, AND((L17 - D10) / (D11 - D10) &gt;= 0, (L17 - D10) / (D11 - D10) &lt;= 1), (L17 - D10) / (D11 - D10))</f>
        <v>0</v>
      </c>
      <c r="T17" s="30">
        <f> IFS((M17 - D10) / (D11 - D10) &lt; 0, 0, (M17 - D10) / (D11 - D10) &gt; 1, 1, AND((M17 - D10) / (D11 - D10) &gt;= 0, (M17 - D10) / (D11 - D10) &lt;= 1), (M17 - D10) / (D11 - D10))</f>
        <v>0.5</v>
      </c>
      <c r="U17" s="31">
        <f t="shared" si="7"/>
        <v>0.125</v>
      </c>
      <c r="V17" s="32">
        <f>SUM(S14:S18) / 4</f>
        <v>0.125</v>
      </c>
    </row>
    <row r="18">
      <c r="H18" s="43" t="s">
        <v>10</v>
      </c>
      <c r="I18" s="44">
        <f> - M14</f>
        <v>-0.5</v>
      </c>
      <c r="J18" s="45">
        <f> - M15</f>
        <v>-2</v>
      </c>
      <c r="K18" s="45">
        <f> - M16</f>
        <v>-1.5</v>
      </c>
      <c r="L18" s="45">
        <f> - M17</f>
        <v>-1</v>
      </c>
      <c r="M18" s="46">
        <v>0.0</v>
      </c>
      <c r="O18" s="43" t="s">
        <v>10</v>
      </c>
      <c r="P18" s="70">
        <f> IFS((I18 - D10) / (D11 - D10) &lt; 0, 0, (I18 - D10) / (D11 - D10) &gt; 1, 1, AND((I18 - D10) / (D11 - D10) &gt;= 0, (I18 - D10) / (D11 - D10) &lt;= 1), (I18 - D10) / (D11 - D10))</f>
        <v>0</v>
      </c>
      <c r="Q18" s="71">
        <f> IFS((J18 - D10) / (D11 - D10) &lt; 0, 0, (J18 - D10) / (D11 - D10) &gt; 1, 1, AND((J18 - D10) / (D11 - D10) &gt;= 0, (J18 - D10) / (D11 - D10) &lt;= 1), (J18 - D10) / (D11 - D10))</f>
        <v>0</v>
      </c>
      <c r="R18" s="71">
        <f> IFS((K19 - D10) / (D11 - D10) &lt; 0, 0, (K19 - D10) / (D11 - D10) &gt; 1, 1, AND((K19 - D10) / (D11 - D10) &gt;= 0, (K19 - D10) / (D11 - D10) &lt;= 1), (K19 - D10) / (D11 - D10))</f>
        <v>0</v>
      </c>
      <c r="S18" s="71">
        <f> IFS((L18 - D10) / (D11 - D10) &lt; 0, 0, (L18 - D10) / (D11 - D10) &gt; 1, 1, AND((L18 - D10) / (D11 - D10) &gt;= 0, (L18 - D10) / (D11 - D10) &lt;= 1), (L18 - D10) / (D11 - D10))</f>
        <v>0</v>
      </c>
      <c r="T18" s="70">
        <f> IFS((M18 - D10) / (D11 - D10) &lt; 0, 0, (M18 - D10) / (D11 - D10) &gt; 1, 1, AND((M18 - D10) / (D11 - D10) &gt;= 0, (M18 - D10) / (D11 - D10) &lt;= 1), (M18 - D10) / (D11 - D10))</f>
        <v>0</v>
      </c>
      <c r="U18" s="49">
        <f t="shared" si="7"/>
        <v>0</v>
      </c>
      <c r="V18" s="50">
        <f>SUM(T14:T18) / 4</f>
        <v>0.625</v>
      </c>
    </row>
    <row r="21">
      <c r="H21" s="1" t="s">
        <v>3</v>
      </c>
      <c r="O21" s="1" t="s">
        <v>3</v>
      </c>
    </row>
    <row r="22">
      <c r="H22" s="1" t="s">
        <v>5</v>
      </c>
      <c r="I22" s="4" t="s">
        <v>6</v>
      </c>
      <c r="J22" s="4" t="s">
        <v>7</v>
      </c>
      <c r="K22" s="4" t="s">
        <v>8</v>
      </c>
      <c r="L22" s="4" t="s">
        <v>9</v>
      </c>
      <c r="M22" s="4" t="s">
        <v>10</v>
      </c>
      <c r="O22" s="1" t="s">
        <v>11</v>
      </c>
      <c r="P22" s="4" t="s">
        <v>6</v>
      </c>
      <c r="Q22" s="4" t="s">
        <v>7</v>
      </c>
      <c r="R22" s="4" t="s">
        <v>8</v>
      </c>
      <c r="S22" s="4" t="s">
        <v>9</v>
      </c>
      <c r="T22" s="4" t="s">
        <v>10</v>
      </c>
      <c r="U22" s="5" t="s">
        <v>12</v>
      </c>
      <c r="V22" s="6" t="s">
        <v>13</v>
      </c>
    </row>
    <row r="23">
      <c r="H23" s="12" t="s">
        <v>6</v>
      </c>
      <c r="I23" s="13">
        <v>0.0</v>
      </c>
      <c r="J23" s="14">
        <f> (E5 - E6)</f>
        <v>-3</v>
      </c>
      <c r="K23" s="14">
        <f> (E5 - E7)</f>
        <v>-9</v>
      </c>
      <c r="L23" s="14">
        <f> (E5 - E8)</f>
        <v>-7</v>
      </c>
      <c r="M23" s="15">
        <f> (E5 - E9)</f>
        <v>-7</v>
      </c>
      <c r="O23" s="12" t="s">
        <v>6</v>
      </c>
      <c r="P23" s="68">
        <f> IFS((I23 - E10) / (E11 - E10) &lt; 0, 0, (I23 - E10) / (E11 - E10) &gt; 1, 1, AND((I23 - E10) / (E11 - E10) &gt;= 0, (I23 - E10) / (E11 - E10) &lt;= 1), (I23 - E10) / (E11 - E10))</f>
        <v>0</v>
      </c>
      <c r="Q23" s="69">
        <f> IFS((J23 - E10) / (E11 - E10) &lt; 0, 0, (J23 - E10) / (E11 - E10) &gt; 1, 1, AND((J23 - E10) / (E11 - E10) &gt;= 0, (J23 - E10) / (E11 - E10) &lt;= 1), (J23 - E10) / (E11 - E10))</f>
        <v>0</v>
      </c>
      <c r="R23" s="69">
        <f> IFS((K23 - E10) / (E11 - E10) &lt; 0, 0, (K23 - E10) / (E11 - E10) &gt; 1, 1, AND((K23 - E10) / (E11 - E10) &gt;= 0, (K23 - E10) / (E11 - E10) &lt;= 1), (K23 - E10) / (E11 - E10))</f>
        <v>0</v>
      </c>
      <c r="S23" s="69">
        <f> IFS((L23 - E10) / (E11 - E10) &lt; 0, 0, (L23 - E10) / (E11 - E10) &gt; 1, 1, AND((L23 - E10) / (E11 - E10) &gt;= 0, (L23 - E10) / (E11 - E10) &lt;= 1), (L23 - E10) / (E11 - E10))</f>
        <v>0</v>
      </c>
      <c r="T23" s="68">
        <f> IFS((M23 - E10) / (E11 - E10) &lt; 0, 0, (M23 - E10) / (E11 - E10) &gt; 1, 1, AND((M23 - E10) / (E11 - E10) &gt;= 0, (M23 - E10) / (E11 - E10) &lt;= 1), (M23 - E10) / (E11 - E10))</f>
        <v>0</v>
      </c>
      <c r="U23" s="17">
        <f t="shared" ref="U23:U27" si="9">SUM(P23:T23) / 4</f>
        <v>0</v>
      </c>
      <c r="V23" s="18">
        <f>SUM(P23:P27) / 4</f>
        <v>0.5833333333</v>
      </c>
    </row>
    <row r="24">
      <c r="H24" s="12" t="s">
        <v>7</v>
      </c>
      <c r="I24" s="25">
        <f> - J23</f>
        <v>3</v>
      </c>
      <c r="J24" s="26">
        <v>0.0</v>
      </c>
      <c r="K24" s="27">
        <f> (E6 - E7)</f>
        <v>-6</v>
      </c>
      <c r="L24" s="26">
        <f> (E6 - E8)</f>
        <v>-4</v>
      </c>
      <c r="M24" s="28">
        <f> (E6 - E9)</f>
        <v>-4</v>
      </c>
      <c r="O24" s="12" t="s">
        <v>7</v>
      </c>
      <c r="P24" s="25">
        <f> IFS((I24 - E10) / (E11 - E10) &lt; 0, 0, (I24 - E10) / (E11 - E10) &gt; 1, 1, AND((I24 - E10) / (E11 - E10) &gt;= 0, (I24 - E10) / (E11 - E10) &lt;= 1), (I24 - E10) / (E11 - E10))</f>
        <v>0</v>
      </c>
      <c r="Q24" s="41">
        <f> IFS((J24 - E10) / (E11 - E10) &lt; 0, 0, (J24 - E10) / (E11 - E10) &gt; 1, 1, AND((J24 - E10) / (E11 - E10) &gt;= 0, (J24 - E10) / (E11 - E10) &lt;= 1), (J24 - E10) / (E11 - E10))</f>
        <v>0</v>
      </c>
      <c r="R24" s="41">
        <f> IFS((K24 - E10) / (E11 - E10) &lt; 0, 0, (K24 - E10) / (E11 - E10) &gt; 1, 1, AND((K24 - E10) / (E11 - E10) &gt;= 0, (K24 - E10) / (E11 - E10) &lt;= 1), (K24 - E10) / (E11 - E10))</f>
        <v>0</v>
      </c>
      <c r="S24" s="41">
        <f> IFS((L24 - E10) / (E11 - E10) &lt; 0, 0, (L24 - E10) / (E11 - E10) &gt; 1, 1, AND((L24 - E10) / (E11 - E10) &gt;= 0, (L24 - E10) / (E11 - E10) &lt;= 1), (L24 - E10) / (E11 - E10))</f>
        <v>0</v>
      </c>
      <c r="T24" s="25">
        <f> IFS((M24 - E10) / (E11 - E10) &lt; 0, 0, (M24 - E10) / (E11 - E10) &gt; 1, 1, AND((M24 - E10) / (E11 - E10) &gt;= 0, (M24 - E10) / (E11 - E10) &lt;= 1), (M24 - E10) / (E11 - E10))</f>
        <v>0</v>
      </c>
      <c r="U24" s="31">
        <f t="shared" si="9"/>
        <v>0</v>
      </c>
      <c r="V24" s="32">
        <f>SUM(Q23:Q27) / 4</f>
        <v>0.2083333333</v>
      </c>
    </row>
    <row r="25">
      <c r="H25" s="12" t="s">
        <v>8</v>
      </c>
      <c r="I25" s="37">
        <f> - K23</f>
        <v>9</v>
      </c>
      <c r="J25" s="26">
        <f> - K24</f>
        <v>6</v>
      </c>
      <c r="K25" s="26">
        <v>0.0</v>
      </c>
      <c r="L25" s="26">
        <f> (E7 - E8)</f>
        <v>2</v>
      </c>
      <c r="M25" s="28">
        <f> (E7 - E9)</f>
        <v>2</v>
      </c>
      <c r="O25" s="12" t="s">
        <v>8</v>
      </c>
      <c r="P25" s="37">
        <f> IFS((I25 - E10) / (E11 - E10) &lt; 0, 0, (I25 - E10) / (E11 - E10) &gt; 1, 1, AND((I25 - E10) / (E11 - E10) &gt;= 0, (I25 - E10) / (E11 - E10) &lt;= 1), (I25 - E10) / (E11 - E10))</f>
        <v>1</v>
      </c>
      <c r="Q25" s="72">
        <f> IFS((J25 - E10) / (E11 - E10) &lt; 0, 0, (J25 - E10) / (E11 - E10) &gt; 1, 1, AND((J25 - E10) / (E11 - E10) &gt;= 0, (J25 - E10) / (E11 - E10) &lt;= 1), (J25 - E10) / (E11 - E10))</f>
        <v>0.5</v>
      </c>
      <c r="R25" s="72">
        <f> IFS((K25 - E10) / (E11 - E10) &lt; 0, 0, (K25 - E10) / (E11 - E10) &gt; 1, 1, AND((K25 - E10) / (E11 - E10) &gt;= 0, (K25 - E10) / (E11 - E10) &lt;= 1), (K25 - E10) / (E11 - E10))</f>
        <v>0</v>
      </c>
      <c r="S25" s="72">
        <f> IFS((L25 - E10) / (E11 - E10) &lt; 0, 0, (L25 - E10) / (E11 - E10) &gt; 1, 1, AND((L25 - E10) / (E11 - E10) &gt;= 0, (L25 - E10) / (E11 - E10) &lt;= 1), (L25 - E10) / (E11 - E10))</f>
        <v>0</v>
      </c>
      <c r="T25" s="37">
        <f> IFS((M25 - E10) / (E11 - E10) &lt; 0, 0, (M25 - E10) / (E11 - E10) &gt; 1, 1, AND((M25 - E10) / (E11 - E10) &gt;= 0, (M25 - E10) / (E11 - E10) &lt;= 1), (M25 - E10) / (E11 - E10))</f>
        <v>0</v>
      </c>
      <c r="U25" s="31">
        <f t="shared" si="9"/>
        <v>0.375</v>
      </c>
      <c r="V25" s="40">
        <f>SUM(R23:R27) / 4</f>
        <v>0</v>
      </c>
    </row>
    <row r="26">
      <c r="H26" s="12" t="s">
        <v>9</v>
      </c>
      <c r="I26" s="25">
        <f> - L23</f>
        <v>7</v>
      </c>
      <c r="J26" s="27">
        <f> - L24</f>
        <v>4</v>
      </c>
      <c r="K26" s="26">
        <f> - L25</f>
        <v>-2</v>
      </c>
      <c r="L26" s="26">
        <v>0.0</v>
      </c>
      <c r="M26" s="28">
        <f> (E8 - E9)</f>
        <v>0</v>
      </c>
      <c r="O26" s="12" t="s">
        <v>9</v>
      </c>
      <c r="P26" s="30">
        <f> IFS((I26 - E10) / (E11 - E10) &lt; 0, 0, (I26 - E10) / (E11 - E10) &gt; 1, 1, AND((I26 - E10) / (E11 - E10) &gt;= 0, (I26 - E10) / (E11 - E10) &lt;= 1), (I26 - E10) / (E11 - E10))</f>
        <v>0.6666666667</v>
      </c>
      <c r="Q26" s="29">
        <f> IFS((J26 - E10) / (E11 - E10) &lt; 0, 0, (J26 - E10) / (E11 - E10) &gt; 1, 1, AND((J26 - E10) / (E11 - E10) &gt;= 0, (J26 - E10) / (E11 - E10) &lt;= 1), (J26 - E10) / (E11 - E10))</f>
        <v>0.1666666667</v>
      </c>
      <c r="R26" s="29">
        <f> IFS((K26 - E10) / (E11 - E10) &lt; 0, 0, (K26 - E10) / (E11 - E10) &gt; 1, 1, AND((K26 - E10) / (E11 - E10) &gt;= 0, (K26 - E10) / (E11 - E10) &lt;= 1), (K26 - E10) / (E11 - E10))</f>
        <v>0</v>
      </c>
      <c r="S26" s="29">
        <f> IFS((L26 - E10) / (E11 - E10) &lt; 0, 0, (L26 - E10) / (E11 - E10) &gt; 1, 1, AND((L26 - E10) / (E11 - E10) &gt;= 0, (L26 - E10) / (E11 - E10) &lt;= 1), (L26 - E10) / (E11 - E10))</f>
        <v>0</v>
      </c>
      <c r="T26" s="30">
        <f> IFS((M26 - E10) / (E11 - E10) &lt; 0, 0, (M26 - E10) / (E11 - E10) &gt; 1, 1, AND((M26 - E10) / (E11 - E10) &gt;= 0, (M26 - E10) / (E11 - E10) &lt;= 1), (M26 - E10) / (E11 - E10))</f>
        <v>0</v>
      </c>
      <c r="U26" s="31">
        <f t="shared" si="9"/>
        <v>0.2083333333</v>
      </c>
      <c r="V26" s="32">
        <f>SUM(S23:S27) / 4</f>
        <v>0</v>
      </c>
    </row>
    <row r="27">
      <c r="H27" s="43" t="s">
        <v>10</v>
      </c>
      <c r="I27" s="73">
        <f> - M23</f>
        <v>7</v>
      </c>
      <c r="J27" s="45">
        <f> - M24</f>
        <v>4</v>
      </c>
      <c r="K27" s="45">
        <f> - M25</f>
        <v>-2</v>
      </c>
      <c r="L27" s="45">
        <f> - M26</f>
        <v>0</v>
      </c>
      <c r="M27" s="46">
        <v>0.0</v>
      </c>
      <c r="O27" s="43" t="s">
        <v>10</v>
      </c>
      <c r="P27" s="74">
        <f> IFS((I27 - E10) / (E11 - E10) &lt; 0, 0, (I27 - E10) / (E11 - E10) &gt; 1, 1, AND((I27 - E10) / (E11 - E10) &gt;= 0, (I27 - E10) / (E11 - E10) &lt;= 1), (I27 - E10) / (E11 - E10))</f>
        <v>0.6666666667</v>
      </c>
      <c r="Q27" s="75">
        <f> IFS((J27 - E10) / (E11 - E10) &lt; 0, 0, (J27 - E10) / (E11 - E10) &gt; 1, 1, AND((J27 - E10) / (E11 - E10) &gt;= 0, (J27 - E10) / (E11 - E10) &lt;= 1), (J27 - E10) / (E11 - E10))</f>
        <v>0.1666666667</v>
      </c>
      <c r="R27" s="75">
        <f> IFS((K27 - E10) / (E11 - E10) &lt; 0, 0, (K27 - E10) / (E11 - E10) &gt; 1, 1, AND((K27 - E10) / (E11 - E10) &gt;= 0, (K27 - E10) / (E11 - E10) &lt;= 1), (K27 - E10) / (E11 - E10))</f>
        <v>0</v>
      </c>
      <c r="S27" s="75">
        <f> IFS((L27 - E10) / (E11 - E10) &lt; 0, 0, (L27 - E10) / (E11 - E10) &gt; 1, 1, AND((L27 - E10) / (E11 - E10) &gt;= 0, (L27 - E10) / (E11 - E10) &lt;= 1), (L27 - E10) / (E11 - E10))</f>
        <v>0</v>
      </c>
      <c r="T27" s="74">
        <f> IFS((M27 - E10) / (E11 - E10) &lt; 0, 0, (M27 - E10) / (E11 - E10) &gt; 1, 1, AND((M27 - E10) / (E11 - E10) &gt;= 0, (M27 - E10) / (E11 - E10) &lt;= 1), (M27 - E10) / (E11 - E10))</f>
        <v>0</v>
      </c>
      <c r="U27" s="49">
        <f t="shared" si="9"/>
        <v>0.2083333333</v>
      </c>
      <c r="V27" s="50">
        <f>SUM(T23:T27) / 4</f>
        <v>0</v>
      </c>
    </row>
    <row r="30">
      <c r="H30" s="1" t="s">
        <v>4</v>
      </c>
      <c r="O30" s="1" t="s">
        <v>4</v>
      </c>
    </row>
    <row r="31">
      <c r="H31" s="1" t="s">
        <v>5</v>
      </c>
      <c r="I31" s="4" t="s">
        <v>6</v>
      </c>
      <c r="J31" s="4" t="s">
        <v>7</v>
      </c>
      <c r="K31" s="4" t="s">
        <v>8</v>
      </c>
      <c r="L31" s="4" t="s">
        <v>9</v>
      </c>
      <c r="M31" s="4" t="s">
        <v>10</v>
      </c>
      <c r="O31" s="1" t="s">
        <v>11</v>
      </c>
      <c r="P31" s="4" t="s">
        <v>6</v>
      </c>
      <c r="Q31" s="4" t="s">
        <v>7</v>
      </c>
      <c r="R31" s="4" t="s">
        <v>8</v>
      </c>
      <c r="S31" s="4" t="s">
        <v>9</v>
      </c>
      <c r="T31" s="4" t="s">
        <v>10</v>
      </c>
      <c r="U31" s="5" t="s">
        <v>12</v>
      </c>
      <c r="V31" s="6" t="s">
        <v>13</v>
      </c>
    </row>
    <row r="32">
      <c r="H32" s="12" t="s">
        <v>6</v>
      </c>
      <c r="I32" s="13">
        <v>0.0</v>
      </c>
      <c r="J32" s="14">
        <f> (F5 - F6)</f>
        <v>-60</v>
      </c>
      <c r="K32" s="14">
        <f> (F5 - F7)</f>
        <v>-40</v>
      </c>
      <c r="L32" s="14">
        <f> (F5 - F8)</f>
        <v>-25</v>
      </c>
      <c r="M32" s="15">
        <f> (F5 - F9)</f>
        <v>-35</v>
      </c>
      <c r="O32" s="12" t="s">
        <v>6</v>
      </c>
      <c r="P32" s="68">
        <f> IFS((I32 - F10) / (F11 - F10) &lt; 0, 0, (I32 - F10) / (F11 - F10) &gt; 1, 1, AND((I32 - F10) / (F11 - F10) &gt;= 0, (I32 - F10) / (F11 - F10) &lt;= 1), (I32 - F10) / (F11 - F10))</f>
        <v>0</v>
      </c>
      <c r="Q32" s="69">
        <f> IFS((J32 - F10) / (F11 - F10) &lt; 0, 0, (J32 - F10) / (F11 - F10) &gt; 1, 1, AND((J32 - F10) / (F11 - F10) &gt;= 0, (J32 - F10) / (F11 - F10) &lt;= 1), (J32 - F10) / (F11 - F10))</f>
        <v>0</v>
      </c>
      <c r="R32" s="69">
        <f> IFS((K32 - F10) / (F11 - F10) &lt; 0, 0, (K32 - F10) / (F11 - F10) &gt; 1, 1, AND((K32 - F10) / (F11 - F10) &gt;= 0, (K32 - F10) / (F11 - F10) &lt;= 1), (K32 - F10) / (F11 - F10))</f>
        <v>0</v>
      </c>
      <c r="S32" s="76">
        <f> IFS((L32 - F10) / (F11 - F10) &lt; 0, 0, (L32 - F10) / (F11 - F10) &gt; 1, 1, AND((L32 - F10) / (F11 - F10) &gt;= 0, (L32 - F10) / (F11 - F10) &lt;= 1), (L32 - F10) / (F11 - F10))</f>
        <v>0</v>
      </c>
      <c r="T32" s="68">
        <f> IFS((M32 - F10) / (F11 - F10) &lt; 0, 0, (M32 - F10) / (F11 - F10) &gt; 1, 1, AND((M32 - F10) / (F11 - F10) &gt;= 0, (M32 - F10) / (F11 - F10) &lt;= 1), (M32 - F10) / (F11 - F10))</f>
        <v>0</v>
      </c>
      <c r="U32" s="17">
        <f t="shared" ref="U32:U36" si="10">SUM(P32:T32) / 4</f>
        <v>0</v>
      </c>
      <c r="V32" s="18">
        <f>SUM(P32:P36) / 4</f>
        <v>0.375</v>
      </c>
    </row>
    <row r="33">
      <c r="H33" s="12" t="s">
        <v>7</v>
      </c>
      <c r="I33" s="25">
        <f> - J32</f>
        <v>60</v>
      </c>
      <c r="J33" s="26">
        <v>0.0</v>
      </c>
      <c r="K33" s="27">
        <f> (F6 - F7)</f>
        <v>20</v>
      </c>
      <c r="L33" s="26">
        <f> (F6 - F8)</f>
        <v>35</v>
      </c>
      <c r="M33" s="28">
        <f> (F6 - F9)</f>
        <v>25</v>
      </c>
      <c r="O33" s="12" t="s">
        <v>7</v>
      </c>
      <c r="P33" s="30">
        <f> IFS((I33 - F10) / (F11 - F10) &lt; 0, 0, (I33 - F10) / (F11 - F10) &gt; 1, 1, AND((I33 - F10) / (F11 - F10) &gt;= 0, (I33 - F10) / (F11 - F10) &lt;= 1), (I33 - F10) / (F11 - F10))</f>
        <v>1</v>
      </c>
      <c r="Q33" s="29">
        <f> IFS((J33 - F10) / (F11 - F10) &lt; 0, 0, (J33 - F10) / (F11 - F10) &gt; 1, 1, AND((J33 - F10) / (F11 - F10) &gt;= 0, (J33 - F10) / (F11 - F10) &lt;= 1), (J33 - F10) / (F11 - F10))</f>
        <v>0</v>
      </c>
      <c r="R33" s="29">
        <f> IFS((K33 - F10) / (F11 - F10) &lt; 0, 0, (K33 - F10) / (F11 - F10) &gt; 1, 1, AND((K33 - F10) / (F11 - F10) &gt;= 0, (K33 - F10) / (F11 - F10) &lt;= 1), (K33 - F10) / (F11 - F10))</f>
        <v>0</v>
      </c>
      <c r="S33" s="29">
        <f> IFS((L33 - F10) / (F11 - F10) &lt; 0, 0, (L33 - F10) / (F11 - F10) &gt; 1, 1, AND((L33 - F10) / (F11 - F10) &gt;= 0, (L33 - F10) / (F11 - F10) &lt;= 1), (L33 - F10) / (F11 - F10))</f>
        <v>0.1666666667</v>
      </c>
      <c r="T33" s="77">
        <f> IFS((M33 - F10) / (F11 - F10) &lt; 0, 0, (M33 - F10) / (F11 - F10) &gt; 1, 1, AND((M33 - F10) / (F11 - F10) &gt;= 0, (M33 - F10) / (F11 - F10) &lt;= 1), (M33 - F10) / (F11 - F10))</f>
        <v>0</v>
      </c>
      <c r="U33" s="31">
        <f t="shared" si="10"/>
        <v>0.2916666667</v>
      </c>
      <c r="V33" s="32">
        <f>SUM(Q32:Q36) / 4</f>
        <v>0</v>
      </c>
    </row>
    <row r="34">
      <c r="H34" s="12" t="s">
        <v>8</v>
      </c>
      <c r="I34" s="37">
        <f> - K32</f>
        <v>40</v>
      </c>
      <c r="J34" s="26">
        <f> - K33</f>
        <v>-20</v>
      </c>
      <c r="K34" s="26">
        <v>0.0</v>
      </c>
      <c r="L34" s="26">
        <f> (F7 - F8)</f>
        <v>15</v>
      </c>
      <c r="M34" s="28">
        <f> (F7 - F9)</f>
        <v>5</v>
      </c>
      <c r="O34" s="12" t="s">
        <v>8</v>
      </c>
      <c r="P34" s="37">
        <f> IFS((I34 - F10) / (F11 - F10) &lt; 0, 0, (I34 - F10) / (F11 - F10) &gt; 1, 1, AND((I34 - F10) / (F11 - F10) &gt;= 0, (I34 - F10) / (F11 - F10) &lt;= 1), (I34 - F10) / (F11 - F10))</f>
        <v>0.3333333333</v>
      </c>
      <c r="Q34" s="72">
        <f> IFS((J34 - F10) / (F11 - F10) &lt; 0, 0, (J34 - F10) / (F11 - F10) &gt; 1, 1, AND((J34 - F10) / (F11 - F10) &gt;= 0, (J34 - F10) / (F11 - F10) &lt;= 1), (J34 - F10) / (F11 - F10))</f>
        <v>0</v>
      </c>
      <c r="R34" s="72">
        <f> IFS((K34 - F10) / (F11 - F10) &lt; 0, 0, (K34 - F10) / (F11 - F10) &gt; 1, 1, AND((K34 - F10) / (F11 - F10) &gt;= 0, (K34 - F10) / (F11 - F10) &lt;= 1), (K34 - F10) / (F11 - F10))</f>
        <v>0</v>
      </c>
      <c r="S34" s="72">
        <f> IFS((L34 - F10) / (F11 - F10) &lt; 0, 0, (L34 - F10) / (F11 - F10) &gt; 1, 1, AND((L34 - F10) / (F11 - F10) &gt;= 0, (L34 - F10) / (F11 - F10) &lt;= 1), (L34 - F10) / (F11 - F10))</f>
        <v>0</v>
      </c>
      <c r="T34" s="37">
        <f> IFS((M34 - F10) / (F11 - F10) &lt; 0, 0, (M34 - F10) / (F11 - F10) &gt; 1, 1, AND((M34 - F10) / (F11 - F10) &gt;= 0, (M34 - F10) / (F11 - F10) &lt;= 1), (M34 - F10) / (F11 - F10))</f>
        <v>0</v>
      </c>
      <c r="U34" s="31">
        <f t="shared" si="10"/>
        <v>0.08333333333</v>
      </c>
      <c r="V34" s="40">
        <f>SUM(R32:R36) / 4</f>
        <v>0</v>
      </c>
    </row>
    <row r="35">
      <c r="H35" s="12" t="s">
        <v>9</v>
      </c>
      <c r="I35" s="25">
        <f> - L32</f>
        <v>25</v>
      </c>
      <c r="J35" s="27">
        <f> - L33</f>
        <v>-35</v>
      </c>
      <c r="K35" s="27">
        <f> - L34</f>
        <v>-15</v>
      </c>
      <c r="L35" s="26">
        <v>0.0</v>
      </c>
      <c r="M35" s="28">
        <f> (F8 - F9)</f>
        <v>-10</v>
      </c>
      <c r="O35" s="12" t="s">
        <v>9</v>
      </c>
      <c r="P35" s="25">
        <f> IFS((I35 - F10) / (F11 - F10) &lt; 0, 0, (I35 - F10) / (F11 - F10) &gt; 1, 1, AND((I35 - F10) / (F11 - F10) &gt;= 0, (I35 - F10) / (F11 - F10) &lt;= 1), (I35 - F10) / (F11 - F10))</f>
        <v>0</v>
      </c>
      <c r="Q35" s="41">
        <f> IFS((J35 - F10) / (F11 - F10) &lt; 0, 0, (J35 - F10) / (F11 - F10) &gt; 1, 1, AND((J35 - F10) / (F11 - F10) &gt;= 0, (J35 - F10) / (F11 - F10) &lt;= 1), (J35 - F10) / (F11 - F10))</f>
        <v>0</v>
      </c>
      <c r="R35" s="41">
        <f> IFS((K35 - F10) / (F11 - F10) &lt; 0, 0, (K35 - F10) / (F11 - F10) &gt; 1, 1, AND((K35 - F10) / (F11 - F10) &gt;= 0, (K35 - F10) / (F11 - F10) &lt;= 1), (K35 - F10) / (F11 - F10))</f>
        <v>0</v>
      </c>
      <c r="S35" s="41">
        <f> IFS((L35 - F10) / (F11 - F10) &lt; 0, 0, (L35 - F10) / (F11 - F10) &gt; 1, 1, AND((L35 - F10) / (F11 - F10) &gt;= 0, (L35 - F10) / (F11 - F10) &lt;= 1), (L35 - F10) / (F11 - F10))</f>
        <v>0</v>
      </c>
      <c r="T35" s="25">
        <f> IFS((M35 - F10) / (F11 - F10) &lt; 0, 0, (M35 - F10) / (F11 - F10) &gt; 1, 1, AND((M35 - F10) / (F11 - F10) &gt;= 0, (M35 - F10) / (F11 - F10) &lt;= 1), (M35 - F10) / (F11 - F10))</f>
        <v>0</v>
      </c>
      <c r="U35" s="31">
        <f t="shared" si="10"/>
        <v>0</v>
      </c>
      <c r="V35" s="32">
        <f>SUM(S32:S36) / 4</f>
        <v>0.04166666667</v>
      </c>
    </row>
    <row r="36">
      <c r="H36" s="43" t="s">
        <v>10</v>
      </c>
      <c r="I36" s="73">
        <f> - M32</f>
        <v>35</v>
      </c>
      <c r="J36" s="45">
        <f> - M33</f>
        <v>-25</v>
      </c>
      <c r="K36" s="45">
        <f> - M34</f>
        <v>-5</v>
      </c>
      <c r="L36" s="45">
        <f> - M35</f>
        <v>10</v>
      </c>
      <c r="M36" s="46">
        <v>0.0</v>
      </c>
      <c r="O36" s="43" t="s">
        <v>10</v>
      </c>
      <c r="P36" s="73">
        <f> IFS((I36 - F10) / (F11 - F10) &lt; 0, 0, (I36 - F10) / (F11 - F10) &gt; 1, 1, AND((I36 - F10) / (F11 - F10) &gt;= 0, (I36 - F10) / (F11 - F10) &lt;= 1), (I36 - F10) / (F11 - F10))</f>
        <v>0.1666666667</v>
      </c>
      <c r="Q36" s="47">
        <f> IFS((J36 - F10) / (F11 - F10) &lt; 0, 0, (J36 - F10) / (F11 - F10) &gt; 1, 1, AND((J36 - F10) / (F11 - F10) &gt;= 0, (J36 - F10) / (F11 - F10) &lt;= 1), (J36 - F10) / (F11 - F10))</f>
        <v>0</v>
      </c>
      <c r="R36" s="47">
        <f> IFS((K36 - F10) / (F11 - F10) &lt; 0, 0, (K36 - F10) / (F11 - F10) &gt; 1, 1, AND((K36 - F10) / (F11 - F10) &gt;= 0, (K36 - F10) / (F11 - F10) &lt;= 1), (K36 - F10) / (F11 - F10))</f>
        <v>0</v>
      </c>
      <c r="S36" s="47">
        <f> IFS((L36 - F10) / (F11 - F10) &lt; 0, 0, (L36 - F10) / (F11 - F10) &gt; 1, 1, AND((L36 - F10) / (F11 - F10) &gt;= 0, (L36 - F10) / (F11 - F10) &lt;= 1), (L36 - F10) / (F11 - F10))</f>
        <v>0</v>
      </c>
      <c r="T36" s="73">
        <f> IFS((M36 - F10) / (F11 - F10) &lt; 0, 0, (M36 - F10) / (F11 - F10) &gt; 1, 1, AND((M36 - F10) / (F11 - F10) &gt;= 0, (M36 - F10) / (F11 - F10) &lt;= 1), (M36 - F10) / (F11 - F10))</f>
        <v>0</v>
      </c>
      <c r="U36" s="49">
        <f t="shared" si="10"/>
        <v>0.04166666667</v>
      </c>
      <c r="V36" s="50">
        <f>SUM(T32:T36) / 4</f>
        <v>0</v>
      </c>
    </row>
  </sheetData>
  <drawing r:id="rId1"/>
</worksheet>
</file>