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0490" windowHeight="7650" activeTab="5"/>
  </bookViews>
  <sheets>
    <sheet name="Ejercicio 1" sheetId="1" r:id="rId1"/>
    <sheet name="Ejercicio 2" sheetId="2" r:id="rId2"/>
    <sheet name="Ejercicio 4" sheetId="3" r:id="rId3"/>
    <sheet name="Aguja de Buffon" sheetId="4" r:id="rId4"/>
    <sheet name="Ejercicio clase01" sheetId="5" r:id="rId5"/>
    <sheet name="Ejercicio clase0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6" l="1"/>
  <c r="M5" i="6"/>
  <c r="D21" i="6"/>
  <c r="F21" i="6" s="1"/>
  <c r="D16" i="6"/>
  <c r="F16" i="6" s="1"/>
  <c r="J12" i="6"/>
  <c r="K12" i="6" s="1"/>
  <c r="L12" i="6" s="1"/>
  <c r="M12" i="6" s="1"/>
  <c r="J13" i="6"/>
  <c r="K13" i="6" s="1"/>
  <c r="L13" i="6" s="1"/>
  <c r="M13" i="6" s="1"/>
  <c r="J14" i="6"/>
  <c r="K14" i="6" s="1"/>
  <c r="L14" i="6" s="1"/>
  <c r="M14" i="6" s="1"/>
  <c r="J15" i="6"/>
  <c r="K15" i="6" s="1"/>
  <c r="J16" i="6"/>
  <c r="K16" i="6" s="1"/>
  <c r="L16" i="6" s="1"/>
  <c r="M16" i="6" s="1"/>
  <c r="J17" i="6"/>
  <c r="K17" i="6" s="1"/>
  <c r="L17" i="6" s="1"/>
  <c r="M17" i="6" s="1"/>
  <c r="J18" i="6"/>
  <c r="K18" i="6" s="1"/>
  <c r="L18" i="6" s="1"/>
  <c r="M18" i="6" s="1"/>
  <c r="J19" i="6"/>
  <c r="K19" i="6" s="1"/>
  <c r="L19" i="6" s="1"/>
  <c r="M19" i="6" s="1"/>
  <c r="J20" i="6"/>
  <c r="K20" i="6" s="1"/>
  <c r="L20" i="6" s="1"/>
  <c r="M20" i="6" s="1"/>
  <c r="J21" i="6"/>
  <c r="K21" i="6" s="1"/>
  <c r="L21" i="6" s="1"/>
  <c r="M21" i="6" s="1"/>
  <c r="J22" i="6"/>
  <c r="K22" i="6" s="1"/>
  <c r="L22" i="6" s="1"/>
  <c r="M22" i="6" s="1"/>
  <c r="J23" i="6"/>
  <c r="K23" i="6" s="1"/>
  <c r="J24" i="6"/>
  <c r="K24" i="6" s="1"/>
  <c r="L24" i="6" s="1"/>
  <c r="M24" i="6" s="1"/>
  <c r="J25" i="6"/>
  <c r="K25" i="6" s="1"/>
  <c r="L25" i="6" s="1"/>
  <c r="M25" i="6" s="1"/>
  <c r="J26" i="6"/>
  <c r="K26" i="6" s="1"/>
  <c r="L26" i="6" s="1"/>
  <c r="M26" i="6" s="1"/>
  <c r="J27" i="6"/>
  <c r="K27" i="6" s="1"/>
  <c r="L27" i="6" s="1"/>
  <c r="M27" i="6" s="1"/>
  <c r="J28" i="6"/>
  <c r="K28" i="6" s="1"/>
  <c r="L28" i="6" s="1"/>
  <c r="M28" i="6" s="1"/>
  <c r="J29" i="6"/>
  <c r="K29" i="6" s="1"/>
  <c r="L29" i="6" s="1"/>
  <c r="M29" i="6" s="1"/>
  <c r="J30" i="6"/>
  <c r="K30" i="6" s="1"/>
  <c r="L30" i="6" s="1"/>
  <c r="M30" i="6" s="1"/>
  <c r="J31" i="6"/>
  <c r="K31" i="6" s="1"/>
  <c r="L31" i="6" s="1"/>
  <c r="M31" i="6" s="1"/>
  <c r="J32" i="6"/>
  <c r="K32" i="6" s="1"/>
  <c r="L32" i="6" s="1"/>
  <c r="M32" i="6" s="1"/>
  <c r="J33" i="6"/>
  <c r="K33" i="6" s="1"/>
  <c r="L33" i="6" s="1"/>
  <c r="M33" i="6" s="1"/>
  <c r="J34" i="6"/>
  <c r="K34" i="6" s="1"/>
  <c r="L34" i="6" s="1"/>
  <c r="M34" i="6" s="1"/>
  <c r="J35" i="6"/>
  <c r="K35" i="6" s="1"/>
  <c r="J36" i="6"/>
  <c r="K36" i="6" s="1"/>
  <c r="L36" i="6" s="1"/>
  <c r="M36" i="6" s="1"/>
  <c r="J37" i="6"/>
  <c r="K37" i="6" s="1"/>
  <c r="L37" i="6" s="1"/>
  <c r="M37" i="6" s="1"/>
  <c r="J38" i="6"/>
  <c r="K38" i="6" s="1"/>
  <c r="L38" i="6" s="1"/>
  <c r="M38" i="6" s="1"/>
  <c r="J39" i="6"/>
  <c r="K39" i="6" s="1"/>
  <c r="L39" i="6" s="1"/>
  <c r="M39" i="6" s="1"/>
  <c r="J40" i="6"/>
  <c r="K40" i="6" s="1"/>
  <c r="L40" i="6" s="1"/>
  <c r="M40" i="6" s="1"/>
  <c r="J41" i="6"/>
  <c r="K41" i="6" s="1"/>
  <c r="L41" i="6" s="1"/>
  <c r="M41" i="6" s="1"/>
  <c r="J42" i="6"/>
  <c r="K42" i="6" s="1"/>
  <c r="L42" i="6" s="1"/>
  <c r="M42" i="6" s="1"/>
  <c r="J43" i="6"/>
  <c r="K43" i="6" s="1"/>
  <c r="L43" i="6" s="1"/>
  <c r="M43" i="6" s="1"/>
  <c r="J44" i="6"/>
  <c r="K44" i="6" s="1"/>
  <c r="L44" i="6" s="1"/>
  <c r="M44" i="6" s="1"/>
  <c r="J45" i="6"/>
  <c r="K45" i="6" s="1"/>
  <c r="L45" i="6" s="1"/>
  <c r="M45" i="6" s="1"/>
  <c r="J46" i="6"/>
  <c r="K46" i="6" s="1"/>
  <c r="L46" i="6" s="1"/>
  <c r="M46" i="6" s="1"/>
  <c r="J47" i="6"/>
  <c r="K47" i="6" s="1"/>
  <c r="J48" i="6"/>
  <c r="K48" i="6" s="1"/>
  <c r="L48" i="6" s="1"/>
  <c r="M48" i="6" s="1"/>
  <c r="J49" i="6"/>
  <c r="K49" i="6" s="1"/>
  <c r="L49" i="6" s="1"/>
  <c r="M49" i="6" s="1"/>
  <c r="J50" i="6"/>
  <c r="K50" i="6" s="1"/>
  <c r="L50" i="6" s="1"/>
  <c r="M50" i="6" s="1"/>
  <c r="J51" i="6"/>
  <c r="K51" i="6" s="1"/>
  <c r="L51" i="6" s="1"/>
  <c r="M51" i="6" s="1"/>
  <c r="J52" i="6"/>
  <c r="K52" i="6" s="1"/>
  <c r="L52" i="6" s="1"/>
  <c r="M52" i="6" s="1"/>
  <c r="J53" i="6"/>
  <c r="K53" i="6" s="1"/>
  <c r="L53" i="6" s="1"/>
  <c r="M53" i="6" s="1"/>
  <c r="J54" i="6"/>
  <c r="K54" i="6" s="1"/>
  <c r="L54" i="6" s="1"/>
  <c r="M54" i="6" s="1"/>
  <c r="J55" i="6"/>
  <c r="K55" i="6" s="1"/>
  <c r="J56" i="6"/>
  <c r="K56" i="6" s="1"/>
  <c r="L56" i="6" s="1"/>
  <c r="M56" i="6" s="1"/>
  <c r="J57" i="6"/>
  <c r="K57" i="6" s="1"/>
  <c r="L57" i="6" s="1"/>
  <c r="M57" i="6" s="1"/>
  <c r="J58" i="6"/>
  <c r="K58" i="6" s="1"/>
  <c r="L58" i="6" s="1"/>
  <c r="M58" i="6" s="1"/>
  <c r="J59" i="6"/>
  <c r="K59" i="6" s="1"/>
  <c r="J60" i="6"/>
  <c r="K60" i="6" s="1"/>
  <c r="L60" i="6" s="1"/>
  <c r="M60" i="6" s="1"/>
  <c r="J61" i="6"/>
  <c r="K61" i="6" s="1"/>
  <c r="L61" i="6" s="1"/>
  <c r="M61" i="6" s="1"/>
  <c r="J62" i="6"/>
  <c r="K62" i="6" s="1"/>
  <c r="L62" i="6" s="1"/>
  <c r="M62" i="6" s="1"/>
  <c r="J63" i="6"/>
  <c r="K63" i="6" s="1"/>
  <c r="L63" i="6" s="1"/>
  <c r="M63" i="6" s="1"/>
  <c r="J64" i="6"/>
  <c r="K64" i="6" s="1"/>
  <c r="L64" i="6" s="1"/>
  <c r="M64" i="6" s="1"/>
  <c r="J65" i="6"/>
  <c r="K65" i="6" s="1"/>
  <c r="L65" i="6" s="1"/>
  <c r="M65" i="6" s="1"/>
  <c r="J66" i="6"/>
  <c r="K66" i="6" s="1"/>
  <c r="L66" i="6" s="1"/>
  <c r="M66" i="6" s="1"/>
  <c r="J67" i="6"/>
  <c r="K67" i="6" s="1"/>
  <c r="L67" i="6" s="1"/>
  <c r="M67" i="6" s="1"/>
  <c r="J68" i="6"/>
  <c r="K68" i="6" s="1"/>
  <c r="L68" i="6" s="1"/>
  <c r="M68" i="6" s="1"/>
  <c r="J69" i="6"/>
  <c r="K69" i="6" s="1"/>
  <c r="L69" i="6" s="1"/>
  <c r="M69" i="6" s="1"/>
  <c r="J70" i="6"/>
  <c r="K70" i="6" s="1"/>
  <c r="L70" i="6" s="1"/>
  <c r="M70" i="6" s="1"/>
  <c r="J71" i="6"/>
  <c r="K71" i="6" s="1"/>
  <c r="J72" i="6"/>
  <c r="K72" i="6" s="1"/>
  <c r="L72" i="6" s="1"/>
  <c r="M72" i="6" s="1"/>
  <c r="J73" i="6"/>
  <c r="K73" i="6" s="1"/>
  <c r="L73" i="6" s="1"/>
  <c r="M73" i="6" s="1"/>
  <c r="J74" i="6"/>
  <c r="K74" i="6" s="1"/>
  <c r="L74" i="6" s="1"/>
  <c r="M74" i="6" s="1"/>
  <c r="J75" i="6"/>
  <c r="K75" i="6" s="1"/>
  <c r="L75" i="6" s="1"/>
  <c r="M75" i="6" s="1"/>
  <c r="J76" i="6"/>
  <c r="K76" i="6" s="1"/>
  <c r="L76" i="6" s="1"/>
  <c r="M76" i="6" s="1"/>
  <c r="J77" i="6"/>
  <c r="K77" i="6" s="1"/>
  <c r="L77" i="6" s="1"/>
  <c r="M77" i="6" s="1"/>
  <c r="J78" i="6"/>
  <c r="K78" i="6" s="1"/>
  <c r="L78" i="6" s="1"/>
  <c r="M78" i="6" s="1"/>
  <c r="J79" i="6"/>
  <c r="K79" i="6" s="1"/>
  <c r="L79" i="6" s="1"/>
  <c r="M79" i="6" s="1"/>
  <c r="J80" i="6"/>
  <c r="K80" i="6" s="1"/>
  <c r="L80" i="6" s="1"/>
  <c r="M80" i="6" s="1"/>
  <c r="J81" i="6"/>
  <c r="K81" i="6" s="1"/>
  <c r="L81" i="6" s="1"/>
  <c r="M81" i="6" s="1"/>
  <c r="J82" i="6"/>
  <c r="K82" i="6" s="1"/>
  <c r="L82" i="6" s="1"/>
  <c r="M82" i="6" s="1"/>
  <c r="J83" i="6"/>
  <c r="K83" i="6" s="1"/>
  <c r="J84" i="6"/>
  <c r="K84" i="6" s="1"/>
  <c r="L84" i="6" s="1"/>
  <c r="M84" i="6" s="1"/>
  <c r="J85" i="6"/>
  <c r="K85" i="6" s="1"/>
  <c r="L85" i="6" s="1"/>
  <c r="M85" i="6" s="1"/>
  <c r="J86" i="6"/>
  <c r="K86" i="6" s="1"/>
  <c r="L86" i="6" s="1"/>
  <c r="M86" i="6" s="1"/>
  <c r="J87" i="6"/>
  <c r="K87" i="6" s="1"/>
  <c r="L87" i="6" s="1"/>
  <c r="M87" i="6" s="1"/>
  <c r="J88" i="6"/>
  <c r="K88" i="6" s="1"/>
  <c r="L88" i="6" s="1"/>
  <c r="M88" i="6" s="1"/>
  <c r="J89" i="6"/>
  <c r="K89" i="6" s="1"/>
  <c r="L89" i="6" s="1"/>
  <c r="M89" i="6" s="1"/>
  <c r="J90" i="6"/>
  <c r="K90" i="6" s="1"/>
  <c r="L90" i="6" s="1"/>
  <c r="M90" i="6" s="1"/>
  <c r="J91" i="6"/>
  <c r="K91" i="6" s="1"/>
  <c r="L91" i="6" s="1"/>
  <c r="M91" i="6" s="1"/>
  <c r="J92" i="6"/>
  <c r="K92" i="6" s="1"/>
  <c r="L92" i="6" s="1"/>
  <c r="M92" i="6" s="1"/>
  <c r="J93" i="6"/>
  <c r="K93" i="6" s="1"/>
  <c r="L93" i="6" s="1"/>
  <c r="M93" i="6" s="1"/>
  <c r="J94" i="6"/>
  <c r="K94" i="6" s="1"/>
  <c r="L94" i="6" s="1"/>
  <c r="M94" i="6" s="1"/>
  <c r="J95" i="6"/>
  <c r="K95" i="6" s="1"/>
  <c r="J96" i="6"/>
  <c r="K96" i="6" s="1"/>
  <c r="L96" i="6" s="1"/>
  <c r="M96" i="6" s="1"/>
  <c r="J97" i="6"/>
  <c r="K97" i="6" s="1"/>
  <c r="L97" i="6" s="1"/>
  <c r="M97" i="6" s="1"/>
  <c r="J98" i="6"/>
  <c r="K98" i="6" s="1"/>
  <c r="L98" i="6" s="1"/>
  <c r="M98" i="6" s="1"/>
  <c r="J99" i="6"/>
  <c r="K99" i="6" s="1"/>
  <c r="L99" i="6" s="1"/>
  <c r="M99" i="6" s="1"/>
  <c r="J100" i="6"/>
  <c r="K100" i="6" s="1"/>
  <c r="L100" i="6" s="1"/>
  <c r="M100" i="6" s="1"/>
  <c r="J101" i="6"/>
  <c r="K101" i="6" s="1"/>
  <c r="L101" i="6" s="1"/>
  <c r="M101" i="6" s="1"/>
  <c r="J102" i="6"/>
  <c r="K102" i="6" s="1"/>
  <c r="L102" i="6" s="1"/>
  <c r="M102" i="6" s="1"/>
  <c r="J103" i="6"/>
  <c r="K103" i="6" s="1"/>
  <c r="L103" i="6" s="1"/>
  <c r="M103" i="6" s="1"/>
  <c r="J104" i="6"/>
  <c r="K104" i="6" s="1"/>
  <c r="L104" i="6" s="1"/>
  <c r="M104" i="6" s="1"/>
  <c r="J105" i="6"/>
  <c r="K105" i="6" s="1"/>
  <c r="L105" i="6" s="1"/>
  <c r="M105" i="6" s="1"/>
  <c r="J106" i="6"/>
  <c r="K106" i="6" s="1"/>
  <c r="L106" i="6" s="1"/>
  <c r="M106" i="6" s="1"/>
  <c r="J107" i="6"/>
  <c r="K107" i="6" s="1"/>
  <c r="J108" i="6"/>
  <c r="K108" i="6" s="1"/>
  <c r="L108" i="6" s="1"/>
  <c r="M108" i="6" s="1"/>
  <c r="J109" i="6"/>
  <c r="K109" i="6" s="1"/>
  <c r="L109" i="6" s="1"/>
  <c r="M109" i="6" s="1"/>
  <c r="J110" i="6"/>
  <c r="K110" i="6" s="1"/>
  <c r="L110" i="6" s="1"/>
  <c r="M110" i="6" s="1"/>
  <c r="J11" i="6"/>
  <c r="D11" i="6"/>
  <c r="E12" i="6" s="1"/>
  <c r="K11" i="6" l="1"/>
  <c r="L11" i="6" s="1"/>
  <c r="F11" i="6"/>
  <c r="E17" i="6"/>
  <c r="D12" i="6"/>
  <c r="D17" i="6"/>
  <c r="F17" i="6" s="1"/>
  <c r="L15" i="6"/>
  <c r="M15" i="6" s="1"/>
  <c r="L23" i="6"/>
  <c r="M23" i="6" s="1"/>
  <c r="L107" i="6"/>
  <c r="M107" i="6" s="1"/>
  <c r="L95" i="6"/>
  <c r="M95" i="6" s="1"/>
  <c r="L83" i="6"/>
  <c r="M83" i="6" s="1"/>
  <c r="L71" i="6"/>
  <c r="M71" i="6" s="1"/>
  <c r="L59" i="6"/>
  <c r="M59" i="6" s="1"/>
  <c r="L55" i="6"/>
  <c r="M55" i="6" s="1"/>
  <c r="L47" i="6"/>
  <c r="M47" i="6" s="1"/>
  <c r="L35" i="6"/>
  <c r="M35" i="6" s="1"/>
  <c r="O43" i="6"/>
  <c r="P43" i="6" s="1"/>
  <c r="O31" i="6"/>
  <c r="P31" i="6" s="1"/>
  <c r="O110" i="6"/>
  <c r="P110" i="6" s="1"/>
  <c r="O106" i="6"/>
  <c r="P106" i="6" s="1"/>
  <c r="O102" i="6"/>
  <c r="P102" i="6" s="1"/>
  <c r="O98" i="6"/>
  <c r="P98" i="6" s="1"/>
  <c r="O94" i="6"/>
  <c r="P94" i="6" s="1"/>
  <c r="O90" i="6"/>
  <c r="P90" i="6" s="1"/>
  <c r="O86" i="6"/>
  <c r="P86" i="6" s="1"/>
  <c r="O82" i="6"/>
  <c r="P82" i="6" s="1"/>
  <c r="O78" i="6"/>
  <c r="P78" i="6" s="1"/>
  <c r="O74" i="6"/>
  <c r="P74" i="6" s="1"/>
  <c r="O70" i="6"/>
  <c r="P70" i="6" s="1"/>
  <c r="O66" i="6"/>
  <c r="P66" i="6" s="1"/>
  <c r="O62" i="6"/>
  <c r="P62" i="6" s="1"/>
  <c r="O58" i="6"/>
  <c r="P58" i="6" s="1"/>
  <c r="O54" i="6"/>
  <c r="P54" i="6" s="1"/>
  <c r="O50" i="6"/>
  <c r="P50" i="6" s="1"/>
  <c r="O46" i="6"/>
  <c r="P46" i="6" s="1"/>
  <c r="O42" i="6"/>
  <c r="P42" i="6" s="1"/>
  <c r="O38" i="6"/>
  <c r="P38" i="6" s="1"/>
  <c r="O34" i="6"/>
  <c r="P34" i="6" s="1"/>
  <c r="O30" i="6"/>
  <c r="P30" i="6" s="1"/>
  <c r="O26" i="6"/>
  <c r="P26" i="6" s="1"/>
  <c r="O22" i="6"/>
  <c r="P22" i="6" s="1"/>
  <c r="O18" i="6"/>
  <c r="P18" i="6" s="1"/>
  <c r="O14" i="6"/>
  <c r="P14" i="6" s="1"/>
  <c r="O99" i="6"/>
  <c r="P99" i="6" s="1"/>
  <c r="O87" i="6"/>
  <c r="P87" i="6" s="1"/>
  <c r="O75" i="6"/>
  <c r="P75" i="6" s="1"/>
  <c r="O63" i="6"/>
  <c r="P63" i="6" s="1"/>
  <c r="O109" i="6"/>
  <c r="P109" i="6" s="1"/>
  <c r="O105" i="6"/>
  <c r="P105" i="6" s="1"/>
  <c r="O101" i="6"/>
  <c r="P101" i="6" s="1"/>
  <c r="O97" i="6"/>
  <c r="P97" i="6" s="1"/>
  <c r="O93" i="6"/>
  <c r="P93" i="6" s="1"/>
  <c r="O89" i="6"/>
  <c r="P89" i="6" s="1"/>
  <c r="O85" i="6"/>
  <c r="P85" i="6" s="1"/>
  <c r="O81" i="6"/>
  <c r="P81" i="6" s="1"/>
  <c r="O77" i="6"/>
  <c r="P77" i="6" s="1"/>
  <c r="O73" i="6"/>
  <c r="P73" i="6" s="1"/>
  <c r="O69" i="6"/>
  <c r="P69" i="6" s="1"/>
  <c r="O65" i="6"/>
  <c r="P65" i="6" s="1"/>
  <c r="O61" i="6"/>
  <c r="P61" i="6" s="1"/>
  <c r="O57" i="6"/>
  <c r="P57" i="6" s="1"/>
  <c r="O53" i="6"/>
  <c r="P53" i="6" s="1"/>
  <c r="O49" i="6"/>
  <c r="P49" i="6" s="1"/>
  <c r="O45" i="6"/>
  <c r="P45" i="6" s="1"/>
  <c r="O41" i="6"/>
  <c r="P41" i="6" s="1"/>
  <c r="O37" i="6"/>
  <c r="P37" i="6" s="1"/>
  <c r="O33" i="6"/>
  <c r="P33" i="6" s="1"/>
  <c r="O29" i="6"/>
  <c r="P29" i="6" s="1"/>
  <c r="O25" i="6"/>
  <c r="P25" i="6" s="1"/>
  <c r="O21" i="6"/>
  <c r="P21" i="6" s="1"/>
  <c r="O17" i="6"/>
  <c r="P17" i="6" s="1"/>
  <c r="O13" i="6"/>
  <c r="P13" i="6" s="1"/>
  <c r="O103" i="6"/>
  <c r="P103" i="6" s="1"/>
  <c r="O91" i="6"/>
  <c r="P91" i="6" s="1"/>
  <c r="O79" i="6"/>
  <c r="P79" i="6" s="1"/>
  <c r="O67" i="6"/>
  <c r="P67" i="6" s="1"/>
  <c r="O51" i="6"/>
  <c r="P51" i="6" s="1"/>
  <c r="O39" i="6"/>
  <c r="P39" i="6" s="1"/>
  <c r="O27" i="6"/>
  <c r="P27" i="6" s="1"/>
  <c r="O19" i="6"/>
  <c r="P19" i="6" s="1"/>
  <c r="O108" i="6"/>
  <c r="P108" i="6" s="1"/>
  <c r="O104" i="6"/>
  <c r="P104" i="6" s="1"/>
  <c r="O100" i="6"/>
  <c r="P100" i="6" s="1"/>
  <c r="O96" i="6"/>
  <c r="P96" i="6" s="1"/>
  <c r="O92" i="6"/>
  <c r="P92" i="6" s="1"/>
  <c r="O88" i="6"/>
  <c r="P88" i="6" s="1"/>
  <c r="O84" i="6"/>
  <c r="P84" i="6" s="1"/>
  <c r="O80" i="6"/>
  <c r="P80" i="6" s="1"/>
  <c r="O76" i="6"/>
  <c r="P76" i="6" s="1"/>
  <c r="O72" i="6"/>
  <c r="P72" i="6" s="1"/>
  <c r="O68" i="6"/>
  <c r="P68" i="6" s="1"/>
  <c r="O64" i="6"/>
  <c r="P64" i="6" s="1"/>
  <c r="O60" i="6"/>
  <c r="P60" i="6" s="1"/>
  <c r="O56" i="6"/>
  <c r="P56" i="6" s="1"/>
  <c r="O52" i="6"/>
  <c r="P52" i="6" s="1"/>
  <c r="O48" i="6"/>
  <c r="P48" i="6" s="1"/>
  <c r="O44" i="6"/>
  <c r="P44" i="6" s="1"/>
  <c r="O40" i="6"/>
  <c r="P40" i="6" s="1"/>
  <c r="O36" i="6"/>
  <c r="P36" i="6" s="1"/>
  <c r="O32" i="6"/>
  <c r="P32" i="6" s="1"/>
  <c r="O28" i="6"/>
  <c r="P28" i="6" s="1"/>
  <c r="O24" i="6"/>
  <c r="P24" i="6" s="1"/>
  <c r="O20" i="6"/>
  <c r="P20" i="6" s="1"/>
  <c r="O16" i="6"/>
  <c r="P16" i="6" s="1"/>
  <c r="O12" i="6"/>
  <c r="P12" i="6" s="1"/>
  <c r="D22" i="6"/>
  <c r="F22" i="6" s="1"/>
  <c r="E22" i="6"/>
  <c r="F3" i="5"/>
  <c r="C18" i="5"/>
  <c r="D18" i="5" s="1"/>
  <c r="E18" i="5" s="1"/>
  <c r="C19" i="5"/>
  <c r="D19" i="5" s="1"/>
  <c r="E19" i="5" s="1"/>
  <c r="C20" i="5"/>
  <c r="D20" i="5" s="1"/>
  <c r="E20" i="5" s="1"/>
  <c r="C21" i="5"/>
  <c r="D21" i="5" s="1"/>
  <c r="E21" i="5" s="1"/>
  <c r="C22" i="5"/>
  <c r="D22" i="5" s="1"/>
  <c r="E22" i="5" s="1"/>
  <c r="C23" i="5"/>
  <c r="D23" i="5" s="1"/>
  <c r="E23" i="5" s="1"/>
  <c r="C24" i="5"/>
  <c r="D24" i="5" s="1"/>
  <c r="E24" i="5" s="1"/>
  <c r="C25" i="5"/>
  <c r="D25" i="5" s="1"/>
  <c r="E25" i="5" s="1"/>
  <c r="C26" i="5"/>
  <c r="D26" i="5" s="1"/>
  <c r="E26" i="5" s="1"/>
  <c r="C27" i="5"/>
  <c r="D27" i="5" s="1"/>
  <c r="E27" i="5" s="1"/>
  <c r="C28" i="5"/>
  <c r="D28" i="5" s="1"/>
  <c r="E28" i="5" s="1"/>
  <c r="C29" i="5"/>
  <c r="D29" i="5" s="1"/>
  <c r="E29" i="5" s="1"/>
  <c r="C30" i="5"/>
  <c r="D30" i="5" s="1"/>
  <c r="E30" i="5" s="1"/>
  <c r="C31" i="5"/>
  <c r="D31" i="5" s="1"/>
  <c r="E31" i="5" s="1"/>
  <c r="C32" i="5"/>
  <c r="D32" i="5" s="1"/>
  <c r="E32" i="5" s="1"/>
  <c r="C33" i="5"/>
  <c r="D33" i="5" s="1"/>
  <c r="E33" i="5" s="1"/>
  <c r="C34" i="5"/>
  <c r="D34" i="5" s="1"/>
  <c r="E34" i="5" s="1"/>
  <c r="C35" i="5"/>
  <c r="D35" i="5" s="1"/>
  <c r="E35" i="5" s="1"/>
  <c r="C36" i="5"/>
  <c r="D36" i="5" s="1"/>
  <c r="E36" i="5" s="1"/>
  <c r="C37" i="5"/>
  <c r="D37" i="5" s="1"/>
  <c r="E37" i="5" s="1"/>
  <c r="C38" i="5"/>
  <c r="D38" i="5" s="1"/>
  <c r="E38" i="5" s="1"/>
  <c r="C39" i="5"/>
  <c r="D39" i="5" s="1"/>
  <c r="E39" i="5" s="1"/>
  <c r="C40" i="5"/>
  <c r="D40" i="5" s="1"/>
  <c r="E40" i="5" s="1"/>
  <c r="C41" i="5"/>
  <c r="D41" i="5" s="1"/>
  <c r="E41" i="5" s="1"/>
  <c r="C42" i="5"/>
  <c r="D42" i="5" s="1"/>
  <c r="E42" i="5" s="1"/>
  <c r="C43" i="5"/>
  <c r="D43" i="5" s="1"/>
  <c r="E43" i="5" s="1"/>
  <c r="C44" i="5"/>
  <c r="D44" i="5" s="1"/>
  <c r="E44" i="5" s="1"/>
  <c r="C45" i="5"/>
  <c r="D45" i="5" s="1"/>
  <c r="E45" i="5" s="1"/>
  <c r="C46" i="5"/>
  <c r="D46" i="5" s="1"/>
  <c r="E46" i="5" s="1"/>
  <c r="C47" i="5"/>
  <c r="D47" i="5" s="1"/>
  <c r="E47" i="5" s="1"/>
  <c r="C48" i="5"/>
  <c r="D48" i="5" s="1"/>
  <c r="E48" i="5" s="1"/>
  <c r="C49" i="5"/>
  <c r="D49" i="5" s="1"/>
  <c r="E49" i="5" s="1"/>
  <c r="C50" i="5"/>
  <c r="D50" i="5" s="1"/>
  <c r="E50" i="5" s="1"/>
  <c r="C51" i="5"/>
  <c r="D51" i="5" s="1"/>
  <c r="E51" i="5" s="1"/>
  <c r="C52" i="5"/>
  <c r="D52" i="5" s="1"/>
  <c r="E52" i="5" s="1"/>
  <c r="C53" i="5"/>
  <c r="D53" i="5" s="1"/>
  <c r="E53" i="5" s="1"/>
  <c r="C54" i="5"/>
  <c r="D54" i="5" s="1"/>
  <c r="E54" i="5" s="1"/>
  <c r="C55" i="5"/>
  <c r="D55" i="5" s="1"/>
  <c r="E55" i="5" s="1"/>
  <c r="C56" i="5"/>
  <c r="D56" i="5" s="1"/>
  <c r="E56" i="5" s="1"/>
  <c r="C57" i="5"/>
  <c r="D57" i="5" s="1"/>
  <c r="E57" i="5" s="1"/>
  <c r="C58" i="5"/>
  <c r="D58" i="5" s="1"/>
  <c r="E58" i="5" s="1"/>
  <c r="C59" i="5"/>
  <c r="D59" i="5" s="1"/>
  <c r="E59" i="5" s="1"/>
  <c r="C60" i="5"/>
  <c r="D60" i="5" s="1"/>
  <c r="E60" i="5" s="1"/>
  <c r="C61" i="5"/>
  <c r="D61" i="5" s="1"/>
  <c r="E61" i="5" s="1"/>
  <c r="C62" i="5"/>
  <c r="D62" i="5" s="1"/>
  <c r="E62" i="5" s="1"/>
  <c r="C63" i="5"/>
  <c r="D63" i="5" s="1"/>
  <c r="E63" i="5" s="1"/>
  <c r="C64" i="5"/>
  <c r="D64" i="5" s="1"/>
  <c r="E64" i="5" s="1"/>
  <c r="C65" i="5"/>
  <c r="D65" i="5" s="1"/>
  <c r="E65" i="5" s="1"/>
  <c r="C66" i="5"/>
  <c r="D66" i="5" s="1"/>
  <c r="E66" i="5" s="1"/>
  <c r="C67" i="5"/>
  <c r="D67" i="5" s="1"/>
  <c r="E67" i="5" s="1"/>
  <c r="C68" i="5"/>
  <c r="D68" i="5" s="1"/>
  <c r="E68" i="5" s="1"/>
  <c r="C69" i="5"/>
  <c r="D69" i="5" s="1"/>
  <c r="E69" i="5" s="1"/>
  <c r="C70" i="5"/>
  <c r="D70" i="5" s="1"/>
  <c r="E70" i="5" s="1"/>
  <c r="C71" i="5"/>
  <c r="D71" i="5" s="1"/>
  <c r="E71" i="5" s="1"/>
  <c r="C72" i="5"/>
  <c r="D72" i="5" s="1"/>
  <c r="E72" i="5" s="1"/>
  <c r="C73" i="5"/>
  <c r="D73" i="5" s="1"/>
  <c r="E73" i="5" s="1"/>
  <c r="C74" i="5"/>
  <c r="D74" i="5" s="1"/>
  <c r="E74" i="5" s="1"/>
  <c r="C75" i="5"/>
  <c r="D75" i="5" s="1"/>
  <c r="E75" i="5" s="1"/>
  <c r="C76" i="5"/>
  <c r="D76" i="5" s="1"/>
  <c r="E76" i="5" s="1"/>
  <c r="C77" i="5"/>
  <c r="D77" i="5" s="1"/>
  <c r="E77" i="5" s="1"/>
  <c r="C78" i="5"/>
  <c r="D78" i="5" s="1"/>
  <c r="E78" i="5" s="1"/>
  <c r="C79" i="5"/>
  <c r="D79" i="5" s="1"/>
  <c r="E79" i="5" s="1"/>
  <c r="C80" i="5"/>
  <c r="D80" i="5" s="1"/>
  <c r="E80" i="5" s="1"/>
  <c r="C81" i="5"/>
  <c r="D81" i="5" s="1"/>
  <c r="E81" i="5" s="1"/>
  <c r="C82" i="5"/>
  <c r="D82" i="5" s="1"/>
  <c r="E82" i="5" s="1"/>
  <c r="C83" i="5"/>
  <c r="D83" i="5" s="1"/>
  <c r="E83" i="5" s="1"/>
  <c r="C84" i="5"/>
  <c r="D84" i="5" s="1"/>
  <c r="E84" i="5" s="1"/>
  <c r="C85" i="5"/>
  <c r="D85" i="5" s="1"/>
  <c r="E85" i="5" s="1"/>
  <c r="C86" i="5"/>
  <c r="D86" i="5" s="1"/>
  <c r="E86" i="5" s="1"/>
  <c r="C87" i="5"/>
  <c r="D87" i="5" s="1"/>
  <c r="E87" i="5" s="1"/>
  <c r="C88" i="5"/>
  <c r="D88" i="5" s="1"/>
  <c r="E88" i="5" s="1"/>
  <c r="C89" i="5"/>
  <c r="D89" i="5" s="1"/>
  <c r="E89" i="5" s="1"/>
  <c r="C90" i="5"/>
  <c r="D90" i="5" s="1"/>
  <c r="E90" i="5" s="1"/>
  <c r="C91" i="5"/>
  <c r="D91" i="5" s="1"/>
  <c r="E91" i="5" s="1"/>
  <c r="C92" i="5"/>
  <c r="D92" i="5" s="1"/>
  <c r="E92" i="5" s="1"/>
  <c r="C93" i="5"/>
  <c r="D93" i="5" s="1"/>
  <c r="E93" i="5" s="1"/>
  <c r="C94" i="5"/>
  <c r="D94" i="5" s="1"/>
  <c r="E94" i="5" s="1"/>
  <c r="C95" i="5"/>
  <c r="D95" i="5" s="1"/>
  <c r="E95" i="5" s="1"/>
  <c r="C96" i="5"/>
  <c r="D96" i="5" s="1"/>
  <c r="E96" i="5" s="1"/>
  <c r="C97" i="5"/>
  <c r="D97" i="5" s="1"/>
  <c r="E97" i="5" s="1"/>
  <c r="C98" i="5"/>
  <c r="D98" i="5" s="1"/>
  <c r="E98" i="5" s="1"/>
  <c r="C99" i="5"/>
  <c r="D99" i="5" s="1"/>
  <c r="E99" i="5" s="1"/>
  <c r="C100" i="5"/>
  <c r="D100" i="5" s="1"/>
  <c r="E100" i="5" s="1"/>
  <c r="C101" i="5"/>
  <c r="D101" i="5" s="1"/>
  <c r="E101" i="5" s="1"/>
  <c r="C102" i="5"/>
  <c r="D102" i="5" s="1"/>
  <c r="E102" i="5" s="1"/>
  <c r="C103" i="5"/>
  <c r="D103" i="5" s="1"/>
  <c r="E103" i="5" s="1"/>
  <c r="C104" i="5"/>
  <c r="D104" i="5" s="1"/>
  <c r="E104" i="5" s="1"/>
  <c r="C105" i="5"/>
  <c r="D105" i="5" s="1"/>
  <c r="E105" i="5" s="1"/>
  <c r="C106" i="5"/>
  <c r="D106" i="5" s="1"/>
  <c r="E106" i="5" s="1"/>
  <c r="C107" i="5"/>
  <c r="D107" i="5" s="1"/>
  <c r="E107" i="5" s="1"/>
  <c r="C108" i="5"/>
  <c r="D108" i="5" s="1"/>
  <c r="E108" i="5" s="1"/>
  <c r="C109" i="5"/>
  <c r="D109" i="5" s="1"/>
  <c r="E109" i="5" s="1"/>
  <c r="C110" i="5"/>
  <c r="D110" i="5" s="1"/>
  <c r="E110" i="5" s="1"/>
  <c r="C111" i="5"/>
  <c r="D111" i="5" s="1"/>
  <c r="E111" i="5" s="1"/>
  <c r="C112" i="5"/>
  <c r="D112" i="5" s="1"/>
  <c r="E112" i="5" s="1"/>
  <c r="C113" i="5"/>
  <c r="D113" i="5" s="1"/>
  <c r="E113" i="5" s="1"/>
  <c r="C114" i="5"/>
  <c r="D114" i="5" s="1"/>
  <c r="E114" i="5" s="1"/>
  <c r="C115" i="5"/>
  <c r="D115" i="5" s="1"/>
  <c r="E115" i="5" s="1"/>
  <c r="C116" i="5"/>
  <c r="D116" i="5" s="1"/>
  <c r="E116" i="5" s="1"/>
  <c r="C17" i="5"/>
  <c r="D17" i="5" s="1"/>
  <c r="E17" i="5" s="1"/>
  <c r="E12" i="5"/>
  <c r="F12" i="5"/>
  <c r="E8" i="5"/>
  <c r="E9" i="5"/>
  <c r="E10" i="5"/>
  <c r="E11" i="5"/>
  <c r="E7" i="5"/>
  <c r="F7" i="5"/>
  <c r="F8" i="5"/>
  <c r="F9" i="5"/>
  <c r="F10" i="5"/>
  <c r="F11" i="5"/>
  <c r="F6" i="5"/>
  <c r="D8" i="5"/>
  <c r="D9" i="5" s="1"/>
  <c r="D10" i="5" s="1"/>
  <c r="D11" i="5" s="1"/>
  <c r="D12" i="5" s="1"/>
  <c r="D7" i="5"/>
  <c r="D6" i="5"/>
  <c r="F17" i="5" l="1"/>
  <c r="I17" i="5"/>
  <c r="M11" i="6"/>
  <c r="N65" i="6" s="1"/>
  <c r="O11" i="6"/>
  <c r="P11" i="6" s="1"/>
  <c r="Q14" i="6" s="1"/>
  <c r="D18" i="6"/>
  <c r="F18" i="6" s="1"/>
  <c r="E18" i="6"/>
  <c r="D13" i="6"/>
  <c r="F13" i="6" s="1"/>
  <c r="F12" i="6"/>
  <c r="E13" i="6"/>
  <c r="O95" i="6"/>
  <c r="P95" i="6" s="1"/>
  <c r="O59" i="6"/>
  <c r="P59" i="6" s="1"/>
  <c r="O107" i="6"/>
  <c r="P107" i="6" s="1"/>
  <c r="O35" i="6"/>
  <c r="P35" i="6" s="1"/>
  <c r="O71" i="6"/>
  <c r="P71" i="6" s="1"/>
  <c r="O23" i="6"/>
  <c r="P23" i="6" s="1"/>
  <c r="O55" i="6"/>
  <c r="P55" i="6" s="1"/>
  <c r="O47" i="6"/>
  <c r="P47" i="6" s="1"/>
  <c r="O83" i="6"/>
  <c r="P83" i="6" s="1"/>
  <c r="O15" i="6"/>
  <c r="P15" i="6" s="1"/>
  <c r="F71" i="5"/>
  <c r="F107" i="5"/>
  <c r="F95" i="5"/>
  <c r="F87" i="5"/>
  <c r="F79" i="5"/>
  <c r="F63" i="5"/>
  <c r="F59" i="5"/>
  <c r="F51" i="5"/>
  <c r="F43" i="5"/>
  <c r="F35" i="5"/>
  <c r="F23" i="5"/>
  <c r="F114" i="5"/>
  <c r="F110" i="5"/>
  <c r="F106" i="5"/>
  <c r="F102" i="5"/>
  <c r="F98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15" i="5"/>
  <c r="F103" i="5"/>
  <c r="F99" i="5"/>
  <c r="F91" i="5"/>
  <c r="F83" i="5"/>
  <c r="F75" i="5"/>
  <c r="F67" i="5"/>
  <c r="F55" i="5"/>
  <c r="F47" i="5"/>
  <c r="F39" i="5"/>
  <c r="F31" i="5"/>
  <c r="F27" i="5"/>
  <c r="F113" i="5"/>
  <c r="F109" i="5"/>
  <c r="F105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11" i="5"/>
  <c r="F116" i="5"/>
  <c r="I16" i="5" s="1"/>
  <c r="F112" i="5"/>
  <c r="F108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9" i="5"/>
  <c r="F18" i="5"/>
  <c r="I23" i="3"/>
  <c r="J23" i="3" s="1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2" i="3"/>
  <c r="J22" i="3" s="1"/>
  <c r="T22" i="3" s="1"/>
  <c r="U22" i="3" s="1"/>
  <c r="B26" i="3"/>
  <c r="F23" i="3"/>
  <c r="E24" i="3" s="1"/>
  <c r="E23" i="3"/>
  <c r="D23" i="3"/>
  <c r="D24" i="3" s="1"/>
  <c r="N45" i="6" l="1"/>
  <c r="N52" i="6"/>
  <c r="N63" i="6"/>
  <c r="N32" i="6"/>
  <c r="N58" i="6"/>
  <c r="N107" i="6"/>
  <c r="N90" i="6"/>
  <c r="N75" i="6"/>
  <c r="N30" i="6"/>
  <c r="N66" i="6"/>
  <c r="N74" i="6"/>
  <c r="N77" i="6"/>
  <c r="N33" i="6"/>
  <c r="N54" i="6"/>
  <c r="N29" i="6"/>
  <c r="N40" i="6"/>
  <c r="N36" i="6"/>
  <c r="N55" i="6"/>
  <c r="N70" i="6"/>
  <c r="N59" i="6"/>
  <c r="N38" i="6"/>
  <c r="N31" i="6"/>
  <c r="N89" i="6"/>
  <c r="N57" i="6"/>
  <c r="N109" i="6"/>
  <c r="N68" i="6"/>
  <c r="N51" i="6"/>
  <c r="N27" i="6"/>
  <c r="N67" i="6"/>
  <c r="N25" i="6"/>
  <c r="N87" i="6"/>
  <c r="N35" i="6"/>
  <c r="N26" i="6"/>
  <c r="N93" i="6"/>
  <c r="N100" i="6"/>
  <c r="N110" i="6"/>
  <c r="N5" i="6" s="1"/>
  <c r="N88" i="6"/>
  <c r="N102" i="6"/>
  <c r="N99" i="6"/>
  <c r="N73" i="6"/>
  <c r="N64" i="6"/>
  <c r="N17" i="6"/>
  <c r="N62" i="6"/>
  <c r="N56" i="6"/>
  <c r="N48" i="6"/>
  <c r="N83" i="6"/>
  <c r="N96" i="6"/>
  <c r="N94" i="6"/>
  <c r="N82" i="6"/>
  <c r="N49" i="6"/>
  <c r="N47" i="6"/>
  <c r="N50" i="6"/>
  <c r="N72" i="6"/>
  <c r="N39" i="6"/>
  <c r="N104" i="6"/>
  <c r="N19" i="6"/>
  <c r="N18" i="6"/>
  <c r="N91" i="6"/>
  <c r="N103" i="6"/>
  <c r="N101" i="6"/>
  <c r="N85" i="6"/>
  <c r="N69" i="6"/>
  <c r="N37" i="6"/>
  <c r="N21" i="6"/>
  <c r="N108" i="6"/>
  <c r="N76" i="6"/>
  <c r="N60" i="6"/>
  <c r="N44" i="6"/>
  <c r="N71" i="6"/>
  <c r="N78" i="6"/>
  <c r="N46" i="6"/>
  <c r="N106" i="6"/>
  <c r="N42" i="6"/>
  <c r="N43" i="6"/>
  <c r="N61" i="6"/>
  <c r="N84" i="6"/>
  <c r="N20" i="6"/>
  <c r="N81" i="6"/>
  <c r="N95" i="6"/>
  <c r="N86" i="6"/>
  <c r="N22" i="6"/>
  <c r="N105" i="6"/>
  <c r="N41" i="6"/>
  <c r="N80" i="6"/>
  <c r="N16" i="6"/>
  <c r="N15" i="6"/>
  <c r="N24" i="6"/>
  <c r="N98" i="6"/>
  <c r="N34" i="6"/>
  <c r="N23" i="6"/>
  <c r="N53" i="6"/>
  <c r="N92" i="6"/>
  <c r="N28" i="6"/>
  <c r="N79" i="6"/>
  <c r="N97" i="6"/>
  <c r="Q13" i="6"/>
  <c r="Q11" i="6"/>
  <c r="Q12" i="6"/>
  <c r="N11" i="6"/>
  <c r="N12" i="6"/>
  <c r="N13" i="6"/>
  <c r="N14" i="6"/>
  <c r="V22" i="3"/>
  <c r="Q23" i="3"/>
  <c r="R23" i="3" s="1"/>
  <c r="T23" i="3"/>
  <c r="U23" i="3" s="1"/>
  <c r="K23" i="3"/>
  <c r="L23" i="3" s="1"/>
  <c r="N23" i="3"/>
  <c r="O23" i="3" s="1"/>
  <c r="N22" i="3"/>
  <c r="O22" i="3" s="1"/>
  <c r="Q22" i="3"/>
  <c r="R22" i="3" s="1"/>
  <c r="K22" i="3"/>
  <c r="L22" i="3" s="1"/>
  <c r="J27" i="3"/>
  <c r="J50" i="3"/>
  <c r="J46" i="3"/>
  <c r="J42" i="3"/>
  <c r="J38" i="3"/>
  <c r="J34" i="3"/>
  <c r="J30" i="3"/>
  <c r="J26" i="3"/>
  <c r="J49" i="3"/>
  <c r="J45" i="3"/>
  <c r="J41" i="3"/>
  <c r="J37" i="3"/>
  <c r="J33" i="3"/>
  <c r="J29" i="3"/>
  <c r="J25" i="3"/>
  <c r="J51" i="3"/>
  <c r="J47" i="3"/>
  <c r="J39" i="3"/>
  <c r="J35" i="3"/>
  <c r="J48" i="3"/>
  <c r="J44" i="3"/>
  <c r="J40" i="3"/>
  <c r="J36" i="3"/>
  <c r="J32" i="3"/>
  <c r="J28" i="3"/>
  <c r="J24" i="3"/>
  <c r="J43" i="3"/>
  <c r="J31" i="3"/>
  <c r="D25" i="3"/>
  <c r="F25" i="3" s="1"/>
  <c r="F24" i="3"/>
  <c r="E25" i="3" s="1"/>
  <c r="Q28" i="6" l="1"/>
  <c r="Q44" i="6"/>
  <c r="Q60" i="6"/>
  <c r="Q76" i="6"/>
  <c r="Q92" i="6"/>
  <c r="Q108" i="6"/>
  <c r="Q21" i="6"/>
  <c r="Q37" i="6"/>
  <c r="Q53" i="6"/>
  <c r="Q69" i="6"/>
  <c r="Q85" i="6"/>
  <c r="Q101" i="6"/>
  <c r="Q30" i="6"/>
  <c r="Q46" i="6"/>
  <c r="Q62" i="6"/>
  <c r="Q78" i="6"/>
  <c r="Q94" i="6"/>
  <c r="Q110" i="6"/>
  <c r="Q5" i="6" s="1"/>
  <c r="Q27" i="6"/>
  <c r="Q43" i="6"/>
  <c r="Q59" i="6"/>
  <c r="Q75" i="6"/>
  <c r="Q91" i="6"/>
  <c r="Q56" i="6"/>
  <c r="Q26" i="6"/>
  <c r="Q90" i="6"/>
  <c r="Q39" i="6"/>
  <c r="Q87" i="6"/>
  <c r="Q16" i="6"/>
  <c r="Q32" i="6"/>
  <c r="Q48" i="6"/>
  <c r="Q64" i="6"/>
  <c r="Q80" i="6"/>
  <c r="Q96" i="6"/>
  <c r="Q99" i="6"/>
  <c r="Q25" i="6"/>
  <c r="Q41" i="6"/>
  <c r="Q57" i="6"/>
  <c r="Q73" i="6"/>
  <c r="Q89" i="6"/>
  <c r="Q105" i="6"/>
  <c r="Q18" i="6"/>
  <c r="Q34" i="6"/>
  <c r="Q50" i="6"/>
  <c r="Q66" i="6"/>
  <c r="Q82" i="6"/>
  <c r="Q98" i="6"/>
  <c r="Q15" i="6"/>
  <c r="Q31" i="6"/>
  <c r="Q47" i="6"/>
  <c r="Q63" i="6"/>
  <c r="Q79" i="6"/>
  <c r="Q103" i="6"/>
  <c r="Q24" i="6"/>
  <c r="Q88" i="6"/>
  <c r="Q104" i="6"/>
  <c r="Q33" i="6"/>
  <c r="Q65" i="6"/>
  <c r="Q97" i="6"/>
  <c r="Q58" i="6"/>
  <c r="Q106" i="6"/>
  <c r="Q55" i="6"/>
  <c r="Q20" i="6"/>
  <c r="Q36" i="6"/>
  <c r="Q52" i="6"/>
  <c r="Q68" i="6"/>
  <c r="Q84" i="6"/>
  <c r="Q100" i="6"/>
  <c r="Q29" i="6"/>
  <c r="Q45" i="6"/>
  <c r="Q61" i="6"/>
  <c r="Q77" i="6"/>
  <c r="Q93" i="6"/>
  <c r="Q109" i="6"/>
  <c r="Q22" i="6"/>
  <c r="Q38" i="6"/>
  <c r="Q54" i="6"/>
  <c r="Q70" i="6"/>
  <c r="Q86" i="6"/>
  <c r="Q102" i="6"/>
  <c r="Q19" i="6"/>
  <c r="Q35" i="6"/>
  <c r="Q51" i="6"/>
  <c r="Q67" i="6"/>
  <c r="Q83" i="6"/>
  <c r="Q107" i="6"/>
  <c r="Q40" i="6"/>
  <c r="Q72" i="6"/>
  <c r="Q17" i="6"/>
  <c r="Q49" i="6"/>
  <c r="Q81" i="6"/>
  <c r="Q95" i="6"/>
  <c r="Q42" i="6"/>
  <c r="Q74" i="6"/>
  <c r="Q23" i="6"/>
  <c r="Q71" i="6"/>
  <c r="V23" i="3"/>
  <c r="S22" i="3"/>
  <c r="S23" i="3"/>
  <c r="P22" i="3"/>
  <c r="P23" i="3"/>
  <c r="M22" i="3"/>
  <c r="M23" i="3"/>
  <c r="K28" i="3"/>
  <c r="L28" i="3" s="1"/>
  <c r="Q28" i="3"/>
  <c r="R28" i="3" s="1"/>
  <c r="N28" i="3"/>
  <c r="O28" i="3" s="1"/>
  <c r="T28" i="3"/>
  <c r="U28" i="3" s="1"/>
  <c r="K44" i="3"/>
  <c r="L44" i="3" s="1"/>
  <c r="Q44" i="3"/>
  <c r="R44" i="3" s="1"/>
  <c r="N44" i="3"/>
  <c r="O44" i="3" s="1"/>
  <c r="T44" i="3"/>
  <c r="U44" i="3" s="1"/>
  <c r="K33" i="3"/>
  <c r="L33" i="3" s="1"/>
  <c r="Q33" i="3"/>
  <c r="R33" i="3" s="1"/>
  <c r="N33" i="3"/>
  <c r="O33" i="3" s="1"/>
  <c r="T33" i="3"/>
  <c r="U33" i="3" s="1"/>
  <c r="K38" i="3"/>
  <c r="L38" i="3" s="1"/>
  <c r="Q38" i="3"/>
  <c r="R38" i="3" s="1"/>
  <c r="N38" i="3"/>
  <c r="O38" i="3" s="1"/>
  <c r="T38" i="3"/>
  <c r="U38" i="3" s="1"/>
  <c r="K27" i="3"/>
  <c r="L27" i="3" s="1"/>
  <c r="Q27" i="3"/>
  <c r="R27" i="3" s="1"/>
  <c r="N27" i="3"/>
  <c r="O27" i="3" s="1"/>
  <c r="T27" i="3"/>
  <c r="U27" i="3" s="1"/>
  <c r="K31" i="3"/>
  <c r="L31" i="3" s="1"/>
  <c r="Q31" i="3"/>
  <c r="R31" i="3" s="1"/>
  <c r="N31" i="3"/>
  <c r="O31" i="3" s="1"/>
  <c r="T31" i="3"/>
  <c r="U31" i="3" s="1"/>
  <c r="K48" i="3"/>
  <c r="L48" i="3" s="1"/>
  <c r="Q48" i="3"/>
  <c r="R48" i="3" s="1"/>
  <c r="N48" i="3"/>
  <c r="O48" i="3" s="1"/>
  <c r="T48" i="3"/>
  <c r="U48" i="3" s="1"/>
  <c r="K37" i="3"/>
  <c r="L37" i="3" s="1"/>
  <c r="Q37" i="3"/>
  <c r="R37" i="3" s="1"/>
  <c r="N37" i="3"/>
  <c r="O37" i="3" s="1"/>
  <c r="T37" i="3"/>
  <c r="U37" i="3" s="1"/>
  <c r="K26" i="3"/>
  <c r="L26" i="3" s="1"/>
  <c r="Q26" i="3"/>
  <c r="R26" i="3" s="1"/>
  <c r="N26" i="3"/>
  <c r="O26" i="3" s="1"/>
  <c r="T26" i="3"/>
  <c r="U26" i="3" s="1"/>
  <c r="K42" i="3"/>
  <c r="L42" i="3" s="1"/>
  <c r="Q42" i="3"/>
  <c r="R42" i="3" s="1"/>
  <c r="N42" i="3"/>
  <c r="O42" i="3" s="1"/>
  <c r="T42" i="3"/>
  <c r="U42" i="3" s="1"/>
  <c r="K43" i="3"/>
  <c r="L43" i="3" s="1"/>
  <c r="Q43" i="3"/>
  <c r="R43" i="3" s="1"/>
  <c r="N43" i="3"/>
  <c r="O43" i="3" s="1"/>
  <c r="T43" i="3"/>
  <c r="U43" i="3" s="1"/>
  <c r="K36" i="3"/>
  <c r="L36" i="3" s="1"/>
  <c r="Q36" i="3"/>
  <c r="R36" i="3" s="1"/>
  <c r="N36" i="3"/>
  <c r="O36" i="3" s="1"/>
  <c r="T36" i="3"/>
  <c r="U36" i="3" s="1"/>
  <c r="K35" i="3"/>
  <c r="L35" i="3" s="1"/>
  <c r="Q35" i="3"/>
  <c r="R35" i="3" s="1"/>
  <c r="N35" i="3"/>
  <c r="O35" i="3" s="1"/>
  <c r="T35" i="3"/>
  <c r="U35" i="3" s="1"/>
  <c r="K25" i="3"/>
  <c r="L25" i="3" s="1"/>
  <c r="Q25" i="3"/>
  <c r="R25" i="3" s="1"/>
  <c r="N25" i="3"/>
  <c r="O25" i="3" s="1"/>
  <c r="T25" i="3"/>
  <c r="U25" i="3" s="1"/>
  <c r="K41" i="3"/>
  <c r="L41" i="3" s="1"/>
  <c r="Q41" i="3"/>
  <c r="R41" i="3" s="1"/>
  <c r="N41" i="3"/>
  <c r="O41" i="3" s="1"/>
  <c r="T41" i="3"/>
  <c r="U41" i="3" s="1"/>
  <c r="K30" i="3"/>
  <c r="L30" i="3" s="1"/>
  <c r="Q30" i="3"/>
  <c r="R30" i="3" s="1"/>
  <c r="N30" i="3"/>
  <c r="O30" i="3" s="1"/>
  <c r="T30" i="3"/>
  <c r="U30" i="3" s="1"/>
  <c r="K46" i="3"/>
  <c r="L46" i="3" s="1"/>
  <c r="Q46" i="3"/>
  <c r="R46" i="3" s="1"/>
  <c r="N46" i="3"/>
  <c r="O46" i="3" s="1"/>
  <c r="T46" i="3"/>
  <c r="U46" i="3" s="1"/>
  <c r="K47" i="3"/>
  <c r="L47" i="3" s="1"/>
  <c r="Q47" i="3"/>
  <c r="R47" i="3" s="1"/>
  <c r="N47" i="3"/>
  <c r="O47" i="3" s="1"/>
  <c r="T47" i="3"/>
  <c r="U47" i="3" s="1"/>
  <c r="K49" i="3"/>
  <c r="L49" i="3" s="1"/>
  <c r="Q49" i="3"/>
  <c r="R49" i="3" s="1"/>
  <c r="N49" i="3"/>
  <c r="O49" i="3" s="1"/>
  <c r="T49" i="3"/>
  <c r="U49" i="3" s="1"/>
  <c r="K32" i="3"/>
  <c r="L32" i="3" s="1"/>
  <c r="Q32" i="3"/>
  <c r="R32" i="3" s="1"/>
  <c r="N32" i="3"/>
  <c r="O32" i="3" s="1"/>
  <c r="T32" i="3"/>
  <c r="U32" i="3" s="1"/>
  <c r="K51" i="3"/>
  <c r="L51" i="3" s="1"/>
  <c r="Q51" i="3"/>
  <c r="R51" i="3" s="1"/>
  <c r="N51" i="3"/>
  <c r="O51" i="3" s="1"/>
  <c r="T51" i="3"/>
  <c r="U51" i="3" s="1"/>
  <c r="K24" i="3"/>
  <c r="L24" i="3" s="1"/>
  <c r="M24" i="3" s="1"/>
  <c r="Q24" i="3"/>
  <c r="R24" i="3" s="1"/>
  <c r="N24" i="3"/>
  <c r="O24" i="3" s="1"/>
  <c r="P24" i="3" s="1"/>
  <c r="T24" i="3"/>
  <c r="U24" i="3" s="1"/>
  <c r="K40" i="3"/>
  <c r="L40" i="3" s="1"/>
  <c r="Q40" i="3"/>
  <c r="R40" i="3" s="1"/>
  <c r="N40" i="3"/>
  <c r="O40" i="3" s="1"/>
  <c r="T40" i="3"/>
  <c r="U40" i="3" s="1"/>
  <c r="K39" i="3"/>
  <c r="L39" i="3" s="1"/>
  <c r="Q39" i="3"/>
  <c r="R39" i="3" s="1"/>
  <c r="N39" i="3"/>
  <c r="O39" i="3" s="1"/>
  <c r="T39" i="3"/>
  <c r="U39" i="3" s="1"/>
  <c r="K29" i="3"/>
  <c r="L29" i="3" s="1"/>
  <c r="Q29" i="3"/>
  <c r="R29" i="3" s="1"/>
  <c r="N29" i="3"/>
  <c r="O29" i="3" s="1"/>
  <c r="T29" i="3"/>
  <c r="U29" i="3" s="1"/>
  <c r="K45" i="3"/>
  <c r="L45" i="3" s="1"/>
  <c r="Q45" i="3"/>
  <c r="R45" i="3" s="1"/>
  <c r="N45" i="3"/>
  <c r="O45" i="3" s="1"/>
  <c r="T45" i="3"/>
  <c r="U45" i="3" s="1"/>
  <c r="K34" i="3"/>
  <c r="L34" i="3" s="1"/>
  <c r="Q34" i="3"/>
  <c r="R34" i="3" s="1"/>
  <c r="N34" i="3"/>
  <c r="O34" i="3" s="1"/>
  <c r="T34" i="3"/>
  <c r="U34" i="3" s="1"/>
  <c r="K50" i="3"/>
  <c r="L50" i="3" s="1"/>
  <c r="Q50" i="3"/>
  <c r="R50" i="3" s="1"/>
  <c r="N50" i="3"/>
  <c r="O50" i="3" s="1"/>
  <c r="T50" i="3"/>
  <c r="U50" i="3" s="1"/>
  <c r="J53" i="3"/>
  <c r="V33" i="3" l="1"/>
  <c r="V24" i="3"/>
  <c r="V39" i="3"/>
  <c r="V46" i="3"/>
  <c r="V35" i="3"/>
  <c r="V47" i="3"/>
  <c r="V30" i="3"/>
  <c r="V42" i="3"/>
  <c r="V43" i="3"/>
  <c r="V45" i="3"/>
  <c r="V26" i="3"/>
  <c r="V36" i="3"/>
  <c r="V29" i="3"/>
  <c r="V32" i="3"/>
  <c r="V38" i="3"/>
  <c r="V28" i="3"/>
  <c r="V50" i="3"/>
  <c r="V34" i="3"/>
  <c r="V41" i="3"/>
  <c r="V40" i="3"/>
  <c r="V25" i="3"/>
  <c r="V48" i="3"/>
  <c r="V51" i="3"/>
  <c r="V49" i="3"/>
  <c r="V37" i="3"/>
  <c r="V44" i="3"/>
  <c r="V27" i="3"/>
  <c r="V31" i="3"/>
  <c r="S35" i="3"/>
  <c r="S24" i="3"/>
  <c r="S49" i="3"/>
  <c r="S33" i="3"/>
  <c r="S30" i="3"/>
  <c r="S36" i="3"/>
  <c r="S50" i="3"/>
  <c r="S43" i="3"/>
  <c r="S27" i="3"/>
  <c r="S26" i="3"/>
  <c r="S40" i="3"/>
  <c r="S47" i="3"/>
  <c r="S46" i="3"/>
  <c r="S45" i="3"/>
  <c r="S29" i="3"/>
  <c r="S48" i="3"/>
  <c r="S32" i="3"/>
  <c r="S34" i="3"/>
  <c r="S39" i="3"/>
  <c r="S37" i="3"/>
  <c r="S42" i="3"/>
  <c r="S31" i="3"/>
  <c r="S38" i="3"/>
  <c r="S41" i="3"/>
  <c r="S25" i="3"/>
  <c r="S44" i="3"/>
  <c r="S28" i="3"/>
  <c r="S51" i="3"/>
  <c r="P31" i="3"/>
  <c r="P51" i="3"/>
  <c r="P38" i="3"/>
  <c r="P49" i="3"/>
  <c r="P32" i="3"/>
  <c r="P42" i="3"/>
  <c r="P35" i="3"/>
  <c r="P26" i="3"/>
  <c r="P37" i="3"/>
  <c r="P48" i="3"/>
  <c r="P27" i="3"/>
  <c r="P44" i="3"/>
  <c r="P33" i="3"/>
  <c r="P40" i="3"/>
  <c r="P43" i="3"/>
  <c r="P50" i="3"/>
  <c r="P34" i="3"/>
  <c r="P28" i="3"/>
  <c r="P45" i="3"/>
  <c r="P29" i="3"/>
  <c r="P36" i="3"/>
  <c r="P39" i="3"/>
  <c r="P46" i="3"/>
  <c r="P30" i="3"/>
  <c r="P47" i="3"/>
  <c r="P41" i="3"/>
  <c r="P25" i="3"/>
  <c r="M47" i="3"/>
  <c r="M30" i="3"/>
  <c r="M27" i="3"/>
  <c r="M39" i="3"/>
  <c r="M26" i="3"/>
  <c r="M49" i="3"/>
  <c r="M46" i="3"/>
  <c r="M32" i="3"/>
  <c r="M37" i="3"/>
  <c r="M44" i="3"/>
  <c r="M42" i="3"/>
  <c r="M51" i="3"/>
  <c r="M33" i="3"/>
  <c r="M36" i="3"/>
  <c r="M31" i="3"/>
  <c r="M38" i="3"/>
  <c r="M48" i="3"/>
  <c r="M43" i="3"/>
  <c r="M45" i="3"/>
  <c r="M29" i="3"/>
  <c r="M28" i="3"/>
  <c r="M50" i="3"/>
  <c r="M34" i="3"/>
  <c r="M40" i="3"/>
  <c r="M35" i="3"/>
  <c r="M41" i="3"/>
  <c r="M25" i="3"/>
  <c r="C26" i="3"/>
  <c r="C26" i="2" l="1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E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18" i="2"/>
  <c r="D18" i="2" s="1"/>
  <c r="C17" i="2"/>
  <c r="D17" i="2" s="1"/>
  <c r="E17" i="2" s="1"/>
  <c r="C16" i="2"/>
  <c r="D16" i="2" s="1"/>
  <c r="D11" i="2"/>
  <c r="F11" i="2" s="1"/>
  <c r="E12" i="2" s="1"/>
  <c r="C14" i="2"/>
  <c r="D12" i="2" l="1"/>
  <c r="E16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J4" i="1"/>
  <c r="J3" i="1"/>
  <c r="G15" i="1"/>
  <c r="E16" i="1" s="1"/>
  <c r="D16" i="1"/>
  <c r="G16" i="1" s="1"/>
  <c r="E17" i="1" s="1"/>
  <c r="C26" i="1"/>
  <c r="D13" i="2" l="1"/>
  <c r="F13" i="2" s="1"/>
  <c r="F12" i="2"/>
  <c r="E13" i="2" s="1"/>
  <c r="E18" i="2"/>
  <c r="D17" i="1"/>
  <c r="F16" i="2" l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G17" i="1"/>
  <c r="D18" i="1"/>
  <c r="D19" i="1" l="1"/>
  <c r="G18" i="1"/>
  <c r="E19" i="1" s="1"/>
  <c r="E18" i="1"/>
  <c r="K30" i="1"/>
  <c r="K13" i="1"/>
  <c r="G19" i="1" l="1"/>
  <c r="D20" i="1"/>
  <c r="K31" i="1" l="1"/>
  <c r="L31" i="1" s="1"/>
  <c r="E20" i="1"/>
  <c r="K10" i="1"/>
  <c r="D21" i="1"/>
  <c r="G20" i="1"/>
  <c r="E21" i="1" s="1"/>
  <c r="K17" i="1"/>
  <c r="K33" i="1" l="1"/>
  <c r="K47" i="1"/>
  <c r="K8" i="1"/>
  <c r="K19" i="1"/>
  <c r="D22" i="1"/>
  <c r="G21" i="1"/>
  <c r="K52" i="1"/>
  <c r="K42" i="1"/>
  <c r="K49" i="1"/>
  <c r="K26" i="1"/>
  <c r="K46" i="1"/>
  <c r="K29" i="1"/>
  <c r="K34" i="1"/>
  <c r="L34" i="1" l="1"/>
  <c r="K27" i="1"/>
  <c r="L27" i="1" s="1"/>
  <c r="K15" i="1"/>
  <c r="K40" i="1"/>
  <c r="L30" i="1"/>
  <c r="L47" i="1"/>
  <c r="E22" i="1"/>
  <c r="K45" i="1"/>
  <c r="K4" i="1"/>
  <c r="K43" i="1"/>
  <c r="K12" i="1"/>
  <c r="D23" i="1"/>
  <c r="G22" i="1"/>
  <c r="E23" i="1" s="1"/>
  <c r="K35" i="1"/>
  <c r="L35" i="1" s="1"/>
  <c r="K39" i="1" l="1"/>
  <c r="L40" i="1" s="1"/>
  <c r="K6" i="1"/>
  <c r="K51" i="1"/>
  <c r="L52" i="1" s="1"/>
  <c r="K20" i="1"/>
  <c r="L20" i="1" s="1"/>
  <c r="K11" i="1"/>
  <c r="L11" i="1" s="1"/>
  <c r="L46" i="1"/>
  <c r="L13" i="1"/>
  <c r="L43" i="1"/>
  <c r="K14" i="1"/>
  <c r="K22" i="1"/>
  <c r="K25" i="1"/>
  <c r="D24" i="1"/>
  <c r="G23" i="1"/>
  <c r="K21" i="1" s="1"/>
  <c r="K38" i="1"/>
  <c r="L21" i="1" l="1"/>
  <c r="K23" i="1"/>
  <c r="L23" i="1" s="1"/>
  <c r="K5" i="1"/>
  <c r="L5" i="1" s="1"/>
  <c r="L12" i="1"/>
  <c r="K32" i="1"/>
  <c r="K7" i="1"/>
  <c r="K28" i="1"/>
  <c r="L22" i="1"/>
  <c r="E24" i="1"/>
  <c r="K16" i="1"/>
  <c r="K36" i="1"/>
  <c r="L36" i="1" s="1"/>
  <c r="L14" i="1"/>
  <c r="L15" i="1"/>
  <c r="L26" i="1"/>
  <c r="L39" i="1"/>
  <c r="D25" i="1"/>
  <c r="G25" i="1" s="1"/>
  <c r="K37" i="1" s="1"/>
  <c r="G24" i="1"/>
  <c r="E25" i="1" s="1"/>
  <c r="K50" i="1" l="1"/>
  <c r="L51" i="1" s="1"/>
  <c r="K18" i="1"/>
  <c r="K44" i="1"/>
  <c r="L8" i="1"/>
  <c r="L7" i="1"/>
  <c r="L28" i="1"/>
  <c r="L29" i="1"/>
  <c r="L32" i="1"/>
  <c r="L33" i="1"/>
  <c r="K3" i="1"/>
  <c r="L3" i="1" s="1"/>
  <c r="K24" i="1"/>
  <c r="L6" i="1"/>
  <c r="L37" i="1"/>
  <c r="L38" i="1"/>
  <c r="K9" i="1"/>
  <c r="K41" i="1"/>
  <c r="L16" i="1"/>
  <c r="L17" i="1"/>
  <c r="K48" i="1"/>
  <c r="L50" i="1" l="1"/>
  <c r="L4" i="1"/>
  <c r="L24" i="1"/>
  <c r="L25" i="1"/>
  <c r="L45" i="1"/>
  <c r="L44" i="1"/>
  <c r="L18" i="1"/>
  <c r="L19" i="1"/>
  <c r="O3" i="1"/>
  <c r="L48" i="1"/>
  <c r="L49" i="1"/>
  <c r="L41" i="1"/>
  <c r="L42" i="1"/>
  <c r="L9" i="1"/>
  <c r="L10" i="1"/>
</calcChain>
</file>

<file path=xl/sharedStrings.xml><?xml version="1.0" encoding="utf-8"?>
<sst xmlns="http://schemas.openxmlformats.org/spreadsheetml/2006/main" count="113" uniqueCount="68">
  <si>
    <t>No.</t>
  </si>
  <si>
    <t>Aleatorio</t>
  </si>
  <si>
    <t>Demanda</t>
  </si>
  <si>
    <t>Demando</t>
  </si>
  <si>
    <t>Probabilidad</t>
  </si>
  <si>
    <t>P.Acum</t>
  </si>
  <si>
    <t>Intervalo</t>
  </si>
  <si>
    <t>-</t>
  </si>
  <si>
    <t>Demanda promedio</t>
  </si>
  <si>
    <t>Promedio:</t>
  </si>
  <si>
    <t>Ejercicio 1</t>
  </si>
  <si>
    <t>La demanda diaria de un periódico se distribuye como sigue:</t>
  </si>
  <si>
    <t>Usando la técnica de Montecarlo y 50 números pseudoaleatorios genere cincuenta
demandas consecutivas a partir de esta distribución.</t>
  </si>
  <si>
    <r>
      <t xml:space="preserve">Se sabe que, de cada </t>
    </r>
    <r>
      <rPr>
        <b/>
        <sz val="11"/>
        <color theme="1"/>
        <rFont val="Calibri"/>
        <family val="2"/>
        <scheme val="minor"/>
      </rPr>
      <t>10 semillas</t>
    </r>
    <r>
      <rPr>
        <sz val="11"/>
        <color theme="1"/>
        <rFont val="Calibri"/>
        <family val="2"/>
        <scheme val="minor"/>
      </rPr>
      <t xml:space="preserve"> sembradas en un suelo de cultivo, </t>
    </r>
    <r>
      <rPr>
        <b/>
        <sz val="11"/>
        <color theme="1"/>
        <rFont val="Calibri"/>
        <family val="2"/>
        <scheme val="minor"/>
      </rPr>
      <t>sólo 5 se convertirán</t>
    </r>
  </si>
  <si>
    <t>Buena calidad</t>
  </si>
  <si>
    <t>Baja calidad</t>
  </si>
  <si>
    <t>Sin desarrollo</t>
  </si>
  <si>
    <t>Prob. Acum</t>
  </si>
  <si>
    <r>
      <t xml:space="preserve">en </t>
    </r>
    <r>
      <rPr>
        <b/>
        <sz val="11"/>
        <color theme="1"/>
        <rFont val="Calibri"/>
        <family val="2"/>
        <scheme val="minor"/>
      </rPr>
      <t>plantas de buena calidad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 serán de baja calidad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2 no se desarrollarán</t>
    </r>
    <r>
      <rPr>
        <sz val="11"/>
        <color theme="1"/>
        <rFont val="Calibri"/>
        <family val="2"/>
        <scheme val="minor"/>
      </rPr>
      <t>. Además, se</t>
    </r>
  </si>
  <si>
    <t>Tipo planca</t>
  </si>
  <si>
    <t>Ganancia</t>
  </si>
  <si>
    <t>Ganancia total</t>
  </si>
  <si>
    <r>
      <rPr>
        <b/>
        <sz val="11"/>
        <color theme="1"/>
        <rFont val="Calibri"/>
        <family val="2"/>
        <scheme val="minor"/>
      </rPr>
      <t>3 pesos</t>
    </r>
    <r>
      <rPr>
        <sz val="11"/>
        <color theme="1"/>
        <rFont val="Calibri"/>
        <family val="2"/>
        <scheme val="minor"/>
      </rPr>
      <t xml:space="preserve">. ¿Si se siembran </t>
    </r>
    <r>
      <rPr>
        <b/>
        <sz val="11"/>
        <color theme="1"/>
        <rFont val="Calibri"/>
        <family val="2"/>
        <scheme val="minor"/>
      </rPr>
      <t>100 semillas</t>
    </r>
    <r>
      <rPr>
        <sz val="11"/>
        <color theme="1"/>
        <rFont val="Calibri"/>
        <family val="2"/>
        <scheme val="minor"/>
      </rPr>
      <t>, que resultados se tendrán?</t>
    </r>
  </si>
  <si>
    <r>
      <t xml:space="preserve">sabe que las ganancias por cada planta de buena y baja calidad es respectivamente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y</t>
    </r>
  </si>
  <si>
    <t>Ejercicio 2</t>
  </si>
  <si>
    <t>Ejercicio 4</t>
  </si>
  <si>
    <t>Usted es gerente de una empresa distribuidora de libros y debe tomar una decisión</t>
  </si>
  <si>
    <t>libro. El personal de ventas de la empresa estima que la demanda para ese libro para el</t>
  </si>
  <si>
    <t>próximo trimestre se ajusta a la siguiente distribución de probabilidad:</t>
  </si>
  <si>
    <t>Sobre la base de esta información: Defina el volumen de pedido con el objetivo de</t>
  </si>
  <si>
    <t>maximizar el resultado esperado.</t>
  </si>
  <si>
    <r>
      <rPr>
        <b/>
        <sz val="11"/>
        <color theme="1"/>
        <rFont val="Calibri"/>
        <family val="2"/>
        <scheme val="minor"/>
      </rPr>
      <t>$7.5</t>
    </r>
    <r>
      <rPr>
        <sz val="11"/>
        <color theme="1"/>
        <rFont val="Calibri"/>
        <family val="2"/>
        <scheme val="minor"/>
      </rPr>
      <t xml:space="preserve"> y se </t>
    </r>
    <r>
      <rPr>
        <b/>
        <sz val="11"/>
        <color theme="1"/>
        <rFont val="Calibri"/>
        <family val="2"/>
        <scheme val="minor"/>
      </rPr>
      <t>vende por $10</t>
    </r>
    <r>
      <rPr>
        <sz val="11"/>
        <color theme="1"/>
        <rFont val="Calibri"/>
        <family val="2"/>
        <scheme val="minor"/>
      </rPr>
      <t>. Si al cabo del trimestre quedan libros sin vender, se pueden</t>
    </r>
  </si>
  <si>
    <r>
      <t xml:space="preserve">respecto al volumen de pedido de un libro para el próximo trimestre. Cada libro </t>
    </r>
    <r>
      <rPr>
        <b/>
        <sz val="11"/>
        <color theme="1"/>
        <rFont val="Calibri"/>
        <family val="2"/>
        <scheme val="minor"/>
      </rPr>
      <t>cuesta</t>
    </r>
  </si>
  <si>
    <r>
      <t xml:space="preserve">devolver a la editorial los ejemplares sobrantes obteniendo un reembolso de </t>
    </r>
    <r>
      <rPr>
        <b/>
        <sz val="11"/>
        <color theme="1"/>
        <rFont val="Calibri"/>
        <family val="2"/>
        <scheme val="minor"/>
      </rPr>
      <t>$2.50</t>
    </r>
    <r>
      <rPr>
        <sz val="11"/>
        <color theme="1"/>
        <rFont val="Calibri"/>
        <family val="2"/>
        <scheme val="minor"/>
      </rPr>
      <t xml:space="preserve"> por</t>
    </r>
  </si>
  <si>
    <t>Total</t>
  </si>
  <si>
    <t>Aguja de Buffon</t>
  </si>
  <si>
    <t>N=</t>
  </si>
  <si>
    <t>A=</t>
  </si>
  <si>
    <t>Pedir 150</t>
  </si>
  <si>
    <t>Venta</t>
  </si>
  <si>
    <t>Pedir 200</t>
  </si>
  <si>
    <t>Pedir 250</t>
  </si>
  <si>
    <t>Pedir 300</t>
  </si>
  <si>
    <t>Ganan Prom</t>
  </si>
  <si>
    <t xml:space="preserve">Demanda </t>
  </si>
  <si>
    <t>Prob acum</t>
  </si>
  <si>
    <t>No</t>
  </si>
  <si>
    <t>Hambuguesa</t>
  </si>
  <si>
    <t>Costo prod</t>
  </si>
  <si>
    <t>Utilidad promedio:</t>
  </si>
  <si>
    <t>Utilidad prom</t>
  </si>
  <si>
    <t>Promedio</t>
  </si>
  <si>
    <t>Huevos puestos</t>
  </si>
  <si>
    <t>Huevo roto</t>
  </si>
  <si>
    <t>Nace pollo</t>
  </si>
  <si>
    <t>Pollo muere</t>
  </si>
  <si>
    <t>Pollo vive</t>
  </si>
  <si>
    <t>Clasificacion de huevo</t>
  </si>
  <si>
    <t>Clasificacion pollo</t>
  </si>
  <si>
    <t>Tipo huevo</t>
  </si>
  <si>
    <t>Tipo pollo</t>
  </si>
  <si>
    <t>Huevo bien</t>
  </si>
  <si>
    <t>Utilidad huevos</t>
  </si>
  <si>
    <t>Utilidad pollos</t>
  </si>
  <si>
    <t>Num huevos</t>
  </si>
  <si>
    <t>Utilidad prom huev</t>
  </si>
  <si>
    <t>Utilidad prom pollo</t>
  </si>
  <si>
    <t>Desviacion muestral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</si>
</sst>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 applyAlignment="1">
      <alignment horizontal="center"/>
    </xf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/>
    <xf numFmtId="0" fontId="0" fillId="2" borderId="0" xfId="0" applyFill="1"/>
    <xf numFmtId="2" fontId="0" fillId="0" borderId="1" xfId="0" applyNumberFormat="1" applyBorder="1"/>
    <xf numFmtId="0" fontId="0" fillId="3" borderId="1" xfId="0" applyFill="1" applyBorder="1"/>
    <xf numFmtId="1" fontId="0" fillId="0" borderId="1" xfId="0" applyNumberFormat="1" applyBorder="1"/>
    <xf numFmtId="0" fontId="0" fillId="0" borderId="6" xfId="0" applyBorder="1" applyAlignment="1">
      <alignment vertical="top" wrapText="1"/>
    </xf>
    <xf numFmtId="2" fontId="0" fillId="2" borderId="0" xfId="0" applyNumberFormat="1" applyFill="1"/>
    <xf numFmtId="0" fontId="0" fillId="0" borderId="0" xfId="0" applyFill="1"/>
    <xf numFmtId="0" fontId="0" fillId="4" borderId="1" xfId="0" applyFill="1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9" xfId="0" applyBorder="1"/>
    <xf numFmtId="0" fontId="0" fillId="0" borderId="8" xfId="0" applyBorder="1"/>
    <xf numFmtId="0" fontId="0" fillId="0" borderId="1" xfId="0" applyFill="1" applyBorder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center"/>
    </xf>
    <xf numFmtId="6" fontId="0" fillId="0" borderId="0" xfId="0" applyNumberFormat="1"/>
    <xf numFmtId="8" fontId="0" fillId="0" borderId="0" xfId="0" applyNumberFormat="1"/>
    <xf numFmtId="0" fontId="0" fillId="5" borderId="0" xfId="0" applyFill="1"/>
    <xf numFmtId="0" fontId="0" fillId="5" borderId="6" xfId="0" applyFill="1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ill>
        <patternFill>
          <bgColor theme="9"/>
        </patternFill>
      </fill>
    </dxf>
    <dxf>
      <fill>
        <patternFill>
          <bgColor rgb="FFFF2929"/>
        </patternFill>
      </fill>
    </dxf>
    <dxf>
      <fill>
        <patternFill>
          <bgColor rgb="FFFF2929"/>
        </patternFill>
      </fill>
    </dxf>
    <dxf>
      <fill>
        <patternFill>
          <fgColor rgb="FFFF2929"/>
          <bgColor rgb="FFFF292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292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9749088655584718"/>
          <c:w val="0.9155301837270341"/>
          <c:h val="0.71822579469233017"/>
        </c:manualLayout>
      </c:layout>
      <c:lineChart>
        <c:grouping val="standard"/>
        <c:varyColors val="0"/>
        <c:ser>
          <c:idx val="0"/>
          <c:order val="0"/>
          <c:tx>
            <c:strRef>
              <c:f>'Ejercicio clase01'!$F$16</c:f>
              <c:strCache>
                <c:ptCount val="1"/>
                <c:pt idx="0">
                  <c:v>Utilidad prom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'Ejercicio clase01'!$F$17:$F$116</c:f>
              <c:numCache>
                <c:formatCode>General</c:formatCode>
                <c:ptCount val="100"/>
                <c:pt idx="0">
                  <c:v>7.5</c:v>
                </c:pt>
                <c:pt idx="1">
                  <c:v>5</c:v>
                </c:pt>
                <c:pt idx="2">
                  <c:v>5</c:v>
                </c:pt>
                <c:pt idx="3">
                  <c:v>5.625</c:v>
                </c:pt>
                <c:pt idx="4">
                  <c:v>7</c:v>
                </c:pt>
                <c:pt idx="5">
                  <c:v>7.916666666666667</c:v>
                </c:pt>
                <c:pt idx="6">
                  <c:v>8.9285714285714288</c:v>
                </c:pt>
                <c:pt idx="7">
                  <c:v>7.8125</c:v>
                </c:pt>
                <c:pt idx="8">
                  <c:v>6.9444444444444446</c:v>
                </c:pt>
                <c:pt idx="9">
                  <c:v>6.75</c:v>
                </c:pt>
                <c:pt idx="10">
                  <c:v>6.5909090909090908</c:v>
                </c:pt>
                <c:pt idx="11">
                  <c:v>6.458333333333333</c:v>
                </c:pt>
                <c:pt idx="12">
                  <c:v>6.3461538461538458</c:v>
                </c:pt>
                <c:pt idx="13">
                  <c:v>6.4285714285714288</c:v>
                </c:pt>
                <c:pt idx="14">
                  <c:v>7</c:v>
                </c:pt>
                <c:pt idx="15">
                  <c:v>6.5625</c:v>
                </c:pt>
                <c:pt idx="16">
                  <c:v>6.4705882352941178</c:v>
                </c:pt>
                <c:pt idx="17">
                  <c:v>6.9444444444444446</c:v>
                </c:pt>
                <c:pt idx="18">
                  <c:v>6.8421052631578947</c:v>
                </c:pt>
                <c:pt idx="19">
                  <c:v>6.875</c:v>
                </c:pt>
                <c:pt idx="20">
                  <c:v>6.666666666666667</c:v>
                </c:pt>
                <c:pt idx="21">
                  <c:v>6.8181818181818183</c:v>
                </c:pt>
                <c:pt idx="22">
                  <c:v>6.8478260869565215</c:v>
                </c:pt>
                <c:pt idx="23">
                  <c:v>6.979166666666667</c:v>
                </c:pt>
                <c:pt idx="24">
                  <c:v>6.8</c:v>
                </c:pt>
                <c:pt idx="25">
                  <c:v>6.8269230769230766</c:v>
                </c:pt>
                <c:pt idx="26">
                  <c:v>6.5740740740740744</c:v>
                </c:pt>
                <c:pt idx="27">
                  <c:v>6.6071428571428568</c:v>
                </c:pt>
                <c:pt idx="28">
                  <c:v>6.6379310344827589</c:v>
                </c:pt>
                <c:pt idx="29">
                  <c:v>6.75</c:v>
                </c:pt>
                <c:pt idx="30">
                  <c:v>6.935483870967742</c:v>
                </c:pt>
                <c:pt idx="31">
                  <c:v>7.03125</c:v>
                </c:pt>
                <c:pt idx="32">
                  <c:v>6.8939393939393936</c:v>
                </c:pt>
                <c:pt idx="33">
                  <c:v>7.132352941176471</c:v>
                </c:pt>
                <c:pt idx="34">
                  <c:v>6.9285714285714288</c:v>
                </c:pt>
                <c:pt idx="35">
                  <c:v>6.9444444444444446</c:v>
                </c:pt>
                <c:pt idx="36">
                  <c:v>7.0270270270270272</c:v>
                </c:pt>
                <c:pt idx="37">
                  <c:v>6.8421052631578947</c:v>
                </c:pt>
                <c:pt idx="38">
                  <c:v>6.7307692307692308</c:v>
                </c:pt>
                <c:pt idx="39">
                  <c:v>6.875</c:v>
                </c:pt>
                <c:pt idx="40">
                  <c:v>6.8292682926829267</c:v>
                </c:pt>
                <c:pt idx="41">
                  <c:v>6.8452380952380949</c:v>
                </c:pt>
                <c:pt idx="42">
                  <c:v>6.8023255813953485</c:v>
                </c:pt>
                <c:pt idx="43">
                  <c:v>6.7613636363636367</c:v>
                </c:pt>
                <c:pt idx="44">
                  <c:v>6.7222222222222223</c:v>
                </c:pt>
                <c:pt idx="45">
                  <c:v>6.7391304347826084</c:v>
                </c:pt>
                <c:pt idx="46">
                  <c:v>6.9148936170212769</c:v>
                </c:pt>
                <c:pt idx="47">
                  <c:v>6.875</c:v>
                </c:pt>
                <c:pt idx="48">
                  <c:v>6.7857142857142856</c:v>
                </c:pt>
                <c:pt idx="49">
                  <c:v>6.8</c:v>
                </c:pt>
                <c:pt idx="50">
                  <c:v>6.8137254901960782</c:v>
                </c:pt>
                <c:pt idx="51">
                  <c:v>6.7788461538461542</c:v>
                </c:pt>
                <c:pt idx="52">
                  <c:v>6.7924528301886795</c:v>
                </c:pt>
                <c:pt idx="53">
                  <c:v>6.8055555555555554</c:v>
                </c:pt>
                <c:pt idx="54">
                  <c:v>6.8181818181818183</c:v>
                </c:pt>
                <c:pt idx="55">
                  <c:v>6.8303571428571432</c:v>
                </c:pt>
                <c:pt idx="56">
                  <c:v>6.7543859649122808</c:v>
                </c:pt>
                <c:pt idx="57">
                  <c:v>6.681034482758621</c:v>
                </c:pt>
                <c:pt idx="58">
                  <c:v>6.6101694915254239</c:v>
                </c:pt>
                <c:pt idx="59">
                  <c:v>6.583333333333333</c:v>
                </c:pt>
                <c:pt idx="60">
                  <c:v>6.721311475409836</c:v>
                </c:pt>
                <c:pt idx="61">
                  <c:v>6.693548387096774</c:v>
                </c:pt>
                <c:pt idx="62">
                  <c:v>6.666666666666667</c:v>
                </c:pt>
                <c:pt idx="63">
                  <c:v>6.6015625</c:v>
                </c:pt>
                <c:pt idx="64">
                  <c:v>6.5769230769230766</c:v>
                </c:pt>
                <c:pt idx="65">
                  <c:v>6.5530303030303028</c:v>
                </c:pt>
                <c:pt idx="66">
                  <c:v>6.5298507462686564</c:v>
                </c:pt>
                <c:pt idx="67">
                  <c:v>6.5441176470588234</c:v>
                </c:pt>
                <c:pt idx="68">
                  <c:v>6.5579710144927539</c:v>
                </c:pt>
                <c:pt idx="69">
                  <c:v>6.5</c:v>
                </c:pt>
                <c:pt idx="70">
                  <c:v>6.47887323943662</c:v>
                </c:pt>
                <c:pt idx="71">
                  <c:v>6.458333333333333</c:v>
                </c:pt>
                <c:pt idx="72">
                  <c:v>6.404109589041096</c:v>
                </c:pt>
                <c:pt idx="73">
                  <c:v>6.3851351351351351</c:v>
                </c:pt>
                <c:pt idx="74">
                  <c:v>6.4666666666666668</c:v>
                </c:pt>
                <c:pt idx="75">
                  <c:v>6.5131578947368425</c:v>
                </c:pt>
                <c:pt idx="76">
                  <c:v>6.4610389610389607</c:v>
                </c:pt>
                <c:pt idx="77">
                  <c:v>6.4743589743589745</c:v>
                </c:pt>
                <c:pt idx="78">
                  <c:v>6.424050632911392</c:v>
                </c:pt>
                <c:pt idx="79">
                  <c:v>6.40625</c:v>
                </c:pt>
                <c:pt idx="80">
                  <c:v>6.3580246913580245</c:v>
                </c:pt>
                <c:pt idx="81">
                  <c:v>6.3719512195121952</c:v>
                </c:pt>
                <c:pt idx="82">
                  <c:v>6.3554216867469879</c:v>
                </c:pt>
                <c:pt idx="83">
                  <c:v>6.3988095238095237</c:v>
                </c:pt>
                <c:pt idx="84">
                  <c:v>6.4705882352941178</c:v>
                </c:pt>
                <c:pt idx="85">
                  <c:v>6.4825581395348841</c:v>
                </c:pt>
                <c:pt idx="86">
                  <c:v>6.4080459770114944</c:v>
                </c:pt>
                <c:pt idx="87">
                  <c:v>6.3920454545454541</c:v>
                </c:pt>
                <c:pt idx="88">
                  <c:v>6.404494382022472</c:v>
                </c:pt>
                <c:pt idx="89">
                  <c:v>6.4722222222222223</c:v>
                </c:pt>
                <c:pt idx="90">
                  <c:v>6.4560439560439562</c:v>
                </c:pt>
                <c:pt idx="91">
                  <c:v>6.5489130434782608</c:v>
                </c:pt>
                <c:pt idx="92">
                  <c:v>6.559139784946237</c:v>
                </c:pt>
                <c:pt idx="93">
                  <c:v>6.6489361702127656</c:v>
                </c:pt>
                <c:pt idx="94">
                  <c:v>6.6578947368421053</c:v>
                </c:pt>
                <c:pt idx="95">
                  <c:v>6.71875</c:v>
                </c:pt>
                <c:pt idx="96">
                  <c:v>6.7268041237113403</c:v>
                </c:pt>
                <c:pt idx="97">
                  <c:v>6.7091836734693882</c:v>
                </c:pt>
                <c:pt idx="98">
                  <c:v>6.7424242424242422</c:v>
                </c:pt>
                <c:pt idx="99">
                  <c:v>6.7249999999999996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D-410D-9E13-76C746835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554351"/>
        <c:axId val="1106553103"/>
      </c:lineChart>
      <c:catAx>
        <c:axId val="110655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6553103"/>
        <c:crosses val="autoZero"/>
        <c:auto val="1"/>
        <c:lblAlgn val="ctr"/>
        <c:lblOffset val="100"/>
        <c:noMultiLvlLbl val="0"/>
      </c:catAx>
      <c:valAx>
        <c:axId val="11065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65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'Ejercicio clase02'!$N$10</c:f>
              <c:strCache>
                <c:ptCount val="1"/>
                <c:pt idx="0">
                  <c:v>Utilidad prom huev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9"/>
              <c:layout>
                <c:manualLayout>
                  <c:x val="-5.8333333333333438E-2"/>
                  <c:y val="-8.333333333333350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22F-4DF8-A7C5-8CB11C580D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'Ejercicio clase02'!$N$11:$N$110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0.5</c:v>
                </c:pt>
                <c:pt idx="4">
                  <c:v>1.2</c:v>
                </c:pt>
                <c:pt idx="5">
                  <c:v>1</c:v>
                </c:pt>
                <c:pt idx="6">
                  <c:v>1.4285714285714286</c:v>
                </c:pt>
                <c:pt idx="7">
                  <c:v>1.25</c:v>
                </c:pt>
                <c:pt idx="8">
                  <c:v>1.5555555555555556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1.6666666666666667</c:v>
                </c:pt>
                <c:pt idx="12">
                  <c:v>1.6923076923076923</c:v>
                </c:pt>
                <c:pt idx="13">
                  <c:v>1.5714285714285714</c:v>
                </c:pt>
                <c:pt idx="14">
                  <c:v>1.7333333333333334</c:v>
                </c:pt>
                <c:pt idx="15">
                  <c:v>1.625</c:v>
                </c:pt>
                <c:pt idx="16">
                  <c:v>1.5294117647058822</c:v>
                </c:pt>
                <c:pt idx="17">
                  <c:v>1.4444444444444444</c:v>
                </c:pt>
                <c:pt idx="18">
                  <c:v>1.5789473684210527</c:v>
                </c:pt>
                <c:pt idx="19">
                  <c:v>1.6</c:v>
                </c:pt>
                <c:pt idx="20">
                  <c:v>1.5238095238095237</c:v>
                </c:pt>
                <c:pt idx="21">
                  <c:v>1.6363636363636365</c:v>
                </c:pt>
                <c:pt idx="22">
                  <c:v>1.5652173913043479</c:v>
                </c:pt>
                <c:pt idx="23">
                  <c:v>1.5</c:v>
                </c:pt>
                <c:pt idx="24">
                  <c:v>1.44</c:v>
                </c:pt>
                <c:pt idx="25">
                  <c:v>1.3846153846153846</c:v>
                </c:pt>
                <c:pt idx="26">
                  <c:v>1.4814814814814814</c:v>
                </c:pt>
                <c:pt idx="27">
                  <c:v>1.4285714285714286</c:v>
                </c:pt>
                <c:pt idx="28">
                  <c:v>1.3793103448275863</c:v>
                </c:pt>
                <c:pt idx="29">
                  <c:v>1.3333333333333333</c:v>
                </c:pt>
                <c:pt idx="30">
                  <c:v>1.2903225806451613</c:v>
                </c:pt>
                <c:pt idx="31">
                  <c:v>1.375</c:v>
                </c:pt>
                <c:pt idx="32">
                  <c:v>1.393939393939394</c:v>
                </c:pt>
                <c:pt idx="33">
                  <c:v>1.411764705882353</c:v>
                </c:pt>
                <c:pt idx="34">
                  <c:v>1.4285714285714286</c:v>
                </c:pt>
                <c:pt idx="35">
                  <c:v>1.3888888888888888</c:v>
                </c:pt>
                <c:pt idx="36">
                  <c:v>1.3513513513513513</c:v>
                </c:pt>
                <c:pt idx="37">
                  <c:v>1.3157894736842106</c:v>
                </c:pt>
                <c:pt idx="38">
                  <c:v>1.3846153846153846</c:v>
                </c:pt>
                <c:pt idx="39">
                  <c:v>1.35</c:v>
                </c:pt>
                <c:pt idx="40">
                  <c:v>1.3170731707317074</c:v>
                </c:pt>
                <c:pt idx="41">
                  <c:v>1.2857142857142858</c:v>
                </c:pt>
                <c:pt idx="42">
                  <c:v>1.3023255813953489</c:v>
                </c:pt>
                <c:pt idx="43">
                  <c:v>1.2727272727272727</c:v>
                </c:pt>
                <c:pt idx="44">
                  <c:v>1.288888888888889</c:v>
                </c:pt>
                <c:pt idx="45">
                  <c:v>1.3043478260869565</c:v>
                </c:pt>
                <c:pt idx="46">
                  <c:v>1.2765957446808511</c:v>
                </c:pt>
                <c:pt idx="47">
                  <c:v>1.25</c:v>
                </c:pt>
                <c:pt idx="48">
                  <c:v>1.2244897959183674</c:v>
                </c:pt>
                <c:pt idx="49">
                  <c:v>1.28</c:v>
                </c:pt>
                <c:pt idx="50">
                  <c:v>1.2941176470588236</c:v>
                </c:pt>
                <c:pt idx="51">
                  <c:v>1.2692307692307692</c:v>
                </c:pt>
                <c:pt idx="52">
                  <c:v>1.2452830188679245</c:v>
                </c:pt>
                <c:pt idx="53">
                  <c:v>1.2222222222222223</c:v>
                </c:pt>
                <c:pt idx="54">
                  <c:v>1.2</c:v>
                </c:pt>
                <c:pt idx="55">
                  <c:v>1.1785714285714286</c:v>
                </c:pt>
                <c:pt idx="56">
                  <c:v>1.1578947368421053</c:v>
                </c:pt>
                <c:pt idx="57">
                  <c:v>1.2068965517241379</c:v>
                </c:pt>
                <c:pt idx="58">
                  <c:v>1.1864406779661016</c:v>
                </c:pt>
                <c:pt idx="59">
                  <c:v>1.2</c:v>
                </c:pt>
                <c:pt idx="60">
                  <c:v>1.2131147540983607</c:v>
                </c:pt>
                <c:pt idx="61">
                  <c:v>1.2258064516129032</c:v>
                </c:pt>
                <c:pt idx="62">
                  <c:v>1.2063492063492063</c:v>
                </c:pt>
                <c:pt idx="63">
                  <c:v>1.1875</c:v>
                </c:pt>
                <c:pt idx="64">
                  <c:v>1.1692307692307693</c:v>
                </c:pt>
                <c:pt idx="65">
                  <c:v>1.1818181818181819</c:v>
                </c:pt>
                <c:pt idx="66">
                  <c:v>1.2238805970149254</c:v>
                </c:pt>
                <c:pt idx="67">
                  <c:v>1.2058823529411764</c:v>
                </c:pt>
                <c:pt idx="68">
                  <c:v>1.2173913043478262</c:v>
                </c:pt>
                <c:pt idx="69">
                  <c:v>1.2</c:v>
                </c:pt>
                <c:pt idx="70">
                  <c:v>1.1830985915492958</c:v>
                </c:pt>
                <c:pt idx="71">
                  <c:v>1.1666666666666667</c:v>
                </c:pt>
                <c:pt idx="72">
                  <c:v>1.178082191780822</c:v>
                </c:pt>
                <c:pt idx="73">
                  <c:v>1.1891891891891893</c:v>
                </c:pt>
                <c:pt idx="74">
                  <c:v>1.2266666666666666</c:v>
                </c:pt>
                <c:pt idx="75">
                  <c:v>1.2105263157894737</c:v>
                </c:pt>
                <c:pt idx="76">
                  <c:v>1.2207792207792207</c:v>
                </c:pt>
                <c:pt idx="77">
                  <c:v>1.2051282051282051</c:v>
                </c:pt>
                <c:pt idx="78">
                  <c:v>1.1898734177215189</c:v>
                </c:pt>
                <c:pt idx="79">
                  <c:v>1.175</c:v>
                </c:pt>
                <c:pt idx="80">
                  <c:v>1.1604938271604939</c:v>
                </c:pt>
                <c:pt idx="81">
                  <c:v>1.1463414634146341</c:v>
                </c:pt>
                <c:pt idx="82">
                  <c:v>1.1325301204819278</c:v>
                </c:pt>
                <c:pt idx="83">
                  <c:v>1.1666666666666667</c:v>
                </c:pt>
                <c:pt idx="84">
                  <c:v>1.1529411764705881</c:v>
                </c:pt>
                <c:pt idx="85">
                  <c:v>1.1860465116279071</c:v>
                </c:pt>
                <c:pt idx="86">
                  <c:v>1.1724137931034482</c:v>
                </c:pt>
                <c:pt idx="87">
                  <c:v>1.1818181818181819</c:v>
                </c:pt>
                <c:pt idx="88">
                  <c:v>1.1910112359550562</c:v>
                </c:pt>
                <c:pt idx="89">
                  <c:v>1.1777777777777778</c:v>
                </c:pt>
                <c:pt idx="90">
                  <c:v>1.1868131868131868</c:v>
                </c:pt>
                <c:pt idx="91">
                  <c:v>1.173913043478261</c:v>
                </c:pt>
                <c:pt idx="92">
                  <c:v>1.1827956989247312</c:v>
                </c:pt>
                <c:pt idx="93">
                  <c:v>1.1702127659574468</c:v>
                </c:pt>
                <c:pt idx="94">
                  <c:v>1.1578947368421053</c:v>
                </c:pt>
                <c:pt idx="95">
                  <c:v>1.1666666666666667</c:v>
                </c:pt>
                <c:pt idx="96">
                  <c:v>1.1752577319587629</c:v>
                </c:pt>
                <c:pt idx="97">
                  <c:v>1.1632653061224489</c:v>
                </c:pt>
                <c:pt idx="98">
                  <c:v>1.1717171717171717</c:v>
                </c:pt>
                <c:pt idx="99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F-4DF8-A7C5-8CB11C580DEA}"/>
            </c:ext>
          </c:extLst>
        </c:ser>
        <c:ser>
          <c:idx val="1"/>
          <c:order val="1"/>
          <c:tx>
            <c:strRef>
              <c:f>'Ejercicio clase02'!$Q$10</c:f>
              <c:strCache>
                <c:ptCount val="1"/>
                <c:pt idx="0">
                  <c:v>Utilidad prom pollo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9"/>
              <c:layout>
                <c:manualLayout>
                  <c:x val="-1.1111111111111212E-2"/>
                  <c:y val="-0.14814814814814814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22F-4DF8-A7C5-8CB11C580D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'Ejercicio clase02'!$Q$11:$Q$110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4.2857142857142856</c:v>
                </c:pt>
                <c:pt idx="7">
                  <c:v>7.5</c:v>
                </c:pt>
                <c:pt idx="8">
                  <c:v>6.666666666666667</c:v>
                </c:pt>
                <c:pt idx="9">
                  <c:v>6</c:v>
                </c:pt>
                <c:pt idx="10">
                  <c:v>5.4545454545454541</c:v>
                </c:pt>
                <c:pt idx="11">
                  <c:v>5</c:v>
                </c:pt>
                <c:pt idx="12">
                  <c:v>4.615384615384615</c:v>
                </c:pt>
                <c:pt idx="13">
                  <c:v>4.2857142857142856</c:v>
                </c:pt>
                <c:pt idx="14">
                  <c:v>4</c:v>
                </c:pt>
                <c:pt idx="15">
                  <c:v>5.625</c:v>
                </c:pt>
                <c:pt idx="16">
                  <c:v>7.0588235294117645</c:v>
                </c:pt>
                <c:pt idx="17">
                  <c:v>8.3333333333333339</c:v>
                </c:pt>
                <c:pt idx="18">
                  <c:v>7.8947368421052628</c:v>
                </c:pt>
                <c:pt idx="19">
                  <c:v>7.5</c:v>
                </c:pt>
                <c:pt idx="20">
                  <c:v>7.1428571428571432</c:v>
                </c:pt>
                <c:pt idx="21">
                  <c:v>6.8181818181818183</c:v>
                </c:pt>
                <c:pt idx="22">
                  <c:v>6.5217391304347823</c:v>
                </c:pt>
                <c:pt idx="23">
                  <c:v>6.25</c:v>
                </c:pt>
                <c:pt idx="24">
                  <c:v>6</c:v>
                </c:pt>
                <c:pt idx="25">
                  <c:v>6.9230769230769234</c:v>
                </c:pt>
                <c:pt idx="26">
                  <c:v>6.666666666666667</c:v>
                </c:pt>
                <c:pt idx="27">
                  <c:v>6.4285714285714288</c:v>
                </c:pt>
                <c:pt idx="28">
                  <c:v>7.2413793103448274</c:v>
                </c:pt>
                <c:pt idx="29">
                  <c:v>8</c:v>
                </c:pt>
                <c:pt idx="30">
                  <c:v>7.741935483870968</c:v>
                </c:pt>
                <c:pt idx="31">
                  <c:v>7.5</c:v>
                </c:pt>
                <c:pt idx="32">
                  <c:v>7.2727272727272725</c:v>
                </c:pt>
                <c:pt idx="33">
                  <c:v>7.0588235294117645</c:v>
                </c:pt>
                <c:pt idx="34">
                  <c:v>6.8571428571428568</c:v>
                </c:pt>
                <c:pt idx="35">
                  <c:v>7.5</c:v>
                </c:pt>
                <c:pt idx="36">
                  <c:v>7.2972972972972974</c:v>
                </c:pt>
                <c:pt idx="37">
                  <c:v>7.8947368421052628</c:v>
                </c:pt>
                <c:pt idx="38">
                  <c:v>7.6923076923076925</c:v>
                </c:pt>
                <c:pt idx="39">
                  <c:v>8.25</c:v>
                </c:pt>
                <c:pt idx="40">
                  <c:v>8.0487804878048781</c:v>
                </c:pt>
                <c:pt idx="41">
                  <c:v>7.8571428571428568</c:v>
                </c:pt>
                <c:pt idx="42">
                  <c:v>7.6744186046511631</c:v>
                </c:pt>
                <c:pt idx="43">
                  <c:v>7.5</c:v>
                </c:pt>
                <c:pt idx="44">
                  <c:v>7.333333333333333</c:v>
                </c:pt>
                <c:pt idx="45">
                  <c:v>7.1739130434782608</c:v>
                </c:pt>
                <c:pt idx="46">
                  <c:v>7.0212765957446805</c:v>
                </c:pt>
                <c:pt idx="47">
                  <c:v>7.5</c:v>
                </c:pt>
                <c:pt idx="48">
                  <c:v>7.3469387755102042</c:v>
                </c:pt>
                <c:pt idx="49">
                  <c:v>7.2</c:v>
                </c:pt>
                <c:pt idx="50">
                  <c:v>7.0588235294117645</c:v>
                </c:pt>
                <c:pt idx="51">
                  <c:v>6.9230769230769234</c:v>
                </c:pt>
                <c:pt idx="52">
                  <c:v>6.7924528301886795</c:v>
                </c:pt>
                <c:pt idx="53">
                  <c:v>6.666666666666667</c:v>
                </c:pt>
                <c:pt idx="54">
                  <c:v>7.0909090909090908</c:v>
                </c:pt>
                <c:pt idx="55">
                  <c:v>7.5</c:v>
                </c:pt>
                <c:pt idx="56">
                  <c:v>7.8947368421052628</c:v>
                </c:pt>
                <c:pt idx="57">
                  <c:v>7.7586206896551726</c:v>
                </c:pt>
                <c:pt idx="58">
                  <c:v>8.1355932203389827</c:v>
                </c:pt>
                <c:pt idx="59">
                  <c:v>8</c:v>
                </c:pt>
                <c:pt idx="60">
                  <c:v>7.8688524590163933</c:v>
                </c:pt>
                <c:pt idx="61">
                  <c:v>7.741935483870968</c:v>
                </c:pt>
                <c:pt idx="62">
                  <c:v>8.0952380952380949</c:v>
                </c:pt>
                <c:pt idx="63">
                  <c:v>8.4375</c:v>
                </c:pt>
                <c:pt idx="64">
                  <c:v>8.7692307692307701</c:v>
                </c:pt>
                <c:pt idx="65">
                  <c:v>8.6363636363636367</c:v>
                </c:pt>
                <c:pt idx="66">
                  <c:v>8.5074626865671643</c:v>
                </c:pt>
                <c:pt idx="67">
                  <c:v>8.8235294117647065</c:v>
                </c:pt>
                <c:pt idx="68">
                  <c:v>8.695652173913043</c:v>
                </c:pt>
                <c:pt idx="69">
                  <c:v>9</c:v>
                </c:pt>
                <c:pt idx="70">
                  <c:v>9.295774647887324</c:v>
                </c:pt>
                <c:pt idx="71">
                  <c:v>9.1666666666666661</c:v>
                </c:pt>
                <c:pt idx="72">
                  <c:v>9.0410958904109595</c:v>
                </c:pt>
                <c:pt idx="73">
                  <c:v>8.9189189189189193</c:v>
                </c:pt>
                <c:pt idx="74">
                  <c:v>8.8000000000000007</c:v>
                </c:pt>
                <c:pt idx="75">
                  <c:v>9.0789473684210531</c:v>
                </c:pt>
                <c:pt idx="76">
                  <c:v>8.9610389610389607</c:v>
                </c:pt>
                <c:pt idx="77">
                  <c:v>9.2307692307692299</c:v>
                </c:pt>
                <c:pt idx="78">
                  <c:v>9.113924050632912</c:v>
                </c:pt>
                <c:pt idx="79">
                  <c:v>9</c:v>
                </c:pt>
                <c:pt idx="80">
                  <c:v>9.2592592592592595</c:v>
                </c:pt>
                <c:pt idx="81">
                  <c:v>9.1463414634146343</c:v>
                </c:pt>
                <c:pt idx="82">
                  <c:v>9.0361445783132535</c:v>
                </c:pt>
                <c:pt idx="83">
                  <c:v>8.9285714285714288</c:v>
                </c:pt>
                <c:pt idx="84">
                  <c:v>9.1764705882352935</c:v>
                </c:pt>
                <c:pt idx="85">
                  <c:v>9.0697674418604652</c:v>
                </c:pt>
                <c:pt idx="86">
                  <c:v>9.3103448275862064</c:v>
                </c:pt>
                <c:pt idx="87">
                  <c:v>9.204545454545455</c:v>
                </c:pt>
                <c:pt idx="88">
                  <c:v>9.1011235955056176</c:v>
                </c:pt>
                <c:pt idx="89">
                  <c:v>9</c:v>
                </c:pt>
                <c:pt idx="90">
                  <c:v>8.9010989010989015</c:v>
                </c:pt>
                <c:pt idx="91">
                  <c:v>9.1304347826086953</c:v>
                </c:pt>
                <c:pt idx="92">
                  <c:v>9.0322580645161299</c:v>
                </c:pt>
                <c:pt idx="93">
                  <c:v>8.9361702127659566</c:v>
                </c:pt>
                <c:pt idx="94">
                  <c:v>9.1578947368421044</c:v>
                </c:pt>
                <c:pt idx="95">
                  <c:v>9.0625</c:v>
                </c:pt>
                <c:pt idx="96">
                  <c:v>8.9690721649484537</c:v>
                </c:pt>
                <c:pt idx="97">
                  <c:v>8.8775510204081627</c:v>
                </c:pt>
                <c:pt idx="98">
                  <c:v>8.7878787878787872</c:v>
                </c:pt>
                <c:pt idx="99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F-4DF8-A7C5-8CB11C58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219135"/>
        <c:axId val="1185225791"/>
      </c:lineChart>
      <c:catAx>
        <c:axId val="118521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225791"/>
        <c:crosses val="autoZero"/>
        <c:auto val="1"/>
        <c:lblAlgn val="ctr"/>
        <c:lblOffset val="100"/>
        <c:noMultiLvlLbl val="0"/>
      </c:catAx>
      <c:valAx>
        <c:axId val="11852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521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19050</xdr:rowOff>
    </xdr:from>
    <xdr:to>
      <xdr:col>2</xdr:col>
      <xdr:colOff>752475</xdr:colOff>
      <xdr:row>12</xdr:row>
      <xdr:rowOff>149749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38175"/>
          <a:ext cx="1504950" cy="1845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9</xdr:row>
      <xdr:rowOff>133350</xdr:rowOff>
    </xdr:from>
    <xdr:to>
      <xdr:col>5</xdr:col>
      <xdr:colOff>133664</xdr:colOff>
      <xdr:row>15</xdr:row>
      <xdr:rowOff>104931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1847850"/>
          <a:ext cx="2248214" cy="11145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3</xdr:row>
      <xdr:rowOff>47625</xdr:rowOff>
    </xdr:from>
    <xdr:ext cx="794576" cy="518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857250" y="619125"/>
              <a:ext cx="794576" cy="518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es-MX" sz="1800" i="1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es-MX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8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MX" sz="180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es-MX" sz="180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857250" y="619125"/>
              <a:ext cx="794576" cy="518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i="0">
                  <a:latin typeface="Cambria Math" panose="02040503050406030204" pitchFamily="18" charset="0"/>
                </a:rPr>
                <a:t>𝜋≈2𝑁/𝐴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857251</xdr:colOff>
      <xdr:row>0</xdr:row>
      <xdr:rowOff>95251</xdr:rowOff>
    </xdr:from>
    <xdr:to>
      <xdr:col>15</xdr:col>
      <xdr:colOff>595004</xdr:colOff>
      <xdr:row>14</xdr:row>
      <xdr:rowOff>43297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858" t="25335" r="37167" b="38912"/>
        <a:stretch/>
      </xdr:blipFill>
      <xdr:spPr>
        <a:xfrm>
          <a:off x="5755822" y="95251"/>
          <a:ext cx="7412182" cy="2615046"/>
        </a:xfrm>
        <a:prstGeom prst="rect">
          <a:avLst/>
        </a:prstGeom>
      </xdr:spPr>
    </xdr:pic>
    <xdr:clientData/>
  </xdr:twoCellAnchor>
  <xdr:twoCellAnchor>
    <xdr:from>
      <xdr:col>7</xdr:col>
      <xdr:colOff>68035</xdr:colOff>
      <xdr:row>19</xdr:row>
      <xdr:rowOff>97971</xdr:rowOff>
    </xdr:from>
    <xdr:to>
      <xdr:col>12</xdr:col>
      <xdr:colOff>163285</xdr:colOff>
      <xdr:row>33</xdr:row>
      <xdr:rowOff>174171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66675</xdr:rowOff>
    </xdr:from>
    <xdr:to>
      <xdr:col>11</xdr:col>
      <xdr:colOff>658467</xdr:colOff>
      <xdr:row>7</xdr:row>
      <xdr:rowOff>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8897592" cy="1076475"/>
        </a:xfrm>
        <a:prstGeom prst="rect">
          <a:avLst/>
        </a:prstGeom>
      </xdr:spPr>
    </xdr:pic>
    <xdr:clientData/>
  </xdr:twoCellAnchor>
  <xdr:twoCellAnchor>
    <xdr:from>
      <xdr:col>1</xdr:col>
      <xdr:colOff>361950</xdr:colOff>
      <xdr:row>23</xdr:row>
      <xdr:rowOff>152400</xdr:rowOff>
    </xdr:from>
    <xdr:to>
      <xdr:col>7</xdr:col>
      <xdr:colOff>361950</xdr:colOff>
      <xdr:row>38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workbookViewId="0">
      <selection activeCell="L4" sqref="L4"/>
    </sheetView>
  </sheetViews>
  <sheetFormatPr baseColWidth="10" defaultRowHeight="15" x14ac:dyDescent="0.25"/>
  <cols>
    <col min="3" max="3" width="12.140625" customWidth="1"/>
    <col min="4" max="4" width="11.5703125" customWidth="1"/>
    <col min="5" max="5" width="5.85546875" customWidth="1"/>
    <col min="6" max="6" width="2.5703125" customWidth="1"/>
    <col min="7" max="7" width="5" customWidth="1"/>
    <col min="12" max="12" width="19" customWidth="1"/>
  </cols>
  <sheetData>
    <row r="1" spans="2:15" ht="18.75" x14ac:dyDescent="0.3">
      <c r="B1" s="34" t="s">
        <v>10</v>
      </c>
      <c r="C1" s="34"/>
      <c r="D1" s="34"/>
    </row>
    <row r="2" spans="2:15" x14ac:dyDescent="0.25">
      <c r="I2" s="13" t="s">
        <v>0</v>
      </c>
      <c r="J2" s="13" t="s">
        <v>1</v>
      </c>
      <c r="K2" s="13" t="s">
        <v>2</v>
      </c>
      <c r="L2" s="13" t="s">
        <v>8</v>
      </c>
    </row>
    <row r="3" spans="2:15" x14ac:dyDescent="0.25">
      <c r="B3" t="s">
        <v>11</v>
      </c>
      <c r="I3" s="1">
        <v>1</v>
      </c>
      <c r="J3" s="12">
        <f ca="1">RAND()</f>
        <v>4.4708020394334858E-2</v>
      </c>
      <c r="K3" s="1">
        <f t="shared" ref="K3:K34" ca="1" si="0">IF(AND(J3&gt;=$E$15,J3&lt;=$G$15),$B$15,IF(AND(J3&gt;=$E$16,J3&lt;=$G$16),$B$16,IF(AND(J3&gt;=$E$17,J3&lt;=$G$17),$B$17,IF(AND(J3&gt;=$E$18,J3&lt;=$G$18),$B$18,IF(AND(J3&gt;=$E$19,J3&lt;=$G$19),$B$19,IF(AND(J3&gt;=$E$20,J3&lt;=$G$20),$B$20,IF(AND(J3&gt;=$E$21,J3&lt;=$G$21),$B$21,IF(AND(J3&gt;=$E$22,J3&lt;=$G$22),$B$22,IF(AND(J3&gt;=$E$23,J3&lt;=$G$23),$B$23,IF(AND(J3&gt;=$E$24,J3&lt;=$G$24),$B$24,IF(AND(J3&gt;=$E$25,J3&lt;=$G$25),$B$25,"x")))))))))))</f>
        <v>20</v>
      </c>
      <c r="L3" s="14">
        <f ca="1">K3</f>
        <v>20</v>
      </c>
      <c r="N3" s="11" t="s">
        <v>9</v>
      </c>
      <c r="O3" s="16">
        <f ca="1">AVERAGE(K3:K52)</f>
        <v>25</v>
      </c>
    </row>
    <row r="4" spans="2:15" x14ac:dyDescent="0.25">
      <c r="I4" s="1">
        <v>2</v>
      </c>
      <c r="J4" s="12">
        <f ca="1">RAND()</f>
        <v>0.60626996738480265</v>
      </c>
      <c r="K4" s="1">
        <f t="shared" ca="1" si="0"/>
        <v>26</v>
      </c>
      <c r="L4" s="14">
        <f ca="1">(K4+K3)/2</f>
        <v>23</v>
      </c>
    </row>
    <row r="5" spans="2:15" ht="15" customHeight="1" x14ac:dyDescent="0.25">
      <c r="D5" s="35" t="s">
        <v>12</v>
      </c>
      <c r="E5" s="35"/>
      <c r="F5" s="35"/>
      <c r="G5" s="35"/>
      <c r="H5" s="15"/>
      <c r="I5" s="1">
        <v>3</v>
      </c>
      <c r="J5" s="12">
        <f ca="1">RAND()</f>
        <v>0.49313026034222329</v>
      </c>
      <c r="K5" s="1">
        <f t="shared" ca="1" si="0"/>
        <v>25</v>
      </c>
      <c r="L5" s="14">
        <f ca="1">(K5+K4)/2</f>
        <v>25.5</v>
      </c>
    </row>
    <row r="6" spans="2:15" x14ac:dyDescent="0.25">
      <c r="D6" s="35"/>
      <c r="E6" s="35"/>
      <c r="F6" s="35"/>
      <c r="G6" s="35"/>
      <c r="H6" s="15"/>
      <c r="I6" s="1">
        <v>4</v>
      </c>
      <c r="J6" s="12">
        <f t="shared" ref="J6:J52" ca="1" si="1">RAND()</f>
        <v>0.10209220183240109</v>
      </c>
      <c r="K6" s="1">
        <f t="shared" ca="1" si="0"/>
        <v>22</v>
      </c>
      <c r="L6" s="14">
        <f t="shared" ref="L6:L52" ca="1" si="2">(K6+K5)/2</f>
        <v>23.5</v>
      </c>
    </row>
    <row r="7" spans="2:15" x14ac:dyDescent="0.25">
      <c r="D7" s="35"/>
      <c r="E7" s="35"/>
      <c r="F7" s="35"/>
      <c r="G7" s="35"/>
      <c r="H7" s="15"/>
      <c r="I7" s="1">
        <v>5</v>
      </c>
      <c r="J7" s="12">
        <f t="shared" ca="1" si="1"/>
        <v>0.87298312943137091</v>
      </c>
      <c r="K7" s="1">
        <f t="shared" ca="1" si="0"/>
        <v>28</v>
      </c>
      <c r="L7" s="14">
        <f t="shared" ca="1" si="2"/>
        <v>25</v>
      </c>
    </row>
    <row r="8" spans="2:15" x14ac:dyDescent="0.25">
      <c r="D8" s="35"/>
      <c r="E8" s="35"/>
      <c r="F8" s="35"/>
      <c r="G8" s="35"/>
      <c r="H8" s="15"/>
      <c r="I8" s="1">
        <v>6</v>
      </c>
      <c r="J8" s="12">
        <f t="shared" ca="1" si="1"/>
        <v>0.92924793781389792</v>
      </c>
      <c r="K8" s="1">
        <f t="shared" ca="1" si="0"/>
        <v>29</v>
      </c>
      <c r="L8" s="14">
        <f t="shared" ca="1" si="2"/>
        <v>28.5</v>
      </c>
    </row>
    <row r="9" spans="2:15" x14ac:dyDescent="0.25">
      <c r="D9" s="35"/>
      <c r="E9" s="35"/>
      <c r="F9" s="35"/>
      <c r="G9" s="35"/>
      <c r="H9" s="15"/>
      <c r="I9" s="1">
        <v>7</v>
      </c>
      <c r="J9" s="12">
        <f t="shared" ca="1" si="1"/>
        <v>0.57657838603625833</v>
      </c>
      <c r="K9" s="1">
        <f t="shared" ca="1" si="0"/>
        <v>26</v>
      </c>
      <c r="L9" s="14">
        <f t="shared" ca="1" si="2"/>
        <v>27.5</v>
      </c>
    </row>
    <row r="10" spans="2:15" x14ac:dyDescent="0.25">
      <c r="D10" s="35"/>
      <c r="E10" s="35"/>
      <c r="F10" s="35"/>
      <c r="G10" s="35"/>
      <c r="H10" s="15"/>
      <c r="I10" s="1">
        <v>8</v>
      </c>
      <c r="J10" s="12">
        <f t="shared" ca="1" si="1"/>
        <v>0.56159501704649539</v>
      </c>
      <c r="K10" s="1">
        <f t="shared" ca="1" si="0"/>
        <v>26</v>
      </c>
      <c r="L10" s="14">
        <f t="shared" ca="1" si="2"/>
        <v>26</v>
      </c>
    </row>
    <row r="11" spans="2:15" x14ac:dyDescent="0.25">
      <c r="D11" s="35"/>
      <c r="E11" s="35"/>
      <c r="F11" s="35"/>
      <c r="G11" s="35"/>
      <c r="H11" s="15"/>
      <c r="I11" s="1">
        <v>9</v>
      </c>
      <c r="J11" s="12">
        <f t="shared" ca="1" si="1"/>
        <v>0.6682319492101082</v>
      </c>
      <c r="K11" s="1">
        <f t="shared" ca="1" si="0"/>
        <v>26</v>
      </c>
      <c r="L11" s="14">
        <f t="shared" ca="1" si="2"/>
        <v>26</v>
      </c>
    </row>
    <row r="12" spans="2:15" x14ac:dyDescent="0.25">
      <c r="I12" s="1">
        <v>10</v>
      </c>
      <c r="J12" s="12">
        <f t="shared" ca="1" si="1"/>
        <v>0.17839214186575147</v>
      </c>
      <c r="K12" s="1">
        <f t="shared" ca="1" si="0"/>
        <v>22</v>
      </c>
      <c r="L12" s="14">
        <f t="shared" ca="1" si="2"/>
        <v>24</v>
      </c>
    </row>
    <row r="13" spans="2:15" x14ac:dyDescent="0.25">
      <c r="I13" s="1">
        <v>11</v>
      </c>
      <c r="J13" s="12">
        <f t="shared" ca="1" si="1"/>
        <v>0.92273628764357873</v>
      </c>
      <c r="K13" s="1">
        <f t="shared" ca="1" si="0"/>
        <v>29</v>
      </c>
      <c r="L13" s="14">
        <f t="shared" ca="1" si="2"/>
        <v>25.5</v>
      </c>
    </row>
    <row r="14" spans="2:15" x14ac:dyDescent="0.25">
      <c r="B14" s="13" t="s">
        <v>3</v>
      </c>
      <c r="C14" s="13" t="s">
        <v>4</v>
      </c>
      <c r="D14" s="13" t="s">
        <v>5</v>
      </c>
      <c r="E14" s="33" t="s">
        <v>6</v>
      </c>
      <c r="F14" s="33"/>
      <c r="G14" s="33"/>
      <c r="I14" s="1">
        <v>12</v>
      </c>
      <c r="J14" s="12">
        <f t="shared" ca="1" si="1"/>
        <v>0.89960267133992899</v>
      </c>
      <c r="K14" s="1">
        <f t="shared" ca="1" si="0"/>
        <v>28</v>
      </c>
      <c r="L14" s="14">
        <f t="shared" ca="1" si="2"/>
        <v>28.5</v>
      </c>
    </row>
    <row r="15" spans="2:15" x14ac:dyDescent="0.25">
      <c r="B15" s="1">
        <v>20</v>
      </c>
      <c r="C15" s="1">
        <v>0.05</v>
      </c>
      <c r="D15" s="1">
        <v>0.05</v>
      </c>
      <c r="E15" s="2">
        <v>0</v>
      </c>
      <c r="F15" s="3" t="s">
        <v>7</v>
      </c>
      <c r="G15" s="4">
        <f>D15</f>
        <v>0.05</v>
      </c>
      <c r="I15" s="1">
        <v>13</v>
      </c>
      <c r="J15" s="12">
        <f t="shared" ca="1" si="1"/>
        <v>0.89546010866219006</v>
      </c>
      <c r="K15" s="1">
        <f t="shared" ca="1" si="0"/>
        <v>28</v>
      </c>
      <c r="L15" s="14">
        <f t="shared" ca="1" si="2"/>
        <v>28</v>
      </c>
    </row>
    <row r="16" spans="2:15" x14ac:dyDescent="0.25">
      <c r="B16" s="1">
        <v>21</v>
      </c>
      <c r="C16" s="1">
        <v>0.05</v>
      </c>
      <c r="D16" s="1">
        <f t="shared" ref="D16:D25" si="3">D15+C16</f>
        <v>0.1</v>
      </c>
      <c r="E16" s="5">
        <f>G15</f>
        <v>0.05</v>
      </c>
      <c r="F16" s="6" t="s">
        <v>7</v>
      </c>
      <c r="G16" s="7">
        <f>D16</f>
        <v>0.1</v>
      </c>
      <c r="I16" s="1">
        <v>14</v>
      </c>
      <c r="J16" s="12">
        <f t="shared" ca="1" si="1"/>
        <v>0.31043489331089713</v>
      </c>
      <c r="K16" s="1">
        <f t="shared" ca="1" si="0"/>
        <v>24</v>
      </c>
      <c r="L16" s="14">
        <f t="shared" ca="1" si="2"/>
        <v>26</v>
      </c>
    </row>
    <row r="17" spans="2:12" x14ac:dyDescent="0.25">
      <c r="B17" s="1">
        <v>22</v>
      </c>
      <c r="C17" s="1">
        <v>0.1</v>
      </c>
      <c r="D17" s="1">
        <f t="shared" si="3"/>
        <v>0.2</v>
      </c>
      <c r="E17" s="5">
        <f>G16</f>
        <v>0.1</v>
      </c>
      <c r="F17" s="6" t="s">
        <v>7</v>
      </c>
      <c r="G17" s="7">
        <f>D17</f>
        <v>0.2</v>
      </c>
      <c r="I17" s="1">
        <v>15</v>
      </c>
      <c r="J17" s="12">
        <f t="shared" ca="1" si="1"/>
        <v>0.46946143319516342</v>
      </c>
      <c r="K17" s="1">
        <f t="shared" ca="1" si="0"/>
        <v>25</v>
      </c>
      <c r="L17" s="14">
        <f t="shared" ca="1" si="2"/>
        <v>24.5</v>
      </c>
    </row>
    <row r="18" spans="2:12" x14ac:dyDescent="0.25">
      <c r="B18" s="1">
        <v>23</v>
      </c>
      <c r="C18" s="1">
        <v>0.1</v>
      </c>
      <c r="D18" s="1">
        <f t="shared" si="3"/>
        <v>0.30000000000000004</v>
      </c>
      <c r="E18" s="5">
        <f t="shared" ref="E18:E25" si="4">G17</f>
        <v>0.2</v>
      </c>
      <c r="F18" s="6" t="s">
        <v>7</v>
      </c>
      <c r="G18" s="7">
        <f t="shared" ref="G18:G25" si="5">D18</f>
        <v>0.30000000000000004</v>
      </c>
      <c r="I18" s="1">
        <v>16</v>
      </c>
      <c r="J18" s="12">
        <f t="shared" ca="1" si="1"/>
        <v>0.68849701217277948</v>
      </c>
      <c r="K18" s="1">
        <f t="shared" ca="1" si="0"/>
        <v>26</v>
      </c>
      <c r="L18" s="14">
        <f t="shared" ca="1" si="2"/>
        <v>25.5</v>
      </c>
    </row>
    <row r="19" spans="2:12" x14ac:dyDescent="0.25">
      <c r="B19" s="1">
        <v>24</v>
      </c>
      <c r="C19" s="1">
        <v>0.1</v>
      </c>
      <c r="D19" s="1">
        <f t="shared" si="3"/>
        <v>0.4</v>
      </c>
      <c r="E19" s="5">
        <f t="shared" si="4"/>
        <v>0.30000000000000004</v>
      </c>
      <c r="F19" s="6" t="s">
        <v>7</v>
      </c>
      <c r="G19" s="7">
        <f t="shared" si="5"/>
        <v>0.4</v>
      </c>
      <c r="I19" s="1">
        <v>17</v>
      </c>
      <c r="J19" s="12">
        <f t="shared" ca="1" si="1"/>
        <v>0.36131622880605585</v>
      </c>
      <c r="K19" s="1">
        <f t="shared" ca="1" si="0"/>
        <v>24</v>
      </c>
      <c r="L19" s="14">
        <f t="shared" ca="1" si="2"/>
        <v>25</v>
      </c>
    </row>
    <row r="20" spans="2:12" x14ac:dyDescent="0.25">
      <c r="B20" s="1">
        <v>25</v>
      </c>
      <c r="C20" s="1">
        <v>0.15</v>
      </c>
      <c r="D20" s="1">
        <f t="shared" si="3"/>
        <v>0.55000000000000004</v>
      </c>
      <c r="E20" s="5">
        <f t="shared" si="4"/>
        <v>0.4</v>
      </c>
      <c r="F20" s="6" t="s">
        <v>7</v>
      </c>
      <c r="G20" s="7">
        <f t="shared" si="5"/>
        <v>0.55000000000000004</v>
      </c>
      <c r="I20" s="1">
        <v>18</v>
      </c>
      <c r="J20" s="12">
        <f t="shared" ca="1" si="1"/>
        <v>0.25534902129733061</v>
      </c>
      <c r="K20" s="1">
        <f t="shared" ca="1" si="0"/>
        <v>23</v>
      </c>
      <c r="L20" s="14">
        <f t="shared" ca="1" si="2"/>
        <v>23.5</v>
      </c>
    </row>
    <row r="21" spans="2:12" x14ac:dyDescent="0.25">
      <c r="B21" s="1">
        <v>26</v>
      </c>
      <c r="C21" s="1">
        <v>0.15</v>
      </c>
      <c r="D21" s="1">
        <f t="shared" si="3"/>
        <v>0.70000000000000007</v>
      </c>
      <c r="E21" s="5">
        <f t="shared" si="4"/>
        <v>0.55000000000000004</v>
      </c>
      <c r="F21" s="6" t="s">
        <v>7</v>
      </c>
      <c r="G21" s="7">
        <f t="shared" si="5"/>
        <v>0.70000000000000007</v>
      </c>
      <c r="I21" s="1">
        <v>19</v>
      </c>
      <c r="J21" s="12">
        <f t="shared" ca="1" si="1"/>
        <v>0.98860181439420425</v>
      </c>
      <c r="K21" s="1">
        <f t="shared" ca="1" si="0"/>
        <v>30</v>
      </c>
      <c r="L21" s="14">
        <f t="shared" ca="1" si="2"/>
        <v>26.5</v>
      </c>
    </row>
    <row r="22" spans="2:12" x14ac:dyDescent="0.25">
      <c r="B22" s="1">
        <v>27</v>
      </c>
      <c r="C22" s="1">
        <v>0.1</v>
      </c>
      <c r="D22" s="1">
        <f t="shared" si="3"/>
        <v>0.8</v>
      </c>
      <c r="E22" s="5">
        <f t="shared" si="4"/>
        <v>0.70000000000000007</v>
      </c>
      <c r="F22" s="6" t="s">
        <v>7</v>
      </c>
      <c r="G22" s="7">
        <f t="shared" si="5"/>
        <v>0.8</v>
      </c>
      <c r="I22" s="1">
        <v>20</v>
      </c>
      <c r="J22" s="12">
        <f t="shared" ca="1" si="1"/>
        <v>0.30919921306176801</v>
      </c>
      <c r="K22" s="1">
        <f t="shared" ca="1" si="0"/>
        <v>24</v>
      </c>
      <c r="L22" s="14">
        <f t="shared" ca="1" si="2"/>
        <v>27</v>
      </c>
    </row>
    <row r="23" spans="2:12" x14ac:dyDescent="0.25">
      <c r="B23" s="1">
        <v>28</v>
      </c>
      <c r="C23" s="1">
        <v>0.1</v>
      </c>
      <c r="D23" s="1">
        <f t="shared" si="3"/>
        <v>0.9</v>
      </c>
      <c r="E23" s="5">
        <f t="shared" si="4"/>
        <v>0.8</v>
      </c>
      <c r="F23" s="6" t="s">
        <v>7</v>
      </c>
      <c r="G23" s="7">
        <f t="shared" si="5"/>
        <v>0.9</v>
      </c>
      <c r="I23" s="1">
        <v>21</v>
      </c>
      <c r="J23" s="12">
        <f t="shared" ca="1" si="1"/>
        <v>0.33570415438864265</v>
      </c>
      <c r="K23" s="1">
        <f t="shared" ca="1" si="0"/>
        <v>24</v>
      </c>
      <c r="L23" s="14">
        <f t="shared" ca="1" si="2"/>
        <v>24</v>
      </c>
    </row>
    <row r="24" spans="2:12" x14ac:dyDescent="0.25">
      <c r="B24" s="1">
        <v>29</v>
      </c>
      <c r="C24" s="1">
        <v>0.05</v>
      </c>
      <c r="D24" s="1">
        <f t="shared" si="3"/>
        <v>0.95000000000000007</v>
      </c>
      <c r="E24" s="5">
        <f t="shared" si="4"/>
        <v>0.9</v>
      </c>
      <c r="F24" s="6" t="s">
        <v>7</v>
      </c>
      <c r="G24" s="7">
        <f t="shared" si="5"/>
        <v>0.95000000000000007</v>
      </c>
      <c r="I24" s="1">
        <v>22</v>
      </c>
      <c r="J24" s="12">
        <f t="shared" ca="1" si="1"/>
        <v>0.14564058279388881</v>
      </c>
      <c r="K24" s="1">
        <f t="shared" ca="1" si="0"/>
        <v>22</v>
      </c>
      <c r="L24" s="14">
        <f t="shared" ca="1" si="2"/>
        <v>23</v>
      </c>
    </row>
    <row r="25" spans="2:12" x14ac:dyDescent="0.25">
      <c r="B25" s="1">
        <v>30</v>
      </c>
      <c r="C25" s="1">
        <v>0.05</v>
      </c>
      <c r="D25" s="1">
        <f t="shared" si="3"/>
        <v>1</v>
      </c>
      <c r="E25" s="8">
        <f t="shared" si="4"/>
        <v>0.95000000000000007</v>
      </c>
      <c r="F25" s="9" t="s">
        <v>7</v>
      </c>
      <c r="G25" s="10">
        <f t="shared" si="5"/>
        <v>1</v>
      </c>
      <c r="I25" s="1">
        <v>23</v>
      </c>
      <c r="J25" s="12">
        <f t="shared" ca="1" si="1"/>
        <v>9.5820292613734148E-3</v>
      </c>
      <c r="K25" s="1">
        <f t="shared" ca="1" si="0"/>
        <v>20</v>
      </c>
      <c r="L25" s="14">
        <f t="shared" ca="1" si="2"/>
        <v>21</v>
      </c>
    </row>
    <row r="26" spans="2:12" x14ac:dyDescent="0.25">
      <c r="C26" s="11">
        <f>SUM(C15:C25)</f>
        <v>1</v>
      </c>
      <c r="I26" s="1">
        <v>24</v>
      </c>
      <c r="J26" s="12">
        <f t="shared" ca="1" si="1"/>
        <v>0.99850906570292552</v>
      </c>
      <c r="K26" s="1">
        <f t="shared" ca="1" si="0"/>
        <v>30</v>
      </c>
      <c r="L26" s="14">
        <f t="shared" ca="1" si="2"/>
        <v>25</v>
      </c>
    </row>
    <row r="27" spans="2:12" x14ac:dyDescent="0.25">
      <c r="I27" s="1">
        <v>25</v>
      </c>
      <c r="J27" s="12">
        <f t="shared" ca="1" si="1"/>
        <v>0.89597862945815399</v>
      </c>
      <c r="K27" s="1">
        <f t="shared" ca="1" si="0"/>
        <v>28</v>
      </c>
      <c r="L27" s="14">
        <f t="shared" ca="1" si="2"/>
        <v>29</v>
      </c>
    </row>
    <row r="28" spans="2:12" x14ac:dyDescent="0.25">
      <c r="I28" s="1">
        <v>26</v>
      </c>
      <c r="J28" s="12">
        <f t="shared" ca="1" si="1"/>
        <v>0.71478151152358338</v>
      </c>
      <c r="K28" s="1">
        <f t="shared" ca="1" si="0"/>
        <v>27</v>
      </c>
      <c r="L28" s="14">
        <f t="shared" ca="1" si="2"/>
        <v>27.5</v>
      </c>
    </row>
    <row r="29" spans="2:12" x14ac:dyDescent="0.25">
      <c r="I29" s="1">
        <v>27</v>
      </c>
      <c r="J29" s="12">
        <f t="shared" ca="1" si="1"/>
        <v>7.6334486415811087E-2</v>
      </c>
      <c r="K29" s="1">
        <f t="shared" ca="1" si="0"/>
        <v>21</v>
      </c>
      <c r="L29" s="14">
        <f t="shared" ca="1" si="2"/>
        <v>24</v>
      </c>
    </row>
    <row r="30" spans="2:12" x14ac:dyDescent="0.25">
      <c r="I30" s="1">
        <v>28</v>
      </c>
      <c r="J30" s="12">
        <f t="shared" ca="1" si="1"/>
        <v>0.32907551669132773</v>
      </c>
      <c r="K30" s="1">
        <f t="shared" ca="1" si="0"/>
        <v>24</v>
      </c>
      <c r="L30" s="14">
        <f t="shared" ca="1" si="2"/>
        <v>22.5</v>
      </c>
    </row>
    <row r="31" spans="2:12" x14ac:dyDescent="0.25">
      <c r="I31" s="1">
        <v>29</v>
      </c>
      <c r="J31" s="12">
        <f t="shared" ca="1" si="1"/>
        <v>0.70258458592375728</v>
      </c>
      <c r="K31" s="1">
        <f t="shared" ca="1" si="0"/>
        <v>27</v>
      </c>
      <c r="L31" s="14">
        <f t="shared" ca="1" si="2"/>
        <v>25.5</v>
      </c>
    </row>
    <row r="32" spans="2:12" x14ac:dyDescent="0.25">
      <c r="I32" s="1">
        <v>30</v>
      </c>
      <c r="J32" s="12">
        <f t="shared" ca="1" si="1"/>
        <v>0.93846820953495236</v>
      </c>
      <c r="K32" s="1">
        <f t="shared" ca="1" si="0"/>
        <v>29</v>
      </c>
      <c r="L32" s="14">
        <f t="shared" ca="1" si="2"/>
        <v>28</v>
      </c>
    </row>
    <row r="33" spans="9:12" x14ac:dyDescent="0.25">
      <c r="I33" s="1">
        <v>31</v>
      </c>
      <c r="J33" s="12">
        <f t="shared" ca="1" si="1"/>
        <v>0.63225341064193219</v>
      </c>
      <c r="K33" s="1">
        <f t="shared" ca="1" si="0"/>
        <v>26</v>
      </c>
      <c r="L33" s="14">
        <f t="shared" ca="1" si="2"/>
        <v>27.5</v>
      </c>
    </row>
    <row r="34" spans="9:12" x14ac:dyDescent="0.25">
      <c r="I34" s="1">
        <v>32</v>
      </c>
      <c r="J34" s="12">
        <f t="shared" ca="1" si="1"/>
        <v>5.7427290702465439E-2</v>
      </c>
      <c r="K34" s="1">
        <f t="shared" ca="1" si="0"/>
        <v>21</v>
      </c>
      <c r="L34" s="14">
        <f t="shared" ca="1" si="2"/>
        <v>23.5</v>
      </c>
    </row>
    <row r="35" spans="9:12" x14ac:dyDescent="0.25">
      <c r="I35" s="1">
        <v>33</v>
      </c>
      <c r="J35" s="12">
        <f t="shared" ca="1" si="1"/>
        <v>0.56244980438537173</v>
      </c>
      <c r="K35" s="1">
        <f t="shared" ref="K35:K52" ca="1" si="6">IF(AND(J35&gt;=$E$15,J35&lt;=$G$15),$B$15,IF(AND(J35&gt;=$E$16,J35&lt;=$G$16),$B$16,IF(AND(J35&gt;=$E$17,J35&lt;=$G$17),$B$17,IF(AND(J35&gt;=$E$18,J35&lt;=$G$18),$B$18,IF(AND(J35&gt;=$E$19,J35&lt;=$G$19),$B$19,IF(AND(J35&gt;=$E$20,J35&lt;=$G$20),$B$20,IF(AND(J35&gt;=$E$21,J35&lt;=$G$21),$B$21,IF(AND(J35&gt;=$E$22,J35&lt;=$G$22),$B$22,IF(AND(J35&gt;=$E$23,J35&lt;=$G$23),$B$23,IF(AND(J35&gt;=$E$24,J35&lt;=$G$24),$B$24,IF(AND(J35&gt;=$E$25,J35&lt;=$G$25),$B$25,"x")))))))))))</f>
        <v>26</v>
      </c>
      <c r="L35" s="14">
        <f t="shared" ca="1" si="2"/>
        <v>23.5</v>
      </c>
    </row>
    <row r="36" spans="9:12" x14ac:dyDescent="0.25">
      <c r="I36" s="1">
        <v>34</v>
      </c>
      <c r="J36" s="12">
        <f t="shared" ca="1" si="1"/>
        <v>0.34410418174164115</v>
      </c>
      <c r="K36" s="1">
        <f t="shared" ca="1" si="6"/>
        <v>24</v>
      </c>
      <c r="L36" s="14">
        <f t="shared" ca="1" si="2"/>
        <v>25</v>
      </c>
    </row>
    <row r="37" spans="9:12" x14ac:dyDescent="0.25">
      <c r="I37" s="1">
        <v>35</v>
      </c>
      <c r="J37" s="12">
        <f t="shared" ca="1" si="1"/>
        <v>0.35097482682056169</v>
      </c>
      <c r="K37" s="1">
        <f t="shared" ca="1" si="6"/>
        <v>24</v>
      </c>
      <c r="L37" s="14">
        <f t="shared" ca="1" si="2"/>
        <v>24</v>
      </c>
    </row>
    <row r="38" spans="9:12" x14ac:dyDescent="0.25">
      <c r="I38" s="1">
        <v>36</v>
      </c>
      <c r="J38" s="12">
        <f t="shared" ca="1" si="1"/>
        <v>0.83101532145804036</v>
      </c>
      <c r="K38" s="1">
        <f t="shared" ca="1" si="6"/>
        <v>28</v>
      </c>
      <c r="L38" s="14">
        <f t="shared" ca="1" si="2"/>
        <v>26</v>
      </c>
    </row>
    <row r="39" spans="9:12" x14ac:dyDescent="0.25">
      <c r="I39" s="1">
        <v>37</v>
      </c>
      <c r="J39" s="12">
        <f t="shared" ca="1" si="1"/>
        <v>0.28152730546494953</v>
      </c>
      <c r="K39" s="1">
        <f t="shared" ca="1" si="6"/>
        <v>23</v>
      </c>
      <c r="L39" s="14">
        <f t="shared" ca="1" si="2"/>
        <v>25.5</v>
      </c>
    </row>
    <row r="40" spans="9:12" x14ac:dyDescent="0.25">
      <c r="I40" s="1">
        <v>38</v>
      </c>
      <c r="J40" s="12">
        <f t="shared" ca="1" si="1"/>
        <v>3.3961942877415163E-2</v>
      </c>
      <c r="K40" s="1">
        <f t="shared" ca="1" si="6"/>
        <v>20</v>
      </c>
      <c r="L40" s="14">
        <f t="shared" ca="1" si="2"/>
        <v>21.5</v>
      </c>
    </row>
    <row r="41" spans="9:12" x14ac:dyDescent="0.25">
      <c r="I41" s="1">
        <v>39</v>
      </c>
      <c r="J41" s="12">
        <f t="shared" ca="1" si="1"/>
        <v>0.24207212479099161</v>
      </c>
      <c r="K41" s="1">
        <f t="shared" ca="1" si="6"/>
        <v>23</v>
      </c>
      <c r="L41" s="14">
        <f t="shared" ca="1" si="2"/>
        <v>21.5</v>
      </c>
    </row>
    <row r="42" spans="9:12" x14ac:dyDescent="0.25">
      <c r="I42" s="1">
        <v>40</v>
      </c>
      <c r="J42" s="12">
        <f t="shared" ca="1" si="1"/>
        <v>2.4386878297265602E-2</v>
      </c>
      <c r="K42" s="1">
        <f t="shared" ca="1" si="6"/>
        <v>20</v>
      </c>
      <c r="L42" s="14">
        <f t="shared" ca="1" si="2"/>
        <v>21.5</v>
      </c>
    </row>
    <row r="43" spans="9:12" x14ac:dyDescent="0.25">
      <c r="I43" s="1">
        <v>41</v>
      </c>
      <c r="J43" s="12">
        <f t="shared" ca="1" si="1"/>
        <v>0.64184225147224749</v>
      </c>
      <c r="K43" s="1">
        <f t="shared" ca="1" si="6"/>
        <v>26</v>
      </c>
      <c r="L43" s="14">
        <f t="shared" ca="1" si="2"/>
        <v>23</v>
      </c>
    </row>
    <row r="44" spans="9:12" x14ac:dyDescent="0.25">
      <c r="I44" s="1">
        <v>42</v>
      </c>
      <c r="J44" s="12">
        <f t="shared" ca="1" si="1"/>
        <v>0.87632273875292876</v>
      </c>
      <c r="K44" s="1">
        <f t="shared" ca="1" si="6"/>
        <v>28</v>
      </c>
      <c r="L44" s="14">
        <f t="shared" ca="1" si="2"/>
        <v>27</v>
      </c>
    </row>
    <row r="45" spans="9:12" x14ac:dyDescent="0.25">
      <c r="I45" s="1">
        <v>43</v>
      </c>
      <c r="J45" s="12">
        <f t="shared" ca="1" si="1"/>
        <v>0.7344725971873366</v>
      </c>
      <c r="K45" s="1">
        <f t="shared" ca="1" si="6"/>
        <v>27</v>
      </c>
      <c r="L45" s="14">
        <f t="shared" ca="1" si="2"/>
        <v>27.5</v>
      </c>
    </row>
    <row r="46" spans="9:12" x14ac:dyDescent="0.25">
      <c r="I46" s="1">
        <v>44</v>
      </c>
      <c r="J46" s="12">
        <f t="shared" ca="1" si="1"/>
        <v>0.29825601747825148</v>
      </c>
      <c r="K46" s="1">
        <f t="shared" ca="1" si="6"/>
        <v>23</v>
      </c>
      <c r="L46" s="14">
        <f t="shared" ca="1" si="2"/>
        <v>25</v>
      </c>
    </row>
    <row r="47" spans="9:12" x14ac:dyDescent="0.25">
      <c r="I47" s="1">
        <v>45</v>
      </c>
      <c r="J47" s="12">
        <f t="shared" ca="1" si="1"/>
        <v>0.50939868516631637</v>
      </c>
      <c r="K47" s="1">
        <f t="shared" ca="1" si="6"/>
        <v>25</v>
      </c>
      <c r="L47" s="14">
        <f t="shared" ca="1" si="2"/>
        <v>24</v>
      </c>
    </row>
    <row r="48" spans="9:12" x14ac:dyDescent="0.25">
      <c r="I48" s="1">
        <v>46</v>
      </c>
      <c r="J48" s="12">
        <f t="shared" ca="1" si="1"/>
        <v>0.17275432183855399</v>
      </c>
      <c r="K48" s="1">
        <f t="shared" ca="1" si="6"/>
        <v>22</v>
      </c>
      <c r="L48" s="14">
        <f t="shared" ca="1" si="2"/>
        <v>23.5</v>
      </c>
    </row>
    <row r="49" spans="9:12" x14ac:dyDescent="0.25">
      <c r="I49" s="1">
        <v>47</v>
      </c>
      <c r="J49" s="12">
        <f t="shared" ca="1" si="1"/>
        <v>0.31745183974224678</v>
      </c>
      <c r="K49" s="1">
        <f t="shared" ca="1" si="6"/>
        <v>24</v>
      </c>
      <c r="L49" s="14">
        <f t="shared" ca="1" si="2"/>
        <v>23</v>
      </c>
    </row>
    <row r="50" spans="9:12" x14ac:dyDescent="0.25">
      <c r="I50" s="1">
        <v>48</v>
      </c>
      <c r="J50" s="12">
        <f t="shared" ca="1" si="1"/>
        <v>0.42003093735797159</v>
      </c>
      <c r="K50" s="1">
        <f t="shared" ca="1" si="6"/>
        <v>25</v>
      </c>
      <c r="L50" s="14">
        <f t="shared" ca="1" si="2"/>
        <v>24.5</v>
      </c>
    </row>
    <row r="51" spans="9:12" x14ac:dyDescent="0.25">
      <c r="I51" s="1">
        <v>49</v>
      </c>
      <c r="J51" s="12">
        <f t="shared" ca="1" si="1"/>
        <v>0.6871372576843231</v>
      </c>
      <c r="K51" s="1">
        <f t="shared" ca="1" si="6"/>
        <v>26</v>
      </c>
      <c r="L51" s="14">
        <f t="shared" ca="1" si="2"/>
        <v>25.5</v>
      </c>
    </row>
    <row r="52" spans="9:12" x14ac:dyDescent="0.25">
      <c r="I52" s="1">
        <v>50</v>
      </c>
      <c r="J52" s="12">
        <f t="shared" ca="1" si="1"/>
        <v>0.61485566450298001</v>
      </c>
      <c r="K52" s="1">
        <f t="shared" ca="1" si="6"/>
        <v>26</v>
      </c>
      <c r="L52" s="14">
        <f t="shared" ca="1" si="2"/>
        <v>26</v>
      </c>
    </row>
  </sheetData>
  <mergeCells count="3">
    <mergeCell ref="E14:G14"/>
    <mergeCell ref="B1:D1"/>
    <mergeCell ref="D5:G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zoomScaleNormal="100" workbookViewId="0">
      <selection activeCell="I18" sqref="I18"/>
    </sheetView>
  </sheetViews>
  <sheetFormatPr baseColWidth="10" defaultRowHeight="15" x14ac:dyDescent="0.25"/>
  <cols>
    <col min="3" max="3" width="14.5703125" customWidth="1"/>
    <col min="4" max="4" width="14.140625" customWidth="1"/>
    <col min="6" max="6" width="13.7109375" customWidth="1"/>
  </cols>
  <sheetData>
    <row r="1" spans="1:9" ht="15" customHeight="1" x14ac:dyDescent="0.25">
      <c r="B1" s="36" t="s">
        <v>24</v>
      </c>
      <c r="C1" s="36"/>
      <c r="D1" s="36"/>
      <c r="E1" s="36"/>
      <c r="F1" s="36"/>
      <c r="G1" s="36"/>
    </row>
    <row r="2" spans="1:9" ht="15" customHeight="1" x14ac:dyDescent="0.25">
      <c r="B2" s="36"/>
      <c r="C2" s="36"/>
      <c r="D2" s="36"/>
      <c r="E2" s="36"/>
      <c r="F2" s="36"/>
      <c r="G2" s="36"/>
    </row>
    <row r="3" spans="1:9" x14ac:dyDescent="0.25">
      <c r="B3" t="s">
        <v>13</v>
      </c>
    </row>
    <row r="4" spans="1:9" x14ac:dyDescent="0.25">
      <c r="B4" t="s">
        <v>18</v>
      </c>
    </row>
    <row r="5" spans="1:9" x14ac:dyDescent="0.25">
      <c r="B5" t="s">
        <v>23</v>
      </c>
    </row>
    <row r="6" spans="1:9" x14ac:dyDescent="0.25">
      <c r="B6" t="s">
        <v>22</v>
      </c>
    </row>
    <row r="10" spans="1:9" x14ac:dyDescent="0.25">
      <c r="B10" s="1"/>
      <c r="C10" s="1" t="s">
        <v>4</v>
      </c>
      <c r="D10" s="1" t="s">
        <v>17</v>
      </c>
      <c r="E10" s="37" t="s">
        <v>6</v>
      </c>
      <c r="F10" s="38"/>
    </row>
    <row r="11" spans="1:9" x14ac:dyDescent="0.25">
      <c r="A11">
        <v>0</v>
      </c>
      <c r="B11" s="1" t="s">
        <v>14</v>
      </c>
      <c r="C11" s="1">
        <v>0.5</v>
      </c>
      <c r="D11" s="1">
        <f>C11</f>
        <v>0.5</v>
      </c>
      <c r="E11" s="1">
        <v>0</v>
      </c>
      <c r="F11" s="1">
        <f>D11</f>
        <v>0.5</v>
      </c>
    </row>
    <row r="12" spans="1:9" x14ac:dyDescent="0.25">
      <c r="A12">
        <v>0.5</v>
      </c>
      <c r="B12" s="1" t="s">
        <v>15</v>
      </c>
      <c r="C12" s="1">
        <v>0.3</v>
      </c>
      <c r="D12" s="1">
        <f>D11+C12</f>
        <v>0.8</v>
      </c>
      <c r="E12" s="1">
        <f>F11</f>
        <v>0.5</v>
      </c>
      <c r="F12" s="1">
        <f>D12</f>
        <v>0.8</v>
      </c>
    </row>
    <row r="13" spans="1:9" x14ac:dyDescent="0.25">
      <c r="A13">
        <v>0.8</v>
      </c>
      <c r="B13" s="1" t="s">
        <v>16</v>
      </c>
      <c r="C13" s="1">
        <v>0.2</v>
      </c>
      <c r="D13" s="1">
        <f>D12+C13</f>
        <v>1</v>
      </c>
      <c r="E13" s="1">
        <f>F12</f>
        <v>0.8</v>
      </c>
      <c r="F13" s="1">
        <f>D13</f>
        <v>1</v>
      </c>
    </row>
    <row r="14" spans="1:9" x14ac:dyDescent="0.25">
      <c r="C14">
        <f>SUM(C11:C13)</f>
        <v>1</v>
      </c>
    </row>
    <row r="15" spans="1:9" x14ac:dyDescent="0.25">
      <c r="B15" s="18" t="s">
        <v>0</v>
      </c>
      <c r="C15" s="18" t="s">
        <v>1</v>
      </c>
      <c r="D15" s="18" t="s">
        <v>19</v>
      </c>
      <c r="E15" s="18" t="s">
        <v>20</v>
      </c>
      <c r="F15" s="18" t="s">
        <v>21</v>
      </c>
    </row>
    <row r="16" spans="1:9" x14ac:dyDescent="0.25">
      <c r="B16" s="1">
        <v>1</v>
      </c>
      <c r="C16" s="1">
        <f ca="1">RAND()</f>
        <v>0.56498393754959897</v>
      </c>
      <c r="D16" s="1" t="str">
        <f ca="1">VLOOKUP(C16,$A$11:$B$13,2)</f>
        <v>Baja calidad</v>
      </c>
      <c r="E16" s="1">
        <f ca="1">IF(D16=$B$11,7,IF(D16=$B$12,3,0))</f>
        <v>3</v>
      </c>
      <c r="F16" s="1">
        <f ca="1">E16</f>
        <v>3</v>
      </c>
      <c r="I16" s="17"/>
    </row>
    <row r="17" spans="2:6" x14ac:dyDescent="0.25">
      <c r="B17" s="1">
        <v>2</v>
      </c>
      <c r="C17" s="1">
        <f ca="1">RAND()</f>
        <v>0.54600138452674019</v>
      </c>
      <c r="D17" s="1" t="str">
        <f t="shared" ref="D17:D47" ca="1" si="0">VLOOKUP(C17,$A$11:$B$13,2)</f>
        <v>Baja calidad</v>
      </c>
      <c r="E17" s="1">
        <f ca="1">IF(D17=$B$11,7,IF(D17=$B$12,3,0))</f>
        <v>3</v>
      </c>
      <c r="F17" s="1">
        <f ca="1">F16+E17</f>
        <v>6</v>
      </c>
    </row>
    <row r="18" spans="2:6" x14ac:dyDescent="0.25">
      <c r="B18" s="1">
        <v>3</v>
      </c>
      <c r="C18" s="1">
        <f ca="1">RAND()</f>
        <v>0.65420844901825748</v>
      </c>
      <c r="D18" s="1" t="str">
        <f t="shared" ca="1" si="0"/>
        <v>Baja calidad</v>
      </c>
      <c r="E18" s="1">
        <f ca="1">IF(D18=$B$11,7,IF(D18=$B$12,3,IF(D16=$B$11,$J$16+1,0)))</f>
        <v>3</v>
      </c>
      <c r="F18" s="1">
        <f ca="1">F17+E18</f>
        <v>9</v>
      </c>
    </row>
    <row r="19" spans="2:6" x14ac:dyDescent="0.25">
      <c r="B19" s="1">
        <v>4</v>
      </c>
      <c r="C19" s="1">
        <f t="shared" ref="C19:C82" ca="1" si="1">RAND()</f>
        <v>0.70800061167902195</v>
      </c>
      <c r="D19" s="1" t="str">
        <f t="shared" ca="1" si="0"/>
        <v>Baja calidad</v>
      </c>
      <c r="E19" s="1">
        <f t="shared" ref="E19:E50" ca="1" si="2">IF(D19=$B$11,7,IF(D19=$B$12,3,0))</f>
        <v>3</v>
      </c>
      <c r="F19" s="1">
        <f t="shared" ref="F19:F25" ca="1" si="3">F18+E19</f>
        <v>12</v>
      </c>
    </row>
    <row r="20" spans="2:6" x14ac:dyDescent="0.25">
      <c r="B20" s="1">
        <v>5</v>
      </c>
      <c r="C20" s="1">
        <f t="shared" ca="1" si="1"/>
        <v>0.93627942606958325</v>
      </c>
      <c r="D20" s="1" t="str">
        <f t="shared" ca="1" si="0"/>
        <v>Sin desarrollo</v>
      </c>
      <c r="E20" s="1">
        <f t="shared" ca="1" si="2"/>
        <v>0</v>
      </c>
      <c r="F20" s="1">
        <f t="shared" ca="1" si="3"/>
        <v>12</v>
      </c>
    </row>
    <row r="21" spans="2:6" x14ac:dyDescent="0.25">
      <c r="B21" s="1">
        <v>6</v>
      </c>
      <c r="C21" s="1">
        <f t="shared" ca="1" si="1"/>
        <v>0.40497744705822281</v>
      </c>
      <c r="D21" s="1" t="str">
        <f t="shared" ca="1" si="0"/>
        <v>Buena calidad</v>
      </c>
      <c r="E21" s="1">
        <f t="shared" ca="1" si="2"/>
        <v>7</v>
      </c>
      <c r="F21" s="1">
        <f t="shared" ca="1" si="3"/>
        <v>19</v>
      </c>
    </row>
    <row r="22" spans="2:6" x14ac:dyDescent="0.25">
      <c r="B22" s="1">
        <v>7</v>
      </c>
      <c r="C22" s="1">
        <f t="shared" ca="1" si="1"/>
        <v>0.96522773261638772</v>
      </c>
      <c r="D22" s="1" t="str">
        <f t="shared" ca="1" si="0"/>
        <v>Sin desarrollo</v>
      </c>
      <c r="E22" s="1">
        <f t="shared" ca="1" si="2"/>
        <v>0</v>
      </c>
      <c r="F22" s="1">
        <f t="shared" ca="1" si="3"/>
        <v>19</v>
      </c>
    </row>
    <row r="23" spans="2:6" x14ac:dyDescent="0.25">
      <c r="B23" s="1">
        <v>8</v>
      </c>
      <c r="C23" s="1">
        <f t="shared" ca="1" si="1"/>
        <v>0.87159723577875592</v>
      </c>
      <c r="D23" s="1" t="str">
        <f t="shared" ca="1" si="0"/>
        <v>Sin desarrollo</v>
      </c>
      <c r="E23" s="1">
        <f t="shared" ca="1" si="2"/>
        <v>0</v>
      </c>
      <c r="F23" s="1">
        <f t="shared" ca="1" si="3"/>
        <v>19</v>
      </c>
    </row>
    <row r="24" spans="2:6" x14ac:dyDescent="0.25">
      <c r="B24" s="1">
        <v>9</v>
      </c>
      <c r="C24" s="1">
        <f t="shared" ca="1" si="1"/>
        <v>9.1131128439152054E-2</v>
      </c>
      <c r="D24" s="1" t="str">
        <f t="shared" ca="1" si="0"/>
        <v>Buena calidad</v>
      </c>
      <c r="E24" s="1">
        <f t="shared" ca="1" si="2"/>
        <v>7</v>
      </c>
      <c r="F24" s="1">
        <f t="shared" ca="1" si="3"/>
        <v>26</v>
      </c>
    </row>
    <row r="25" spans="2:6" x14ac:dyDescent="0.25">
      <c r="B25" s="1">
        <v>10</v>
      </c>
      <c r="C25" s="1">
        <f t="shared" ca="1" si="1"/>
        <v>0.78706238320838928</v>
      </c>
      <c r="D25" s="1" t="str">
        <f t="shared" ca="1" si="0"/>
        <v>Baja calidad</v>
      </c>
      <c r="E25" s="1">
        <f t="shared" ca="1" si="2"/>
        <v>3</v>
      </c>
      <c r="F25" s="1">
        <f t="shared" ca="1" si="3"/>
        <v>29</v>
      </c>
    </row>
    <row r="26" spans="2:6" x14ac:dyDescent="0.25">
      <c r="B26" s="1">
        <v>11</v>
      </c>
      <c r="C26" s="1">
        <f t="shared" ca="1" si="1"/>
        <v>0.65437736072297159</v>
      </c>
      <c r="D26" s="1" t="str">
        <f t="shared" ca="1" si="0"/>
        <v>Baja calidad</v>
      </c>
      <c r="E26" s="1">
        <f t="shared" ca="1" si="2"/>
        <v>3</v>
      </c>
      <c r="F26" s="1">
        <f t="shared" ref="F26:F89" ca="1" si="4">F25+E26</f>
        <v>32</v>
      </c>
    </row>
    <row r="27" spans="2:6" x14ac:dyDescent="0.25">
      <c r="B27" s="1">
        <v>12</v>
      </c>
      <c r="C27" s="1">
        <f t="shared" ca="1" si="1"/>
        <v>0.16305438603502387</v>
      </c>
      <c r="D27" s="1" t="str">
        <f t="shared" ca="1" si="0"/>
        <v>Buena calidad</v>
      </c>
      <c r="E27" s="1">
        <f t="shared" ca="1" si="2"/>
        <v>7</v>
      </c>
      <c r="F27" s="1">
        <f t="shared" ca="1" si="4"/>
        <v>39</v>
      </c>
    </row>
    <row r="28" spans="2:6" x14ac:dyDescent="0.25">
      <c r="B28" s="1">
        <v>13</v>
      </c>
      <c r="C28" s="1">
        <f t="shared" ca="1" si="1"/>
        <v>0.78285041820561274</v>
      </c>
      <c r="D28" s="1" t="str">
        <f t="shared" ca="1" si="0"/>
        <v>Baja calidad</v>
      </c>
      <c r="E28" s="1">
        <f t="shared" ca="1" si="2"/>
        <v>3</v>
      </c>
      <c r="F28" s="1">
        <f t="shared" ca="1" si="4"/>
        <v>42</v>
      </c>
    </row>
    <row r="29" spans="2:6" x14ac:dyDescent="0.25">
      <c r="B29" s="1">
        <v>14</v>
      </c>
      <c r="C29" s="1">
        <f t="shared" ca="1" si="1"/>
        <v>0.68548693406011019</v>
      </c>
      <c r="D29" s="1" t="str">
        <f t="shared" ca="1" si="0"/>
        <v>Baja calidad</v>
      </c>
      <c r="E29" s="1">
        <f t="shared" ca="1" si="2"/>
        <v>3</v>
      </c>
      <c r="F29" s="1">
        <f t="shared" ca="1" si="4"/>
        <v>45</v>
      </c>
    </row>
    <row r="30" spans="2:6" x14ac:dyDescent="0.25">
      <c r="B30" s="1">
        <v>15</v>
      </c>
      <c r="C30" s="1">
        <f t="shared" ca="1" si="1"/>
        <v>0.84572468592320227</v>
      </c>
      <c r="D30" s="1" t="str">
        <f t="shared" ca="1" si="0"/>
        <v>Sin desarrollo</v>
      </c>
      <c r="E30" s="1">
        <f t="shared" ca="1" si="2"/>
        <v>0</v>
      </c>
      <c r="F30" s="1">
        <f t="shared" ca="1" si="4"/>
        <v>45</v>
      </c>
    </row>
    <row r="31" spans="2:6" x14ac:dyDescent="0.25">
      <c r="B31" s="1">
        <v>16</v>
      </c>
      <c r="C31" s="1">
        <f t="shared" ca="1" si="1"/>
        <v>0.95431396994284978</v>
      </c>
      <c r="D31" s="1" t="str">
        <f t="shared" ca="1" si="0"/>
        <v>Sin desarrollo</v>
      </c>
      <c r="E31" s="1">
        <f t="shared" ca="1" si="2"/>
        <v>0</v>
      </c>
      <c r="F31" s="1">
        <f t="shared" ca="1" si="4"/>
        <v>45</v>
      </c>
    </row>
    <row r="32" spans="2:6" x14ac:dyDescent="0.25">
      <c r="B32" s="1">
        <v>17</v>
      </c>
      <c r="C32" s="1">
        <f t="shared" ca="1" si="1"/>
        <v>0.23087645122951028</v>
      </c>
      <c r="D32" s="1" t="str">
        <f t="shared" ca="1" si="0"/>
        <v>Buena calidad</v>
      </c>
      <c r="E32" s="1">
        <f t="shared" ca="1" si="2"/>
        <v>7</v>
      </c>
      <c r="F32" s="1">
        <f t="shared" ca="1" si="4"/>
        <v>52</v>
      </c>
    </row>
    <row r="33" spans="2:6" x14ac:dyDescent="0.25">
      <c r="B33" s="1">
        <v>18</v>
      </c>
      <c r="C33" s="1">
        <f t="shared" ca="1" si="1"/>
        <v>0.97753967260644103</v>
      </c>
      <c r="D33" s="1" t="str">
        <f t="shared" ca="1" si="0"/>
        <v>Sin desarrollo</v>
      </c>
      <c r="E33" s="1">
        <f t="shared" ca="1" si="2"/>
        <v>0</v>
      </c>
      <c r="F33" s="1">
        <f t="shared" ca="1" si="4"/>
        <v>52</v>
      </c>
    </row>
    <row r="34" spans="2:6" x14ac:dyDescent="0.25">
      <c r="B34" s="1">
        <v>19</v>
      </c>
      <c r="C34" s="1">
        <f t="shared" ca="1" si="1"/>
        <v>0.60619247498312978</v>
      </c>
      <c r="D34" s="1" t="str">
        <f t="shared" ca="1" si="0"/>
        <v>Baja calidad</v>
      </c>
      <c r="E34" s="1">
        <f t="shared" ca="1" si="2"/>
        <v>3</v>
      </c>
      <c r="F34" s="1">
        <f t="shared" ca="1" si="4"/>
        <v>55</v>
      </c>
    </row>
    <row r="35" spans="2:6" x14ac:dyDescent="0.25">
      <c r="B35" s="1">
        <v>20</v>
      </c>
      <c r="C35" s="1">
        <f t="shared" ca="1" si="1"/>
        <v>0.66697923870600295</v>
      </c>
      <c r="D35" s="1" t="str">
        <f t="shared" ca="1" si="0"/>
        <v>Baja calidad</v>
      </c>
      <c r="E35" s="1">
        <f t="shared" ca="1" si="2"/>
        <v>3</v>
      </c>
      <c r="F35" s="1">
        <f t="shared" ca="1" si="4"/>
        <v>58</v>
      </c>
    </row>
    <row r="36" spans="2:6" x14ac:dyDescent="0.25">
      <c r="B36" s="1">
        <v>21</v>
      </c>
      <c r="C36" s="1">
        <f t="shared" ca="1" si="1"/>
        <v>0.31958361013894221</v>
      </c>
      <c r="D36" s="1" t="str">
        <f t="shared" ca="1" si="0"/>
        <v>Buena calidad</v>
      </c>
      <c r="E36" s="1">
        <f t="shared" ca="1" si="2"/>
        <v>7</v>
      </c>
      <c r="F36" s="1">
        <f t="shared" ca="1" si="4"/>
        <v>65</v>
      </c>
    </row>
    <row r="37" spans="2:6" x14ac:dyDescent="0.25">
      <c r="B37" s="1">
        <v>22</v>
      </c>
      <c r="C37" s="1">
        <f t="shared" ca="1" si="1"/>
        <v>0.32959657485644445</v>
      </c>
      <c r="D37" s="1" t="str">
        <f t="shared" ca="1" si="0"/>
        <v>Buena calidad</v>
      </c>
      <c r="E37" s="1">
        <f t="shared" ca="1" si="2"/>
        <v>7</v>
      </c>
      <c r="F37" s="1">
        <f t="shared" ca="1" si="4"/>
        <v>72</v>
      </c>
    </row>
    <row r="38" spans="2:6" x14ac:dyDescent="0.25">
      <c r="B38" s="1">
        <v>23</v>
      </c>
      <c r="C38" s="1">
        <f t="shared" ca="1" si="1"/>
        <v>0.1901131984546417</v>
      </c>
      <c r="D38" s="1" t="str">
        <f t="shared" ca="1" si="0"/>
        <v>Buena calidad</v>
      </c>
      <c r="E38" s="1">
        <f t="shared" ca="1" si="2"/>
        <v>7</v>
      </c>
      <c r="F38" s="1">
        <f t="shared" ca="1" si="4"/>
        <v>79</v>
      </c>
    </row>
    <row r="39" spans="2:6" x14ac:dyDescent="0.25">
      <c r="B39" s="1">
        <v>24</v>
      </c>
      <c r="C39" s="1">
        <f t="shared" ca="1" si="1"/>
        <v>0.28178059927259447</v>
      </c>
      <c r="D39" s="1" t="str">
        <f t="shared" ca="1" si="0"/>
        <v>Buena calidad</v>
      </c>
      <c r="E39" s="1">
        <f t="shared" ca="1" si="2"/>
        <v>7</v>
      </c>
      <c r="F39" s="1">
        <f t="shared" ca="1" si="4"/>
        <v>86</v>
      </c>
    </row>
    <row r="40" spans="2:6" x14ac:dyDescent="0.25">
      <c r="B40" s="1">
        <v>25</v>
      </c>
      <c r="C40" s="1">
        <f t="shared" ca="1" si="1"/>
        <v>0.26636081024694969</v>
      </c>
      <c r="D40" s="1" t="str">
        <f t="shared" ca="1" si="0"/>
        <v>Buena calidad</v>
      </c>
      <c r="E40" s="1">
        <f t="shared" ca="1" si="2"/>
        <v>7</v>
      </c>
      <c r="F40" s="1">
        <f t="shared" ca="1" si="4"/>
        <v>93</v>
      </c>
    </row>
    <row r="41" spans="2:6" x14ac:dyDescent="0.25">
      <c r="B41" s="1">
        <v>26</v>
      </c>
      <c r="C41" s="1">
        <f t="shared" ca="1" si="1"/>
        <v>6.5732748726008428E-2</v>
      </c>
      <c r="D41" s="1" t="str">
        <f t="shared" ca="1" si="0"/>
        <v>Buena calidad</v>
      </c>
      <c r="E41" s="1">
        <f t="shared" ca="1" si="2"/>
        <v>7</v>
      </c>
      <c r="F41" s="1">
        <f t="shared" ca="1" si="4"/>
        <v>100</v>
      </c>
    </row>
    <row r="42" spans="2:6" x14ac:dyDescent="0.25">
      <c r="B42" s="1">
        <v>27</v>
      </c>
      <c r="C42" s="1">
        <f t="shared" ca="1" si="1"/>
        <v>0.92931896741763431</v>
      </c>
      <c r="D42" s="1" t="str">
        <f t="shared" ca="1" si="0"/>
        <v>Sin desarrollo</v>
      </c>
      <c r="E42" s="1">
        <f t="shared" ca="1" si="2"/>
        <v>0</v>
      </c>
      <c r="F42" s="1">
        <f t="shared" ca="1" si="4"/>
        <v>100</v>
      </c>
    </row>
    <row r="43" spans="2:6" x14ac:dyDescent="0.25">
      <c r="B43" s="1">
        <v>28</v>
      </c>
      <c r="C43" s="1">
        <f t="shared" ca="1" si="1"/>
        <v>0.37511971646218245</v>
      </c>
      <c r="D43" s="1" t="str">
        <f t="shared" ca="1" si="0"/>
        <v>Buena calidad</v>
      </c>
      <c r="E43" s="1">
        <f t="shared" ca="1" si="2"/>
        <v>7</v>
      </c>
      <c r="F43" s="1">
        <f t="shared" ca="1" si="4"/>
        <v>107</v>
      </c>
    </row>
    <row r="44" spans="2:6" x14ac:dyDescent="0.25">
      <c r="B44" s="1">
        <v>29</v>
      </c>
      <c r="C44" s="1">
        <f t="shared" ca="1" si="1"/>
        <v>0.31491439559059076</v>
      </c>
      <c r="D44" s="1" t="str">
        <f t="shared" ca="1" si="0"/>
        <v>Buena calidad</v>
      </c>
      <c r="E44" s="1">
        <f t="shared" ca="1" si="2"/>
        <v>7</v>
      </c>
      <c r="F44" s="1">
        <f t="shared" ca="1" si="4"/>
        <v>114</v>
      </c>
    </row>
    <row r="45" spans="2:6" x14ac:dyDescent="0.25">
      <c r="B45" s="1">
        <v>30</v>
      </c>
      <c r="C45" s="1">
        <f t="shared" ca="1" si="1"/>
        <v>8.806657448700006E-2</v>
      </c>
      <c r="D45" s="1" t="str">
        <f t="shared" ca="1" si="0"/>
        <v>Buena calidad</v>
      </c>
      <c r="E45" s="1">
        <f t="shared" ca="1" si="2"/>
        <v>7</v>
      </c>
      <c r="F45" s="1">
        <f t="shared" ca="1" si="4"/>
        <v>121</v>
      </c>
    </row>
    <row r="46" spans="2:6" x14ac:dyDescent="0.25">
      <c r="B46" s="1">
        <v>31</v>
      </c>
      <c r="C46" s="1">
        <f t="shared" ca="1" si="1"/>
        <v>4.8889472031201087E-2</v>
      </c>
      <c r="D46" s="1" t="str">
        <f t="shared" ca="1" si="0"/>
        <v>Buena calidad</v>
      </c>
      <c r="E46" s="1">
        <f t="shared" ca="1" si="2"/>
        <v>7</v>
      </c>
      <c r="F46" s="1">
        <f t="shared" ca="1" si="4"/>
        <v>128</v>
      </c>
    </row>
    <row r="47" spans="2:6" x14ac:dyDescent="0.25">
      <c r="B47" s="1">
        <v>32</v>
      </c>
      <c r="C47" s="1">
        <f t="shared" ca="1" si="1"/>
        <v>0.82513170471171415</v>
      </c>
      <c r="D47" s="1" t="str">
        <f t="shared" ca="1" si="0"/>
        <v>Sin desarrollo</v>
      </c>
      <c r="E47" s="1">
        <f t="shared" ca="1" si="2"/>
        <v>0</v>
      </c>
      <c r="F47" s="1">
        <f t="shared" ca="1" si="4"/>
        <v>128</v>
      </c>
    </row>
    <row r="48" spans="2:6" x14ac:dyDescent="0.25">
      <c r="B48" s="1">
        <v>33</v>
      </c>
      <c r="C48" s="1">
        <f t="shared" ca="1" si="1"/>
        <v>0.14987375844379613</v>
      </c>
      <c r="D48" s="1" t="str">
        <f t="shared" ref="D48:D79" ca="1" si="5">VLOOKUP(C48,$A$11:$B$13,2)</f>
        <v>Buena calidad</v>
      </c>
      <c r="E48" s="1">
        <f t="shared" ca="1" si="2"/>
        <v>7</v>
      </c>
      <c r="F48" s="1">
        <f t="shared" ca="1" si="4"/>
        <v>135</v>
      </c>
    </row>
    <row r="49" spans="2:6" x14ac:dyDescent="0.25">
      <c r="B49" s="1">
        <v>34</v>
      </c>
      <c r="C49" s="1">
        <f t="shared" ca="1" si="1"/>
        <v>5.5766300007845215E-2</v>
      </c>
      <c r="D49" s="1" t="str">
        <f t="shared" ca="1" si="5"/>
        <v>Buena calidad</v>
      </c>
      <c r="E49" s="1">
        <f t="shared" ca="1" si="2"/>
        <v>7</v>
      </c>
      <c r="F49" s="1">
        <f t="shared" ca="1" si="4"/>
        <v>142</v>
      </c>
    </row>
    <row r="50" spans="2:6" x14ac:dyDescent="0.25">
      <c r="B50" s="1">
        <v>35</v>
      </c>
      <c r="C50" s="1">
        <f t="shared" ca="1" si="1"/>
        <v>0.23144612056974179</v>
      </c>
      <c r="D50" s="1" t="str">
        <f t="shared" ca="1" si="5"/>
        <v>Buena calidad</v>
      </c>
      <c r="E50" s="1">
        <f t="shared" ca="1" si="2"/>
        <v>7</v>
      </c>
      <c r="F50" s="1">
        <f t="shared" ca="1" si="4"/>
        <v>149</v>
      </c>
    </row>
    <row r="51" spans="2:6" x14ac:dyDescent="0.25">
      <c r="B51" s="1">
        <v>36</v>
      </c>
      <c r="C51" s="1">
        <f t="shared" ca="1" si="1"/>
        <v>0.62860746645950749</v>
      </c>
      <c r="D51" s="1" t="str">
        <f t="shared" ca="1" si="5"/>
        <v>Baja calidad</v>
      </c>
      <c r="E51" s="1">
        <f t="shared" ref="E51:E82" ca="1" si="6">IF(D51=$B$11,7,IF(D51=$B$12,3,0))</f>
        <v>3</v>
      </c>
      <c r="F51" s="1">
        <f t="shared" ca="1" si="4"/>
        <v>152</v>
      </c>
    </row>
    <row r="52" spans="2:6" x14ac:dyDescent="0.25">
      <c r="B52" s="1">
        <v>37</v>
      </c>
      <c r="C52" s="1">
        <f t="shared" ca="1" si="1"/>
        <v>0.96199967496405325</v>
      </c>
      <c r="D52" s="1" t="str">
        <f t="shared" ca="1" si="5"/>
        <v>Sin desarrollo</v>
      </c>
      <c r="E52" s="1">
        <f t="shared" ca="1" si="6"/>
        <v>0</v>
      </c>
      <c r="F52" s="1">
        <f t="shared" ca="1" si="4"/>
        <v>152</v>
      </c>
    </row>
    <row r="53" spans="2:6" x14ac:dyDescent="0.25">
      <c r="B53" s="1">
        <v>38</v>
      </c>
      <c r="C53" s="1">
        <f t="shared" ca="1" si="1"/>
        <v>0.50810448976049027</v>
      </c>
      <c r="D53" s="1" t="str">
        <f t="shared" ca="1" si="5"/>
        <v>Baja calidad</v>
      </c>
      <c r="E53" s="1">
        <f t="shared" ca="1" si="6"/>
        <v>3</v>
      </c>
      <c r="F53" s="1">
        <f t="shared" ca="1" si="4"/>
        <v>155</v>
      </c>
    </row>
    <row r="54" spans="2:6" x14ac:dyDescent="0.25">
      <c r="B54" s="1">
        <v>39</v>
      </c>
      <c r="C54" s="1">
        <f t="shared" ca="1" si="1"/>
        <v>0.30394216328127199</v>
      </c>
      <c r="D54" s="1" t="str">
        <f t="shared" ca="1" si="5"/>
        <v>Buena calidad</v>
      </c>
      <c r="E54" s="1">
        <f t="shared" ca="1" si="6"/>
        <v>7</v>
      </c>
      <c r="F54" s="1">
        <f t="shared" ca="1" si="4"/>
        <v>162</v>
      </c>
    </row>
    <row r="55" spans="2:6" x14ac:dyDescent="0.25">
      <c r="B55" s="1">
        <v>40</v>
      </c>
      <c r="C55" s="1">
        <f t="shared" ca="1" si="1"/>
        <v>0.28679888699407508</v>
      </c>
      <c r="D55" s="1" t="str">
        <f t="shared" ca="1" si="5"/>
        <v>Buena calidad</v>
      </c>
      <c r="E55" s="1">
        <f t="shared" ca="1" si="6"/>
        <v>7</v>
      </c>
      <c r="F55" s="1">
        <f t="shared" ca="1" si="4"/>
        <v>169</v>
      </c>
    </row>
    <row r="56" spans="2:6" x14ac:dyDescent="0.25">
      <c r="B56" s="1">
        <v>41</v>
      </c>
      <c r="C56" s="1">
        <f t="shared" ca="1" si="1"/>
        <v>0.6274787832571872</v>
      </c>
      <c r="D56" s="1" t="str">
        <f t="shared" ca="1" si="5"/>
        <v>Baja calidad</v>
      </c>
      <c r="E56" s="1">
        <f t="shared" ca="1" si="6"/>
        <v>3</v>
      </c>
      <c r="F56" s="1">
        <f t="shared" ca="1" si="4"/>
        <v>172</v>
      </c>
    </row>
    <row r="57" spans="2:6" x14ac:dyDescent="0.25">
      <c r="B57" s="1">
        <v>42</v>
      </c>
      <c r="C57" s="1">
        <f t="shared" ca="1" si="1"/>
        <v>0.98470794462200961</v>
      </c>
      <c r="D57" s="1" t="str">
        <f t="shared" ca="1" si="5"/>
        <v>Sin desarrollo</v>
      </c>
      <c r="E57" s="1">
        <f t="shared" ca="1" si="6"/>
        <v>0</v>
      </c>
      <c r="F57" s="1">
        <f t="shared" ca="1" si="4"/>
        <v>172</v>
      </c>
    </row>
    <row r="58" spans="2:6" x14ac:dyDescent="0.25">
      <c r="B58" s="1">
        <v>43</v>
      </c>
      <c r="C58" s="1">
        <f t="shared" ca="1" si="1"/>
        <v>0.87928784105693425</v>
      </c>
      <c r="D58" s="1" t="str">
        <f t="shared" ca="1" si="5"/>
        <v>Sin desarrollo</v>
      </c>
      <c r="E58" s="1">
        <f t="shared" ca="1" si="6"/>
        <v>0</v>
      </c>
      <c r="F58" s="1">
        <f t="shared" ca="1" si="4"/>
        <v>172</v>
      </c>
    </row>
    <row r="59" spans="2:6" x14ac:dyDescent="0.25">
      <c r="B59" s="1">
        <v>44</v>
      </c>
      <c r="C59" s="1">
        <f t="shared" ca="1" si="1"/>
        <v>0.81217976462633135</v>
      </c>
      <c r="D59" s="1" t="str">
        <f t="shared" ca="1" si="5"/>
        <v>Sin desarrollo</v>
      </c>
      <c r="E59" s="1">
        <f t="shared" ca="1" si="6"/>
        <v>0</v>
      </c>
      <c r="F59" s="1">
        <f t="shared" ca="1" si="4"/>
        <v>172</v>
      </c>
    </row>
    <row r="60" spans="2:6" x14ac:dyDescent="0.25">
      <c r="B60" s="1">
        <v>45</v>
      </c>
      <c r="C60" s="1">
        <f t="shared" ca="1" si="1"/>
        <v>3.3936106583922099E-2</v>
      </c>
      <c r="D60" s="1" t="str">
        <f t="shared" ca="1" si="5"/>
        <v>Buena calidad</v>
      </c>
      <c r="E60" s="1">
        <f t="shared" ca="1" si="6"/>
        <v>7</v>
      </c>
      <c r="F60" s="1">
        <f t="shared" ca="1" si="4"/>
        <v>179</v>
      </c>
    </row>
    <row r="61" spans="2:6" x14ac:dyDescent="0.25">
      <c r="B61" s="1">
        <v>46</v>
      </c>
      <c r="C61" s="1">
        <f t="shared" ca="1" si="1"/>
        <v>0.6235713848640283</v>
      </c>
      <c r="D61" s="1" t="str">
        <f t="shared" ca="1" si="5"/>
        <v>Baja calidad</v>
      </c>
      <c r="E61" s="1">
        <f t="shared" ca="1" si="6"/>
        <v>3</v>
      </c>
      <c r="F61" s="1">
        <f t="shared" ca="1" si="4"/>
        <v>182</v>
      </c>
    </row>
    <row r="62" spans="2:6" x14ac:dyDescent="0.25">
      <c r="B62" s="1">
        <v>47</v>
      </c>
      <c r="C62" s="1">
        <f t="shared" ca="1" si="1"/>
        <v>0.95249266887114759</v>
      </c>
      <c r="D62" s="1" t="str">
        <f t="shared" ca="1" si="5"/>
        <v>Sin desarrollo</v>
      </c>
      <c r="E62" s="1">
        <f t="shared" ca="1" si="6"/>
        <v>0</v>
      </c>
      <c r="F62" s="1">
        <f t="shared" ca="1" si="4"/>
        <v>182</v>
      </c>
    </row>
    <row r="63" spans="2:6" x14ac:dyDescent="0.25">
      <c r="B63" s="1">
        <v>48</v>
      </c>
      <c r="C63" s="1">
        <f t="shared" ca="1" si="1"/>
        <v>0.89923253866672526</v>
      </c>
      <c r="D63" s="1" t="str">
        <f t="shared" ca="1" si="5"/>
        <v>Sin desarrollo</v>
      </c>
      <c r="E63" s="1">
        <f t="shared" ca="1" si="6"/>
        <v>0</v>
      </c>
      <c r="F63" s="1">
        <f t="shared" ca="1" si="4"/>
        <v>182</v>
      </c>
    </row>
    <row r="64" spans="2:6" x14ac:dyDescent="0.25">
      <c r="B64" s="1">
        <v>49</v>
      </c>
      <c r="C64" s="1">
        <f t="shared" ca="1" si="1"/>
        <v>0.39080123336769024</v>
      </c>
      <c r="D64" s="1" t="str">
        <f t="shared" ca="1" si="5"/>
        <v>Buena calidad</v>
      </c>
      <c r="E64" s="1">
        <f t="shared" ca="1" si="6"/>
        <v>7</v>
      </c>
      <c r="F64" s="1">
        <f t="shared" ca="1" si="4"/>
        <v>189</v>
      </c>
    </row>
    <row r="65" spans="2:6" x14ac:dyDescent="0.25">
      <c r="B65" s="1">
        <v>50</v>
      </c>
      <c r="C65" s="1">
        <f t="shared" ca="1" si="1"/>
        <v>0.6809550379917868</v>
      </c>
      <c r="D65" s="1" t="str">
        <f t="shared" ca="1" si="5"/>
        <v>Baja calidad</v>
      </c>
      <c r="E65" s="1">
        <f t="shared" ca="1" si="6"/>
        <v>3</v>
      </c>
      <c r="F65" s="1">
        <f t="shared" ca="1" si="4"/>
        <v>192</v>
      </c>
    </row>
    <row r="66" spans="2:6" x14ac:dyDescent="0.25">
      <c r="B66" s="1">
        <v>51</v>
      </c>
      <c r="C66" s="1">
        <f t="shared" ca="1" si="1"/>
        <v>0.11439546513356802</v>
      </c>
      <c r="D66" s="1" t="str">
        <f t="shared" ca="1" si="5"/>
        <v>Buena calidad</v>
      </c>
      <c r="E66" s="1">
        <f t="shared" ca="1" si="6"/>
        <v>7</v>
      </c>
      <c r="F66" s="1">
        <f t="shared" ca="1" si="4"/>
        <v>199</v>
      </c>
    </row>
    <row r="67" spans="2:6" x14ac:dyDescent="0.25">
      <c r="B67" s="1">
        <v>52</v>
      </c>
      <c r="C67" s="1">
        <f t="shared" ca="1" si="1"/>
        <v>6.9485284851226847E-2</v>
      </c>
      <c r="D67" s="1" t="str">
        <f t="shared" ca="1" si="5"/>
        <v>Buena calidad</v>
      </c>
      <c r="E67" s="1">
        <f t="shared" ca="1" si="6"/>
        <v>7</v>
      </c>
      <c r="F67" s="1">
        <f t="shared" ca="1" si="4"/>
        <v>206</v>
      </c>
    </row>
    <row r="68" spans="2:6" x14ac:dyDescent="0.25">
      <c r="B68" s="1">
        <v>53</v>
      </c>
      <c r="C68" s="1">
        <f t="shared" ca="1" si="1"/>
        <v>0.63353216692659875</v>
      </c>
      <c r="D68" s="1" t="str">
        <f t="shared" ca="1" si="5"/>
        <v>Baja calidad</v>
      </c>
      <c r="E68" s="1">
        <f t="shared" ca="1" si="6"/>
        <v>3</v>
      </c>
      <c r="F68" s="1">
        <f t="shared" ca="1" si="4"/>
        <v>209</v>
      </c>
    </row>
    <row r="69" spans="2:6" x14ac:dyDescent="0.25">
      <c r="B69" s="1">
        <v>54</v>
      </c>
      <c r="C69" s="1">
        <f t="shared" ca="1" si="1"/>
        <v>0.46310831643715911</v>
      </c>
      <c r="D69" s="1" t="str">
        <f t="shared" ca="1" si="5"/>
        <v>Buena calidad</v>
      </c>
      <c r="E69" s="1">
        <f t="shared" ca="1" si="6"/>
        <v>7</v>
      </c>
      <c r="F69" s="1">
        <f t="shared" ca="1" si="4"/>
        <v>216</v>
      </c>
    </row>
    <row r="70" spans="2:6" x14ac:dyDescent="0.25">
      <c r="B70" s="1">
        <v>55</v>
      </c>
      <c r="C70" s="1">
        <f t="shared" ca="1" si="1"/>
        <v>0.26805146685764336</v>
      </c>
      <c r="D70" s="1" t="str">
        <f t="shared" ca="1" si="5"/>
        <v>Buena calidad</v>
      </c>
      <c r="E70" s="1">
        <f t="shared" ca="1" si="6"/>
        <v>7</v>
      </c>
      <c r="F70" s="1">
        <f t="shared" ca="1" si="4"/>
        <v>223</v>
      </c>
    </row>
    <row r="71" spans="2:6" x14ac:dyDescent="0.25">
      <c r="B71" s="1">
        <v>56</v>
      </c>
      <c r="C71" s="1">
        <f t="shared" ca="1" si="1"/>
        <v>0.46786397276923442</v>
      </c>
      <c r="D71" s="1" t="str">
        <f t="shared" ca="1" si="5"/>
        <v>Buena calidad</v>
      </c>
      <c r="E71" s="1">
        <f t="shared" ca="1" si="6"/>
        <v>7</v>
      </c>
      <c r="F71" s="1">
        <f t="shared" ca="1" si="4"/>
        <v>230</v>
      </c>
    </row>
    <row r="72" spans="2:6" x14ac:dyDescent="0.25">
      <c r="B72" s="1">
        <v>57</v>
      </c>
      <c r="C72" s="1">
        <f t="shared" ca="1" si="1"/>
        <v>0.93110862764626778</v>
      </c>
      <c r="D72" s="1" t="str">
        <f t="shared" ca="1" si="5"/>
        <v>Sin desarrollo</v>
      </c>
      <c r="E72" s="1">
        <f t="shared" ca="1" si="6"/>
        <v>0</v>
      </c>
      <c r="F72" s="1">
        <f t="shared" ca="1" si="4"/>
        <v>230</v>
      </c>
    </row>
    <row r="73" spans="2:6" x14ac:dyDescent="0.25">
      <c r="B73" s="1">
        <v>58</v>
      </c>
      <c r="C73" s="1">
        <f t="shared" ca="1" si="1"/>
        <v>0.70714238710439126</v>
      </c>
      <c r="D73" s="1" t="str">
        <f t="shared" ca="1" si="5"/>
        <v>Baja calidad</v>
      </c>
      <c r="E73" s="1">
        <f t="shared" ca="1" si="6"/>
        <v>3</v>
      </c>
      <c r="F73" s="1">
        <f t="shared" ca="1" si="4"/>
        <v>233</v>
      </c>
    </row>
    <row r="74" spans="2:6" x14ac:dyDescent="0.25">
      <c r="B74" s="1">
        <v>59</v>
      </c>
      <c r="C74" s="1">
        <f t="shared" ca="1" si="1"/>
        <v>0.68220877841818528</v>
      </c>
      <c r="D74" s="1" t="str">
        <f t="shared" ca="1" si="5"/>
        <v>Baja calidad</v>
      </c>
      <c r="E74" s="1">
        <f t="shared" ca="1" si="6"/>
        <v>3</v>
      </c>
      <c r="F74" s="1">
        <f t="shared" ca="1" si="4"/>
        <v>236</v>
      </c>
    </row>
    <row r="75" spans="2:6" x14ac:dyDescent="0.25">
      <c r="B75" s="1">
        <v>60</v>
      </c>
      <c r="C75" s="1">
        <f t="shared" ca="1" si="1"/>
        <v>9.9795552047189817E-2</v>
      </c>
      <c r="D75" s="1" t="str">
        <f t="shared" ca="1" si="5"/>
        <v>Buena calidad</v>
      </c>
      <c r="E75" s="1">
        <f t="shared" ca="1" si="6"/>
        <v>7</v>
      </c>
      <c r="F75" s="1">
        <f t="shared" ca="1" si="4"/>
        <v>243</v>
      </c>
    </row>
    <row r="76" spans="2:6" x14ac:dyDescent="0.25">
      <c r="B76" s="1">
        <v>61</v>
      </c>
      <c r="C76" s="1">
        <f t="shared" ca="1" si="1"/>
        <v>0.4453899047168236</v>
      </c>
      <c r="D76" s="1" t="str">
        <f t="shared" ca="1" si="5"/>
        <v>Buena calidad</v>
      </c>
      <c r="E76" s="1">
        <f t="shared" ca="1" si="6"/>
        <v>7</v>
      </c>
      <c r="F76" s="1">
        <f t="shared" ca="1" si="4"/>
        <v>250</v>
      </c>
    </row>
    <row r="77" spans="2:6" x14ac:dyDescent="0.25">
      <c r="B77" s="1">
        <v>62</v>
      </c>
      <c r="C77" s="1">
        <f t="shared" ca="1" si="1"/>
        <v>0.19779389457801599</v>
      </c>
      <c r="D77" s="1" t="str">
        <f t="shared" ca="1" si="5"/>
        <v>Buena calidad</v>
      </c>
      <c r="E77" s="1">
        <f t="shared" ca="1" si="6"/>
        <v>7</v>
      </c>
      <c r="F77" s="1">
        <f t="shared" ca="1" si="4"/>
        <v>257</v>
      </c>
    </row>
    <row r="78" spans="2:6" x14ac:dyDescent="0.25">
      <c r="B78" s="1">
        <v>63</v>
      </c>
      <c r="C78" s="1">
        <f t="shared" ca="1" si="1"/>
        <v>0.6777708563161029</v>
      </c>
      <c r="D78" s="1" t="str">
        <f t="shared" ca="1" si="5"/>
        <v>Baja calidad</v>
      </c>
      <c r="E78" s="1">
        <f t="shared" ca="1" si="6"/>
        <v>3</v>
      </c>
      <c r="F78" s="1">
        <f t="shared" ca="1" si="4"/>
        <v>260</v>
      </c>
    </row>
    <row r="79" spans="2:6" x14ac:dyDescent="0.25">
      <c r="B79" s="1">
        <v>64</v>
      </c>
      <c r="C79" s="1">
        <f t="shared" ca="1" si="1"/>
        <v>0.44915773681530524</v>
      </c>
      <c r="D79" s="1" t="str">
        <f t="shared" ca="1" si="5"/>
        <v>Buena calidad</v>
      </c>
      <c r="E79" s="1">
        <f t="shared" ca="1" si="6"/>
        <v>7</v>
      </c>
      <c r="F79" s="1">
        <f t="shared" ca="1" si="4"/>
        <v>267</v>
      </c>
    </row>
    <row r="80" spans="2:6" x14ac:dyDescent="0.25">
      <c r="B80" s="1">
        <v>65</v>
      </c>
      <c r="C80" s="1">
        <f t="shared" ca="1" si="1"/>
        <v>0.39022322745469118</v>
      </c>
      <c r="D80" s="1" t="str">
        <f t="shared" ref="D80:D111" ca="1" si="7">VLOOKUP(C80,$A$11:$B$13,2)</f>
        <v>Buena calidad</v>
      </c>
      <c r="E80" s="1">
        <f t="shared" ca="1" si="6"/>
        <v>7</v>
      </c>
      <c r="F80" s="1">
        <f t="shared" ca="1" si="4"/>
        <v>274</v>
      </c>
    </row>
    <row r="81" spans="2:6" x14ac:dyDescent="0.25">
      <c r="B81" s="1">
        <v>66</v>
      </c>
      <c r="C81" s="1">
        <f t="shared" ca="1" si="1"/>
        <v>0.22035312412477315</v>
      </c>
      <c r="D81" s="1" t="str">
        <f t="shared" ca="1" si="7"/>
        <v>Buena calidad</v>
      </c>
      <c r="E81" s="1">
        <f t="shared" ca="1" si="6"/>
        <v>7</v>
      </c>
      <c r="F81" s="1">
        <f t="shared" ca="1" si="4"/>
        <v>281</v>
      </c>
    </row>
    <row r="82" spans="2:6" x14ac:dyDescent="0.25">
      <c r="B82" s="1">
        <v>67</v>
      </c>
      <c r="C82" s="1">
        <f t="shared" ca="1" si="1"/>
        <v>0.13869378994683979</v>
      </c>
      <c r="D82" s="1" t="str">
        <f t="shared" ca="1" si="7"/>
        <v>Buena calidad</v>
      </c>
      <c r="E82" s="1">
        <f t="shared" ca="1" si="6"/>
        <v>7</v>
      </c>
      <c r="F82" s="1">
        <f t="shared" ca="1" si="4"/>
        <v>288</v>
      </c>
    </row>
    <row r="83" spans="2:6" x14ac:dyDescent="0.25">
      <c r="B83" s="1">
        <v>68</v>
      </c>
      <c r="C83" s="1">
        <f t="shared" ref="C83:C115" ca="1" si="8">RAND()</f>
        <v>0.94120889270225017</v>
      </c>
      <c r="D83" s="1" t="str">
        <f t="shared" ca="1" si="7"/>
        <v>Sin desarrollo</v>
      </c>
      <c r="E83" s="1">
        <f t="shared" ref="E83:E114" ca="1" si="9">IF(D83=$B$11,7,IF(D83=$B$12,3,0))</f>
        <v>0</v>
      </c>
      <c r="F83" s="1">
        <f t="shared" ca="1" si="4"/>
        <v>288</v>
      </c>
    </row>
    <row r="84" spans="2:6" x14ac:dyDescent="0.25">
      <c r="B84" s="1">
        <v>69</v>
      </c>
      <c r="C84" s="1">
        <f t="shared" ca="1" si="8"/>
        <v>7.9988024798837043E-2</v>
      </c>
      <c r="D84" s="1" t="str">
        <f t="shared" ca="1" si="7"/>
        <v>Buena calidad</v>
      </c>
      <c r="E84" s="1">
        <f t="shared" ca="1" si="9"/>
        <v>7</v>
      </c>
      <c r="F84" s="1">
        <f t="shared" ca="1" si="4"/>
        <v>295</v>
      </c>
    </row>
    <row r="85" spans="2:6" x14ac:dyDescent="0.25">
      <c r="B85" s="1">
        <v>70</v>
      </c>
      <c r="C85" s="1">
        <f t="shared" ca="1" si="8"/>
        <v>0.33649858706324509</v>
      </c>
      <c r="D85" s="1" t="str">
        <f t="shared" ca="1" si="7"/>
        <v>Buena calidad</v>
      </c>
      <c r="E85" s="1">
        <f t="shared" ca="1" si="9"/>
        <v>7</v>
      </c>
      <c r="F85" s="1">
        <f t="shared" ca="1" si="4"/>
        <v>302</v>
      </c>
    </row>
    <row r="86" spans="2:6" x14ac:dyDescent="0.25">
      <c r="B86" s="1">
        <v>71</v>
      </c>
      <c r="C86" s="1">
        <f t="shared" ca="1" si="8"/>
        <v>8.2437590156009266E-2</v>
      </c>
      <c r="D86" s="1" t="str">
        <f t="shared" ca="1" si="7"/>
        <v>Buena calidad</v>
      </c>
      <c r="E86" s="1">
        <f t="shared" ca="1" si="9"/>
        <v>7</v>
      </c>
      <c r="F86" s="1">
        <f t="shared" ca="1" si="4"/>
        <v>309</v>
      </c>
    </row>
    <row r="87" spans="2:6" x14ac:dyDescent="0.25">
      <c r="B87" s="1">
        <v>72</v>
      </c>
      <c r="C87" s="1">
        <f t="shared" ca="1" si="8"/>
        <v>0.23025514686730686</v>
      </c>
      <c r="D87" s="1" t="str">
        <f t="shared" ca="1" si="7"/>
        <v>Buena calidad</v>
      </c>
      <c r="E87" s="1">
        <f t="shared" ca="1" si="9"/>
        <v>7</v>
      </c>
      <c r="F87" s="1">
        <f t="shared" ca="1" si="4"/>
        <v>316</v>
      </c>
    </row>
    <row r="88" spans="2:6" x14ac:dyDescent="0.25">
      <c r="B88" s="1">
        <v>73</v>
      </c>
      <c r="C88" s="1">
        <f t="shared" ca="1" si="8"/>
        <v>0.70626790854899602</v>
      </c>
      <c r="D88" s="1" t="str">
        <f t="shared" ca="1" si="7"/>
        <v>Baja calidad</v>
      </c>
      <c r="E88" s="1">
        <f t="shared" ca="1" si="9"/>
        <v>3</v>
      </c>
      <c r="F88" s="1">
        <f t="shared" ca="1" si="4"/>
        <v>319</v>
      </c>
    </row>
    <row r="89" spans="2:6" x14ac:dyDescent="0.25">
      <c r="B89" s="1">
        <v>74</v>
      </c>
      <c r="C89" s="1">
        <f t="shared" ca="1" si="8"/>
        <v>0.16459443260185347</v>
      </c>
      <c r="D89" s="1" t="str">
        <f t="shared" ca="1" si="7"/>
        <v>Buena calidad</v>
      </c>
      <c r="E89" s="1">
        <f t="shared" ca="1" si="9"/>
        <v>7</v>
      </c>
      <c r="F89" s="1">
        <f t="shared" ca="1" si="4"/>
        <v>326</v>
      </c>
    </row>
    <row r="90" spans="2:6" x14ac:dyDescent="0.25">
      <c r="B90" s="1">
        <v>75</v>
      </c>
      <c r="C90" s="1">
        <f t="shared" ca="1" si="8"/>
        <v>0.92788450599795702</v>
      </c>
      <c r="D90" s="1" t="str">
        <f t="shared" ca="1" si="7"/>
        <v>Sin desarrollo</v>
      </c>
      <c r="E90" s="1">
        <f t="shared" ca="1" si="9"/>
        <v>0</v>
      </c>
      <c r="F90" s="1">
        <f t="shared" ref="F90:F115" ca="1" si="10">F89+E90</f>
        <v>326</v>
      </c>
    </row>
    <row r="91" spans="2:6" x14ac:dyDescent="0.25">
      <c r="B91" s="1">
        <v>76</v>
      </c>
      <c r="C91" s="1">
        <f t="shared" ca="1" si="8"/>
        <v>0.64136406941622015</v>
      </c>
      <c r="D91" s="1" t="str">
        <f t="shared" ca="1" si="7"/>
        <v>Baja calidad</v>
      </c>
      <c r="E91" s="1">
        <f t="shared" ca="1" si="9"/>
        <v>3</v>
      </c>
      <c r="F91" s="1">
        <f t="shared" ca="1" si="10"/>
        <v>329</v>
      </c>
    </row>
    <row r="92" spans="2:6" x14ac:dyDescent="0.25">
      <c r="B92" s="1">
        <v>77</v>
      </c>
      <c r="C92" s="1">
        <f t="shared" ca="1" si="8"/>
        <v>0.42639371026385153</v>
      </c>
      <c r="D92" s="1" t="str">
        <f t="shared" ca="1" si="7"/>
        <v>Buena calidad</v>
      </c>
      <c r="E92" s="1">
        <f t="shared" ca="1" si="9"/>
        <v>7</v>
      </c>
      <c r="F92" s="1">
        <f t="shared" ca="1" si="10"/>
        <v>336</v>
      </c>
    </row>
    <row r="93" spans="2:6" x14ac:dyDescent="0.25">
      <c r="B93" s="1">
        <v>78</v>
      </c>
      <c r="C93" s="1">
        <f t="shared" ca="1" si="8"/>
        <v>0.10358598179997847</v>
      </c>
      <c r="D93" s="1" t="str">
        <f t="shared" ca="1" si="7"/>
        <v>Buena calidad</v>
      </c>
      <c r="E93" s="1">
        <f t="shared" ca="1" si="9"/>
        <v>7</v>
      </c>
      <c r="F93" s="1">
        <f t="shared" ca="1" si="10"/>
        <v>343</v>
      </c>
    </row>
    <row r="94" spans="2:6" x14ac:dyDescent="0.25">
      <c r="B94" s="1">
        <v>79</v>
      </c>
      <c r="C94" s="1">
        <f t="shared" ca="1" si="8"/>
        <v>0.31726820828722246</v>
      </c>
      <c r="D94" s="1" t="str">
        <f t="shared" ca="1" si="7"/>
        <v>Buena calidad</v>
      </c>
      <c r="E94" s="1">
        <f t="shared" ca="1" si="9"/>
        <v>7</v>
      </c>
      <c r="F94" s="1">
        <f t="shared" ca="1" si="10"/>
        <v>350</v>
      </c>
    </row>
    <row r="95" spans="2:6" x14ac:dyDescent="0.25">
      <c r="B95" s="1">
        <v>80</v>
      </c>
      <c r="C95" s="1">
        <f t="shared" ca="1" si="8"/>
        <v>0.63126327874237864</v>
      </c>
      <c r="D95" s="1" t="str">
        <f t="shared" ca="1" si="7"/>
        <v>Baja calidad</v>
      </c>
      <c r="E95" s="1">
        <f t="shared" ca="1" si="9"/>
        <v>3</v>
      </c>
      <c r="F95" s="1">
        <f t="shared" ca="1" si="10"/>
        <v>353</v>
      </c>
    </row>
    <row r="96" spans="2:6" x14ac:dyDescent="0.25">
      <c r="B96" s="1">
        <v>81</v>
      </c>
      <c r="C96" s="1">
        <f t="shared" ca="1" si="8"/>
        <v>0.78351430099991604</v>
      </c>
      <c r="D96" s="1" t="str">
        <f t="shared" ca="1" si="7"/>
        <v>Baja calidad</v>
      </c>
      <c r="E96" s="1">
        <f t="shared" ca="1" si="9"/>
        <v>3</v>
      </c>
      <c r="F96" s="1">
        <f t="shared" ca="1" si="10"/>
        <v>356</v>
      </c>
    </row>
    <row r="97" spans="2:6" x14ac:dyDescent="0.25">
      <c r="B97" s="1">
        <v>82</v>
      </c>
      <c r="C97" s="1">
        <f t="shared" ca="1" si="8"/>
        <v>0.3358300388795552</v>
      </c>
      <c r="D97" s="1" t="str">
        <f t="shared" ca="1" si="7"/>
        <v>Buena calidad</v>
      </c>
      <c r="E97" s="1">
        <f t="shared" ca="1" si="9"/>
        <v>7</v>
      </c>
      <c r="F97" s="1">
        <f t="shared" ca="1" si="10"/>
        <v>363</v>
      </c>
    </row>
    <row r="98" spans="2:6" x14ac:dyDescent="0.25">
      <c r="B98" s="1">
        <v>83</v>
      </c>
      <c r="C98" s="1">
        <f t="shared" ca="1" si="8"/>
        <v>0.76683152647808017</v>
      </c>
      <c r="D98" s="1" t="str">
        <f t="shared" ca="1" si="7"/>
        <v>Baja calidad</v>
      </c>
      <c r="E98" s="1">
        <f t="shared" ca="1" si="9"/>
        <v>3</v>
      </c>
      <c r="F98" s="1">
        <f t="shared" ca="1" si="10"/>
        <v>366</v>
      </c>
    </row>
    <row r="99" spans="2:6" x14ac:dyDescent="0.25">
      <c r="B99" s="1">
        <v>84</v>
      </c>
      <c r="C99" s="1">
        <f t="shared" ca="1" si="8"/>
        <v>0.96664873265689344</v>
      </c>
      <c r="D99" s="1" t="str">
        <f t="shared" ca="1" si="7"/>
        <v>Sin desarrollo</v>
      </c>
      <c r="E99" s="1">
        <f t="shared" ca="1" si="9"/>
        <v>0</v>
      </c>
      <c r="F99" s="1">
        <f t="shared" ca="1" si="10"/>
        <v>366</v>
      </c>
    </row>
    <row r="100" spans="2:6" x14ac:dyDescent="0.25">
      <c r="B100" s="1">
        <v>85</v>
      </c>
      <c r="C100" s="1">
        <f t="shared" ca="1" si="8"/>
        <v>0.25931168468184818</v>
      </c>
      <c r="D100" s="1" t="str">
        <f t="shared" ca="1" si="7"/>
        <v>Buena calidad</v>
      </c>
      <c r="E100" s="1">
        <f t="shared" ca="1" si="9"/>
        <v>7</v>
      </c>
      <c r="F100" s="1">
        <f t="shared" ca="1" si="10"/>
        <v>373</v>
      </c>
    </row>
    <row r="101" spans="2:6" x14ac:dyDescent="0.25">
      <c r="B101" s="1">
        <v>86</v>
      </c>
      <c r="C101" s="1">
        <f t="shared" ca="1" si="8"/>
        <v>0.52708390914272563</v>
      </c>
      <c r="D101" s="1" t="str">
        <f t="shared" ca="1" si="7"/>
        <v>Baja calidad</v>
      </c>
      <c r="E101" s="1">
        <f t="shared" ca="1" si="9"/>
        <v>3</v>
      </c>
      <c r="F101" s="1">
        <f t="shared" ca="1" si="10"/>
        <v>376</v>
      </c>
    </row>
    <row r="102" spans="2:6" x14ac:dyDescent="0.25">
      <c r="B102" s="1">
        <v>87</v>
      </c>
      <c r="C102" s="1">
        <f t="shared" ca="1" si="8"/>
        <v>0.12660283782457082</v>
      </c>
      <c r="D102" s="1" t="str">
        <f t="shared" ca="1" si="7"/>
        <v>Buena calidad</v>
      </c>
      <c r="E102" s="1">
        <f t="shared" ca="1" si="9"/>
        <v>7</v>
      </c>
      <c r="F102" s="1">
        <f t="shared" ca="1" si="10"/>
        <v>383</v>
      </c>
    </row>
    <row r="103" spans="2:6" x14ac:dyDescent="0.25">
      <c r="B103" s="1">
        <v>88</v>
      </c>
      <c r="C103" s="1">
        <f t="shared" ca="1" si="8"/>
        <v>0.36660910234761768</v>
      </c>
      <c r="D103" s="1" t="str">
        <f t="shared" ca="1" si="7"/>
        <v>Buena calidad</v>
      </c>
      <c r="E103" s="1">
        <f t="shared" ca="1" si="9"/>
        <v>7</v>
      </c>
      <c r="F103" s="1">
        <f t="shared" ca="1" si="10"/>
        <v>390</v>
      </c>
    </row>
    <row r="104" spans="2:6" x14ac:dyDescent="0.25">
      <c r="B104" s="1">
        <v>89</v>
      </c>
      <c r="C104" s="1">
        <f t="shared" ca="1" si="8"/>
        <v>0.35147071505456795</v>
      </c>
      <c r="D104" s="1" t="str">
        <f t="shared" ca="1" si="7"/>
        <v>Buena calidad</v>
      </c>
      <c r="E104" s="1">
        <f t="shared" ca="1" si="9"/>
        <v>7</v>
      </c>
      <c r="F104" s="1">
        <f t="shared" ca="1" si="10"/>
        <v>397</v>
      </c>
    </row>
    <row r="105" spans="2:6" x14ac:dyDescent="0.25">
      <c r="B105" s="1">
        <v>90</v>
      </c>
      <c r="C105" s="1">
        <f t="shared" ca="1" si="8"/>
        <v>0.10657128685759176</v>
      </c>
      <c r="D105" s="1" t="str">
        <f t="shared" ca="1" si="7"/>
        <v>Buena calidad</v>
      </c>
      <c r="E105" s="1">
        <f t="shared" ca="1" si="9"/>
        <v>7</v>
      </c>
      <c r="F105" s="1">
        <f t="shared" ca="1" si="10"/>
        <v>404</v>
      </c>
    </row>
    <row r="106" spans="2:6" x14ac:dyDescent="0.25">
      <c r="B106" s="1">
        <v>91</v>
      </c>
      <c r="C106" s="1">
        <f t="shared" ca="1" si="8"/>
        <v>0.98468728645933845</v>
      </c>
      <c r="D106" s="1" t="str">
        <f t="shared" ca="1" si="7"/>
        <v>Sin desarrollo</v>
      </c>
      <c r="E106" s="1">
        <f t="shared" ca="1" si="9"/>
        <v>0</v>
      </c>
      <c r="F106" s="1">
        <f t="shared" ca="1" si="10"/>
        <v>404</v>
      </c>
    </row>
    <row r="107" spans="2:6" x14ac:dyDescent="0.25">
      <c r="B107" s="1">
        <v>92</v>
      </c>
      <c r="C107" s="1">
        <f t="shared" ca="1" si="8"/>
        <v>0.16530445450172293</v>
      </c>
      <c r="D107" s="1" t="str">
        <f t="shared" ca="1" si="7"/>
        <v>Buena calidad</v>
      </c>
      <c r="E107" s="1">
        <f t="shared" ca="1" si="9"/>
        <v>7</v>
      </c>
      <c r="F107" s="1">
        <f t="shared" ca="1" si="10"/>
        <v>411</v>
      </c>
    </row>
    <row r="108" spans="2:6" x14ac:dyDescent="0.25">
      <c r="B108" s="1">
        <v>93</v>
      </c>
      <c r="C108" s="1">
        <f t="shared" ca="1" si="8"/>
        <v>0.41865276521761241</v>
      </c>
      <c r="D108" s="1" t="str">
        <f t="shared" ca="1" si="7"/>
        <v>Buena calidad</v>
      </c>
      <c r="E108" s="1">
        <f t="shared" ca="1" si="9"/>
        <v>7</v>
      </c>
      <c r="F108" s="1">
        <f t="shared" ca="1" si="10"/>
        <v>418</v>
      </c>
    </row>
    <row r="109" spans="2:6" x14ac:dyDescent="0.25">
      <c r="B109" s="1">
        <v>94</v>
      </c>
      <c r="C109" s="1">
        <f t="shared" ca="1" si="8"/>
        <v>0.94880599735336657</v>
      </c>
      <c r="D109" s="1" t="str">
        <f t="shared" ca="1" si="7"/>
        <v>Sin desarrollo</v>
      </c>
      <c r="E109" s="1">
        <f t="shared" ca="1" si="9"/>
        <v>0</v>
      </c>
      <c r="F109" s="1">
        <f t="shared" ca="1" si="10"/>
        <v>418</v>
      </c>
    </row>
    <row r="110" spans="2:6" x14ac:dyDescent="0.25">
      <c r="B110" s="1">
        <v>95</v>
      </c>
      <c r="C110" s="1">
        <f t="shared" ca="1" si="8"/>
        <v>0.22614617313043306</v>
      </c>
      <c r="D110" s="1" t="str">
        <f t="shared" ca="1" si="7"/>
        <v>Buena calidad</v>
      </c>
      <c r="E110" s="1">
        <f t="shared" ca="1" si="9"/>
        <v>7</v>
      </c>
      <c r="F110" s="1">
        <f t="shared" ca="1" si="10"/>
        <v>425</v>
      </c>
    </row>
    <row r="111" spans="2:6" x14ac:dyDescent="0.25">
      <c r="B111" s="1">
        <v>96</v>
      </c>
      <c r="C111" s="1">
        <f t="shared" ca="1" si="8"/>
        <v>0.61881671352638568</v>
      </c>
      <c r="D111" s="1" t="str">
        <f t="shared" ca="1" si="7"/>
        <v>Baja calidad</v>
      </c>
      <c r="E111" s="1">
        <f t="shared" ca="1" si="9"/>
        <v>3</v>
      </c>
      <c r="F111" s="1">
        <f t="shared" ca="1" si="10"/>
        <v>428</v>
      </c>
    </row>
    <row r="112" spans="2:6" x14ac:dyDescent="0.25">
      <c r="B112" s="1">
        <v>97</v>
      </c>
      <c r="C112" s="1">
        <f t="shared" ca="1" si="8"/>
        <v>0.81439338001137584</v>
      </c>
      <c r="D112" s="1" t="str">
        <f t="shared" ref="D112:D115" ca="1" si="11">VLOOKUP(C112,$A$11:$B$13,2)</f>
        <v>Sin desarrollo</v>
      </c>
      <c r="E112" s="1">
        <f t="shared" ca="1" si="9"/>
        <v>0</v>
      </c>
      <c r="F112" s="1">
        <f t="shared" ca="1" si="10"/>
        <v>428</v>
      </c>
    </row>
    <row r="113" spans="2:6" x14ac:dyDescent="0.25">
      <c r="B113" s="1">
        <v>98</v>
      </c>
      <c r="C113" s="1">
        <f t="shared" ca="1" si="8"/>
        <v>0.91586662258348095</v>
      </c>
      <c r="D113" s="1" t="str">
        <f t="shared" ca="1" si="11"/>
        <v>Sin desarrollo</v>
      </c>
      <c r="E113" s="1">
        <f t="shared" ca="1" si="9"/>
        <v>0</v>
      </c>
      <c r="F113" s="1">
        <f t="shared" ca="1" si="10"/>
        <v>428</v>
      </c>
    </row>
    <row r="114" spans="2:6" x14ac:dyDescent="0.25">
      <c r="B114" s="1">
        <v>99</v>
      </c>
      <c r="C114" s="1">
        <f t="shared" ca="1" si="8"/>
        <v>0.6271757654381529</v>
      </c>
      <c r="D114" s="1" t="str">
        <f t="shared" ca="1" si="11"/>
        <v>Baja calidad</v>
      </c>
      <c r="E114" s="1">
        <f t="shared" ca="1" si="9"/>
        <v>3</v>
      </c>
      <c r="F114" s="1">
        <f t="shared" ca="1" si="10"/>
        <v>431</v>
      </c>
    </row>
    <row r="115" spans="2:6" x14ac:dyDescent="0.25">
      <c r="B115" s="1">
        <v>100</v>
      </c>
      <c r="C115" s="1">
        <f t="shared" ca="1" si="8"/>
        <v>5.7290199130528574E-2</v>
      </c>
      <c r="D115" s="1" t="str">
        <f t="shared" ca="1" si="11"/>
        <v>Buena calidad</v>
      </c>
      <c r="E115" s="1">
        <f t="shared" ref="E115" ca="1" si="12">IF(D115=$B$11,7,IF(D115=$B$12,3,0))</f>
        <v>7</v>
      </c>
      <c r="F115" s="1">
        <f t="shared" ca="1" si="10"/>
        <v>438</v>
      </c>
    </row>
  </sheetData>
  <mergeCells count="2">
    <mergeCell ref="B1:G2"/>
    <mergeCell ref="E10:F10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84EB24AC-55EB-4F41-BCFB-E5E4B9BE4A10}">
            <xm:f>NOT(ISERROR(SEARCH($B$13,D16)))</xm:f>
            <xm:f>$B$13</xm:f>
            <x14:dxf>
              <font>
                <color auto="1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2F771E4D-170C-414B-B031-52715007A36C}">
            <xm:f>NOT(ISERROR(SEARCH($B$12,D16)))</xm:f>
            <xm:f>$B$12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14:cfRule type="containsText" priority="6" operator="containsText" id="{D0854940-CEA2-46FE-A054-FCC7548FA595}">
            <xm:f>NOT(ISERROR(SEARCH($B$11,D16)))</xm:f>
            <xm:f>$B$11</xm:f>
            <x14:dxf>
              <font>
                <color auto="1"/>
              </font>
              <fill>
                <patternFill>
                  <bgColor rgb="FF92D050"/>
                </patternFill>
              </fill>
            </x14:dxf>
          </x14:cfRule>
          <xm:sqref>D16:D115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opLeftCell="A20" workbookViewId="0">
      <selection activeCell="S15" sqref="S15"/>
    </sheetView>
  </sheetViews>
  <sheetFormatPr baseColWidth="10" defaultRowHeight="15" x14ac:dyDescent="0.25"/>
  <cols>
    <col min="1" max="1" width="8.140625" customWidth="1"/>
    <col min="2" max="2" width="11" customWidth="1"/>
    <col min="3" max="3" width="13.5703125" customWidth="1"/>
    <col min="11" max="11" width="11.85546875" bestFit="1" customWidth="1"/>
  </cols>
  <sheetData>
    <row r="1" spans="1:6" x14ac:dyDescent="0.25">
      <c r="A1" s="36" t="s">
        <v>25</v>
      </c>
      <c r="B1" s="36"/>
      <c r="C1" s="36"/>
      <c r="D1" s="36"/>
      <c r="E1" s="36"/>
      <c r="F1" s="36"/>
    </row>
    <row r="2" spans="1:6" x14ac:dyDescent="0.25">
      <c r="A2" s="36"/>
      <c r="B2" s="36"/>
      <c r="C2" s="36"/>
      <c r="D2" s="36"/>
      <c r="E2" s="36"/>
      <c r="F2" s="36"/>
    </row>
    <row r="4" spans="1:6" x14ac:dyDescent="0.25">
      <c r="B4" t="s">
        <v>26</v>
      </c>
    </row>
    <row r="5" spans="1:6" x14ac:dyDescent="0.25">
      <c r="B5" t="s">
        <v>32</v>
      </c>
    </row>
    <row r="6" spans="1:6" x14ac:dyDescent="0.25">
      <c r="B6" t="s">
        <v>31</v>
      </c>
    </row>
    <row r="7" spans="1:6" x14ac:dyDescent="0.25">
      <c r="B7" t="s">
        <v>33</v>
      </c>
    </row>
    <row r="8" spans="1:6" x14ac:dyDescent="0.25">
      <c r="B8" t="s">
        <v>27</v>
      </c>
    </row>
    <row r="9" spans="1:6" x14ac:dyDescent="0.25">
      <c r="B9" t="s">
        <v>28</v>
      </c>
    </row>
    <row r="17" spans="1:22" x14ac:dyDescent="0.25">
      <c r="B17" t="s">
        <v>29</v>
      </c>
    </row>
    <row r="18" spans="1:22" x14ac:dyDescent="0.25">
      <c r="B18" t="s">
        <v>30</v>
      </c>
    </row>
    <row r="20" spans="1:22" x14ac:dyDescent="0.25">
      <c r="K20" s="37" t="s">
        <v>38</v>
      </c>
      <c r="L20" s="41"/>
      <c r="M20" s="38"/>
      <c r="N20" s="37" t="s">
        <v>40</v>
      </c>
      <c r="O20" s="41"/>
      <c r="P20" s="38"/>
      <c r="Q20" s="37" t="s">
        <v>41</v>
      </c>
      <c r="R20" s="41"/>
      <c r="S20" s="38"/>
      <c r="T20" s="40" t="s">
        <v>42</v>
      </c>
      <c r="U20" s="40"/>
      <c r="V20" s="40"/>
    </row>
    <row r="21" spans="1:22" x14ac:dyDescent="0.25">
      <c r="A21" s="22"/>
      <c r="B21" s="23" t="s">
        <v>2</v>
      </c>
      <c r="C21" s="23" t="s">
        <v>4</v>
      </c>
      <c r="D21" s="23" t="s">
        <v>17</v>
      </c>
      <c r="E21" s="39" t="s">
        <v>6</v>
      </c>
      <c r="F21" s="39"/>
      <c r="H21" s="22" t="s">
        <v>0</v>
      </c>
      <c r="I21" s="23" t="s">
        <v>1</v>
      </c>
      <c r="J21" s="23" t="s">
        <v>2</v>
      </c>
      <c r="K21" s="1" t="s">
        <v>39</v>
      </c>
      <c r="L21" s="24" t="s">
        <v>20</v>
      </c>
      <c r="M21" s="24" t="s">
        <v>43</v>
      </c>
      <c r="N21" s="1" t="s">
        <v>39</v>
      </c>
      <c r="O21" s="24" t="s">
        <v>20</v>
      </c>
      <c r="P21" s="24" t="s">
        <v>43</v>
      </c>
      <c r="Q21" s="1" t="s">
        <v>39</v>
      </c>
      <c r="R21" s="24" t="s">
        <v>20</v>
      </c>
      <c r="S21" s="24" t="s">
        <v>43</v>
      </c>
      <c r="T21" s="1" t="s">
        <v>39</v>
      </c>
      <c r="U21" s="24" t="s">
        <v>20</v>
      </c>
      <c r="V21" s="24" t="s">
        <v>43</v>
      </c>
    </row>
    <row r="22" spans="1:22" x14ac:dyDescent="0.25">
      <c r="A22" s="20"/>
      <c r="B22">
        <v>150</v>
      </c>
      <c r="C22">
        <v>0.3</v>
      </c>
      <c r="D22">
        <v>0.3</v>
      </c>
      <c r="E22">
        <v>0</v>
      </c>
      <c r="F22">
        <v>0.3</v>
      </c>
      <c r="G22">
        <v>150</v>
      </c>
      <c r="H22" s="21">
        <v>1</v>
      </c>
      <c r="I22">
        <f ca="1">RAND()</f>
        <v>0.21889180155515509</v>
      </c>
      <c r="J22">
        <f ca="1">VLOOKUP(I22,$E$22:$G$25,3)</f>
        <v>150</v>
      </c>
      <c r="K22" s="25">
        <f ca="1">IF(J22&gt;150,150,J22)</f>
        <v>150</v>
      </c>
      <c r="L22" s="21">
        <f ca="1">(K22*10)-(150*7.5)+((150-K22)*2.5)</f>
        <v>375</v>
      </c>
      <c r="M22" s="19">
        <f ca="1">AVERAGE($L$22:L22)</f>
        <v>375</v>
      </c>
      <c r="N22" s="25">
        <f ca="1">IF(J22&gt;200,200,J22)</f>
        <v>150</v>
      </c>
      <c r="O22" s="21">
        <f ca="1">(N22*10)-(200*7.5)+((200-N22)*2.5)</f>
        <v>125</v>
      </c>
      <c r="P22" s="19">
        <f ca="1">AVERAGE($O$22:O22)</f>
        <v>125</v>
      </c>
      <c r="Q22" s="25">
        <f ca="1">IF(J22&gt;250,250,J22)</f>
        <v>150</v>
      </c>
      <c r="R22" s="21">
        <f ca="1">(Q22*10)-(250*7.5)+((250-Q22)*2.5)</f>
        <v>-125</v>
      </c>
      <c r="S22" s="19">
        <f ca="1">AVERAGE($R$22:R22)</f>
        <v>-125</v>
      </c>
      <c r="T22" s="25">
        <f ca="1">IF(J22&gt;300,300,J22)</f>
        <v>150</v>
      </c>
      <c r="U22" s="21">
        <f ca="1">(T22*10)-(300*7.5)+((300-T22)*2.5)</f>
        <v>-375</v>
      </c>
      <c r="V22">
        <f ca="1">AVERAGE($U$22:U22)</f>
        <v>-375</v>
      </c>
    </row>
    <row r="23" spans="1:22" x14ac:dyDescent="0.25">
      <c r="A23" s="20"/>
      <c r="B23">
        <v>200</v>
      </c>
      <c r="C23">
        <v>0.35</v>
      </c>
      <c r="D23">
        <f>C23+D22</f>
        <v>0.64999999999999991</v>
      </c>
      <c r="E23">
        <f>F22</f>
        <v>0.3</v>
      </c>
      <c r="F23">
        <f>D23</f>
        <v>0.64999999999999991</v>
      </c>
      <c r="G23">
        <v>200</v>
      </c>
      <c r="H23" s="20">
        <v>2</v>
      </c>
      <c r="I23">
        <f t="shared" ref="I23:I51" ca="1" si="0">RAND()</f>
        <v>0.45896469059589118</v>
      </c>
      <c r="J23">
        <f t="shared" ref="J23:J51" ca="1" si="1">VLOOKUP(I23,$E$22:$G$25,3)</f>
        <v>200</v>
      </c>
      <c r="K23" s="26">
        <f ca="1">IF(J23&gt;150,150,J23)</f>
        <v>150</v>
      </c>
      <c r="L23" s="20">
        <f ca="1">(K23*10)-(150*7.5)+((150-K23)*2.5)</f>
        <v>375</v>
      </c>
      <c r="M23" s="19">
        <f ca="1">AVERAGE($L$22:L23)</f>
        <v>375</v>
      </c>
      <c r="N23" s="26">
        <f ca="1">IF(J23&gt;200,200,J23)</f>
        <v>200</v>
      </c>
      <c r="O23" s="20">
        <f t="shared" ref="O23:O51" ca="1" si="2">(N23*10)-(200*7.5)+((200-N23)*2.5)</f>
        <v>500</v>
      </c>
      <c r="P23" s="19">
        <f ca="1">AVERAGE($O$22:O23)</f>
        <v>312.5</v>
      </c>
      <c r="Q23" s="26">
        <f ca="1">IF(J23&gt;250,250,J23)</f>
        <v>200</v>
      </c>
      <c r="R23" s="20">
        <f ca="1">(Q23*10)-(250*7.5)+((250-Q23)*2.5)</f>
        <v>250</v>
      </c>
      <c r="S23" s="19">
        <f ca="1">AVERAGE($R$22:R23)</f>
        <v>62.5</v>
      </c>
      <c r="T23" s="26">
        <f ca="1">IF(J23&gt;300,300,J23)</f>
        <v>200</v>
      </c>
      <c r="U23" s="20">
        <f ca="1">(T23*10)-(300*7.5)+((300-T23)*2.5)</f>
        <v>0</v>
      </c>
      <c r="V23">
        <f ca="1">AVERAGE($U$22:U23)</f>
        <v>-187.5</v>
      </c>
    </row>
    <row r="24" spans="1:22" x14ac:dyDescent="0.25">
      <c r="A24" s="20"/>
      <c r="B24">
        <v>250</v>
      </c>
      <c r="C24">
        <v>0.25</v>
      </c>
      <c r="D24">
        <f t="shared" ref="D24:D25" si="3">C24+D23</f>
        <v>0.89999999999999991</v>
      </c>
      <c r="E24">
        <f>F23</f>
        <v>0.64999999999999991</v>
      </c>
      <c r="F24">
        <f>D24</f>
        <v>0.89999999999999991</v>
      </c>
      <c r="G24">
        <v>250</v>
      </c>
      <c r="H24" s="20">
        <v>3</v>
      </c>
      <c r="I24">
        <f t="shared" ca="1" si="0"/>
        <v>0.53811309427763709</v>
      </c>
      <c r="J24">
        <f t="shared" ca="1" si="1"/>
        <v>200</v>
      </c>
      <c r="K24" s="26">
        <f t="shared" ref="K24:K51" ca="1" si="4">IF(J24&gt;150,150,J24)</f>
        <v>150</v>
      </c>
      <c r="L24" s="20">
        <f t="shared" ref="L24:L51" ca="1" si="5">(K24*10)-(150*7.5)+((150-K24)*2.5)</f>
        <v>375</v>
      </c>
      <c r="M24" s="19">
        <f ca="1">AVERAGE($L$22:L24)</f>
        <v>375</v>
      </c>
      <c r="N24" s="26">
        <f t="shared" ref="N24:N51" ca="1" si="6">IF(J24&gt;200,200,J24)</f>
        <v>200</v>
      </c>
      <c r="O24" s="20">
        <f t="shared" ca="1" si="2"/>
        <v>500</v>
      </c>
      <c r="P24" s="19">
        <f ca="1">AVERAGE($O$22:O24)</f>
        <v>375</v>
      </c>
      <c r="Q24" s="26">
        <f t="shared" ref="Q24:Q51" ca="1" si="7">IF(J24&gt;250,250,J24)</f>
        <v>200</v>
      </c>
      <c r="R24" s="20">
        <f t="shared" ref="R24:R51" ca="1" si="8">(Q24*10)-(250*7.5)+((250-Q24)*2.5)</f>
        <v>250</v>
      </c>
      <c r="S24" s="19">
        <f ca="1">AVERAGE($R$22:R24)</f>
        <v>125</v>
      </c>
      <c r="T24" s="26">
        <f t="shared" ref="T24:T51" ca="1" si="9">IF(J24&gt;300,300,J24)</f>
        <v>200</v>
      </c>
      <c r="U24" s="20">
        <f t="shared" ref="U24:U51" ca="1" si="10">(T24*10)-(300*7.5)+((300-T24)*2.5)</f>
        <v>0</v>
      </c>
      <c r="V24">
        <f ca="1">AVERAGE($U$22:U24)</f>
        <v>-125</v>
      </c>
    </row>
    <row r="25" spans="1:22" x14ac:dyDescent="0.25">
      <c r="A25" s="20"/>
      <c r="B25">
        <v>300</v>
      </c>
      <c r="C25">
        <v>0.1</v>
      </c>
      <c r="D25" s="23">
        <f t="shared" si="3"/>
        <v>0.99999999999999989</v>
      </c>
      <c r="E25" s="23">
        <f>F24</f>
        <v>0.89999999999999991</v>
      </c>
      <c r="F25" s="23">
        <f>D25</f>
        <v>0.99999999999999989</v>
      </c>
      <c r="G25">
        <v>300</v>
      </c>
      <c r="H25" s="20">
        <v>4</v>
      </c>
      <c r="I25">
        <f t="shared" ca="1" si="0"/>
        <v>0.72774742314740537</v>
      </c>
      <c r="J25">
        <f t="shared" ca="1" si="1"/>
        <v>250</v>
      </c>
      <c r="K25" s="26">
        <f t="shared" ca="1" si="4"/>
        <v>150</v>
      </c>
      <c r="L25" s="20">
        <f t="shared" ca="1" si="5"/>
        <v>375</v>
      </c>
      <c r="M25" s="19">
        <f ca="1">AVERAGE($L$22:L25)</f>
        <v>375</v>
      </c>
      <c r="N25" s="26">
        <f t="shared" ca="1" si="6"/>
        <v>200</v>
      </c>
      <c r="O25" s="20">
        <f t="shared" ca="1" si="2"/>
        <v>500</v>
      </c>
      <c r="P25" s="19">
        <f ca="1">AVERAGE($O$22:O25)</f>
        <v>406.25</v>
      </c>
      <c r="Q25" s="26">
        <f t="shared" ca="1" si="7"/>
        <v>250</v>
      </c>
      <c r="R25" s="20">
        <f t="shared" ca="1" si="8"/>
        <v>625</v>
      </c>
      <c r="S25" s="19">
        <f ca="1">AVERAGE($R$22:R25)</f>
        <v>250</v>
      </c>
      <c r="T25" s="26">
        <f t="shared" ca="1" si="9"/>
        <v>250</v>
      </c>
      <c r="U25" s="20">
        <f t="shared" ca="1" si="10"/>
        <v>375</v>
      </c>
      <c r="V25">
        <f ca="1">AVERAGE($U$22:U25)</f>
        <v>0</v>
      </c>
    </row>
    <row r="26" spans="1:22" x14ac:dyDescent="0.25">
      <c r="A26" s="21" t="s">
        <v>34</v>
      </c>
      <c r="B26" s="19">
        <f>AVERAGE(B22:B25)</f>
        <v>225</v>
      </c>
      <c r="C26" s="19">
        <f>SUM(C22:C25)</f>
        <v>0.99999999999999989</v>
      </c>
      <c r="H26" s="20">
        <v>5</v>
      </c>
      <c r="I26">
        <f t="shared" ca="1" si="0"/>
        <v>0.93265125984770303</v>
      </c>
      <c r="J26">
        <f t="shared" ca="1" si="1"/>
        <v>300</v>
      </c>
      <c r="K26" s="26">
        <f t="shared" ca="1" si="4"/>
        <v>150</v>
      </c>
      <c r="L26" s="20">
        <f t="shared" ca="1" si="5"/>
        <v>375</v>
      </c>
      <c r="M26" s="19">
        <f ca="1">AVERAGE($L$22:L26)</f>
        <v>375</v>
      </c>
      <c r="N26" s="26">
        <f t="shared" ca="1" si="6"/>
        <v>200</v>
      </c>
      <c r="O26" s="20">
        <f t="shared" ca="1" si="2"/>
        <v>500</v>
      </c>
      <c r="P26" s="19">
        <f ca="1">AVERAGE($O$22:O26)</f>
        <v>425</v>
      </c>
      <c r="Q26" s="26">
        <f t="shared" ca="1" si="7"/>
        <v>250</v>
      </c>
      <c r="R26" s="20">
        <f t="shared" ca="1" si="8"/>
        <v>625</v>
      </c>
      <c r="S26" s="19">
        <f ca="1">AVERAGE($R$22:R26)</f>
        <v>325</v>
      </c>
      <c r="T26" s="26">
        <f t="shared" ca="1" si="9"/>
        <v>300</v>
      </c>
      <c r="U26" s="20">
        <f t="shared" ca="1" si="10"/>
        <v>750</v>
      </c>
      <c r="V26">
        <f ca="1">AVERAGE($U$22:U26)</f>
        <v>150</v>
      </c>
    </row>
    <row r="27" spans="1:22" x14ac:dyDescent="0.25">
      <c r="H27" s="20">
        <v>6</v>
      </c>
      <c r="I27">
        <f t="shared" ca="1" si="0"/>
        <v>0.19646684402055381</v>
      </c>
      <c r="J27">
        <f t="shared" ca="1" si="1"/>
        <v>150</v>
      </c>
      <c r="K27" s="26">
        <f t="shared" ca="1" si="4"/>
        <v>150</v>
      </c>
      <c r="L27" s="20">
        <f t="shared" ca="1" si="5"/>
        <v>375</v>
      </c>
      <c r="M27" s="19">
        <f ca="1">AVERAGE($L$22:L27)</f>
        <v>375</v>
      </c>
      <c r="N27" s="26">
        <f t="shared" ca="1" si="6"/>
        <v>150</v>
      </c>
      <c r="O27" s="20">
        <f t="shared" ca="1" si="2"/>
        <v>125</v>
      </c>
      <c r="P27" s="19">
        <f ca="1">AVERAGE($O$22:O27)</f>
        <v>375</v>
      </c>
      <c r="Q27" s="26">
        <f t="shared" ca="1" si="7"/>
        <v>150</v>
      </c>
      <c r="R27" s="20">
        <f t="shared" ca="1" si="8"/>
        <v>-125</v>
      </c>
      <c r="S27" s="19">
        <f ca="1">AVERAGE($R$22:R27)</f>
        <v>250</v>
      </c>
      <c r="T27" s="26">
        <f t="shared" ca="1" si="9"/>
        <v>150</v>
      </c>
      <c r="U27" s="20">
        <f t="shared" ca="1" si="10"/>
        <v>-375</v>
      </c>
      <c r="V27">
        <f ca="1">AVERAGE($U$22:U27)</f>
        <v>62.5</v>
      </c>
    </row>
    <row r="28" spans="1:22" x14ac:dyDescent="0.25">
      <c r="H28" s="20">
        <v>7</v>
      </c>
      <c r="I28">
        <f t="shared" ca="1" si="0"/>
        <v>0.67421202043446715</v>
      </c>
      <c r="J28">
        <f t="shared" ca="1" si="1"/>
        <v>250</v>
      </c>
      <c r="K28" s="26">
        <f t="shared" ca="1" si="4"/>
        <v>150</v>
      </c>
      <c r="L28" s="20">
        <f t="shared" ca="1" si="5"/>
        <v>375</v>
      </c>
      <c r="M28" s="19">
        <f ca="1">AVERAGE($L$22:L28)</f>
        <v>375</v>
      </c>
      <c r="N28" s="26">
        <f t="shared" ca="1" si="6"/>
        <v>200</v>
      </c>
      <c r="O28" s="20">
        <f t="shared" ca="1" si="2"/>
        <v>500</v>
      </c>
      <c r="P28" s="19">
        <f ca="1">AVERAGE($O$22:O28)</f>
        <v>392.85714285714283</v>
      </c>
      <c r="Q28" s="26">
        <f t="shared" ca="1" si="7"/>
        <v>250</v>
      </c>
      <c r="R28" s="20">
        <f t="shared" ca="1" si="8"/>
        <v>625</v>
      </c>
      <c r="S28" s="19">
        <f ca="1">AVERAGE($R$22:R28)</f>
        <v>303.57142857142856</v>
      </c>
      <c r="T28" s="26">
        <f t="shared" ca="1" si="9"/>
        <v>250</v>
      </c>
      <c r="U28" s="20">
        <f t="shared" ca="1" si="10"/>
        <v>375</v>
      </c>
      <c r="V28">
        <f ca="1">AVERAGE($U$22:U28)</f>
        <v>107.14285714285714</v>
      </c>
    </row>
    <row r="29" spans="1:22" x14ac:dyDescent="0.25">
      <c r="H29" s="20">
        <v>8</v>
      </c>
      <c r="I29">
        <f t="shared" ca="1" si="0"/>
        <v>0.78573739446923918</v>
      </c>
      <c r="J29">
        <f t="shared" ca="1" si="1"/>
        <v>250</v>
      </c>
      <c r="K29" s="26">
        <f t="shared" ca="1" si="4"/>
        <v>150</v>
      </c>
      <c r="L29" s="20">
        <f t="shared" ca="1" si="5"/>
        <v>375</v>
      </c>
      <c r="M29" s="19">
        <f ca="1">AVERAGE($L$22:L29)</f>
        <v>375</v>
      </c>
      <c r="N29" s="26">
        <f t="shared" ca="1" si="6"/>
        <v>200</v>
      </c>
      <c r="O29" s="20">
        <f t="shared" ca="1" si="2"/>
        <v>500</v>
      </c>
      <c r="P29" s="19">
        <f ca="1">AVERAGE($O$22:O29)</f>
        <v>406.25</v>
      </c>
      <c r="Q29" s="26">
        <f t="shared" ca="1" si="7"/>
        <v>250</v>
      </c>
      <c r="R29" s="20">
        <f t="shared" ca="1" si="8"/>
        <v>625</v>
      </c>
      <c r="S29" s="19">
        <f ca="1">AVERAGE($R$22:R29)</f>
        <v>343.75</v>
      </c>
      <c r="T29" s="26">
        <f t="shared" ca="1" si="9"/>
        <v>250</v>
      </c>
      <c r="U29" s="20">
        <f t="shared" ca="1" si="10"/>
        <v>375</v>
      </c>
      <c r="V29">
        <f ca="1">AVERAGE($U$22:U29)</f>
        <v>140.625</v>
      </c>
    </row>
    <row r="30" spans="1:22" x14ac:dyDescent="0.25">
      <c r="H30" s="20">
        <v>9</v>
      </c>
      <c r="I30">
        <f t="shared" ca="1" si="0"/>
        <v>0.71642842060229317</v>
      </c>
      <c r="J30">
        <f t="shared" ca="1" si="1"/>
        <v>250</v>
      </c>
      <c r="K30" s="26">
        <f t="shared" ca="1" si="4"/>
        <v>150</v>
      </c>
      <c r="L30" s="20">
        <f t="shared" ca="1" si="5"/>
        <v>375</v>
      </c>
      <c r="M30" s="19">
        <f ca="1">AVERAGE($L$22:L30)</f>
        <v>375</v>
      </c>
      <c r="N30" s="26">
        <f t="shared" ca="1" si="6"/>
        <v>200</v>
      </c>
      <c r="O30" s="20">
        <f t="shared" ca="1" si="2"/>
        <v>500</v>
      </c>
      <c r="P30" s="19">
        <f ca="1">AVERAGE($O$22:O30)</f>
        <v>416.66666666666669</v>
      </c>
      <c r="Q30" s="26">
        <f t="shared" ca="1" si="7"/>
        <v>250</v>
      </c>
      <c r="R30" s="20">
        <f t="shared" ca="1" si="8"/>
        <v>625</v>
      </c>
      <c r="S30" s="19">
        <f ca="1">AVERAGE($R$22:R30)</f>
        <v>375</v>
      </c>
      <c r="T30" s="26">
        <f t="shared" ca="1" si="9"/>
        <v>250</v>
      </c>
      <c r="U30" s="20">
        <f t="shared" ca="1" si="10"/>
        <v>375</v>
      </c>
      <c r="V30">
        <f ca="1">AVERAGE($U$22:U30)</f>
        <v>166.66666666666666</v>
      </c>
    </row>
    <row r="31" spans="1:22" x14ac:dyDescent="0.25">
      <c r="H31" s="20">
        <v>10</v>
      </c>
      <c r="I31">
        <f t="shared" ca="1" si="0"/>
        <v>0.7232933196004766</v>
      </c>
      <c r="J31">
        <f t="shared" ca="1" si="1"/>
        <v>250</v>
      </c>
      <c r="K31" s="26">
        <f t="shared" ca="1" si="4"/>
        <v>150</v>
      </c>
      <c r="L31" s="20">
        <f t="shared" ca="1" si="5"/>
        <v>375</v>
      </c>
      <c r="M31" s="19">
        <f ca="1">AVERAGE($L$22:L31)</f>
        <v>375</v>
      </c>
      <c r="N31" s="26">
        <f t="shared" ca="1" si="6"/>
        <v>200</v>
      </c>
      <c r="O31" s="20">
        <f t="shared" ca="1" si="2"/>
        <v>500</v>
      </c>
      <c r="P31" s="19">
        <f ca="1">AVERAGE($O$22:O31)</f>
        <v>425</v>
      </c>
      <c r="Q31" s="26">
        <f t="shared" ca="1" si="7"/>
        <v>250</v>
      </c>
      <c r="R31" s="20">
        <f t="shared" ca="1" si="8"/>
        <v>625</v>
      </c>
      <c r="S31" s="19">
        <f ca="1">AVERAGE($R$22:R31)</f>
        <v>400</v>
      </c>
      <c r="T31" s="26">
        <f t="shared" ca="1" si="9"/>
        <v>250</v>
      </c>
      <c r="U31" s="20">
        <f t="shared" ca="1" si="10"/>
        <v>375</v>
      </c>
      <c r="V31">
        <f ca="1">AVERAGE($U$22:U31)</f>
        <v>187.5</v>
      </c>
    </row>
    <row r="32" spans="1:22" x14ac:dyDescent="0.25">
      <c r="H32" s="20">
        <v>11</v>
      </c>
      <c r="I32">
        <f t="shared" ca="1" si="0"/>
        <v>0.50114613112168271</v>
      </c>
      <c r="J32">
        <f t="shared" ca="1" si="1"/>
        <v>200</v>
      </c>
      <c r="K32" s="26">
        <f t="shared" ca="1" si="4"/>
        <v>150</v>
      </c>
      <c r="L32" s="20">
        <f t="shared" ca="1" si="5"/>
        <v>375</v>
      </c>
      <c r="M32" s="19">
        <f ca="1">AVERAGE($L$22:L32)</f>
        <v>375</v>
      </c>
      <c r="N32" s="26">
        <f t="shared" ca="1" si="6"/>
        <v>200</v>
      </c>
      <c r="O32" s="20">
        <f t="shared" ca="1" si="2"/>
        <v>500</v>
      </c>
      <c r="P32" s="19">
        <f ca="1">AVERAGE($O$22:O32)</f>
        <v>431.81818181818181</v>
      </c>
      <c r="Q32" s="26">
        <f t="shared" ca="1" si="7"/>
        <v>200</v>
      </c>
      <c r="R32" s="20">
        <f t="shared" ca="1" si="8"/>
        <v>250</v>
      </c>
      <c r="S32" s="19">
        <f ca="1">AVERAGE($R$22:R32)</f>
        <v>386.36363636363637</v>
      </c>
      <c r="T32" s="26">
        <f t="shared" ca="1" si="9"/>
        <v>200</v>
      </c>
      <c r="U32" s="20">
        <f t="shared" ca="1" si="10"/>
        <v>0</v>
      </c>
      <c r="V32">
        <f ca="1">AVERAGE($U$22:U32)</f>
        <v>170.45454545454547</v>
      </c>
    </row>
    <row r="33" spans="8:22" x14ac:dyDescent="0.25">
      <c r="H33" s="20">
        <v>12</v>
      </c>
      <c r="I33">
        <f t="shared" ca="1" si="0"/>
        <v>0.38069800270446674</v>
      </c>
      <c r="J33">
        <f t="shared" ca="1" si="1"/>
        <v>200</v>
      </c>
      <c r="K33" s="26">
        <f t="shared" ca="1" si="4"/>
        <v>150</v>
      </c>
      <c r="L33" s="20">
        <f t="shared" ca="1" si="5"/>
        <v>375</v>
      </c>
      <c r="M33" s="19">
        <f ca="1">AVERAGE($L$22:L33)</f>
        <v>375</v>
      </c>
      <c r="N33" s="26">
        <f t="shared" ca="1" si="6"/>
        <v>200</v>
      </c>
      <c r="O33" s="20">
        <f t="shared" ca="1" si="2"/>
        <v>500</v>
      </c>
      <c r="P33" s="19">
        <f ca="1">AVERAGE($O$22:O33)</f>
        <v>437.5</v>
      </c>
      <c r="Q33" s="26">
        <f t="shared" ca="1" si="7"/>
        <v>200</v>
      </c>
      <c r="R33" s="20">
        <f t="shared" ca="1" si="8"/>
        <v>250</v>
      </c>
      <c r="S33" s="19">
        <f ca="1">AVERAGE($R$22:R33)</f>
        <v>375</v>
      </c>
      <c r="T33" s="26">
        <f t="shared" ca="1" si="9"/>
        <v>200</v>
      </c>
      <c r="U33" s="20">
        <f t="shared" ca="1" si="10"/>
        <v>0</v>
      </c>
      <c r="V33">
        <f ca="1">AVERAGE($U$22:U33)</f>
        <v>156.25</v>
      </c>
    </row>
    <row r="34" spans="8:22" x14ac:dyDescent="0.25">
      <c r="H34" s="20">
        <v>13</v>
      </c>
      <c r="I34">
        <f t="shared" ca="1" si="0"/>
        <v>0.4111375759062128</v>
      </c>
      <c r="J34">
        <f t="shared" ca="1" si="1"/>
        <v>200</v>
      </c>
      <c r="K34" s="26">
        <f t="shared" ca="1" si="4"/>
        <v>150</v>
      </c>
      <c r="L34" s="20">
        <f t="shared" ca="1" si="5"/>
        <v>375</v>
      </c>
      <c r="M34" s="19">
        <f ca="1">AVERAGE($L$22:L34)</f>
        <v>375</v>
      </c>
      <c r="N34" s="26">
        <f t="shared" ca="1" si="6"/>
        <v>200</v>
      </c>
      <c r="O34" s="20">
        <f t="shared" ca="1" si="2"/>
        <v>500</v>
      </c>
      <c r="P34" s="19">
        <f ca="1">AVERAGE($O$22:O34)</f>
        <v>442.30769230769232</v>
      </c>
      <c r="Q34" s="26">
        <f t="shared" ca="1" si="7"/>
        <v>200</v>
      </c>
      <c r="R34" s="20">
        <f t="shared" ca="1" si="8"/>
        <v>250</v>
      </c>
      <c r="S34" s="19">
        <f ca="1">AVERAGE($R$22:R34)</f>
        <v>365.38461538461536</v>
      </c>
      <c r="T34" s="26">
        <f t="shared" ca="1" si="9"/>
        <v>200</v>
      </c>
      <c r="U34" s="20">
        <f t="shared" ca="1" si="10"/>
        <v>0</v>
      </c>
      <c r="V34">
        <f ca="1">AVERAGE($U$22:U34)</f>
        <v>144.23076923076923</v>
      </c>
    </row>
    <row r="35" spans="8:22" x14ac:dyDescent="0.25">
      <c r="H35" s="20">
        <v>14</v>
      </c>
      <c r="I35">
        <f t="shared" ca="1" si="0"/>
        <v>0.6667937971879262</v>
      </c>
      <c r="J35">
        <f t="shared" ca="1" si="1"/>
        <v>250</v>
      </c>
      <c r="K35" s="26">
        <f t="shared" ca="1" si="4"/>
        <v>150</v>
      </c>
      <c r="L35" s="20">
        <f t="shared" ca="1" si="5"/>
        <v>375</v>
      </c>
      <c r="M35" s="19">
        <f ca="1">AVERAGE($L$22:L35)</f>
        <v>375</v>
      </c>
      <c r="N35" s="26">
        <f t="shared" ca="1" si="6"/>
        <v>200</v>
      </c>
      <c r="O35" s="20">
        <f t="shared" ca="1" si="2"/>
        <v>500</v>
      </c>
      <c r="P35" s="19">
        <f ca="1">AVERAGE($O$22:O35)</f>
        <v>446.42857142857144</v>
      </c>
      <c r="Q35" s="26">
        <f t="shared" ca="1" si="7"/>
        <v>250</v>
      </c>
      <c r="R35" s="20">
        <f t="shared" ca="1" si="8"/>
        <v>625</v>
      </c>
      <c r="S35" s="19">
        <f ca="1">AVERAGE($R$22:R35)</f>
        <v>383.92857142857144</v>
      </c>
      <c r="T35" s="26">
        <f t="shared" ca="1" si="9"/>
        <v>250</v>
      </c>
      <c r="U35" s="20">
        <f t="shared" ca="1" si="10"/>
        <v>375</v>
      </c>
      <c r="V35">
        <f ca="1">AVERAGE($U$22:U35)</f>
        <v>160.71428571428572</v>
      </c>
    </row>
    <row r="36" spans="8:22" x14ac:dyDescent="0.25">
      <c r="H36" s="20">
        <v>15</v>
      </c>
      <c r="I36">
        <f t="shared" ca="1" si="0"/>
        <v>0.59381643230340653</v>
      </c>
      <c r="J36">
        <f t="shared" ca="1" si="1"/>
        <v>200</v>
      </c>
      <c r="K36" s="26">
        <f t="shared" ca="1" si="4"/>
        <v>150</v>
      </c>
      <c r="L36" s="20">
        <f t="shared" ca="1" si="5"/>
        <v>375</v>
      </c>
      <c r="M36" s="19">
        <f ca="1">AVERAGE($L$22:L36)</f>
        <v>375</v>
      </c>
      <c r="N36" s="26">
        <f t="shared" ca="1" si="6"/>
        <v>200</v>
      </c>
      <c r="O36" s="20">
        <f t="shared" ca="1" si="2"/>
        <v>500</v>
      </c>
      <c r="P36" s="19">
        <f ca="1">AVERAGE($O$22:O36)</f>
        <v>450</v>
      </c>
      <c r="Q36" s="26">
        <f t="shared" ca="1" si="7"/>
        <v>200</v>
      </c>
      <c r="R36" s="20">
        <f t="shared" ca="1" si="8"/>
        <v>250</v>
      </c>
      <c r="S36" s="19">
        <f ca="1">AVERAGE($R$22:R36)</f>
        <v>375</v>
      </c>
      <c r="T36" s="26">
        <f t="shared" ca="1" si="9"/>
        <v>200</v>
      </c>
      <c r="U36" s="20">
        <f t="shared" ca="1" si="10"/>
        <v>0</v>
      </c>
      <c r="V36">
        <f ca="1">AVERAGE($U$22:U36)</f>
        <v>150</v>
      </c>
    </row>
    <row r="37" spans="8:22" x14ac:dyDescent="0.25">
      <c r="H37" s="20">
        <v>16</v>
      </c>
      <c r="I37">
        <f t="shared" ca="1" si="0"/>
        <v>0.38979854865270103</v>
      </c>
      <c r="J37">
        <f t="shared" ca="1" si="1"/>
        <v>200</v>
      </c>
      <c r="K37" s="26">
        <f t="shared" ca="1" si="4"/>
        <v>150</v>
      </c>
      <c r="L37" s="20">
        <f t="shared" ca="1" si="5"/>
        <v>375</v>
      </c>
      <c r="M37" s="19">
        <f ca="1">AVERAGE($L$22:L37)</f>
        <v>375</v>
      </c>
      <c r="N37" s="26">
        <f t="shared" ca="1" si="6"/>
        <v>200</v>
      </c>
      <c r="O37" s="20">
        <f t="shared" ca="1" si="2"/>
        <v>500</v>
      </c>
      <c r="P37" s="19">
        <f ca="1">AVERAGE($O$22:O37)</f>
        <v>453.125</v>
      </c>
      <c r="Q37" s="26">
        <f t="shared" ca="1" si="7"/>
        <v>200</v>
      </c>
      <c r="R37" s="20">
        <f t="shared" ca="1" si="8"/>
        <v>250</v>
      </c>
      <c r="S37" s="19">
        <f ca="1">AVERAGE($R$22:R37)</f>
        <v>367.1875</v>
      </c>
      <c r="T37" s="26">
        <f t="shared" ca="1" si="9"/>
        <v>200</v>
      </c>
      <c r="U37" s="20">
        <f t="shared" ca="1" si="10"/>
        <v>0</v>
      </c>
      <c r="V37">
        <f ca="1">AVERAGE($U$22:U37)</f>
        <v>140.625</v>
      </c>
    </row>
    <row r="38" spans="8:22" x14ac:dyDescent="0.25">
      <c r="H38" s="20">
        <v>17</v>
      </c>
      <c r="I38">
        <f t="shared" ca="1" si="0"/>
        <v>0.20463229395818061</v>
      </c>
      <c r="J38">
        <f t="shared" ca="1" si="1"/>
        <v>150</v>
      </c>
      <c r="K38" s="26">
        <f t="shared" ca="1" si="4"/>
        <v>150</v>
      </c>
      <c r="L38" s="20">
        <f t="shared" ca="1" si="5"/>
        <v>375</v>
      </c>
      <c r="M38" s="19">
        <f ca="1">AVERAGE($L$22:L38)</f>
        <v>375</v>
      </c>
      <c r="N38" s="26">
        <f t="shared" ca="1" si="6"/>
        <v>150</v>
      </c>
      <c r="O38" s="20">
        <f t="shared" ca="1" si="2"/>
        <v>125</v>
      </c>
      <c r="P38" s="19">
        <f ca="1">AVERAGE($O$22:O38)</f>
        <v>433.8235294117647</v>
      </c>
      <c r="Q38" s="26">
        <f t="shared" ca="1" si="7"/>
        <v>150</v>
      </c>
      <c r="R38" s="20">
        <f t="shared" ca="1" si="8"/>
        <v>-125</v>
      </c>
      <c r="S38" s="19">
        <f ca="1">AVERAGE($R$22:R38)</f>
        <v>338.23529411764707</v>
      </c>
      <c r="T38" s="26">
        <f t="shared" ca="1" si="9"/>
        <v>150</v>
      </c>
      <c r="U38" s="20">
        <f t="shared" ca="1" si="10"/>
        <v>-375</v>
      </c>
      <c r="V38">
        <f ca="1">AVERAGE($U$22:U38)</f>
        <v>110.29411764705883</v>
      </c>
    </row>
    <row r="39" spans="8:22" x14ac:dyDescent="0.25">
      <c r="H39" s="20">
        <v>18</v>
      </c>
      <c r="I39">
        <f t="shared" ca="1" si="0"/>
        <v>0.41021948804684238</v>
      </c>
      <c r="J39">
        <f t="shared" ca="1" si="1"/>
        <v>200</v>
      </c>
      <c r="K39" s="26">
        <f t="shared" ca="1" si="4"/>
        <v>150</v>
      </c>
      <c r="L39" s="20">
        <f t="shared" ca="1" si="5"/>
        <v>375</v>
      </c>
      <c r="M39" s="19">
        <f ca="1">AVERAGE($L$22:L39)</f>
        <v>375</v>
      </c>
      <c r="N39" s="26">
        <f t="shared" ca="1" si="6"/>
        <v>200</v>
      </c>
      <c r="O39" s="20">
        <f t="shared" ca="1" si="2"/>
        <v>500</v>
      </c>
      <c r="P39" s="19">
        <f ca="1">AVERAGE($O$22:O39)</f>
        <v>437.5</v>
      </c>
      <c r="Q39" s="26">
        <f t="shared" ca="1" si="7"/>
        <v>200</v>
      </c>
      <c r="R39" s="20">
        <f t="shared" ca="1" si="8"/>
        <v>250</v>
      </c>
      <c r="S39" s="19">
        <f ca="1">AVERAGE($R$22:R39)</f>
        <v>333.33333333333331</v>
      </c>
      <c r="T39" s="26">
        <f t="shared" ca="1" si="9"/>
        <v>200</v>
      </c>
      <c r="U39" s="20">
        <f t="shared" ca="1" si="10"/>
        <v>0</v>
      </c>
      <c r="V39">
        <f ca="1">AVERAGE($U$22:U39)</f>
        <v>104.16666666666667</v>
      </c>
    </row>
    <row r="40" spans="8:22" x14ac:dyDescent="0.25">
      <c r="H40" s="20">
        <v>19</v>
      </c>
      <c r="I40">
        <f t="shared" ca="1" si="0"/>
        <v>0.51679021544539705</v>
      </c>
      <c r="J40">
        <f t="shared" ca="1" si="1"/>
        <v>200</v>
      </c>
      <c r="K40" s="26">
        <f t="shared" ca="1" si="4"/>
        <v>150</v>
      </c>
      <c r="L40" s="20">
        <f t="shared" ca="1" si="5"/>
        <v>375</v>
      </c>
      <c r="M40" s="19">
        <f ca="1">AVERAGE($L$22:L40)</f>
        <v>375</v>
      </c>
      <c r="N40" s="26">
        <f t="shared" ca="1" si="6"/>
        <v>200</v>
      </c>
      <c r="O40" s="20">
        <f t="shared" ca="1" si="2"/>
        <v>500</v>
      </c>
      <c r="P40" s="19">
        <f ca="1">AVERAGE($O$22:O40)</f>
        <v>440.78947368421052</v>
      </c>
      <c r="Q40" s="26">
        <f t="shared" ca="1" si="7"/>
        <v>200</v>
      </c>
      <c r="R40" s="20">
        <f t="shared" ca="1" si="8"/>
        <v>250</v>
      </c>
      <c r="S40" s="19">
        <f ca="1">AVERAGE($R$22:R40)</f>
        <v>328.94736842105266</v>
      </c>
      <c r="T40" s="26">
        <f t="shared" ca="1" si="9"/>
        <v>200</v>
      </c>
      <c r="U40" s="20">
        <f t="shared" ca="1" si="10"/>
        <v>0</v>
      </c>
      <c r="V40">
        <f ca="1">AVERAGE($U$22:U40)</f>
        <v>98.684210526315795</v>
      </c>
    </row>
    <row r="41" spans="8:22" x14ac:dyDescent="0.25">
      <c r="H41" s="20">
        <v>20</v>
      </c>
      <c r="I41">
        <f t="shared" ca="1" si="0"/>
        <v>0.65671914856132374</v>
      </c>
      <c r="J41">
        <f t="shared" ca="1" si="1"/>
        <v>250</v>
      </c>
      <c r="K41" s="26">
        <f t="shared" ca="1" si="4"/>
        <v>150</v>
      </c>
      <c r="L41" s="20">
        <f t="shared" ca="1" si="5"/>
        <v>375</v>
      </c>
      <c r="M41" s="19">
        <f ca="1">AVERAGE($L$22:L41)</f>
        <v>375</v>
      </c>
      <c r="N41" s="26">
        <f t="shared" ca="1" si="6"/>
        <v>200</v>
      </c>
      <c r="O41" s="20">
        <f t="shared" ca="1" si="2"/>
        <v>500</v>
      </c>
      <c r="P41" s="19">
        <f ca="1">AVERAGE($O$22:O41)</f>
        <v>443.75</v>
      </c>
      <c r="Q41" s="26">
        <f t="shared" ca="1" si="7"/>
        <v>250</v>
      </c>
      <c r="R41" s="20">
        <f t="shared" ca="1" si="8"/>
        <v>625</v>
      </c>
      <c r="S41" s="19">
        <f ca="1">AVERAGE($R$22:R41)</f>
        <v>343.75</v>
      </c>
      <c r="T41" s="26">
        <f t="shared" ca="1" si="9"/>
        <v>250</v>
      </c>
      <c r="U41" s="20">
        <f t="shared" ca="1" si="10"/>
        <v>375</v>
      </c>
      <c r="V41">
        <f ca="1">AVERAGE($U$22:U41)</f>
        <v>112.5</v>
      </c>
    </row>
    <row r="42" spans="8:22" x14ac:dyDescent="0.25">
      <c r="H42" s="20">
        <v>21</v>
      </c>
      <c r="I42">
        <f t="shared" ca="1" si="0"/>
        <v>0.71859314392934304</v>
      </c>
      <c r="J42">
        <f t="shared" ca="1" si="1"/>
        <v>250</v>
      </c>
      <c r="K42" s="26">
        <f t="shared" ca="1" si="4"/>
        <v>150</v>
      </c>
      <c r="L42" s="20">
        <f t="shared" ca="1" si="5"/>
        <v>375</v>
      </c>
      <c r="M42" s="19">
        <f ca="1">AVERAGE($L$22:L42)</f>
        <v>375</v>
      </c>
      <c r="N42" s="26">
        <f t="shared" ca="1" si="6"/>
        <v>200</v>
      </c>
      <c r="O42" s="20">
        <f t="shared" ca="1" si="2"/>
        <v>500</v>
      </c>
      <c r="P42" s="19">
        <f ca="1">AVERAGE($O$22:O42)</f>
        <v>446.42857142857144</v>
      </c>
      <c r="Q42" s="26">
        <f t="shared" ca="1" si="7"/>
        <v>250</v>
      </c>
      <c r="R42" s="20">
        <f t="shared" ca="1" si="8"/>
        <v>625</v>
      </c>
      <c r="S42" s="19">
        <f ca="1">AVERAGE($R$22:R42)</f>
        <v>357.14285714285717</v>
      </c>
      <c r="T42" s="26">
        <f t="shared" ca="1" si="9"/>
        <v>250</v>
      </c>
      <c r="U42" s="20">
        <f t="shared" ca="1" si="10"/>
        <v>375</v>
      </c>
      <c r="V42">
        <f ca="1">AVERAGE($U$22:U42)</f>
        <v>125</v>
      </c>
    </row>
    <row r="43" spans="8:22" x14ac:dyDescent="0.25">
      <c r="H43" s="20">
        <v>22</v>
      </c>
      <c r="I43">
        <f t="shared" ca="1" si="0"/>
        <v>0.3091597256557459</v>
      </c>
      <c r="J43">
        <f t="shared" ca="1" si="1"/>
        <v>200</v>
      </c>
      <c r="K43" s="26">
        <f t="shared" ca="1" si="4"/>
        <v>150</v>
      </c>
      <c r="L43" s="20">
        <f t="shared" ca="1" si="5"/>
        <v>375</v>
      </c>
      <c r="M43" s="19">
        <f ca="1">AVERAGE($L$22:L43)</f>
        <v>375</v>
      </c>
      <c r="N43" s="26">
        <f t="shared" ca="1" si="6"/>
        <v>200</v>
      </c>
      <c r="O43" s="20">
        <f t="shared" ca="1" si="2"/>
        <v>500</v>
      </c>
      <c r="P43" s="19">
        <f ca="1">AVERAGE($O$22:O43)</f>
        <v>448.86363636363637</v>
      </c>
      <c r="Q43" s="26">
        <f t="shared" ca="1" si="7"/>
        <v>200</v>
      </c>
      <c r="R43" s="20">
        <f t="shared" ca="1" si="8"/>
        <v>250</v>
      </c>
      <c r="S43" s="19">
        <f ca="1">AVERAGE($R$22:R43)</f>
        <v>352.27272727272725</v>
      </c>
      <c r="T43" s="26">
        <f t="shared" ca="1" si="9"/>
        <v>200</v>
      </c>
      <c r="U43" s="20">
        <f t="shared" ca="1" si="10"/>
        <v>0</v>
      </c>
      <c r="V43">
        <f ca="1">AVERAGE($U$22:U43)</f>
        <v>119.31818181818181</v>
      </c>
    </row>
    <row r="44" spans="8:22" x14ac:dyDescent="0.25">
      <c r="H44" s="20">
        <v>23</v>
      </c>
      <c r="I44">
        <f t="shared" ca="1" si="0"/>
        <v>0.18910638473097441</v>
      </c>
      <c r="J44">
        <f t="shared" ca="1" si="1"/>
        <v>150</v>
      </c>
      <c r="K44" s="26">
        <f t="shared" ca="1" si="4"/>
        <v>150</v>
      </c>
      <c r="L44" s="20">
        <f t="shared" ca="1" si="5"/>
        <v>375</v>
      </c>
      <c r="M44" s="19">
        <f ca="1">AVERAGE($L$22:L44)</f>
        <v>375</v>
      </c>
      <c r="N44" s="26">
        <f t="shared" ca="1" si="6"/>
        <v>150</v>
      </c>
      <c r="O44" s="20">
        <f t="shared" ca="1" si="2"/>
        <v>125</v>
      </c>
      <c r="P44" s="19">
        <f ca="1">AVERAGE($O$22:O44)</f>
        <v>434.78260869565219</v>
      </c>
      <c r="Q44" s="26">
        <f t="shared" ca="1" si="7"/>
        <v>150</v>
      </c>
      <c r="R44" s="20">
        <f t="shared" ca="1" si="8"/>
        <v>-125</v>
      </c>
      <c r="S44" s="19">
        <f ca="1">AVERAGE($R$22:R44)</f>
        <v>331.52173913043481</v>
      </c>
      <c r="T44" s="26">
        <f t="shared" ca="1" si="9"/>
        <v>150</v>
      </c>
      <c r="U44" s="20">
        <f t="shared" ca="1" si="10"/>
        <v>-375</v>
      </c>
      <c r="V44">
        <f ca="1">AVERAGE($U$22:U44)</f>
        <v>97.826086956521735</v>
      </c>
    </row>
    <row r="45" spans="8:22" x14ac:dyDescent="0.25">
      <c r="H45" s="20">
        <v>24</v>
      </c>
      <c r="I45">
        <f t="shared" ca="1" si="0"/>
        <v>0.45332349297952501</v>
      </c>
      <c r="J45">
        <f t="shared" ca="1" si="1"/>
        <v>200</v>
      </c>
      <c r="K45" s="26">
        <f t="shared" ca="1" si="4"/>
        <v>150</v>
      </c>
      <c r="L45" s="20">
        <f t="shared" ca="1" si="5"/>
        <v>375</v>
      </c>
      <c r="M45" s="19">
        <f ca="1">AVERAGE($L$22:L45)</f>
        <v>375</v>
      </c>
      <c r="N45" s="26">
        <f t="shared" ca="1" si="6"/>
        <v>200</v>
      </c>
      <c r="O45" s="20">
        <f t="shared" ca="1" si="2"/>
        <v>500</v>
      </c>
      <c r="P45" s="19">
        <f ca="1">AVERAGE($O$22:O45)</f>
        <v>437.5</v>
      </c>
      <c r="Q45" s="26">
        <f t="shared" ca="1" si="7"/>
        <v>200</v>
      </c>
      <c r="R45" s="20">
        <f t="shared" ca="1" si="8"/>
        <v>250</v>
      </c>
      <c r="S45" s="19">
        <f ca="1">AVERAGE($R$22:R45)</f>
        <v>328.125</v>
      </c>
      <c r="T45" s="26">
        <f t="shared" ca="1" si="9"/>
        <v>200</v>
      </c>
      <c r="U45" s="20">
        <f t="shared" ca="1" si="10"/>
        <v>0</v>
      </c>
      <c r="V45">
        <f ca="1">AVERAGE($U$22:U45)</f>
        <v>93.75</v>
      </c>
    </row>
    <row r="46" spans="8:22" x14ac:dyDescent="0.25">
      <c r="H46" s="20">
        <v>25</v>
      </c>
      <c r="I46">
        <f t="shared" ca="1" si="0"/>
        <v>0.560608941141302</v>
      </c>
      <c r="J46">
        <f t="shared" ca="1" si="1"/>
        <v>200</v>
      </c>
      <c r="K46" s="26">
        <f t="shared" ca="1" si="4"/>
        <v>150</v>
      </c>
      <c r="L46" s="20">
        <f t="shared" ca="1" si="5"/>
        <v>375</v>
      </c>
      <c r="M46" s="19">
        <f ca="1">AVERAGE($L$22:L46)</f>
        <v>375</v>
      </c>
      <c r="N46" s="26">
        <f t="shared" ca="1" si="6"/>
        <v>200</v>
      </c>
      <c r="O46" s="20">
        <f t="shared" ca="1" si="2"/>
        <v>500</v>
      </c>
      <c r="P46" s="19">
        <f ca="1">AVERAGE($O$22:O46)</f>
        <v>440</v>
      </c>
      <c r="Q46" s="26">
        <f t="shared" ca="1" si="7"/>
        <v>200</v>
      </c>
      <c r="R46" s="20">
        <f t="shared" ca="1" si="8"/>
        <v>250</v>
      </c>
      <c r="S46" s="19">
        <f ca="1">AVERAGE($R$22:R46)</f>
        <v>325</v>
      </c>
      <c r="T46" s="26">
        <f t="shared" ca="1" si="9"/>
        <v>200</v>
      </c>
      <c r="U46" s="20">
        <f t="shared" ca="1" si="10"/>
        <v>0</v>
      </c>
      <c r="V46">
        <f ca="1">AVERAGE($U$22:U46)</f>
        <v>90</v>
      </c>
    </row>
    <row r="47" spans="8:22" x14ac:dyDescent="0.25">
      <c r="H47" s="20">
        <v>26</v>
      </c>
      <c r="I47">
        <f t="shared" ca="1" si="0"/>
        <v>0.37853384068247575</v>
      </c>
      <c r="J47">
        <f t="shared" ca="1" si="1"/>
        <v>200</v>
      </c>
      <c r="K47" s="26">
        <f t="shared" ca="1" si="4"/>
        <v>150</v>
      </c>
      <c r="L47" s="20">
        <f t="shared" ca="1" si="5"/>
        <v>375</v>
      </c>
      <c r="M47" s="19">
        <f ca="1">AVERAGE($L$22:L47)</f>
        <v>375</v>
      </c>
      <c r="N47" s="26">
        <f t="shared" ca="1" si="6"/>
        <v>200</v>
      </c>
      <c r="O47" s="20">
        <f t="shared" ca="1" si="2"/>
        <v>500</v>
      </c>
      <c r="P47" s="19">
        <f ca="1">AVERAGE($O$22:O47)</f>
        <v>442.30769230769232</v>
      </c>
      <c r="Q47" s="26">
        <f t="shared" ca="1" si="7"/>
        <v>200</v>
      </c>
      <c r="R47" s="20">
        <f t="shared" ca="1" si="8"/>
        <v>250</v>
      </c>
      <c r="S47" s="19">
        <f ca="1">AVERAGE($R$22:R47)</f>
        <v>322.11538461538464</v>
      </c>
      <c r="T47" s="26">
        <f t="shared" ca="1" si="9"/>
        <v>200</v>
      </c>
      <c r="U47" s="20">
        <f t="shared" ca="1" si="10"/>
        <v>0</v>
      </c>
      <c r="V47">
        <f ca="1">AVERAGE($U$22:U47)</f>
        <v>86.538461538461533</v>
      </c>
    </row>
    <row r="48" spans="8:22" x14ac:dyDescent="0.25">
      <c r="H48" s="20">
        <v>27</v>
      </c>
      <c r="I48">
        <f t="shared" ca="1" si="0"/>
        <v>5.2775986125510599E-3</v>
      </c>
      <c r="J48">
        <f t="shared" ca="1" si="1"/>
        <v>150</v>
      </c>
      <c r="K48" s="26">
        <f t="shared" ca="1" si="4"/>
        <v>150</v>
      </c>
      <c r="L48" s="20">
        <f t="shared" ca="1" si="5"/>
        <v>375</v>
      </c>
      <c r="M48" s="19">
        <f ca="1">AVERAGE($L$22:L48)</f>
        <v>375</v>
      </c>
      <c r="N48" s="26">
        <f t="shared" ca="1" si="6"/>
        <v>150</v>
      </c>
      <c r="O48" s="20">
        <f t="shared" ca="1" si="2"/>
        <v>125</v>
      </c>
      <c r="P48" s="19">
        <f ca="1">AVERAGE($O$22:O48)</f>
        <v>430.55555555555554</v>
      </c>
      <c r="Q48" s="26">
        <f t="shared" ca="1" si="7"/>
        <v>150</v>
      </c>
      <c r="R48" s="20">
        <f t="shared" ca="1" si="8"/>
        <v>-125</v>
      </c>
      <c r="S48" s="19">
        <f ca="1">AVERAGE($R$22:R48)</f>
        <v>305.55555555555554</v>
      </c>
      <c r="T48" s="26">
        <f t="shared" ca="1" si="9"/>
        <v>150</v>
      </c>
      <c r="U48" s="20">
        <f t="shared" ca="1" si="10"/>
        <v>-375</v>
      </c>
      <c r="V48">
        <f ca="1">AVERAGE($U$22:U48)</f>
        <v>69.444444444444443</v>
      </c>
    </row>
    <row r="49" spans="8:22" x14ac:dyDescent="0.25">
      <c r="H49" s="20">
        <v>28</v>
      </c>
      <c r="I49">
        <f t="shared" ca="1" si="0"/>
        <v>0.53828372826622872</v>
      </c>
      <c r="J49">
        <f t="shared" ca="1" si="1"/>
        <v>200</v>
      </c>
      <c r="K49" s="26">
        <f t="shared" ca="1" si="4"/>
        <v>150</v>
      </c>
      <c r="L49" s="20">
        <f t="shared" ca="1" si="5"/>
        <v>375</v>
      </c>
      <c r="M49" s="19">
        <f ca="1">AVERAGE($L$22:L49)</f>
        <v>375</v>
      </c>
      <c r="N49" s="26">
        <f t="shared" ca="1" si="6"/>
        <v>200</v>
      </c>
      <c r="O49" s="20">
        <f t="shared" ca="1" si="2"/>
        <v>500</v>
      </c>
      <c r="P49" s="19">
        <f ca="1">AVERAGE($O$22:O49)</f>
        <v>433.03571428571428</v>
      </c>
      <c r="Q49" s="26">
        <f t="shared" ca="1" si="7"/>
        <v>200</v>
      </c>
      <c r="R49" s="20">
        <f t="shared" ca="1" si="8"/>
        <v>250</v>
      </c>
      <c r="S49" s="19">
        <f ca="1">AVERAGE($R$22:R49)</f>
        <v>303.57142857142856</v>
      </c>
      <c r="T49" s="26">
        <f t="shared" ca="1" si="9"/>
        <v>200</v>
      </c>
      <c r="U49" s="20">
        <f t="shared" ca="1" si="10"/>
        <v>0</v>
      </c>
      <c r="V49">
        <f ca="1">AVERAGE($U$22:U49)</f>
        <v>66.964285714285708</v>
      </c>
    </row>
    <row r="50" spans="8:22" x14ac:dyDescent="0.25">
      <c r="H50" s="20">
        <v>29</v>
      </c>
      <c r="I50">
        <f t="shared" ca="1" si="0"/>
        <v>0.84328773862255779</v>
      </c>
      <c r="J50">
        <f t="shared" ca="1" si="1"/>
        <v>250</v>
      </c>
      <c r="K50" s="26">
        <f t="shared" ca="1" si="4"/>
        <v>150</v>
      </c>
      <c r="L50" s="20">
        <f t="shared" ca="1" si="5"/>
        <v>375</v>
      </c>
      <c r="M50" s="19">
        <f ca="1">AVERAGE($L$22:L50)</f>
        <v>375</v>
      </c>
      <c r="N50" s="26">
        <f t="shared" ca="1" si="6"/>
        <v>200</v>
      </c>
      <c r="O50" s="20">
        <f t="shared" ca="1" si="2"/>
        <v>500</v>
      </c>
      <c r="P50" s="19">
        <f ca="1">AVERAGE($O$22:O50)</f>
        <v>435.34482758620692</v>
      </c>
      <c r="Q50" s="26">
        <f t="shared" ca="1" si="7"/>
        <v>250</v>
      </c>
      <c r="R50" s="20">
        <f t="shared" ca="1" si="8"/>
        <v>625</v>
      </c>
      <c r="S50" s="19">
        <f ca="1">AVERAGE($R$22:R50)</f>
        <v>314.65517241379308</v>
      </c>
      <c r="T50" s="26">
        <f t="shared" ca="1" si="9"/>
        <v>250</v>
      </c>
      <c r="U50" s="20">
        <f t="shared" ca="1" si="10"/>
        <v>375</v>
      </c>
      <c r="V50">
        <f ca="1">AVERAGE($U$22:U50)</f>
        <v>77.58620689655173</v>
      </c>
    </row>
    <row r="51" spans="8:22" x14ac:dyDescent="0.25">
      <c r="H51" s="22">
        <v>30</v>
      </c>
      <c r="I51" s="23">
        <f t="shared" ca="1" si="0"/>
        <v>0.45044145946542036</v>
      </c>
      <c r="J51">
        <f t="shared" ca="1" si="1"/>
        <v>200</v>
      </c>
      <c r="K51" s="26">
        <f t="shared" ca="1" si="4"/>
        <v>150</v>
      </c>
      <c r="L51" s="20">
        <f t="shared" ca="1" si="5"/>
        <v>375</v>
      </c>
      <c r="M51" s="19">
        <f ca="1">AVERAGE($L$22:L51)</f>
        <v>375</v>
      </c>
      <c r="N51" s="26">
        <f t="shared" ca="1" si="6"/>
        <v>200</v>
      </c>
      <c r="O51" s="20">
        <f t="shared" ca="1" si="2"/>
        <v>500</v>
      </c>
      <c r="P51" s="19">
        <f ca="1">AVERAGE($O$22:O51)</f>
        <v>437.5</v>
      </c>
      <c r="Q51" s="26">
        <f t="shared" ca="1" si="7"/>
        <v>200</v>
      </c>
      <c r="R51" s="20">
        <f t="shared" ca="1" si="8"/>
        <v>250</v>
      </c>
      <c r="S51" s="19">
        <f ca="1">AVERAGE($R$22:R51)</f>
        <v>312.5</v>
      </c>
      <c r="T51" s="26">
        <f t="shared" ca="1" si="9"/>
        <v>200</v>
      </c>
      <c r="U51" s="20">
        <f t="shared" ca="1" si="10"/>
        <v>0</v>
      </c>
      <c r="V51">
        <f ca="1">AVERAGE($U$22:U51)</f>
        <v>75</v>
      </c>
    </row>
    <row r="52" spans="8:22" x14ac:dyDescent="0.25">
      <c r="H52" s="21"/>
    </row>
    <row r="53" spans="8:22" x14ac:dyDescent="0.25">
      <c r="I53" t="s">
        <v>9</v>
      </c>
      <c r="J53">
        <f ca="1">AVERAGE(J22:J51)</f>
        <v>210</v>
      </c>
    </row>
  </sheetData>
  <mergeCells count="6">
    <mergeCell ref="A1:F2"/>
    <mergeCell ref="E21:F21"/>
    <mergeCell ref="T20:V20"/>
    <mergeCell ref="Q20:S20"/>
    <mergeCell ref="N20:P20"/>
    <mergeCell ref="K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5"/>
  <sheetViews>
    <sheetView workbookViewId="0">
      <selection activeCell="D5" sqref="D5"/>
    </sheetView>
  </sheetViews>
  <sheetFormatPr baseColWidth="10" defaultRowHeight="15" x14ac:dyDescent="0.25"/>
  <sheetData>
    <row r="1" spans="3:5" x14ac:dyDescent="0.25">
      <c r="C1" t="s">
        <v>35</v>
      </c>
    </row>
    <row r="4" spans="3:5" x14ac:dyDescent="0.25">
      <c r="D4" t="s">
        <v>36</v>
      </c>
      <c r="E4">
        <v>500</v>
      </c>
    </row>
    <row r="5" spans="3:5" x14ac:dyDescent="0.25">
      <c r="D5" t="s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6"/>
  <sheetViews>
    <sheetView zoomScale="70" zoomScaleNormal="70" workbookViewId="0">
      <selection activeCell="R28" sqref="R28"/>
    </sheetView>
  </sheetViews>
  <sheetFormatPr baseColWidth="10" defaultRowHeight="15" x14ac:dyDescent="0.25"/>
  <cols>
    <col min="3" max="3" width="14.140625" customWidth="1"/>
    <col min="6" max="6" width="13.5703125" bestFit="1" customWidth="1"/>
    <col min="7" max="7" width="13.5703125" customWidth="1"/>
    <col min="8" max="8" width="19.140625" customWidth="1"/>
    <col min="10" max="10" width="13.7109375" customWidth="1"/>
  </cols>
  <sheetData>
    <row r="2" spans="1:9" x14ac:dyDescent="0.25">
      <c r="D2" t="s">
        <v>39</v>
      </c>
      <c r="E2" t="s">
        <v>48</v>
      </c>
      <c r="F2" t="s">
        <v>20</v>
      </c>
    </row>
    <row r="3" spans="1:9" x14ac:dyDescent="0.25">
      <c r="C3" t="s">
        <v>47</v>
      </c>
      <c r="D3" s="28">
        <v>6</v>
      </c>
      <c r="E3" s="29">
        <v>3.5</v>
      </c>
      <c r="F3" s="29">
        <f>D3-E3</f>
        <v>2.5</v>
      </c>
    </row>
    <row r="5" spans="1:9" x14ac:dyDescent="0.25">
      <c r="B5" s="22" t="s">
        <v>44</v>
      </c>
      <c r="C5" s="23" t="s">
        <v>4</v>
      </c>
      <c r="D5" s="23" t="s">
        <v>45</v>
      </c>
      <c r="E5" s="39" t="s">
        <v>6</v>
      </c>
      <c r="F5" s="39"/>
      <c r="G5" s="32"/>
    </row>
    <row r="6" spans="1:9" x14ac:dyDescent="0.25">
      <c r="A6">
        <v>0</v>
      </c>
      <c r="B6" s="20">
        <v>0</v>
      </c>
      <c r="C6">
        <v>0.1</v>
      </c>
      <c r="D6">
        <f>C6</f>
        <v>0.1</v>
      </c>
      <c r="E6">
        <v>0</v>
      </c>
      <c r="F6">
        <f>D6</f>
        <v>0.1</v>
      </c>
    </row>
    <row r="7" spans="1:9" x14ac:dyDescent="0.25">
      <c r="A7">
        <v>0.1</v>
      </c>
      <c r="B7" s="20">
        <v>1</v>
      </c>
      <c r="C7">
        <v>0.15</v>
      </c>
      <c r="D7">
        <f>D6+C7</f>
        <v>0.25</v>
      </c>
      <c r="E7">
        <f>D6</f>
        <v>0.1</v>
      </c>
      <c r="F7">
        <f t="shared" ref="F7:F12" si="0">D7</f>
        <v>0.25</v>
      </c>
    </row>
    <row r="8" spans="1:9" x14ac:dyDescent="0.25">
      <c r="A8">
        <v>0.25</v>
      </c>
      <c r="B8" s="20">
        <v>2</v>
      </c>
      <c r="C8">
        <v>0.25</v>
      </c>
      <c r="D8">
        <f t="shared" ref="D8:D12" si="1">D7+C8</f>
        <v>0.5</v>
      </c>
      <c r="E8">
        <f t="shared" ref="E8:E12" si="2">D7</f>
        <v>0.25</v>
      </c>
      <c r="F8">
        <f t="shared" si="0"/>
        <v>0.5</v>
      </c>
    </row>
    <row r="9" spans="1:9" x14ac:dyDescent="0.25">
      <c r="A9">
        <v>0.5</v>
      </c>
      <c r="B9" s="20">
        <v>3</v>
      </c>
      <c r="C9">
        <v>0.2</v>
      </c>
      <c r="D9">
        <f t="shared" si="1"/>
        <v>0.7</v>
      </c>
      <c r="E9">
        <f t="shared" si="2"/>
        <v>0.5</v>
      </c>
      <c r="F9">
        <f t="shared" si="0"/>
        <v>0.7</v>
      </c>
    </row>
    <row r="10" spans="1:9" x14ac:dyDescent="0.25">
      <c r="A10">
        <v>0.7</v>
      </c>
      <c r="B10" s="20">
        <v>4</v>
      </c>
      <c r="C10">
        <v>0.15</v>
      </c>
      <c r="D10">
        <f t="shared" si="1"/>
        <v>0.85</v>
      </c>
      <c r="E10">
        <f t="shared" si="2"/>
        <v>0.7</v>
      </c>
      <c r="F10">
        <f t="shared" si="0"/>
        <v>0.85</v>
      </c>
    </row>
    <row r="11" spans="1:9" x14ac:dyDescent="0.25">
      <c r="A11">
        <v>0.85</v>
      </c>
      <c r="B11" s="20">
        <v>5</v>
      </c>
      <c r="C11">
        <v>0.08</v>
      </c>
      <c r="D11">
        <f t="shared" si="1"/>
        <v>0.92999999999999994</v>
      </c>
      <c r="E11">
        <f t="shared" si="2"/>
        <v>0.85</v>
      </c>
      <c r="F11">
        <f t="shared" si="0"/>
        <v>0.92999999999999994</v>
      </c>
    </row>
    <row r="12" spans="1:9" x14ac:dyDescent="0.25">
      <c r="A12">
        <v>0.92999999999999994</v>
      </c>
      <c r="B12" s="20">
        <v>6</v>
      </c>
      <c r="C12">
        <v>7.0000000000000007E-2</v>
      </c>
      <c r="D12">
        <f t="shared" si="1"/>
        <v>1</v>
      </c>
      <c r="E12">
        <f t="shared" si="2"/>
        <v>0.92999999999999994</v>
      </c>
      <c r="F12">
        <f t="shared" si="0"/>
        <v>1</v>
      </c>
    </row>
    <row r="16" spans="1:9" x14ac:dyDescent="0.25">
      <c r="B16" s="22" t="s">
        <v>46</v>
      </c>
      <c r="C16" s="23" t="s">
        <v>1</v>
      </c>
      <c r="D16" s="23" t="s">
        <v>2</v>
      </c>
      <c r="E16" s="23" t="s">
        <v>20</v>
      </c>
      <c r="F16" s="23" t="s">
        <v>50</v>
      </c>
      <c r="H16" t="s">
        <v>49</v>
      </c>
      <c r="I16" s="30">
        <f ca="1">F116</f>
        <v>6.7249999999999996</v>
      </c>
    </row>
    <row r="17" spans="2:9" x14ac:dyDescent="0.25">
      <c r="B17" s="20">
        <v>1</v>
      </c>
      <c r="C17">
        <f ca="1">RAND()</f>
        <v>0.5767307014742642</v>
      </c>
      <c r="D17">
        <f ca="1">VLOOKUP(C17,$A$6:$B$12,2)</f>
        <v>3</v>
      </c>
      <c r="E17">
        <f ca="1">D17*2.5</f>
        <v>7.5</v>
      </c>
      <c r="F17">
        <f ca="1">AVERAGE($E$17:E17)</f>
        <v>7.5</v>
      </c>
      <c r="H17" t="s">
        <v>67</v>
      </c>
      <c r="I17">
        <f ca="1">_xlfn.STDEV.S(E17:E116)</f>
        <v>3.999605409830254</v>
      </c>
    </row>
    <row r="18" spans="2:9" x14ac:dyDescent="0.25">
      <c r="B18" s="20">
        <v>2</v>
      </c>
      <c r="C18">
        <f t="shared" ref="C18:C81" ca="1" si="3">RAND()</f>
        <v>0.17868521822835348</v>
      </c>
      <c r="D18">
        <f t="shared" ref="D18:D81" ca="1" si="4">VLOOKUP(C18,$A$6:$B$12,2)</f>
        <v>1</v>
      </c>
      <c r="E18">
        <f t="shared" ref="E18:E81" ca="1" si="5">D18*2.5</f>
        <v>2.5</v>
      </c>
      <c r="F18">
        <f ca="1">AVERAGE($E$17:E18)</f>
        <v>5</v>
      </c>
    </row>
    <row r="19" spans="2:9" x14ac:dyDescent="0.25">
      <c r="B19" s="20">
        <v>3</v>
      </c>
      <c r="C19">
        <f t="shared" ca="1" si="3"/>
        <v>0.49609716417259486</v>
      </c>
      <c r="D19">
        <f t="shared" ca="1" si="4"/>
        <v>2</v>
      </c>
      <c r="E19">
        <f t="shared" ca="1" si="5"/>
        <v>5</v>
      </c>
      <c r="F19">
        <f ca="1">AVERAGE($E$17:E19)</f>
        <v>5</v>
      </c>
    </row>
    <row r="20" spans="2:9" x14ac:dyDescent="0.25">
      <c r="B20" s="20">
        <v>4</v>
      </c>
      <c r="C20">
        <f t="shared" ca="1" si="3"/>
        <v>0.66793738175775264</v>
      </c>
      <c r="D20">
        <f t="shared" ca="1" si="4"/>
        <v>3</v>
      </c>
      <c r="E20">
        <f t="shared" ca="1" si="5"/>
        <v>7.5</v>
      </c>
      <c r="F20">
        <f ca="1">AVERAGE($E$17:E20)</f>
        <v>5.625</v>
      </c>
    </row>
    <row r="21" spans="2:9" x14ac:dyDescent="0.25">
      <c r="B21" s="20">
        <v>5</v>
      </c>
      <c r="C21">
        <f t="shared" ca="1" si="3"/>
        <v>0.88231883269883227</v>
      </c>
      <c r="D21">
        <f t="shared" ca="1" si="4"/>
        <v>5</v>
      </c>
      <c r="E21">
        <f t="shared" ca="1" si="5"/>
        <v>12.5</v>
      </c>
      <c r="F21">
        <f ca="1">AVERAGE($E$17:E21)</f>
        <v>7</v>
      </c>
    </row>
    <row r="22" spans="2:9" x14ac:dyDescent="0.25">
      <c r="B22" s="20">
        <v>6</v>
      </c>
      <c r="C22">
        <f t="shared" ca="1" si="3"/>
        <v>0.92488361684887255</v>
      </c>
      <c r="D22">
        <f t="shared" ca="1" si="4"/>
        <v>5</v>
      </c>
      <c r="E22">
        <f t="shared" ca="1" si="5"/>
        <v>12.5</v>
      </c>
      <c r="F22">
        <f ca="1">AVERAGE($E$17:E22)</f>
        <v>7.916666666666667</v>
      </c>
    </row>
    <row r="23" spans="2:9" x14ac:dyDescent="0.25">
      <c r="B23" s="20">
        <v>7</v>
      </c>
      <c r="C23">
        <f t="shared" ca="1" si="3"/>
        <v>0.93165016686256918</v>
      </c>
      <c r="D23">
        <f t="shared" ca="1" si="4"/>
        <v>6</v>
      </c>
      <c r="E23">
        <f t="shared" ca="1" si="5"/>
        <v>15</v>
      </c>
      <c r="F23">
        <f ca="1">AVERAGE($E$17:E23)</f>
        <v>8.9285714285714288</v>
      </c>
    </row>
    <row r="24" spans="2:9" x14ac:dyDescent="0.25">
      <c r="B24" s="20">
        <v>8</v>
      </c>
      <c r="C24">
        <f t="shared" ca="1" si="3"/>
        <v>9.6778732687918367E-2</v>
      </c>
      <c r="D24">
        <f t="shared" ca="1" si="4"/>
        <v>0</v>
      </c>
      <c r="E24">
        <f t="shared" ca="1" si="5"/>
        <v>0</v>
      </c>
      <c r="F24">
        <f ca="1">AVERAGE($E$17:E24)</f>
        <v>7.8125</v>
      </c>
    </row>
    <row r="25" spans="2:9" x14ac:dyDescent="0.25">
      <c r="B25" s="20">
        <v>9</v>
      </c>
      <c r="C25">
        <f t="shared" ca="1" si="3"/>
        <v>9.7141079562426125E-2</v>
      </c>
      <c r="D25">
        <f t="shared" ca="1" si="4"/>
        <v>0</v>
      </c>
      <c r="E25">
        <f t="shared" ca="1" si="5"/>
        <v>0</v>
      </c>
      <c r="F25">
        <f ca="1">AVERAGE($E$17:E25)</f>
        <v>6.9444444444444446</v>
      </c>
    </row>
    <row r="26" spans="2:9" x14ac:dyDescent="0.25">
      <c r="B26" s="20">
        <v>10</v>
      </c>
      <c r="C26">
        <f t="shared" ca="1" si="3"/>
        <v>0.259328685261627</v>
      </c>
      <c r="D26">
        <f t="shared" ca="1" si="4"/>
        <v>2</v>
      </c>
      <c r="E26">
        <f t="shared" ca="1" si="5"/>
        <v>5</v>
      </c>
      <c r="F26">
        <f ca="1">AVERAGE($E$17:E26)</f>
        <v>6.75</v>
      </c>
    </row>
    <row r="27" spans="2:9" x14ac:dyDescent="0.25">
      <c r="B27" s="20">
        <v>11</v>
      </c>
      <c r="C27">
        <f t="shared" ca="1" si="3"/>
        <v>0.42085781509124387</v>
      </c>
      <c r="D27">
        <f t="shared" ca="1" si="4"/>
        <v>2</v>
      </c>
      <c r="E27">
        <f t="shared" ca="1" si="5"/>
        <v>5</v>
      </c>
      <c r="F27">
        <f ca="1">AVERAGE($E$17:E27)</f>
        <v>6.5909090909090908</v>
      </c>
    </row>
    <row r="28" spans="2:9" x14ac:dyDescent="0.25">
      <c r="B28" s="20">
        <v>12</v>
      </c>
      <c r="C28">
        <f t="shared" ca="1" si="3"/>
        <v>0.25503793939583697</v>
      </c>
      <c r="D28">
        <f t="shared" ca="1" si="4"/>
        <v>2</v>
      </c>
      <c r="E28">
        <f t="shared" ca="1" si="5"/>
        <v>5</v>
      </c>
      <c r="F28">
        <f ca="1">AVERAGE($E$17:E28)</f>
        <v>6.458333333333333</v>
      </c>
    </row>
    <row r="29" spans="2:9" x14ac:dyDescent="0.25">
      <c r="B29" s="20">
        <v>13</v>
      </c>
      <c r="C29">
        <f t="shared" ca="1" si="3"/>
        <v>0.30057804090100981</v>
      </c>
      <c r="D29">
        <f t="shared" ca="1" si="4"/>
        <v>2</v>
      </c>
      <c r="E29">
        <f t="shared" ca="1" si="5"/>
        <v>5</v>
      </c>
      <c r="F29">
        <f ca="1">AVERAGE($E$17:E29)</f>
        <v>6.3461538461538458</v>
      </c>
    </row>
    <row r="30" spans="2:9" x14ac:dyDescent="0.25">
      <c r="B30" s="20">
        <v>14</v>
      </c>
      <c r="C30">
        <f t="shared" ca="1" si="3"/>
        <v>0.59707650342721263</v>
      </c>
      <c r="D30">
        <f t="shared" ca="1" si="4"/>
        <v>3</v>
      </c>
      <c r="E30">
        <f t="shared" ca="1" si="5"/>
        <v>7.5</v>
      </c>
      <c r="F30">
        <f ca="1">AVERAGE($E$17:E30)</f>
        <v>6.4285714285714288</v>
      </c>
    </row>
    <row r="31" spans="2:9" x14ac:dyDescent="0.25">
      <c r="B31" s="20">
        <v>15</v>
      </c>
      <c r="C31">
        <f t="shared" ca="1" si="3"/>
        <v>0.9852014542807187</v>
      </c>
      <c r="D31">
        <f t="shared" ca="1" si="4"/>
        <v>6</v>
      </c>
      <c r="E31">
        <f t="shared" ca="1" si="5"/>
        <v>15</v>
      </c>
      <c r="F31">
        <f ca="1">AVERAGE($E$17:E31)</f>
        <v>7</v>
      </c>
    </row>
    <row r="32" spans="2:9" x14ac:dyDescent="0.25">
      <c r="B32" s="20">
        <v>16</v>
      </c>
      <c r="C32">
        <f t="shared" ca="1" si="3"/>
        <v>9.7752485685191126E-2</v>
      </c>
      <c r="D32">
        <f t="shared" ca="1" si="4"/>
        <v>0</v>
      </c>
      <c r="E32">
        <f t="shared" ca="1" si="5"/>
        <v>0</v>
      </c>
      <c r="F32">
        <f ca="1">AVERAGE($E$17:E32)</f>
        <v>6.5625</v>
      </c>
    </row>
    <row r="33" spans="2:6" x14ac:dyDescent="0.25">
      <c r="B33" s="20">
        <v>17</v>
      </c>
      <c r="C33">
        <f t="shared" ca="1" si="3"/>
        <v>0.37336209289773281</v>
      </c>
      <c r="D33">
        <f t="shared" ca="1" si="4"/>
        <v>2</v>
      </c>
      <c r="E33">
        <f t="shared" ca="1" si="5"/>
        <v>5</v>
      </c>
      <c r="F33">
        <f ca="1">AVERAGE($E$17:E33)</f>
        <v>6.4705882352941178</v>
      </c>
    </row>
    <row r="34" spans="2:6" x14ac:dyDescent="0.25">
      <c r="B34" s="20">
        <v>18</v>
      </c>
      <c r="C34">
        <f t="shared" ca="1" si="3"/>
        <v>0.98961908624217898</v>
      </c>
      <c r="D34">
        <f t="shared" ca="1" si="4"/>
        <v>6</v>
      </c>
      <c r="E34">
        <f t="shared" ca="1" si="5"/>
        <v>15</v>
      </c>
      <c r="F34">
        <f ca="1">AVERAGE($E$17:E34)</f>
        <v>6.9444444444444446</v>
      </c>
    </row>
    <row r="35" spans="2:6" x14ac:dyDescent="0.25">
      <c r="B35" s="20">
        <v>19</v>
      </c>
      <c r="C35">
        <f t="shared" ca="1" si="3"/>
        <v>0.29902688998589699</v>
      </c>
      <c r="D35">
        <f t="shared" ca="1" si="4"/>
        <v>2</v>
      </c>
      <c r="E35">
        <f t="shared" ca="1" si="5"/>
        <v>5</v>
      </c>
      <c r="F35">
        <f ca="1">AVERAGE($E$17:E35)</f>
        <v>6.8421052631578947</v>
      </c>
    </row>
    <row r="36" spans="2:6" x14ac:dyDescent="0.25">
      <c r="B36" s="20">
        <v>20</v>
      </c>
      <c r="C36">
        <f t="shared" ca="1" si="3"/>
        <v>0.57517013791670135</v>
      </c>
      <c r="D36">
        <f t="shared" ca="1" si="4"/>
        <v>3</v>
      </c>
      <c r="E36">
        <f t="shared" ca="1" si="5"/>
        <v>7.5</v>
      </c>
      <c r="F36">
        <f ca="1">AVERAGE($E$17:E36)</f>
        <v>6.875</v>
      </c>
    </row>
    <row r="37" spans="2:6" x14ac:dyDescent="0.25">
      <c r="B37" s="20">
        <v>21</v>
      </c>
      <c r="C37">
        <f t="shared" ca="1" si="3"/>
        <v>0.13580253768162054</v>
      </c>
      <c r="D37">
        <f t="shared" ca="1" si="4"/>
        <v>1</v>
      </c>
      <c r="E37">
        <f t="shared" ca="1" si="5"/>
        <v>2.5</v>
      </c>
      <c r="F37">
        <f ca="1">AVERAGE($E$17:E37)</f>
        <v>6.666666666666667</v>
      </c>
    </row>
    <row r="38" spans="2:6" x14ac:dyDescent="0.25">
      <c r="B38" s="20">
        <v>22</v>
      </c>
      <c r="C38">
        <f t="shared" ca="1" si="3"/>
        <v>0.70194226531817894</v>
      </c>
      <c r="D38">
        <f t="shared" ca="1" si="4"/>
        <v>4</v>
      </c>
      <c r="E38">
        <f t="shared" ca="1" si="5"/>
        <v>10</v>
      </c>
      <c r="F38">
        <f ca="1">AVERAGE($E$17:E38)</f>
        <v>6.8181818181818183</v>
      </c>
    </row>
    <row r="39" spans="2:6" x14ac:dyDescent="0.25">
      <c r="B39" s="20">
        <v>23</v>
      </c>
      <c r="C39">
        <f t="shared" ca="1" si="3"/>
        <v>0.56091127765035742</v>
      </c>
      <c r="D39">
        <f t="shared" ca="1" si="4"/>
        <v>3</v>
      </c>
      <c r="E39">
        <f t="shared" ca="1" si="5"/>
        <v>7.5</v>
      </c>
      <c r="F39">
        <f ca="1">AVERAGE($E$17:E39)</f>
        <v>6.8478260869565215</v>
      </c>
    </row>
    <row r="40" spans="2:6" x14ac:dyDescent="0.25">
      <c r="B40" s="20">
        <v>24</v>
      </c>
      <c r="C40">
        <f t="shared" ca="1" si="3"/>
        <v>0.7091256919692267</v>
      </c>
      <c r="D40">
        <f t="shared" ca="1" si="4"/>
        <v>4</v>
      </c>
      <c r="E40">
        <f t="shared" ca="1" si="5"/>
        <v>10</v>
      </c>
      <c r="F40">
        <f ca="1">AVERAGE($E$17:E40)</f>
        <v>6.979166666666667</v>
      </c>
    </row>
    <row r="41" spans="2:6" x14ac:dyDescent="0.25">
      <c r="B41" s="20">
        <v>25</v>
      </c>
      <c r="C41">
        <f t="shared" ca="1" si="3"/>
        <v>0.10237580984366079</v>
      </c>
      <c r="D41">
        <f t="shared" ca="1" si="4"/>
        <v>1</v>
      </c>
      <c r="E41">
        <f t="shared" ca="1" si="5"/>
        <v>2.5</v>
      </c>
      <c r="F41">
        <f ca="1">AVERAGE($E$17:E41)</f>
        <v>6.8</v>
      </c>
    </row>
    <row r="42" spans="2:6" x14ac:dyDescent="0.25">
      <c r="B42" s="20">
        <v>26</v>
      </c>
      <c r="C42">
        <f t="shared" ca="1" si="3"/>
        <v>0.6056342654301502</v>
      </c>
      <c r="D42">
        <f t="shared" ca="1" si="4"/>
        <v>3</v>
      </c>
      <c r="E42">
        <f t="shared" ca="1" si="5"/>
        <v>7.5</v>
      </c>
      <c r="F42">
        <f ca="1">AVERAGE($E$17:E42)</f>
        <v>6.8269230769230766</v>
      </c>
    </row>
    <row r="43" spans="2:6" x14ac:dyDescent="0.25">
      <c r="B43" s="20">
        <v>27</v>
      </c>
      <c r="C43">
        <f t="shared" ca="1" si="3"/>
        <v>6.8129576170254946E-2</v>
      </c>
      <c r="D43">
        <f t="shared" ca="1" si="4"/>
        <v>0</v>
      </c>
      <c r="E43">
        <f t="shared" ca="1" si="5"/>
        <v>0</v>
      </c>
      <c r="F43">
        <f ca="1">AVERAGE($E$17:E43)</f>
        <v>6.5740740740740744</v>
      </c>
    </row>
    <row r="44" spans="2:6" x14ac:dyDescent="0.25">
      <c r="B44" s="20">
        <v>28</v>
      </c>
      <c r="C44">
        <f t="shared" ca="1" si="3"/>
        <v>0.55035168092889419</v>
      </c>
      <c r="D44">
        <f t="shared" ca="1" si="4"/>
        <v>3</v>
      </c>
      <c r="E44">
        <f t="shared" ca="1" si="5"/>
        <v>7.5</v>
      </c>
      <c r="F44">
        <f ca="1">AVERAGE($E$17:E44)</f>
        <v>6.6071428571428568</v>
      </c>
    </row>
    <row r="45" spans="2:6" x14ac:dyDescent="0.25">
      <c r="B45" s="20">
        <v>29</v>
      </c>
      <c r="C45">
        <f t="shared" ca="1" si="3"/>
        <v>0.54053397171353124</v>
      </c>
      <c r="D45">
        <f t="shared" ca="1" si="4"/>
        <v>3</v>
      </c>
      <c r="E45">
        <f t="shared" ca="1" si="5"/>
        <v>7.5</v>
      </c>
      <c r="F45">
        <f ca="1">AVERAGE($E$17:E45)</f>
        <v>6.6379310344827589</v>
      </c>
    </row>
    <row r="46" spans="2:6" x14ac:dyDescent="0.25">
      <c r="B46" s="20">
        <v>30</v>
      </c>
      <c r="C46">
        <f t="shared" ca="1" si="3"/>
        <v>0.82853428040259391</v>
      </c>
      <c r="D46">
        <f t="shared" ca="1" si="4"/>
        <v>4</v>
      </c>
      <c r="E46">
        <f t="shared" ca="1" si="5"/>
        <v>10</v>
      </c>
      <c r="F46">
        <f ca="1">AVERAGE($E$17:E46)</f>
        <v>6.75</v>
      </c>
    </row>
    <row r="47" spans="2:6" x14ac:dyDescent="0.25">
      <c r="B47" s="20">
        <v>31</v>
      </c>
      <c r="C47">
        <f t="shared" ca="1" si="3"/>
        <v>0.89927746342810111</v>
      </c>
      <c r="D47">
        <f t="shared" ca="1" si="4"/>
        <v>5</v>
      </c>
      <c r="E47">
        <f t="shared" ca="1" si="5"/>
        <v>12.5</v>
      </c>
      <c r="F47">
        <f ca="1">AVERAGE($E$17:E47)</f>
        <v>6.935483870967742</v>
      </c>
    </row>
    <row r="48" spans="2:6" x14ac:dyDescent="0.25">
      <c r="B48" s="20">
        <v>32</v>
      </c>
      <c r="C48">
        <f t="shared" ca="1" si="3"/>
        <v>0.76239714898925248</v>
      </c>
      <c r="D48">
        <f t="shared" ca="1" si="4"/>
        <v>4</v>
      </c>
      <c r="E48">
        <f t="shared" ca="1" si="5"/>
        <v>10</v>
      </c>
      <c r="F48">
        <f ca="1">AVERAGE($E$17:E48)</f>
        <v>7.03125</v>
      </c>
    </row>
    <row r="49" spans="2:6" x14ac:dyDescent="0.25">
      <c r="B49" s="20">
        <v>33</v>
      </c>
      <c r="C49">
        <f t="shared" ca="1" si="3"/>
        <v>0.23998635566974535</v>
      </c>
      <c r="D49">
        <f t="shared" ca="1" si="4"/>
        <v>1</v>
      </c>
      <c r="E49">
        <f t="shared" ca="1" si="5"/>
        <v>2.5</v>
      </c>
      <c r="F49">
        <f ca="1">AVERAGE($E$17:E49)</f>
        <v>6.8939393939393936</v>
      </c>
    </row>
    <row r="50" spans="2:6" x14ac:dyDescent="0.25">
      <c r="B50" s="20">
        <v>34</v>
      </c>
      <c r="C50">
        <f t="shared" ca="1" si="3"/>
        <v>0.95915119795460457</v>
      </c>
      <c r="D50">
        <f t="shared" ca="1" si="4"/>
        <v>6</v>
      </c>
      <c r="E50">
        <f t="shared" ca="1" si="5"/>
        <v>15</v>
      </c>
      <c r="F50">
        <f ca="1">AVERAGE($E$17:E50)</f>
        <v>7.132352941176471</v>
      </c>
    </row>
    <row r="51" spans="2:6" x14ac:dyDescent="0.25">
      <c r="B51" s="20">
        <v>35</v>
      </c>
      <c r="C51">
        <f t="shared" ca="1" si="3"/>
        <v>4.5956080874856919E-2</v>
      </c>
      <c r="D51">
        <f t="shared" ca="1" si="4"/>
        <v>0</v>
      </c>
      <c r="E51">
        <f t="shared" ca="1" si="5"/>
        <v>0</v>
      </c>
      <c r="F51">
        <f ca="1">AVERAGE($E$17:E51)</f>
        <v>6.9285714285714288</v>
      </c>
    </row>
    <row r="52" spans="2:6" x14ac:dyDescent="0.25">
      <c r="B52" s="20">
        <v>36</v>
      </c>
      <c r="C52">
        <f t="shared" ca="1" si="3"/>
        <v>0.59167969778626583</v>
      </c>
      <c r="D52">
        <f t="shared" ca="1" si="4"/>
        <v>3</v>
      </c>
      <c r="E52">
        <f t="shared" ca="1" si="5"/>
        <v>7.5</v>
      </c>
      <c r="F52">
        <f ca="1">AVERAGE($E$17:E52)</f>
        <v>6.9444444444444446</v>
      </c>
    </row>
    <row r="53" spans="2:6" x14ac:dyDescent="0.25">
      <c r="B53" s="20">
        <v>37</v>
      </c>
      <c r="C53">
        <f t="shared" ca="1" si="3"/>
        <v>0.78472845759620702</v>
      </c>
      <c r="D53">
        <f t="shared" ca="1" si="4"/>
        <v>4</v>
      </c>
      <c r="E53">
        <f t="shared" ca="1" si="5"/>
        <v>10</v>
      </c>
      <c r="F53">
        <f ca="1">AVERAGE($E$17:E53)</f>
        <v>7.0270270270270272</v>
      </c>
    </row>
    <row r="54" spans="2:6" x14ac:dyDescent="0.25">
      <c r="B54" s="20">
        <v>38</v>
      </c>
      <c r="C54">
        <f t="shared" ca="1" si="3"/>
        <v>2.2824239878563968E-2</v>
      </c>
      <c r="D54">
        <f t="shared" ca="1" si="4"/>
        <v>0</v>
      </c>
      <c r="E54">
        <f t="shared" ca="1" si="5"/>
        <v>0</v>
      </c>
      <c r="F54">
        <f ca="1">AVERAGE($E$17:E54)</f>
        <v>6.8421052631578947</v>
      </c>
    </row>
    <row r="55" spans="2:6" x14ac:dyDescent="0.25">
      <c r="B55" s="20">
        <v>39</v>
      </c>
      <c r="C55">
        <f t="shared" ca="1" si="3"/>
        <v>0.20350297095268866</v>
      </c>
      <c r="D55">
        <f t="shared" ca="1" si="4"/>
        <v>1</v>
      </c>
      <c r="E55">
        <f t="shared" ca="1" si="5"/>
        <v>2.5</v>
      </c>
      <c r="F55">
        <f ca="1">AVERAGE($E$17:E55)</f>
        <v>6.7307692307692308</v>
      </c>
    </row>
    <row r="56" spans="2:6" x14ac:dyDescent="0.25">
      <c r="B56" s="20">
        <v>40</v>
      </c>
      <c r="C56">
        <f t="shared" ca="1" si="3"/>
        <v>0.85364440837462563</v>
      </c>
      <c r="D56">
        <f t="shared" ca="1" si="4"/>
        <v>5</v>
      </c>
      <c r="E56">
        <f t="shared" ca="1" si="5"/>
        <v>12.5</v>
      </c>
      <c r="F56">
        <f ca="1">AVERAGE($E$17:E56)</f>
        <v>6.875</v>
      </c>
    </row>
    <row r="57" spans="2:6" x14ac:dyDescent="0.25">
      <c r="B57" s="20">
        <v>41</v>
      </c>
      <c r="C57">
        <f t="shared" ca="1" si="3"/>
        <v>0.26317721402362726</v>
      </c>
      <c r="D57">
        <f t="shared" ca="1" si="4"/>
        <v>2</v>
      </c>
      <c r="E57">
        <f t="shared" ca="1" si="5"/>
        <v>5</v>
      </c>
      <c r="F57">
        <f ca="1">AVERAGE($E$17:E57)</f>
        <v>6.8292682926829267</v>
      </c>
    </row>
    <row r="58" spans="2:6" x14ac:dyDescent="0.25">
      <c r="B58" s="20">
        <v>42</v>
      </c>
      <c r="C58">
        <f t="shared" ca="1" si="3"/>
        <v>0.50912342696889756</v>
      </c>
      <c r="D58">
        <f t="shared" ca="1" si="4"/>
        <v>3</v>
      </c>
      <c r="E58">
        <f t="shared" ca="1" si="5"/>
        <v>7.5</v>
      </c>
      <c r="F58">
        <f ca="1">AVERAGE($E$17:E58)</f>
        <v>6.8452380952380949</v>
      </c>
    </row>
    <row r="59" spans="2:6" x14ac:dyDescent="0.25">
      <c r="B59" s="20">
        <v>43</v>
      </c>
      <c r="C59">
        <f t="shared" ca="1" si="3"/>
        <v>0.34401159543219917</v>
      </c>
      <c r="D59">
        <f t="shared" ca="1" si="4"/>
        <v>2</v>
      </c>
      <c r="E59">
        <f t="shared" ca="1" si="5"/>
        <v>5</v>
      </c>
      <c r="F59">
        <f ca="1">AVERAGE($E$17:E59)</f>
        <v>6.8023255813953485</v>
      </c>
    </row>
    <row r="60" spans="2:6" x14ac:dyDescent="0.25">
      <c r="B60" s="20">
        <v>44</v>
      </c>
      <c r="C60">
        <f t="shared" ca="1" si="3"/>
        <v>0.4512528329357145</v>
      </c>
      <c r="D60">
        <f t="shared" ca="1" si="4"/>
        <v>2</v>
      </c>
      <c r="E60">
        <f t="shared" ca="1" si="5"/>
        <v>5</v>
      </c>
      <c r="F60">
        <f ca="1">AVERAGE($E$17:E60)</f>
        <v>6.7613636363636367</v>
      </c>
    </row>
    <row r="61" spans="2:6" x14ac:dyDescent="0.25">
      <c r="B61" s="20">
        <v>45</v>
      </c>
      <c r="C61">
        <f t="shared" ca="1" si="3"/>
        <v>0.311122530206149</v>
      </c>
      <c r="D61">
        <f t="shared" ca="1" si="4"/>
        <v>2</v>
      </c>
      <c r="E61">
        <f t="shared" ca="1" si="5"/>
        <v>5</v>
      </c>
      <c r="F61">
        <f ca="1">AVERAGE($E$17:E61)</f>
        <v>6.7222222222222223</v>
      </c>
    </row>
    <row r="62" spans="2:6" x14ac:dyDescent="0.25">
      <c r="B62" s="20">
        <v>46</v>
      </c>
      <c r="C62">
        <f t="shared" ca="1" si="3"/>
        <v>0.61505971570561269</v>
      </c>
      <c r="D62">
        <f t="shared" ca="1" si="4"/>
        <v>3</v>
      </c>
      <c r="E62">
        <f t="shared" ca="1" si="5"/>
        <v>7.5</v>
      </c>
      <c r="F62">
        <f ca="1">AVERAGE($E$17:E62)</f>
        <v>6.7391304347826084</v>
      </c>
    </row>
    <row r="63" spans="2:6" x14ac:dyDescent="0.25">
      <c r="B63" s="20">
        <v>47</v>
      </c>
      <c r="C63">
        <f t="shared" ca="1" si="3"/>
        <v>0.95943870522092112</v>
      </c>
      <c r="D63">
        <f t="shared" ca="1" si="4"/>
        <v>6</v>
      </c>
      <c r="E63">
        <f t="shared" ca="1" si="5"/>
        <v>15</v>
      </c>
      <c r="F63">
        <f ca="1">AVERAGE($E$17:E63)</f>
        <v>6.9148936170212769</v>
      </c>
    </row>
    <row r="64" spans="2:6" x14ac:dyDescent="0.25">
      <c r="B64" s="20">
        <v>48</v>
      </c>
      <c r="C64">
        <f t="shared" ca="1" si="3"/>
        <v>0.2931383284525092</v>
      </c>
      <c r="D64">
        <f t="shared" ca="1" si="4"/>
        <v>2</v>
      </c>
      <c r="E64">
        <f t="shared" ca="1" si="5"/>
        <v>5</v>
      </c>
      <c r="F64">
        <f ca="1">AVERAGE($E$17:E64)</f>
        <v>6.875</v>
      </c>
    </row>
    <row r="65" spans="2:6" x14ac:dyDescent="0.25">
      <c r="B65" s="20">
        <v>49</v>
      </c>
      <c r="C65">
        <f t="shared" ca="1" si="3"/>
        <v>0.16024864735478905</v>
      </c>
      <c r="D65">
        <f t="shared" ca="1" si="4"/>
        <v>1</v>
      </c>
      <c r="E65">
        <f t="shared" ca="1" si="5"/>
        <v>2.5</v>
      </c>
      <c r="F65">
        <f ca="1">AVERAGE($E$17:E65)</f>
        <v>6.7857142857142856</v>
      </c>
    </row>
    <row r="66" spans="2:6" x14ac:dyDescent="0.25">
      <c r="B66" s="20">
        <v>50</v>
      </c>
      <c r="C66">
        <f t="shared" ca="1" si="3"/>
        <v>0.64823640540196314</v>
      </c>
      <c r="D66">
        <f t="shared" ca="1" si="4"/>
        <v>3</v>
      </c>
      <c r="E66">
        <f t="shared" ca="1" si="5"/>
        <v>7.5</v>
      </c>
      <c r="F66">
        <f ca="1">AVERAGE($E$17:E66)</f>
        <v>6.8</v>
      </c>
    </row>
    <row r="67" spans="2:6" x14ac:dyDescent="0.25">
      <c r="B67" s="20">
        <v>51</v>
      </c>
      <c r="C67">
        <f t="shared" ca="1" si="3"/>
        <v>0.68692124875914629</v>
      </c>
      <c r="D67">
        <f t="shared" ca="1" si="4"/>
        <v>3</v>
      </c>
      <c r="E67">
        <f t="shared" ca="1" si="5"/>
        <v>7.5</v>
      </c>
      <c r="F67">
        <f ca="1">AVERAGE($E$17:E67)</f>
        <v>6.8137254901960782</v>
      </c>
    </row>
    <row r="68" spans="2:6" x14ac:dyDescent="0.25">
      <c r="B68" s="20">
        <v>52</v>
      </c>
      <c r="C68">
        <f t="shared" ca="1" si="3"/>
        <v>0.34126410520727235</v>
      </c>
      <c r="D68">
        <f t="shared" ca="1" si="4"/>
        <v>2</v>
      </c>
      <c r="E68">
        <f t="shared" ca="1" si="5"/>
        <v>5</v>
      </c>
      <c r="F68">
        <f ca="1">AVERAGE($E$17:E68)</f>
        <v>6.7788461538461542</v>
      </c>
    </row>
    <row r="69" spans="2:6" x14ac:dyDescent="0.25">
      <c r="B69" s="20">
        <v>53</v>
      </c>
      <c r="C69">
        <f t="shared" ca="1" si="3"/>
        <v>0.69895466472934986</v>
      </c>
      <c r="D69">
        <f t="shared" ca="1" si="4"/>
        <v>3</v>
      </c>
      <c r="E69">
        <f t="shared" ca="1" si="5"/>
        <v>7.5</v>
      </c>
      <c r="F69">
        <f ca="1">AVERAGE($E$17:E69)</f>
        <v>6.7924528301886795</v>
      </c>
    </row>
    <row r="70" spans="2:6" x14ac:dyDescent="0.25">
      <c r="B70" s="20">
        <v>54</v>
      </c>
      <c r="C70">
        <f t="shared" ca="1" si="3"/>
        <v>0.67476997858088716</v>
      </c>
      <c r="D70">
        <f t="shared" ca="1" si="4"/>
        <v>3</v>
      </c>
      <c r="E70">
        <f t="shared" ca="1" si="5"/>
        <v>7.5</v>
      </c>
      <c r="F70">
        <f ca="1">AVERAGE($E$17:E70)</f>
        <v>6.8055555555555554</v>
      </c>
    </row>
    <row r="71" spans="2:6" x14ac:dyDescent="0.25">
      <c r="B71" s="20">
        <v>55</v>
      </c>
      <c r="C71">
        <f t="shared" ca="1" si="3"/>
        <v>0.62326920606707059</v>
      </c>
      <c r="D71">
        <f t="shared" ca="1" si="4"/>
        <v>3</v>
      </c>
      <c r="E71">
        <f t="shared" ca="1" si="5"/>
        <v>7.5</v>
      </c>
      <c r="F71">
        <f ca="1">AVERAGE($E$17:E71)</f>
        <v>6.8181818181818183</v>
      </c>
    </row>
    <row r="72" spans="2:6" x14ac:dyDescent="0.25">
      <c r="B72" s="20">
        <v>56</v>
      </c>
      <c r="C72">
        <f t="shared" ca="1" si="3"/>
        <v>0.56550501380491647</v>
      </c>
      <c r="D72">
        <f t="shared" ca="1" si="4"/>
        <v>3</v>
      </c>
      <c r="E72">
        <f t="shared" ca="1" si="5"/>
        <v>7.5</v>
      </c>
      <c r="F72">
        <f ca="1">AVERAGE($E$17:E72)</f>
        <v>6.8303571428571432</v>
      </c>
    </row>
    <row r="73" spans="2:6" x14ac:dyDescent="0.25">
      <c r="B73" s="20">
        <v>57</v>
      </c>
      <c r="C73">
        <f t="shared" ca="1" si="3"/>
        <v>0.20812434630755217</v>
      </c>
      <c r="D73">
        <f t="shared" ca="1" si="4"/>
        <v>1</v>
      </c>
      <c r="E73">
        <f t="shared" ca="1" si="5"/>
        <v>2.5</v>
      </c>
      <c r="F73">
        <f ca="1">AVERAGE($E$17:E73)</f>
        <v>6.7543859649122808</v>
      </c>
    </row>
    <row r="74" spans="2:6" x14ac:dyDescent="0.25">
      <c r="B74" s="20">
        <v>58</v>
      </c>
      <c r="C74">
        <f t="shared" ca="1" si="3"/>
        <v>0.24397545542054622</v>
      </c>
      <c r="D74">
        <f t="shared" ca="1" si="4"/>
        <v>1</v>
      </c>
      <c r="E74">
        <f t="shared" ca="1" si="5"/>
        <v>2.5</v>
      </c>
      <c r="F74">
        <f ca="1">AVERAGE($E$17:E74)</f>
        <v>6.681034482758621</v>
      </c>
    </row>
    <row r="75" spans="2:6" x14ac:dyDescent="0.25">
      <c r="B75" s="20">
        <v>59</v>
      </c>
      <c r="C75">
        <f t="shared" ca="1" si="3"/>
        <v>0.14803169328930033</v>
      </c>
      <c r="D75">
        <f t="shared" ca="1" si="4"/>
        <v>1</v>
      </c>
      <c r="E75">
        <f t="shared" ca="1" si="5"/>
        <v>2.5</v>
      </c>
      <c r="F75">
        <f ca="1">AVERAGE($E$17:E75)</f>
        <v>6.6101694915254239</v>
      </c>
    </row>
    <row r="76" spans="2:6" x14ac:dyDescent="0.25">
      <c r="B76" s="20">
        <v>60</v>
      </c>
      <c r="C76">
        <f t="shared" ca="1" si="3"/>
        <v>0.45041918122940394</v>
      </c>
      <c r="D76">
        <f t="shared" ca="1" si="4"/>
        <v>2</v>
      </c>
      <c r="E76">
        <f t="shared" ca="1" si="5"/>
        <v>5</v>
      </c>
      <c r="F76">
        <f ca="1">AVERAGE($E$17:E76)</f>
        <v>6.583333333333333</v>
      </c>
    </row>
    <row r="77" spans="2:6" x14ac:dyDescent="0.25">
      <c r="B77" s="20">
        <v>61</v>
      </c>
      <c r="C77">
        <f t="shared" ca="1" si="3"/>
        <v>0.9630583209298087</v>
      </c>
      <c r="D77">
        <f t="shared" ca="1" si="4"/>
        <v>6</v>
      </c>
      <c r="E77">
        <f t="shared" ca="1" si="5"/>
        <v>15</v>
      </c>
      <c r="F77">
        <f ca="1">AVERAGE($E$17:E77)</f>
        <v>6.721311475409836</v>
      </c>
    </row>
    <row r="78" spans="2:6" x14ac:dyDescent="0.25">
      <c r="B78" s="20">
        <v>62</v>
      </c>
      <c r="C78">
        <f t="shared" ca="1" si="3"/>
        <v>0.32704216044770618</v>
      </c>
      <c r="D78">
        <f t="shared" ca="1" si="4"/>
        <v>2</v>
      </c>
      <c r="E78">
        <f t="shared" ca="1" si="5"/>
        <v>5</v>
      </c>
      <c r="F78">
        <f ca="1">AVERAGE($E$17:E78)</f>
        <v>6.693548387096774</v>
      </c>
    </row>
    <row r="79" spans="2:6" x14ac:dyDescent="0.25">
      <c r="B79" s="20">
        <v>63</v>
      </c>
      <c r="C79">
        <f t="shared" ca="1" si="3"/>
        <v>0.4726035564464548</v>
      </c>
      <c r="D79">
        <f t="shared" ca="1" si="4"/>
        <v>2</v>
      </c>
      <c r="E79">
        <f t="shared" ca="1" si="5"/>
        <v>5</v>
      </c>
      <c r="F79">
        <f ca="1">AVERAGE($E$17:E79)</f>
        <v>6.666666666666667</v>
      </c>
    </row>
    <row r="80" spans="2:6" x14ac:dyDescent="0.25">
      <c r="B80" s="20">
        <v>64</v>
      </c>
      <c r="C80">
        <f t="shared" ca="1" si="3"/>
        <v>0.14963706467453186</v>
      </c>
      <c r="D80">
        <f t="shared" ca="1" si="4"/>
        <v>1</v>
      </c>
      <c r="E80">
        <f t="shared" ca="1" si="5"/>
        <v>2.5</v>
      </c>
      <c r="F80">
        <f ca="1">AVERAGE($E$17:E80)</f>
        <v>6.6015625</v>
      </c>
    </row>
    <row r="81" spans="2:6" x14ac:dyDescent="0.25">
      <c r="B81" s="20">
        <v>65</v>
      </c>
      <c r="C81">
        <f t="shared" ca="1" si="3"/>
        <v>0.49577843379166264</v>
      </c>
      <c r="D81">
        <f t="shared" ca="1" si="4"/>
        <v>2</v>
      </c>
      <c r="E81">
        <f t="shared" ca="1" si="5"/>
        <v>5</v>
      </c>
      <c r="F81">
        <f ca="1">AVERAGE($E$17:E81)</f>
        <v>6.5769230769230766</v>
      </c>
    </row>
    <row r="82" spans="2:6" x14ac:dyDescent="0.25">
      <c r="B82" s="20">
        <v>66</v>
      </c>
      <c r="C82">
        <f t="shared" ref="C82:C116" ca="1" si="6">RAND()</f>
        <v>0.48204544959457629</v>
      </c>
      <c r="D82">
        <f t="shared" ref="D82:D116" ca="1" si="7">VLOOKUP(C82,$A$6:$B$12,2)</f>
        <v>2</v>
      </c>
      <c r="E82">
        <f t="shared" ref="E82:E116" ca="1" si="8">D82*2.5</f>
        <v>5</v>
      </c>
      <c r="F82">
        <f ca="1">AVERAGE($E$17:E82)</f>
        <v>6.5530303030303028</v>
      </c>
    </row>
    <row r="83" spans="2:6" x14ac:dyDescent="0.25">
      <c r="B83" s="20">
        <v>67</v>
      </c>
      <c r="C83">
        <f t="shared" ca="1" si="6"/>
        <v>0.45457940858761625</v>
      </c>
      <c r="D83">
        <f t="shared" ca="1" si="7"/>
        <v>2</v>
      </c>
      <c r="E83">
        <f t="shared" ca="1" si="8"/>
        <v>5</v>
      </c>
      <c r="F83">
        <f ca="1">AVERAGE($E$17:E83)</f>
        <v>6.5298507462686564</v>
      </c>
    </row>
    <row r="84" spans="2:6" x14ac:dyDescent="0.25">
      <c r="B84" s="20">
        <v>68</v>
      </c>
      <c r="C84">
        <f t="shared" ca="1" si="6"/>
        <v>0.56471837263229729</v>
      </c>
      <c r="D84">
        <f t="shared" ca="1" si="7"/>
        <v>3</v>
      </c>
      <c r="E84">
        <f t="shared" ca="1" si="8"/>
        <v>7.5</v>
      </c>
      <c r="F84">
        <f ca="1">AVERAGE($E$17:E84)</f>
        <v>6.5441176470588234</v>
      </c>
    </row>
    <row r="85" spans="2:6" x14ac:dyDescent="0.25">
      <c r="B85" s="20">
        <v>69</v>
      </c>
      <c r="C85">
        <f t="shared" ca="1" si="6"/>
        <v>0.57100170467621103</v>
      </c>
      <c r="D85">
        <f t="shared" ca="1" si="7"/>
        <v>3</v>
      </c>
      <c r="E85">
        <f t="shared" ca="1" si="8"/>
        <v>7.5</v>
      </c>
      <c r="F85">
        <f ca="1">AVERAGE($E$17:E85)</f>
        <v>6.5579710144927539</v>
      </c>
    </row>
    <row r="86" spans="2:6" x14ac:dyDescent="0.25">
      <c r="B86" s="20">
        <v>70</v>
      </c>
      <c r="C86">
        <f t="shared" ca="1" si="6"/>
        <v>0.2142056724257615</v>
      </c>
      <c r="D86">
        <f t="shared" ca="1" si="7"/>
        <v>1</v>
      </c>
      <c r="E86">
        <f t="shared" ca="1" si="8"/>
        <v>2.5</v>
      </c>
      <c r="F86">
        <f ca="1">AVERAGE($E$17:E86)</f>
        <v>6.5</v>
      </c>
    </row>
    <row r="87" spans="2:6" x14ac:dyDescent="0.25">
      <c r="B87" s="20">
        <v>71</v>
      </c>
      <c r="C87">
        <f t="shared" ca="1" si="6"/>
        <v>0.49791541831237607</v>
      </c>
      <c r="D87">
        <f t="shared" ca="1" si="7"/>
        <v>2</v>
      </c>
      <c r="E87">
        <f t="shared" ca="1" si="8"/>
        <v>5</v>
      </c>
      <c r="F87">
        <f ca="1">AVERAGE($E$17:E87)</f>
        <v>6.47887323943662</v>
      </c>
    </row>
    <row r="88" spans="2:6" x14ac:dyDescent="0.25">
      <c r="B88" s="20">
        <v>72</v>
      </c>
      <c r="C88">
        <f t="shared" ca="1" si="6"/>
        <v>0.28420435785141407</v>
      </c>
      <c r="D88">
        <f t="shared" ca="1" si="7"/>
        <v>2</v>
      </c>
      <c r="E88">
        <f t="shared" ca="1" si="8"/>
        <v>5</v>
      </c>
      <c r="F88">
        <f ca="1">AVERAGE($E$17:E88)</f>
        <v>6.458333333333333</v>
      </c>
    </row>
    <row r="89" spans="2:6" x14ac:dyDescent="0.25">
      <c r="B89" s="20">
        <v>73</v>
      </c>
      <c r="C89">
        <f t="shared" ca="1" si="6"/>
        <v>0.1757492962322833</v>
      </c>
      <c r="D89">
        <f t="shared" ca="1" si="7"/>
        <v>1</v>
      </c>
      <c r="E89">
        <f t="shared" ca="1" si="8"/>
        <v>2.5</v>
      </c>
      <c r="F89">
        <f ca="1">AVERAGE($E$17:E89)</f>
        <v>6.404109589041096</v>
      </c>
    </row>
    <row r="90" spans="2:6" x14ac:dyDescent="0.25">
      <c r="B90" s="20">
        <v>74</v>
      </c>
      <c r="C90">
        <f t="shared" ca="1" si="6"/>
        <v>0.30408602376059868</v>
      </c>
      <c r="D90">
        <f t="shared" ca="1" si="7"/>
        <v>2</v>
      </c>
      <c r="E90">
        <f t="shared" ca="1" si="8"/>
        <v>5</v>
      </c>
      <c r="F90">
        <f ca="1">AVERAGE($E$17:E90)</f>
        <v>6.3851351351351351</v>
      </c>
    </row>
    <row r="91" spans="2:6" x14ac:dyDescent="0.25">
      <c r="B91" s="20">
        <v>75</v>
      </c>
      <c r="C91">
        <f t="shared" ca="1" si="6"/>
        <v>0.88139466885864448</v>
      </c>
      <c r="D91">
        <f t="shared" ca="1" si="7"/>
        <v>5</v>
      </c>
      <c r="E91">
        <f t="shared" ca="1" si="8"/>
        <v>12.5</v>
      </c>
      <c r="F91">
        <f ca="1">AVERAGE($E$17:E91)</f>
        <v>6.4666666666666668</v>
      </c>
    </row>
    <row r="92" spans="2:6" x14ac:dyDescent="0.25">
      <c r="B92" s="20">
        <v>76</v>
      </c>
      <c r="C92">
        <f t="shared" ca="1" si="6"/>
        <v>0.74747090310259723</v>
      </c>
      <c r="D92">
        <f t="shared" ca="1" si="7"/>
        <v>4</v>
      </c>
      <c r="E92">
        <f t="shared" ca="1" si="8"/>
        <v>10</v>
      </c>
      <c r="F92">
        <f ca="1">AVERAGE($E$17:E92)</f>
        <v>6.5131578947368425</v>
      </c>
    </row>
    <row r="93" spans="2:6" x14ac:dyDescent="0.25">
      <c r="B93" s="20">
        <v>77</v>
      </c>
      <c r="C93">
        <f t="shared" ca="1" si="6"/>
        <v>0.21937456748419426</v>
      </c>
      <c r="D93">
        <f t="shared" ca="1" si="7"/>
        <v>1</v>
      </c>
      <c r="E93">
        <f t="shared" ca="1" si="8"/>
        <v>2.5</v>
      </c>
      <c r="F93">
        <f ca="1">AVERAGE($E$17:E93)</f>
        <v>6.4610389610389607</v>
      </c>
    </row>
    <row r="94" spans="2:6" x14ac:dyDescent="0.25">
      <c r="B94" s="20">
        <v>78</v>
      </c>
      <c r="C94">
        <f t="shared" ca="1" si="6"/>
        <v>0.6185150712418892</v>
      </c>
      <c r="D94">
        <f t="shared" ca="1" si="7"/>
        <v>3</v>
      </c>
      <c r="E94">
        <f t="shared" ca="1" si="8"/>
        <v>7.5</v>
      </c>
      <c r="F94">
        <f ca="1">AVERAGE($E$17:E94)</f>
        <v>6.4743589743589745</v>
      </c>
    </row>
    <row r="95" spans="2:6" x14ac:dyDescent="0.25">
      <c r="B95" s="20">
        <v>79</v>
      </c>
      <c r="C95">
        <f t="shared" ca="1" si="6"/>
        <v>0.18791444541212421</v>
      </c>
      <c r="D95">
        <f t="shared" ca="1" si="7"/>
        <v>1</v>
      </c>
      <c r="E95">
        <f t="shared" ca="1" si="8"/>
        <v>2.5</v>
      </c>
      <c r="F95">
        <f ca="1">AVERAGE($E$17:E95)</f>
        <v>6.424050632911392</v>
      </c>
    </row>
    <row r="96" spans="2:6" x14ac:dyDescent="0.25">
      <c r="B96" s="20">
        <v>80</v>
      </c>
      <c r="C96">
        <f t="shared" ca="1" si="6"/>
        <v>0.49775664144509912</v>
      </c>
      <c r="D96">
        <f t="shared" ca="1" si="7"/>
        <v>2</v>
      </c>
      <c r="E96">
        <f t="shared" ca="1" si="8"/>
        <v>5</v>
      </c>
      <c r="F96">
        <f ca="1">AVERAGE($E$17:E96)</f>
        <v>6.40625</v>
      </c>
    </row>
    <row r="97" spans="2:6" x14ac:dyDescent="0.25">
      <c r="B97" s="20">
        <v>81</v>
      </c>
      <c r="C97">
        <f t="shared" ca="1" si="6"/>
        <v>0.19290493477167825</v>
      </c>
      <c r="D97">
        <f t="shared" ca="1" si="7"/>
        <v>1</v>
      </c>
      <c r="E97">
        <f t="shared" ca="1" si="8"/>
        <v>2.5</v>
      </c>
      <c r="F97">
        <f ca="1">AVERAGE($E$17:E97)</f>
        <v>6.3580246913580245</v>
      </c>
    </row>
    <row r="98" spans="2:6" x14ac:dyDescent="0.25">
      <c r="B98" s="20">
        <v>82</v>
      </c>
      <c r="C98">
        <f t="shared" ca="1" si="6"/>
        <v>0.57593358916874182</v>
      </c>
      <c r="D98">
        <f t="shared" ca="1" si="7"/>
        <v>3</v>
      </c>
      <c r="E98">
        <f t="shared" ca="1" si="8"/>
        <v>7.5</v>
      </c>
      <c r="F98">
        <f ca="1">AVERAGE($E$17:E98)</f>
        <v>6.3719512195121952</v>
      </c>
    </row>
    <row r="99" spans="2:6" x14ac:dyDescent="0.25">
      <c r="B99" s="20">
        <v>83</v>
      </c>
      <c r="C99">
        <f t="shared" ca="1" si="6"/>
        <v>0.30862132262245412</v>
      </c>
      <c r="D99">
        <f t="shared" ca="1" si="7"/>
        <v>2</v>
      </c>
      <c r="E99">
        <f t="shared" ca="1" si="8"/>
        <v>5</v>
      </c>
      <c r="F99">
        <f ca="1">AVERAGE($E$17:E99)</f>
        <v>6.3554216867469879</v>
      </c>
    </row>
    <row r="100" spans="2:6" x14ac:dyDescent="0.25">
      <c r="B100" s="20">
        <v>84</v>
      </c>
      <c r="C100">
        <f t="shared" ca="1" si="6"/>
        <v>0.70657959345458421</v>
      </c>
      <c r="D100">
        <f t="shared" ca="1" si="7"/>
        <v>4</v>
      </c>
      <c r="E100">
        <f t="shared" ca="1" si="8"/>
        <v>10</v>
      </c>
      <c r="F100">
        <f ca="1">AVERAGE($E$17:E100)</f>
        <v>6.3988095238095237</v>
      </c>
    </row>
    <row r="101" spans="2:6" x14ac:dyDescent="0.25">
      <c r="B101" s="20">
        <v>85</v>
      </c>
      <c r="C101">
        <f t="shared" ca="1" si="6"/>
        <v>0.86104856776837357</v>
      </c>
      <c r="D101">
        <f t="shared" ca="1" si="7"/>
        <v>5</v>
      </c>
      <c r="E101">
        <f t="shared" ca="1" si="8"/>
        <v>12.5</v>
      </c>
      <c r="F101">
        <f ca="1">AVERAGE($E$17:E101)</f>
        <v>6.4705882352941178</v>
      </c>
    </row>
    <row r="102" spans="2:6" x14ac:dyDescent="0.25">
      <c r="B102" s="20">
        <v>86</v>
      </c>
      <c r="C102">
        <f t="shared" ca="1" si="6"/>
        <v>0.59197704936187279</v>
      </c>
      <c r="D102">
        <f t="shared" ca="1" si="7"/>
        <v>3</v>
      </c>
      <c r="E102">
        <f t="shared" ca="1" si="8"/>
        <v>7.5</v>
      </c>
      <c r="F102">
        <f ca="1">AVERAGE($E$17:E102)</f>
        <v>6.4825581395348841</v>
      </c>
    </row>
    <row r="103" spans="2:6" x14ac:dyDescent="0.25">
      <c r="B103" s="20">
        <v>87</v>
      </c>
      <c r="C103">
        <f t="shared" ca="1" si="6"/>
        <v>5.6111658200979186E-2</v>
      </c>
      <c r="D103">
        <f t="shared" ca="1" si="7"/>
        <v>0</v>
      </c>
      <c r="E103">
        <f t="shared" ca="1" si="8"/>
        <v>0</v>
      </c>
      <c r="F103">
        <f ca="1">AVERAGE($E$17:E103)</f>
        <v>6.4080459770114944</v>
      </c>
    </row>
    <row r="104" spans="2:6" x14ac:dyDescent="0.25">
      <c r="B104" s="20">
        <v>88</v>
      </c>
      <c r="C104">
        <f t="shared" ca="1" si="6"/>
        <v>0.38032243728463522</v>
      </c>
      <c r="D104">
        <f t="shared" ca="1" si="7"/>
        <v>2</v>
      </c>
      <c r="E104">
        <f t="shared" ca="1" si="8"/>
        <v>5</v>
      </c>
      <c r="F104">
        <f ca="1">AVERAGE($E$17:E104)</f>
        <v>6.3920454545454541</v>
      </c>
    </row>
    <row r="105" spans="2:6" x14ac:dyDescent="0.25">
      <c r="B105" s="20">
        <v>89</v>
      </c>
      <c r="C105">
        <f t="shared" ca="1" si="6"/>
        <v>0.69474229031689572</v>
      </c>
      <c r="D105">
        <f t="shared" ca="1" si="7"/>
        <v>3</v>
      </c>
      <c r="E105">
        <f t="shared" ca="1" si="8"/>
        <v>7.5</v>
      </c>
      <c r="F105">
        <f ca="1">AVERAGE($E$17:E105)</f>
        <v>6.404494382022472</v>
      </c>
    </row>
    <row r="106" spans="2:6" x14ac:dyDescent="0.25">
      <c r="B106" s="20">
        <v>90</v>
      </c>
      <c r="C106">
        <f t="shared" ca="1" si="6"/>
        <v>0.918258515450463</v>
      </c>
      <c r="D106">
        <f t="shared" ca="1" si="7"/>
        <v>5</v>
      </c>
      <c r="E106">
        <f t="shared" ca="1" si="8"/>
        <v>12.5</v>
      </c>
      <c r="F106">
        <f ca="1">AVERAGE($E$17:E106)</f>
        <v>6.4722222222222223</v>
      </c>
    </row>
    <row r="107" spans="2:6" x14ac:dyDescent="0.25">
      <c r="B107" s="20">
        <v>91</v>
      </c>
      <c r="C107">
        <f t="shared" ca="1" si="6"/>
        <v>0.36633385298067989</v>
      </c>
      <c r="D107">
        <f t="shared" ca="1" si="7"/>
        <v>2</v>
      </c>
      <c r="E107">
        <f t="shared" ca="1" si="8"/>
        <v>5</v>
      </c>
      <c r="F107">
        <f ca="1">AVERAGE($E$17:E107)</f>
        <v>6.4560439560439562</v>
      </c>
    </row>
    <row r="108" spans="2:6" x14ac:dyDescent="0.25">
      <c r="B108" s="20">
        <v>92</v>
      </c>
      <c r="C108">
        <f t="shared" ca="1" si="6"/>
        <v>0.99070577663486503</v>
      </c>
      <c r="D108">
        <f t="shared" ca="1" si="7"/>
        <v>6</v>
      </c>
      <c r="E108">
        <f t="shared" ca="1" si="8"/>
        <v>15</v>
      </c>
      <c r="F108">
        <f ca="1">AVERAGE($E$17:E108)</f>
        <v>6.5489130434782608</v>
      </c>
    </row>
    <row r="109" spans="2:6" x14ac:dyDescent="0.25">
      <c r="B109" s="20">
        <v>93</v>
      </c>
      <c r="C109">
        <f t="shared" ca="1" si="6"/>
        <v>0.6954155864127185</v>
      </c>
      <c r="D109">
        <f t="shared" ca="1" si="7"/>
        <v>3</v>
      </c>
      <c r="E109">
        <f t="shared" ca="1" si="8"/>
        <v>7.5</v>
      </c>
      <c r="F109">
        <f ca="1">AVERAGE($E$17:E109)</f>
        <v>6.559139784946237</v>
      </c>
    </row>
    <row r="110" spans="2:6" x14ac:dyDescent="0.25">
      <c r="B110" s="20">
        <v>94</v>
      </c>
      <c r="C110">
        <f t="shared" ca="1" si="6"/>
        <v>0.99097788493736383</v>
      </c>
      <c r="D110">
        <f t="shared" ca="1" si="7"/>
        <v>6</v>
      </c>
      <c r="E110">
        <f t="shared" ca="1" si="8"/>
        <v>15</v>
      </c>
      <c r="F110">
        <f ca="1">AVERAGE($E$17:E110)</f>
        <v>6.6489361702127656</v>
      </c>
    </row>
    <row r="111" spans="2:6" x14ac:dyDescent="0.25">
      <c r="B111" s="20">
        <v>95</v>
      </c>
      <c r="C111">
        <f t="shared" ca="1" si="6"/>
        <v>0.67097761553273361</v>
      </c>
      <c r="D111">
        <f t="shared" ca="1" si="7"/>
        <v>3</v>
      </c>
      <c r="E111">
        <f t="shared" ca="1" si="8"/>
        <v>7.5</v>
      </c>
      <c r="F111">
        <f ca="1">AVERAGE($E$17:E111)</f>
        <v>6.6578947368421053</v>
      </c>
    </row>
    <row r="112" spans="2:6" x14ac:dyDescent="0.25">
      <c r="B112" s="20">
        <v>96</v>
      </c>
      <c r="C112">
        <f t="shared" ca="1" si="6"/>
        <v>0.87330453644106265</v>
      </c>
      <c r="D112">
        <f t="shared" ca="1" si="7"/>
        <v>5</v>
      </c>
      <c r="E112">
        <f t="shared" ca="1" si="8"/>
        <v>12.5</v>
      </c>
      <c r="F112">
        <f ca="1">AVERAGE($E$17:E112)</f>
        <v>6.71875</v>
      </c>
    </row>
    <row r="113" spans="2:7" x14ac:dyDescent="0.25">
      <c r="B113" s="20">
        <v>97</v>
      </c>
      <c r="C113">
        <f t="shared" ca="1" si="6"/>
        <v>0.66456185743244556</v>
      </c>
      <c r="D113">
        <f t="shared" ca="1" si="7"/>
        <v>3</v>
      </c>
      <c r="E113">
        <f t="shared" ca="1" si="8"/>
        <v>7.5</v>
      </c>
      <c r="F113">
        <f ca="1">AVERAGE($E$17:E113)</f>
        <v>6.7268041237113403</v>
      </c>
    </row>
    <row r="114" spans="2:7" x14ac:dyDescent="0.25">
      <c r="B114" s="20">
        <v>98</v>
      </c>
      <c r="C114">
        <f t="shared" ca="1" si="6"/>
        <v>0.39838226373827468</v>
      </c>
      <c r="D114">
        <f t="shared" ca="1" si="7"/>
        <v>2</v>
      </c>
      <c r="E114">
        <f t="shared" ca="1" si="8"/>
        <v>5</v>
      </c>
      <c r="F114">
        <f ca="1">AVERAGE($E$17:E114)</f>
        <v>6.7091836734693882</v>
      </c>
    </row>
    <row r="115" spans="2:7" x14ac:dyDescent="0.25">
      <c r="B115" s="20">
        <v>99</v>
      </c>
      <c r="C115">
        <f t="shared" ca="1" si="6"/>
        <v>0.797822170239742</v>
      </c>
      <c r="D115">
        <f t="shared" ca="1" si="7"/>
        <v>4</v>
      </c>
      <c r="E115">
        <f t="shared" ca="1" si="8"/>
        <v>10</v>
      </c>
      <c r="F115">
        <f ca="1">AVERAGE($E$17:E115)</f>
        <v>6.7424242424242422</v>
      </c>
    </row>
    <row r="116" spans="2:7" x14ac:dyDescent="0.25">
      <c r="B116" s="31">
        <v>100</v>
      </c>
      <c r="C116" s="30">
        <f t="shared" ca="1" si="6"/>
        <v>0.30181572722459726</v>
      </c>
      <c r="D116" s="30">
        <f t="shared" ca="1" si="7"/>
        <v>2</v>
      </c>
      <c r="E116" s="30">
        <f t="shared" ca="1" si="8"/>
        <v>5</v>
      </c>
      <c r="F116" s="30">
        <f ca="1">AVERAGE($E$17:E116)</f>
        <v>6.7249999999999996</v>
      </c>
      <c r="G116" s="17"/>
    </row>
  </sheetData>
  <mergeCells count="1">
    <mergeCell ref="E5:F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110"/>
  <sheetViews>
    <sheetView tabSelected="1" zoomScaleNormal="100" workbookViewId="0">
      <selection activeCell="P7" sqref="P7"/>
    </sheetView>
  </sheetViews>
  <sheetFormatPr baseColWidth="10" defaultRowHeight="15" x14ac:dyDescent="0.25"/>
  <cols>
    <col min="10" max="11" width="11.85546875" bestFit="1" customWidth="1"/>
    <col min="13" max="13" width="17.85546875" customWidth="1"/>
    <col min="14" max="15" width="18.7109375" customWidth="1"/>
    <col min="16" max="16" width="19.140625" customWidth="1"/>
    <col min="17" max="17" width="18.85546875" customWidth="1"/>
  </cols>
  <sheetData>
    <row r="5" spans="1:17" x14ac:dyDescent="0.25">
      <c r="M5" t="str">
        <f>N10</f>
        <v>Utilidad prom huev</v>
      </c>
      <c r="N5">
        <f ca="1">N110</f>
        <v>1.1599999999999999</v>
      </c>
      <c r="P5" t="str">
        <f>Q10</f>
        <v>Utilidad prom pollo</v>
      </c>
      <c r="Q5">
        <f ca="1">Q110</f>
        <v>8.6999999999999993</v>
      </c>
    </row>
    <row r="9" spans="1:17" x14ac:dyDescent="0.25">
      <c r="C9" s="42" t="s">
        <v>52</v>
      </c>
      <c r="D9" s="42"/>
      <c r="E9" s="42"/>
      <c r="F9" s="42"/>
      <c r="K9" t="s">
        <v>64</v>
      </c>
    </row>
    <row r="10" spans="1:17" x14ac:dyDescent="0.25">
      <c r="B10" s="22" t="s">
        <v>2</v>
      </c>
      <c r="C10" s="23" t="s">
        <v>51</v>
      </c>
      <c r="D10" s="23" t="s">
        <v>45</v>
      </c>
      <c r="E10" s="39" t="s">
        <v>6</v>
      </c>
      <c r="F10" s="39"/>
      <c r="I10" s="22" t="s">
        <v>0</v>
      </c>
      <c r="J10" s="23" t="s">
        <v>1</v>
      </c>
      <c r="K10" s="23" t="s">
        <v>2</v>
      </c>
      <c r="L10" s="23" t="s">
        <v>59</v>
      </c>
      <c r="M10" s="23" t="s">
        <v>62</v>
      </c>
      <c r="N10" s="23" t="s">
        <v>65</v>
      </c>
      <c r="O10" s="23" t="s">
        <v>60</v>
      </c>
      <c r="P10" s="23" t="s">
        <v>63</v>
      </c>
      <c r="Q10" s="23" t="s">
        <v>66</v>
      </c>
    </row>
    <row r="11" spans="1:17" x14ac:dyDescent="0.25">
      <c r="A11">
        <v>0</v>
      </c>
      <c r="B11" s="20">
        <v>1</v>
      </c>
      <c r="C11">
        <v>0.7</v>
      </c>
      <c r="D11">
        <f>C11</f>
        <v>0.7</v>
      </c>
      <c r="E11">
        <v>0</v>
      </c>
      <c r="F11">
        <f>D11</f>
        <v>0.7</v>
      </c>
      <c r="I11" s="20">
        <v>1</v>
      </c>
      <c r="J11">
        <f ca="1">RAND()</f>
        <v>0.17877285114533026</v>
      </c>
      <c r="K11">
        <f t="shared" ref="K11:K75" ca="1" si="0">VLOOKUP(J11,$A$11:$B$13,2)</f>
        <v>1</v>
      </c>
      <c r="L11" s="27" t="str">
        <f ca="1">IF(K11=0,"-",VLOOKUP(J11,$A$16:$B$18,2))</f>
        <v>Nace pollo</v>
      </c>
      <c r="M11">
        <f ca="1">IF(L11="Huevo bien",IF(K11=1,2,IF(K11=2,4,0)),0)</f>
        <v>0</v>
      </c>
      <c r="N11">
        <f ca="1">AVERAGE($M$11:M11)</f>
        <v>0</v>
      </c>
      <c r="O11" s="27" t="str">
        <f t="shared" ref="O11:O42" ca="1" si="1">IF(L11="Nace pollo",VLOOKUP(J11,$A$21:$B$22,2),"-")</f>
        <v>Pollo muere</v>
      </c>
      <c r="P11">
        <f ca="1">IF(O11="Pollo vive",IF(K11=1,30,IF(K11=2,60,0)),0)</f>
        <v>0</v>
      </c>
      <c r="Q11">
        <f ca="1">AVERAGE($P$11:P11)</f>
        <v>0</v>
      </c>
    </row>
    <row r="12" spans="1:17" x14ac:dyDescent="0.25">
      <c r="A12">
        <v>0.7</v>
      </c>
      <c r="B12" s="20">
        <v>2</v>
      </c>
      <c r="C12">
        <v>0.2</v>
      </c>
      <c r="D12">
        <f>D11+C12</f>
        <v>0.89999999999999991</v>
      </c>
      <c r="E12">
        <f>D11</f>
        <v>0.7</v>
      </c>
      <c r="F12">
        <f t="shared" ref="F12:F13" si="2">D12</f>
        <v>0.89999999999999991</v>
      </c>
      <c r="I12" s="20">
        <v>2</v>
      </c>
      <c r="J12">
        <f t="shared" ref="J12:J75" ca="1" si="3">RAND()</f>
        <v>0.92294235008635783</v>
      </c>
      <c r="K12">
        <f t="shared" ca="1" si="0"/>
        <v>0</v>
      </c>
      <c r="L12" s="27" t="str">
        <f t="shared" ref="L12:L75" ca="1" si="4">IF(K12=0,"-",VLOOKUP(J12,$A$16:$B$18,2))</f>
        <v>-</v>
      </c>
      <c r="M12">
        <f t="shared" ref="M12:M75" ca="1" si="5">IF(L12="Huevo bien",IF(K12=1,2,IF(K12=2,4,0)),0)</f>
        <v>0</v>
      </c>
      <c r="N12">
        <f ca="1">AVERAGE($M$11:M12)</f>
        <v>0</v>
      </c>
      <c r="O12" s="27" t="str">
        <f t="shared" ca="1" si="1"/>
        <v>-</v>
      </c>
      <c r="P12">
        <f t="shared" ref="P12:P75" ca="1" si="6">IF(O12="Pollo vive",IF(K12=1,30,IF(K12=2,60,0)),0)</f>
        <v>0</v>
      </c>
      <c r="Q12">
        <f ca="1">AVERAGE($P$11:P12)</f>
        <v>0</v>
      </c>
    </row>
    <row r="13" spans="1:17" x14ac:dyDescent="0.25">
      <c r="A13">
        <v>0.89999999999999991</v>
      </c>
      <c r="B13" s="20">
        <v>0</v>
      </c>
      <c r="C13">
        <v>0.1</v>
      </c>
      <c r="D13">
        <f>D12+C13</f>
        <v>0.99999999999999989</v>
      </c>
      <c r="E13">
        <f>D12</f>
        <v>0.89999999999999991</v>
      </c>
      <c r="F13">
        <f t="shared" si="2"/>
        <v>0.99999999999999989</v>
      </c>
      <c r="I13" s="20">
        <v>3</v>
      </c>
      <c r="J13">
        <f t="shared" ca="1" si="3"/>
        <v>0.63931990376456782</v>
      </c>
      <c r="K13">
        <f t="shared" ca="1" si="0"/>
        <v>1</v>
      </c>
      <c r="L13" s="27" t="str">
        <f t="shared" ca="1" si="4"/>
        <v>Huevo bien</v>
      </c>
      <c r="M13">
        <f t="shared" ca="1" si="5"/>
        <v>2</v>
      </c>
      <c r="N13">
        <f ca="1">AVERAGE($M$11:M13)</f>
        <v>0.66666666666666663</v>
      </c>
      <c r="O13" s="27" t="str">
        <f t="shared" ca="1" si="1"/>
        <v>-</v>
      </c>
      <c r="P13">
        <f t="shared" ca="1" si="6"/>
        <v>0</v>
      </c>
      <c r="Q13">
        <f ca="1">AVERAGE($P$11:P13)</f>
        <v>0</v>
      </c>
    </row>
    <row r="14" spans="1:17" x14ac:dyDescent="0.25">
      <c r="I14" s="20">
        <v>4</v>
      </c>
      <c r="J14">
        <f t="shared" ca="1" si="3"/>
        <v>0.17645426431929045</v>
      </c>
      <c r="K14">
        <f t="shared" ca="1" si="0"/>
        <v>1</v>
      </c>
      <c r="L14" s="27" t="str">
        <f t="shared" ca="1" si="4"/>
        <v>Nace pollo</v>
      </c>
      <c r="M14">
        <f t="shared" ca="1" si="5"/>
        <v>0</v>
      </c>
      <c r="N14">
        <f ca="1">AVERAGE($M$11:M14)</f>
        <v>0.5</v>
      </c>
      <c r="O14" s="27" t="str">
        <f t="shared" ca="1" si="1"/>
        <v>Pollo muere</v>
      </c>
      <c r="P14">
        <f t="shared" ca="1" si="6"/>
        <v>0</v>
      </c>
      <c r="Q14">
        <f ca="1">AVERAGE($P$11:P14)</f>
        <v>0</v>
      </c>
    </row>
    <row r="15" spans="1:17" x14ac:dyDescent="0.25">
      <c r="B15" s="22"/>
      <c r="C15" s="39" t="s">
        <v>57</v>
      </c>
      <c r="D15" s="39"/>
      <c r="E15" s="39"/>
      <c r="F15" s="39"/>
      <c r="I15" s="20">
        <v>5</v>
      </c>
      <c r="J15">
        <f t="shared" ca="1" si="3"/>
        <v>0.8026947963084845</v>
      </c>
      <c r="K15">
        <f t="shared" ca="1" si="0"/>
        <v>2</v>
      </c>
      <c r="L15" s="27" t="str">
        <f t="shared" ca="1" si="4"/>
        <v>Huevo bien</v>
      </c>
      <c r="M15">
        <f t="shared" ca="1" si="5"/>
        <v>4</v>
      </c>
      <c r="N15">
        <f ca="1">AVERAGE($M$11:M15)</f>
        <v>1.2</v>
      </c>
      <c r="O15" s="27" t="str">
        <f t="shared" ca="1" si="1"/>
        <v>-</v>
      </c>
      <c r="P15">
        <f t="shared" ca="1" si="6"/>
        <v>0</v>
      </c>
      <c r="Q15">
        <f ca="1">AVERAGE($P$11:P15)</f>
        <v>0</v>
      </c>
    </row>
    <row r="16" spans="1:17" x14ac:dyDescent="0.25">
      <c r="A16">
        <v>0</v>
      </c>
      <c r="B16" s="21" t="s">
        <v>53</v>
      </c>
      <c r="C16" s="25">
        <v>0.15</v>
      </c>
      <c r="D16" s="19">
        <f>C16</f>
        <v>0.15</v>
      </c>
      <c r="E16" s="19">
        <v>0</v>
      </c>
      <c r="F16" s="19">
        <f>D16</f>
        <v>0.15</v>
      </c>
      <c r="I16" s="20">
        <v>6</v>
      </c>
      <c r="J16">
        <f t="shared" ca="1" si="3"/>
        <v>0.41483253287327082</v>
      </c>
      <c r="K16">
        <f t="shared" ca="1" si="0"/>
        <v>1</v>
      </c>
      <c r="L16" s="27" t="str">
        <f t="shared" ca="1" si="4"/>
        <v>Nace pollo</v>
      </c>
      <c r="M16">
        <f t="shared" ca="1" si="5"/>
        <v>0</v>
      </c>
      <c r="N16">
        <f ca="1">AVERAGE($M$11:M16)</f>
        <v>1</v>
      </c>
      <c r="O16" s="27" t="str">
        <f t="shared" ca="1" si="1"/>
        <v>Pollo vive</v>
      </c>
      <c r="P16">
        <f t="shared" ca="1" si="6"/>
        <v>30</v>
      </c>
      <c r="Q16">
        <f ca="1">AVERAGE($P$11:P16)</f>
        <v>5</v>
      </c>
    </row>
    <row r="17" spans="1:17" x14ac:dyDescent="0.25">
      <c r="A17">
        <v>0.15</v>
      </c>
      <c r="B17" s="20" t="s">
        <v>54</v>
      </c>
      <c r="C17">
        <v>0.3</v>
      </c>
      <c r="D17">
        <f>D16+C17</f>
        <v>0.44999999999999996</v>
      </c>
      <c r="E17">
        <f>D16</f>
        <v>0.15</v>
      </c>
      <c r="F17">
        <f t="shared" ref="F17:F18" si="7">D17</f>
        <v>0.44999999999999996</v>
      </c>
      <c r="I17" s="20">
        <v>7</v>
      </c>
      <c r="J17">
        <f t="shared" ca="1" si="3"/>
        <v>0.85638157158160966</v>
      </c>
      <c r="K17">
        <f t="shared" ca="1" si="0"/>
        <v>2</v>
      </c>
      <c r="L17" s="27" t="str">
        <f t="shared" ca="1" si="4"/>
        <v>Huevo bien</v>
      </c>
      <c r="M17">
        <f t="shared" ca="1" si="5"/>
        <v>4</v>
      </c>
      <c r="N17">
        <f ca="1">AVERAGE($M$11:M17)</f>
        <v>1.4285714285714286</v>
      </c>
      <c r="O17" s="27" t="str">
        <f t="shared" ca="1" si="1"/>
        <v>-</v>
      </c>
      <c r="P17">
        <f t="shared" ca="1" si="6"/>
        <v>0</v>
      </c>
      <c r="Q17">
        <f ca="1">AVERAGE($P$11:P17)</f>
        <v>4.2857142857142856</v>
      </c>
    </row>
    <row r="18" spans="1:17" x14ac:dyDescent="0.25">
      <c r="A18">
        <v>0.44999999999999996</v>
      </c>
      <c r="B18" s="20" t="s">
        <v>61</v>
      </c>
      <c r="C18">
        <v>0.55000000000000004</v>
      </c>
      <c r="D18">
        <f>D17+C18</f>
        <v>1</v>
      </c>
      <c r="E18">
        <f>D17</f>
        <v>0.44999999999999996</v>
      </c>
      <c r="F18">
        <f t="shared" si="7"/>
        <v>1</v>
      </c>
      <c r="I18" s="20">
        <v>8</v>
      </c>
      <c r="J18">
        <f t="shared" ca="1" si="3"/>
        <v>0.23092346822764709</v>
      </c>
      <c r="K18">
        <f t="shared" ca="1" si="0"/>
        <v>1</v>
      </c>
      <c r="L18" s="27" t="str">
        <f t="shared" ca="1" si="4"/>
        <v>Nace pollo</v>
      </c>
      <c r="M18">
        <f t="shared" ca="1" si="5"/>
        <v>0</v>
      </c>
      <c r="N18">
        <f ca="1">AVERAGE($M$11:M18)</f>
        <v>1.25</v>
      </c>
      <c r="O18" s="27" t="str">
        <f t="shared" ca="1" si="1"/>
        <v>Pollo vive</v>
      </c>
      <c r="P18">
        <f t="shared" ca="1" si="6"/>
        <v>30</v>
      </c>
      <c r="Q18">
        <f ca="1">AVERAGE($P$11:P18)</f>
        <v>7.5</v>
      </c>
    </row>
    <row r="19" spans="1:17" x14ac:dyDescent="0.25">
      <c r="I19" s="20">
        <v>9</v>
      </c>
      <c r="J19">
        <f t="shared" ca="1" si="3"/>
        <v>0.82447751671326053</v>
      </c>
      <c r="K19">
        <f t="shared" ca="1" si="0"/>
        <v>2</v>
      </c>
      <c r="L19" s="27" t="str">
        <f t="shared" ca="1" si="4"/>
        <v>Huevo bien</v>
      </c>
      <c r="M19">
        <f t="shared" ca="1" si="5"/>
        <v>4</v>
      </c>
      <c r="N19">
        <f ca="1">AVERAGE($M$11:M19)</f>
        <v>1.5555555555555556</v>
      </c>
      <c r="O19" s="27" t="str">
        <f t="shared" ca="1" si="1"/>
        <v>-</v>
      </c>
      <c r="P19">
        <f t="shared" ca="1" si="6"/>
        <v>0</v>
      </c>
      <c r="Q19">
        <f ca="1">AVERAGE($P$11:P19)</f>
        <v>6.666666666666667</v>
      </c>
    </row>
    <row r="20" spans="1:17" x14ac:dyDescent="0.25">
      <c r="B20" s="22"/>
      <c r="C20" s="39" t="s">
        <v>58</v>
      </c>
      <c r="D20" s="39"/>
      <c r="E20" s="39"/>
      <c r="F20" s="39"/>
      <c r="I20" s="20">
        <v>10</v>
      </c>
      <c r="J20">
        <f t="shared" ca="1" si="3"/>
        <v>0.76936947297609914</v>
      </c>
      <c r="K20">
        <f t="shared" ca="1" si="0"/>
        <v>2</v>
      </c>
      <c r="L20" s="27" t="str">
        <f t="shared" ca="1" si="4"/>
        <v>Huevo bien</v>
      </c>
      <c r="M20">
        <f t="shared" ca="1" si="5"/>
        <v>4</v>
      </c>
      <c r="N20">
        <f ca="1">AVERAGE($M$11:M20)</f>
        <v>1.8</v>
      </c>
      <c r="O20" s="27" t="str">
        <f t="shared" ca="1" si="1"/>
        <v>-</v>
      </c>
      <c r="P20">
        <f t="shared" ca="1" si="6"/>
        <v>0</v>
      </c>
      <c r="Q20">
        <f ca="1">AVERAGE($P$11:P20)</f>
        <v>6</v>
      </c>
    </row>
    <row r="21" spans="1:17" x14ac:dyDescent="0.25">
      <c r="A21">
        <v>0</v>
      </c>
      <c r="B21" s="21" t="s">
        <v>55</v>
      </c>
      <c r="C21" s="25">
        <v>0.2</v>
      </c>
      <c r="D21" s="19">
        <f>C21</f>
        <v>0.2</v>
      </c>
      <c r="E21" s="19">
        <v>0</v>
      </c>
      <c r="F21" s="19">
        <f>D21</f>
        <v>0.2</v>
      </c>
      <c r="I21" s="20">
        <v>11</v>
      </c>
      <c r="J21">
        <f t="shared" ca="1" si="3"/>
        <v>0.95289515294957472</v>
      </c>
      <c r="K21">
        <f t="shared" ca="1" si="0"/>
        <v>0</v>
      </c>
      <c r="L21" s="27" t="str">
        <f t="shared" ca="1" si="4"/>
        <v>-</v>
      </c>
      <c r="M21">
        <f t="shared" ca="1" si="5"/>
        <v>0</v>
      </c>
      <c r="N21">
        <f ca="1">AVERAGE($M$11:M21)</f>
        <v>1.6363636363636365</v>
      </c>
      <c r="O21" s="27" t="str">
        <f t="shared" ca="1" si="1"/>
        <v>-</v>
      </c>
      <c r="P21">
        <f t="shared" ca="1" si="6"/>
        <v>0</v>
      </c>
      <c r="Q21">
        <f ca="1">AVERAGE($P$11:P21)</f>
        <v>5.4545454545454541</v>
      </c>
    </row>
    <row r="22" spans="1:17" x14ac:dyDescent="0.25">
      <c r="A22">
        <v>0.2</v>
      </c>
      <c r="B22" s="20" t="s">
        <v>56</v>
      </c>
      <c r="C22">
        <v>0.8</v>
      </c>
      <c r="D22">
        <f>D21+C22</f>
        <v>1</v>
      </c>
      <c r="E22">
        <f>D21</f>
        <v>0.2</v>
      </c>
      <c r="F22">
        <f>D22</f>
        <v>1</v>
      </c>
      <c r="I22" s="20">
        <v>12</v>
      </c>
      <c r="J22">
        <f t="shared" ca="1" si="3"/>
        <v>0.59111396793416759</v>
      </c>
      <c r="K22">
        <f t="shared" ca="1" si="0"/>
        <v>1</v>
      </c>
      <c r="L22" s="27" t="str">
        <f t="shared" ca="1" si="4"/>
        <v>Huevo bien</v>
      </c>
      <c r="M22">
        <f t="shared" ca="1" si="5"/>
        <v>2</v>
      </c>
      <c r="N22">
        <f ca="1">AVERAGE($M$11:M22)</f>
        <v>1.6666666666666667</v>
      </c>
      <c r="O22" s="27" t="str">
        <f t="shared" ca="1" si="1"/>
        <v>-</v>
      </c>
      <c r="P22">
        <f t="shared" ca="1" si="6"/>
        <v>0</v>
      </c>
      <c r="Q22">
        <f ca="1">AVERAGE($P$11:P22)</f>
        <v>5</v>
      </c>
    </row>
    <row r="23" spans="1:17" x14ac:dyDescent="0.25">
      <c r="I23" s="20">
        <v>13</v>
      </c>
      <c r="J23">
        <f t="shared" ca="1" si="3"/>
        <v>0.68799124940529255</v>
      </c>
      <c r="K23">
        <f t="shared" ca="1" si="0"/>
        <v>1</v>
      </c>
      <c r="L23" s="27" t="str">
        <f t="shared" ca="1" si="4"/>
        <v>Huevo bien</v>
      </c>
      <c r="M23">
        <f t="shared" ca="1" si="5"/>
        <v>2</v>
      </c>
      <c r="N23">
        <f ca="1">AVERAGE($M$11:M23)</f>
        <v>1.6923076923076923</v>
      </c>
      <c r="O23" s="27" t="str">
        <f t="shared" ca="1" si="1"/>
        <v>-</v>
      </c>
      <c r="P23">
        <f t="shared" ca="1" si="6"/>
        <v>0</v>
      </c>
      <c r="Q23">
        <f ca="1">AVERAGE($P$11:P23)</f>
        <v>4.615384615384615</v>
      </c>
    </row>
    <row r="24" spans="1:17" x14ac:dyDescent="0.25">
      <c r="I24" s="20">
        <v>14</v>
      </c>
      <c r="J24">
        <f t="shared" ca="1" si="3"/>
        <v>0.91897773673318772</v>
      </c>
      <c r="K24">
        <f t="shared" ca="1" si="0"/>
        <v>0</v>
      </c>
      <c r="L24" s="27" t="str">
        <f t="shared" ca="1" si="4"/>
        <v>-</v>
      </c>
      <c r="M24">
        <f t="shared" ca="1" si="5"/>
        <v>0</v>
      </c>
      <c r="N24">
        <f ca="1">AVERAGE($M$11:M24)</f>
        <v>1.5714285714285714</v>
      </c>
      <c r="O24" s="27" t="str">
        <f t="shared" ca="1" si="1"/>
        <v>-</v>
      </c>
      <c r="P24">
        <f t="shared" ca="1" si="6"/>
        <v>0</v>
      </c>
      <c r="Q24">
        <f ca="1">AVERAGE($P$11:P24)</f>
        <v>4.2857142857142856</v>
      </c>
    </row>
    <row r="25" spans="1:17" x14ac:dyDescent="0.25">
      <c r="I25" s="20">
        <v>15</v>
      </c>
      <c r="J25">
        <f t="shared" ca="1" si="3"/>
        <v>0.72896449494635362</v>
      </c>
      <c r="K25">
        <f t="shared" ca="1" si="0"/>
        <v>2</v>
      </c>
      <c r="L25" s="27" t="str">
        <f t="shared" ca="1" si="4"/>
        <v>Huevo bien</v>
      </c>
      <c r="M25">
        <f t="shared" ca="1" si="5"/>
        <v>4</v>
      </c>
      <c r="N25">
        <f ca="1">AVERAGE($M$11:M25)</f>
        <v>1.7333333333333334</v>
      </c>
      <c r="O25" s="27" t="str">
        <f t="shared" ca="1" si="1"/>
        <v>-</v>
      </c>
      <c r="P25">
        <f t="shared" ca="1" si="6"/>
        <v>0</v>
      </c>
      <c r="Q25">
        <f ca="1">AVERAGE($P$11:P25)</f>
        <v>4</v>
      </c>
    </row>
    <row r="26" spans="1:17" x14ac:dyDescent="0.25">
      <c r="I26" s="20">
        <v>16</v>
      </c>
      <c r="J26">
        <f t="shared" ca="1" si="3"/>
        <v>0.37275400757606381</v>
      </c>
      <c r="K26">
        <f t="shared" ca="1" si="0"/>
        <v>1</v>
      </c>
      <c r="L26" s="27" t="str">
        <f t="shared" ca="1" si="4"/>
        <v>Nace pollo</v>
      </c>
      <c r="M26">
        <f t="shared" ca="1" si="5"/>
        <v>0</v>
      </c>
      <c r="N26">
        <f ca="1">AVERAGE($M$11:M26)</f>
        <v>1.625</v>
      </c>
      <c r="O26" s="27" t="str">
        <f t="shared" ca="1" si="1"/>
        <v>Pollo vive</v>
      </c>
      <c r="P26">
        <f t="shared" ca="1" si="6"/>
        <v>30</v>
      </c>
      <c r="Q26">
        <f ca="1">AVERAGE($P$11:P26)</f>
        <v>5.625</v>
      </c>
    </row>
    <row r="27" spans="1:17" x14ac:dyDescent="0.25">
      <c r="I27" s="20">
        <v>17</v>
      </c>
      <c r="J27">
        <f t="shared" ca="1" si="3"/>
        <v>0.44173244893589469</v>
      </c>
      <c r="K27">
        <f t="shared" ca="1" si="0"/>
        <v>1</v>
      </c>
      <c r="L27" s="27" t="str">
        <f t="shared" ca="1" si="4"/>
        <v>Nace pollo</v>
      </c>
      <c r="M27">
        <f t="shared" ca="1" si="5"/>
        <v>0</v>
      </c>
      <c r="N27">
        <f ca="1">AVERAGE($M$11:M27)</f>
        <v>1.5294117647058822</v>
      </c>
      <c r="O27" s="27" t="str">
        <f t="shared" ca="1" si="1"/>
        <v>Pollo vive</v>
      </c>
      <c r="P27">
        <f t="shared" ca="1" si="6"/>
        <v>30</v>
      </c>
      <c r="Q27">
        <f ca="1">AVERAGE($P$11:P27)</f>
        <v>7.0588235294117645</v>
      </c>
    </row>
    <row r="28" spans="1:17" x14ac:dyDescent="0.25">
      <c r="I28" s="20">
        <v>18</v>
      </c>
      <c r="J28">
        <f t="shared" ca="1" si="3"/>
        <v>0.43622104372979698</v>
      </c>
      <c r="K28">
        <f t="shared" ca="1" si="0"/>
        <v>1</v>
      </c>
      <c r="L28" s="27" t="str">
        <f t="shared" ca="1" si="4"/>
        <v>Nace pollo</v>
      </c>
      <c r="M28">
        <f t="shared" ca="1" si="5"/>
        <v>0</v>
      </c>
      <c r="N28">
        <f ca="1">AVERAGE($M$11:M28)</f>
        <v>1.4444444444444444</v>
      </c>
      <c r="O28" s="27" t="str">
        <f t="shared" ca="1" si="1"/>
        <v>Pollo vive</v>
      </c>
      <c r="P28">
        <f t="shared" ca="1" si="6"/>
        <v>30</v>
      </c>
      <c r="Q28">
        <f ca="1">AVERAGE($P$11:P28)</f>
        <v>8.3333333333333339</v>
      </c>
    </row>
    <row r="29" spans="1:17" x14ac:dyDescent="0.25">
      <c r="I29" s="20">
        <v>19</v>
      </c>
      <c r="J29">
        <f t="shared" ca="1" si="3"/>
        <v>0.84798021838070969</v>
      </c>
      <c r="K29">
        <f t="shared" ca="1" si="0"/>
        <v>2</v>
      </c>
      <c r="L29" s="27" t="str">
        <f t="shared" ca="1" si="4"/>
        <v>Huevo bien</v>
      </c>
      <c r="M29">
        <f t="shared" ca="1" si="5"/>
        <v>4</v>
      </c>
      <c r="N29">
        <f ca="1">AVERAGE($M$11:M29)</f>
        <v>1.5789473684210527</v>
      </c>
      <c r="O29" s="27" t="str">
        <f t="shared" ca="1" si="1"/>
        <v>-</v>
      </c>
      <c r="P29">
        <f t="shared" ca="1" si="6"/>
        <v>0</v>
      </c>
      <c r="Q29">
        <f ca="1">AVERAGE($P$11:P29)</f>
        <v>7.8947368421052628</v>
      </c>
    </row>
    <row r="30" spans="1:17" x14ac:dyDescent="0.25">
      <c r="I30" s="20">
        <v>20</v>
      </c>
      <c r="J30">
        <f t="shared" ca="1" si="3"/>
        <v>0.59187670940390991</v>
      </c>
      <c r="K30">
        <f t="shared" ca="1" si="0"/>
        <v>1</v>
      </c>
      <c r="L30" s="27" t="str">
        <f t="shared" ca="1" si="4"/>
        <v>Huevo bien</v>
      </c>
      <c r="M30">
        <f t="shared" ca="1" si="5"/>
        <v>2</v>
      </c>
      <c r="N30">
        <f ca="1">AVERAGE($M$11:M30)</f>
        <v>1.6</v>
      </c>
      <c r="O30" s="27" t="str">
        <f t="shared" ca="1" si="1"/>
        <v>-</v>
      </c>
      <c r="P30">
        <f t="shared" ca="1" si="6"/>
        <v>0</v>
      </c>
      <c r="Q30">
        <f ca="1">AVERAGE($P$11:P30)</f>
        <v>7.5</v>
      </c>
    </row>
    <row r="31" spans="1:17" x14ac:dyDescent="0.25">
      <c r="I31" s="20">
        <v>21</v>
      </c>
      <c r="J31">
        <f t="shared" ca="1" si="3"/>
        <v>0.92605170330048703</v>
      </c>
      <c r="K31">
        <f t="shared" ca="1" si="0"/>
        <v>0</v>
      </c>
      <c r="L31" s="27" t="str">
        <f t="shared" ca="1" si="4"/>
        <v>-</v>
      </c>
      <c r="M31">
        <f t="shared" ca="1" si="5"/>
        <v>0</v>
      </c>
      <c r="N31">
        <f ca="1">AVERAGE($M$11:M31)</f>
        <v>1.5238095238095237</v>
      </c>
      <c r="O31" s="27" t="str">
        <f t="shared" ca="1" si="1"/>
        <v>-</v>
      </c>
      <c r="P31">
        <f t="shared" ca="1" si="6"/>
        <v>0</v>
      </c>
      <c r="Q31">
        <f ca="1">AVERAGE($P$11:P31)</f>
        <v>7.1428571428571432</v>
      </c>
    </row>
    <row r="32" spans="1:17" x14ac:dyDescent="0.25">
      <c r="I32" s="20">
        <v>22</v>
      </c>
      <c r="J32">
        <f t="shared" ca="1" si="3"/>
        <v>0.76628597714258206</v>
      </c>
      <c r="K32">
        <f t="shared" ca="1" si="0"/>
        <v>2</v>
      </c>
      <c r="L32" s="27" t="str">
        <f t="shared" ca="1" si="4"/>
        <v>Huevo bien</v>
      </c>
      <c r="M32">
        <f t="shared" ca="1" si="5"/>
        <v>4</v>
      </c>
      <c r="N32">
        <f ca="1">AVERAGE($M$11:M32)</f>
        <v>1.6363636363636365</v>
      </c>
      <c r="O32" s="27" t="str">
        <f t="shared" ca="1" si="1"/>
        <v>-</v>
      </c>
      <c r="P32">
        <f t="shared" ca="1" si="6"/>
        <v>0</v>
      </c>
      <c r="Q32">
        <f ca="1">AVERAGE($P$11:P32)</f>
        <v>6.8181818181818183</v>
      </c>
    </row>
    <row r="33" spans="9:17" x14ac:dyDescent="0.25">
      <c r="I33" s="20"/>
      <c r="J33">
        <f t="shared" ca="1" si="3"/>
        <v>0.10347940924732246</v>
      </c>
      <c r="K33">
        <f t="shared" ca="1" si="0"/>
        <v>1</v>
      </c>
      <c r="L33" s="27" t="str">
        <f t="shared" ca="1" si="4"/>
        <v>Huevo roto</v>
      </c>
      <c r="M33">
        <f t="shared" ca="1" si="5"/>
        <v>0</v>
      </c>
      <c r="N33">
        <f ca="1">AVERAGE($M$11:M33)</f>
        <v>1.5652173913043479</v>
      </c>
      <c r="O33" s="27" t="str">
        <f t="shared" ca="1" si="1"/>
        <v>-</v>
      </c>
      <c r="P33">
        <f t="shared" ca="1" si="6"/>
        <v>0</v>
      </c>
      <c r="Q33">
        <f ca="1">AVERAGE($P$11:P33)</f>
        <v>6.5217391304347823</v>
      </c>
    </row>
    <row r="34" spans="9:17" x14ac:dyDescent="0.25">
      <c r="I34" s="20">
        <v>24</v>
      </c>
      <c r="J34">
        <f t="shared" ca="1" si="3"/>
        <v>0.95227315654464728</v>
      </c>
      <c r="K34">
        <f t="shared" ca="1" si="0"/>
        <v>0</v>
      </c>
      <c r="L34" s="27" t="str">
        <f t="shared" ca="1" si="4"/>
        <v>-</v>
      </c>
      <c r="M34">
        <f t="shared" ca="1" si="5"/>
        <v>0</v>
      </c>
      <c r="N34">
        <f ca="1">AVERAGE($M$11:M34)</f>
        <v>1.5</v>
      </c>
      <c r="O34" s="27" t="str">
        <f t="shared" ca="1" si="1"/>
        <v>-</v>
      </c>
      <c r="P34">
        <f t="shared" ca="1" si="6"/>
        <v>0</v>
      </c>
      <c r="Q34">
        <f ca="1">AVERAGE($P$11:P34)</f>
        <v>6.25</v>
      </c>
    </row>
    <row r="35" spans="9:17" x14ac:dyDescent="0.25">
      <c r="I35" s="20">
        <v>25</v>
      </c>
      <c r="J35">
        <f t="shared" ca="1" si="3"/>
        <v>0.17472801717115038</v>
      </c>
      <c r="K35">
        <f t="shared" ca="1" si="0"/>
        <v>1</v>
      </c>
      <c r="L35" s="27" t="str">
        <f t="shared" ca="1" si="4"/>
        <v>Nace pollo</v>
      </c>
      <c r="M35">
        <f t="shared" ca="1" si="5"/>
        <v>0</v>
      </c>
      <c r="N35">
        <f ca="1">AVERAGE($M$11:M35)</f>
        <v>1.44</v>
      </c>
      <c r="O35" s="27" t="str">
        <f t="shared" ca="1" si="1"/>
        <v>Pollo muere</v>
      </c>
      <c r="P35">
        <f t="shared" ca="1" si="6"/>
        <v>0</v>
      </c>
      <c r="Q35">
        <f ca="1">AVERAGE($P$11:P35)</f>
        <v>6</v>
      </c>
    </row>
    <row r="36" spans="9:17" x14ac:dyDescent="0.25">
      <c r="I36" s="20">
        <v>26</v>
      </c>
      <c r="J36">
        <f t="shared" ca="1" si="3"/>
        <v>0.35760836717100086</v>
      </c>
      <c r="K36">
        <f t="shared" ca="1" si="0"/>
        <v>1</v>
      </c>
      <c r="L36" s="27" t="str">
        <f t="shared" ca="1" si="4"/>
        <v>Nace pollo</v>
      </c>
      <c r="M36">
        <f t="shared" ca="1" si="5"/>
        <v>0</v>
      </c>
      <c r="N36">
        <f ca="1">AVERAGE($M$11:M36)</f>
        <v>1.3846153846153846</v>
      </c>
      <c r="O36" s="27" t="str">
        <f t="shared" ca="1" si="1"/>
        <v>Pollo vive</v>
      </c>
      <c r="P36">
        <f t="shared" ca="1" si="6"/>
        <v>30</v>
      </c>
      <c r="Q36">
        <f ca="1">AVERAGE($P$11:P36)</f>
        <v>6.9230769230769234</v>
      </c>
    </row>
    <row r="37" spans="9:17" x14ac:dyDescent="0.25">
      <c r="I37" s="20">
        <v>27</v>
      </c>
      <c r="J37">
        <f t="shared" ca="1" si="3"/>
        <v>0.79320855403951684</v>
      </c>
      <c r="K37">
        <f t="shared" ca="1" si="0"/>
        <v>2</v>
      </c>
      <c r="L37" s="27" t="str">
        <f t="shared" ca="1" si="4"/>
        <v>Huevo bien</v>
      </c>
      <c r="M37">
        <f t="shared" ca="1" si="5"/>
        <v>4</v>
      </c>
      <c r="N37">
        <f ca="1">AVERAGE($M$11:M37)</f>
        <v>1.4814814814814814</v>
      </c>
      <c r="O37" s="27" t="str">
        <f t="shared" ca="1" si="1"/>
        <v>-</v>
      </c>
      <c r="P37">
        <f t="shared" ca="1" si="6"/>
        <v>0</v>
      </c>
      <c r="Q37">
        <f ca="1">AVERAGE($P$11:P37)</f>
        <v>6.666666666666667</v>
      </c>
    </row>
    <row r="38" spans="9:17" x14ac:dyDescent="0.25">
      <c r="I38" s="20">
        <v>28</v>
      </c>
      <c r="J38">
        <f t="shared" ca="1" si="3"/>
        <v>7.2711681343062495E-2</v>
      </c>
      <c r="K38">
        <f t="shared" ca="1" si="0"/>
        <v>1</v>
      </c>
      <c r="L38" s="27" t="str">
        <f t="shared" ca="1" si="4"/>
        <v>Huevo roto</v>
      </c>
      <c r="M38">
        <f t="shared" ca="1" si="5"/>
        <v>0</v>
      </c>
      <c r="N38">
        <f ca="1">AVERAGE($M$11:M38)</f>
        <v>1.4285714285714286</v>
      </c>
      <c r="O38" s="27" t="str">
        <f t="shared" ca="1" si="1"/>
        <v>-</v>
      </c>
      <c r="P38">
        <f t="shared" ca="1" si="6"/>
        <v>0</v>
      </c>
      <c r="Q38">
        <f ca="1">AVERAGE($P$11:P38)</f>
        <v>6.4285714285714288</v>
      </c>
    </row>
    <row r="39" spans="9:17" x14ac:dyDescent="0.25">
      <c r="I39" s="20">
        <v>29</v>
      </c>
      <c r="J39">
        <f t="shared" ca="1" si="3"/>
        <v>0.4311667458492755</v>
      </c>
      <c r="K39">
        <f t="shared" ca="1" si="0"/>
        <v>1</v>
      </c>
      <c r="L39" s="27" t="str">
        <f t="shared" ca="1" si="4"/>
        <v>Nace pollo</v>
      </c>
      <c r="M39">
        <f t="shared" ca="1" si="5"/>
        <v>0</v>
      </c>
      <c r="N39">
        <f ca="1">AVERAGE($M$11:M39)</f>
        <v>1.3793103448275863</v>
      </c>
      <c r="O39" s="27" t="str">
        <f t="shared" ca="1" si="1"/>
        <v>Pollo vive</v>
      </c>
      <c r="P39">
        <f t="shared" ca="1" si="6"/>
        <v>30</v>
      </c>
      <c r="Q39">
        <f ca="1">AVERAGE($P$11:P39)</f>
        <v>7.2413793103448274</v>
      </c>
    </row>
    <row r="40" spans="9:17" x14ac:dyDescent="0.25">
      <c r="I40" s="20">
        <v>30</v>
      </c>
      <c r="J40">
        <f t="shared" ca="1" si="3"/>
        <v>0.25492392092442684</v>
      </c>
      <c r="K40">
        <f t="shared" ca="1" si="0"/>
        <v>1</v>
      </c>
      <c r="L40" s="27" t="str">
        <f t="shared" ca="1" si="4"/>
        <v>Nace pollo</v>
      </c>
      <c r="M40">
        <f t="shared" ca="1" si="5"/>
        <v>0</v>
      </c>
      <c r="N40">
        <f ca="1">AVERAGE($M$11:M40)</f>
        <v>1.3333333333333333</v>
      </c>
      <c r="O40" s="27" t="str">
        <f t="shared" ca="1" si="1"/>
        <v>Pollo vive</v>
      </c>
      <c r="P40">
        <f t="shared" ca="1" si="6"/>
        <v>30</v>
      </c>
      <c r="Q40">
        <f ca="1">AVERAGE($P$11:P40)</f>
        <v>8</v>
      </c>
    </row>
    <row r="41" spans="9:17" x14ac:dyDescent="0.25">
      <c r="I41" s="20">
        <v>31</v>
      </c>
      <c r="J41">
        <f t="shared" ca="1" si="3"/>
        <v>2.0132187376078248E-2</v>
      </c>
      <c r="K41">
        <f t="shared" ca="1" si="0"/>
        <v>1</v>
      </c>
      <c r="L41" s="27" t="str">
        <f t="shared" ca="1" si="4"/>
        <v>Huevo roto</v>
      </c>
      <c r="M41">
        <f t="shared" ca="1" si="5"/>
        <v>0</v>
      </c>
      <c r="N41">
        <f ca="1">AVERAGE($M$11:M41)</f>
        <v>1.2903225806451613</v>
      </c>
      <c r="O41" s="27" t="str">
        <f t="shared" ca="1" si="1"/>
        <v>-</v>
      </c>
      <c r="P41">
        <f t="shared" ca="1" si="6"/>
        <v>0</v>
      </c>
      <c r="Q41">
        <f ca="1">AVERAGE($P$11:P41)</f>
        <v>7.741935483870968</v>
      </c>
    </row>
    <row r="42" spans="9:17" x14ac:dyDescent="0.25">
      <c r="I42" s="20">
        <v>32</v>
      </c>
      <c r="J42">
        <f t="shared" ca="1" si="3"/>
        <v>0.71176460501991756</v>
      </c>
      <c r="K42">
        <f t="shared" ca="1" si="0"/>
        <v>2</v>
      </c>
      <c r="L42" s="27" t="str">
        <f t="shared" ca="1" si="4"/>
        <v>Huevo bien</v>
      </c>
      <c r="M42">
        <f t="shared" ca="1" si="5"/>
        <v>4</v>
      </c>
      <c r="N42">
        <f ca="1">AVERAGE($M$11:M42)</f>
        <v>1.375</v>
      </c>
      <c r="O42" s="27" t="str">
        <f t="shared" ca="1" si="1"/>
        <v>-</v>
      </c>
      <c r="P42">
        <f t="shared" ca="1" si="6"/>
        <v>0</v>
      </c>
      <c r="Q42">
        <f ca="1">AVERAGE($P$11:P42)</f>
        <v>7.5</v>
      </c>
    </row>
    <row r="43" spans="9:17" x14ac:dyDescent="0.25">
      <c r="I43" s="20">
        <v>33</v>
      </c>
      <c r="J43">
        <f t="shared" ca="1" si="3"/>
        <v>0.63567786086012523</v>
      </c>
      <c r="K43">
        <f t="shared" ca="1" si="0"/>
        <v>1</v>
      </c>
      <c r="L43" s="27" t="str">
        <f t="shared" ca="1" si="4"/>
        <v>Huevo bien</v>
      </c>
      <c r="M43">
        <f t="shared" ca="1" si="5"/>
        <v>2</v>
      </c>
      <c r="N43">
        <f ca="1">AVERAGE($M$11:M43)</f>
        <v>1.393939393939394</v>
      </c>
      <c r="O43" s="27" t="str">
        <f t="shared" ref="O43:O74" ca="1" si="8">IF(L43="Nace pollo",VLOOKUP(J43,$A$21:$B$22,2),"-")</f>
        <v>-</v>
      </c>
      <c r="P43">
        <f t="shared" ca="1" si="6"/>
        <v>0</v>
      </c>
      <c r="Q43">
        <f ca="1">AVERAGE($P$11:P43)</f>
        <v>7.2727272727272725</v>
      </c>
    </row>
    <row r="44" spans="9:17" x14ac:dyDescent="0.25">
      <c r="I44" s="20">
        <v>34</v>
      </c>
      <c r="J44">
        <f t="shared" ca="1" si="3"/>
        <v>0.4909775803987102</v>
      </c>
      <c r="K44">
        <f t="shared" ca="1" si="0"/>
        <v>1</v>
      </c>
      <c r="L44" s="27" t="str">
        <f t="shared" ca="1" si="4"/>
        <v>Huevo bien</v>
      </c>
      <c r="M44">
        <f t="shared" ca="1" si="5"/>
        <v>2</v>
      </c>
      <c r="N44">
        <f ca="1">AVERAGE($M$11:M44)</f>
        <v>1.411764705882353</v>
      </c>
      <c r="O44" s="27" t="str">
        <f t="shared" ca="1" si="8"/>
        <v>-</v>
      </c>
      <c r="P44">
        <f t="shared" ca="1" si="6"/>
        <v>0</v>
      </c>
      <c r="Q44">
        <f ca="1">AVERAGE($P$11:P44)</f>
        <v>7.0588235294117645</v>
      </c>
    </row>
    <row r="45" spans="9:17" x14ac:dyDescent="0.25">
      <c r="I45" s="20">
        <v>35</v>
      </c>
      <c r="J45">
        <f t="shared" ca="1" si="3"/>
        <v>0.48345546708381126</v>
      </c>
      <c r="K45">
        <f t="shared" ca="1" si="0"/>
        <v>1</v>
      </c>
      <c r="L45" s="27" t="str">
        <f t="shared" ca="1" si="4"/>
        <v>Huevo bien</v>
      </c>
      <c r="M45">
        <f t="shared" ca="1" si="5"/>
        <v>2</v>
      </c>
      <c r="N45">
        <f ca="1">AVERAGE($M$11:M45)</f>
        <v>1.4285714285714286</v>
      </c>
      <c r="O45" s="27" t="str">
        <f t="shared" ca="1" si="8"/>
        <v>-</v>
      </c>
      <c r="P45">
        <f t="shared" ca="1" si="6"/>
        <v>0</v>
      </c>
      <c r="Q45">
        <f ca="1">AVERAGE($P$11:P45)</f>
        <v>6.8571428571428568</v>
      </c>
    </row>
    <row r="46" spans="9:17" x14ac:dyDescent="0.25">
      <c r="I46" s="20">
        <v>36</v>
      </c>
      <c r="J46">
        <f t="shared" ca="1" si="3"/>
        <v>0.44867715418085186</v>
      </c>
      <c r="K46">
        <f t="shared" ca="1" si="0"/>
        <v>1</v>
      </c>
      <c r="L46" s="27" t="str">
        <f t="shared" ca="1" si="4"/>
        <v>Nace pollo</v>
      </c>
      <c r="M46">
        <f t="shared" ca="1" si="5"/>
        <v>0</v>
      </c>
      <c r="N46">
        <f ca="1">AVERAGE($M$11:M46)</f>
        <v>1.3888888888888888</v>
      </c>
      <c r="O46" s="27" t="str">
        <f t="shared" ca="1" si="8"/>
        <v>Pollo vive</v>
      </c>
      <c r="P46">
        <f t="shared" ca="1" si="6"/>
        <v>30</v>
      </c>
      <c r="Q46">
        <f ca="1">AVERAGE($P$11:P46)</f>
        <v>7.5</v>
      </c>
    </row>
    <row r="47" spans="9:17" x14ac:dyDescent="0.25">
      <c r="I47" s="20">
        <v>37</v>
      </c>
      <c r="J47">
        <f t="shared" ca="1" si="3"/>
        <v>5.1599632837277642E-2</v>
      </c>
      <c r="K47">
        <f t="shared" ca="1" si="0"/>
        <v>1</v>
      </c>
      <c r="L47" s="27" t="str">
        <f t="shared" ca="1" si="4"/>
        <v>Huevo roto</v>
      </c>
      <c r="M47">
        <f t="shared" ca="1" si="5"/>
        <v>0</v>
      </c>
      <c r="N47">
        <f ca="1">AVERAGE($M$11:M47)</f>
        <v>1.3513513513513513</v>
      </c>
      <c r="O47" s="27" t="str">
        <f t="shared" ca="1" si="8"/>
        <v>-</v>
      </c>
      <c r="P47">
        <f t="shared" ca="1" si="6"/>
        <v>0</v>
      </c>
      <c r="Q47">
        <f ca="1">AVERAGE($P$11:P47)</f>
        <v>7.2972972972972974</v>
      </c>
    </row>
    <row r="48" spans="9:17" x14ac:dyDescent="0.25">
      <c r="I48" s="20">
        <v>38</v>
      </c>
      <c r="J48">
        <f t="shared" ca="1" si="3"/>
        <v>0.42349068187865446</v>
      </c>
      <c r="K48">
        <f t="shared" ca="1" si="0"/>
        <v>1</v>
      </c>
      <c r="L48" s="27" t="str">
        <f t="shared" ca="1" si="4"/>
        <v>Nace pollo</v>
      </c>
      <c r="M48">
        <f t="shared" ca="1" si="5"/>
        <v>0</v>
      </c>
      <c r="N48">
        <f ca="1">AVERAGE($M$11:M48)</f>
        <v>1.3157894736842106</v>
      </c>
      <c r="O48" s="27" t="str">
        <f t="shared" ca="1" si="8"/>
        <v>Pollo vive</v>
      </c>
      <c r="P48">
        <f t="shared" ca="1" si="6"/>
        <v>30</v>
      </c>
      <c r="Q48">
        <f ca="1">AVERAGE($P$11:P48)</f>
        <v>7.8947368421052628</v>
      </c>
    </row>
    <row r="49" spans="9:17" x14ac:dyDescent="0.25">
      <c r="I49" s="20">
        <v>39</v>
      </c>
      <c r="J49">
        <f t="shared" ca="1" si="3"/>
        <v>0.72848186540795024</v>
      </c>
      <c r="K49">
        <f t="shared" ca="1" si="0"/>
        <v>2</v>
      </c>
      <c r="L49" s="27" t="str">
        <f t="shared" ca="1" si="4"/>
        <v>Huevo bien</v>
      </c>
      <c r="M49">
        <f t="shared" ca="1" si="5"/>
        <v>4</v>
      </c>
      <c r="N49">
        <f ca="1">AVERAGE($M$11:M49)</f>
        <v>1.3846153846153846</v>
      </c>
      <c r="O49" s="27" t="str">
        <f t="shared" ca="1" si="8"/>
        <v>-</v>
      </c>
      <c r="P49">
        <f t="shared" ca="1" si="6"/>
        <v>0</v>
      </c>
      <c r="Q49">
        <f ca="1">AVERAGE($P$11:P49)</f>
        <v>7.6923076923076925</v>
      </c>
    </row>
    <row r="50" spans="9:17" x14ac:dyDescent="0.25">
      <c r="I50" s="20">
        <v>40</v>
      </c>
      <c r="J50">
        <f t="shared" ca="1" si="3"/>
        <v>0.33159040476977708</v>
      </c>
      <c r="K50">
        <f t="shared" ca="1" si="0"/>
        <v>1</v>
      </c>
      <c r="L50" s="27" t="str">
        <f t="shared" ca="1" si="4"/>
        <v>Nace pollo</v>
      </c>
      <c r="M50">
        <f t="shared" ca="1" si="5"/>
        <v>0</v>
      </c>
      <c r="N50">
        <f ca="1">AVERAGE($M$11:M50)</f>
        <v>1.35</v>
      </c>
      <c r="O50" s="27" t="str">
        <f t="shared" ca="1" si="8"/>
        <v>Pollo vive</v>
      </c>
      <c r="P50">
        <f t="shared" ca="1" si="6"/>
        <v>30</v>
      </c>
      <c r="Q50">
        <f ca="1">AVERAGE($P$11:P50)</f>
        <v>8.25</v>
      </c>
    </row>
    <row r="51" spans="9:17" x14ac:dyDescent="0.25">
      <c r="I51" s="20">
        <v>41</v>
      </c>
      <c r="J51">
        <f t="shared" ca="1" si="3"/>
        <v>0.18514978746351707</v>
      </c>
      <c r="K51">
        <f t="shared" ca="1" si="0"/>
        <v>1</v>
      </c>
      <c r="L51" s="27" t="str">
        <f t="shared" ca="1" si="4"/>
        <v>Nace pollo</v>
      </c>
      <c r="M51">
        <f t="shared" ca="1" si="5"/>
        <v>0</v>
      </c>
      <c r="N51">
        <f ca="1">AVERAGE($M$11:M51)</f>
        <v>1.3170731707317074</v>
      </c>
      <c r="O51" s="27" t="str">
        <f t="shared" ca="1" si="8"/>
        <v>Pollo muere</v>
      </c>
      <c r="P51">
        <f t="shared" ca="1" si="6"/>
        <v>0</v>
      </c>
      <c r="Q51">
        <f ca="1">AVERAGE($P$11:P51)</f>
        <v>8.0487804878048781</v>
      </c>
    </row>
    <row r="52" spans="9:17" x14ac:dyDescent="0.25">
      <c r="I52" s="20">
        <v>42</v>
      </c>
      <c r="J52">
        <f t="shared" ca="1" si="3"/>
        <v>6.7388157585077657E-2</v>
      </c>
      <c r="K52">
        <f t="shared" ca="1" si="0"/>
        <v>1</v>
      </c>
      <c r="L52" s="27" t="str">
        <f t="shared" ca="1" si="4"/>
        <v>Huevo roto</v>
      </c>
      <c r="M52">
        <f t="shared" ca="1" si="5"/>
        <v>0</v>
      </c>
      <c r="N52">
        <f ca="1">AVERAGE($M$11:M52)</f>
        <v>1.2857142857142858</v>
      </c>
      <c r="O52" s="27" t="str">
        <f t="shared" ca="1" si="8"/>
        <v>-</v>
      </c>
      <c r="P52">
        <f t="shared" ca="1" si="6"/>
        <v>0</v>
      </c>
      <c r="Q52">
        <f ca="1">AVERAGE($P$11:P52)</f>
        <v>7.8571428571428568</v>
      </c>
    </row>
    <row r="53" spans="9:17" x14ac:dyDescent="0.25">
      <c r="I53" s="20">
        <v>43</v>
      </c>
      <c r="J53">
        <f t="shared" ca="1" si="3"/>
        <v>0.64844501934080179</v>
      </c>
      <c r="K53">
        <f t="shared" ca="1" si="0"/>
        <v>1</v>
      </c>
      <c r="L53" s="27" t="str">
        <f t="shared" ca="1" si="4"/>
        <v>Huevo bien</v>
      </c>
      <c r="M53">
        <f t="shared" ca="1" si="5"/>
        <v>2</v>
      </c>
      <c r="N53">
        <f ca="1">AVERAGE($M$11:M53)</f>
        <v>1.3023255813953489</v>
      </c>
      <c r="O53" s="27" t="str">
        <f t="shared" ca="1" si="8"/>
        <v>-</v>
      </c>
      <c r="P53">
        <f t="shared" ca="1" si="6"/>
        <v>0</v>
      </c>
      <c r="Q53">
        <f ca="1">AVERAGE($P$11:P53)</f>
        <v>7.6744186046511631</v>
      </c>
    </row>
    <row r="54" spans="9:17" x14ac:dyDescent="0.25">
      <c r="I54" s="20">
        <v>44</v>
      </c>
      <c r="J54">
        <f t="shared" ca="1" si="3"/>
        <v>0.90305747062317165</v>
      </c>
      <c r="K54">
        <f t="shared" ca="1" si="0"/>
        <v>0</v>
      </c>
      <c r="L54" s="27" t="str">
        <f t="shared" ca="1" si="4"/>
        <v>-</v>
      </c>
      <c r="M54">
        <f t="shared" ca="1" si="5"/>
        <v>0</v>
      </c>
      <c r="N54">
        <f ca="1">AVERAGE($M$11:M54)</f>
        <v>1.2727272727272727</v>
      </c>
      <c r="O54" s="27" t="str">
        <f t="shared" ca="1" si="8"/>
        <v>-</v>
      </c>
      <c r="P54">
        <f t="shared" ca="1" si="6"/>
        <v>0</v>
      </c>
      <c r="Q54">
        <f ca="1">AVERAGE($P$11:P54)</f>
        <v>7.5</v>
      </c>
    </row>
    <row r="55" spans="9:17" x14ac:dyDescent="0.25">
      <c r="I55" s="20">
        <v>45</v>
      </c>
      <c r="J55">
        <f t="shared" ca="1" si="3"/>
        <v>0.63753112169384074</v>
      </c>
      <c r="K55">
        <f t="shared" ca="1" si="0"/>
        <v>1</v>
      </c>
      <c r="L55" s="27" t="str">
        <f t="shared" ca="1" si="4"/>
        <v>Huevo bien</v>
      </c>
      <c r="M55">
        <f t="shared" ca="1" si="5"/>
        <v>2</v>
      </c>
      <c r="N55">
        <f ca="1">AVERAGE($M$11:M55)</f>
        <v>1.288888888888889</v>
      </c>
      <c r="O55" s="27" t="str">
        <f t="shared" ca="1" si="8"/>
        <v>-</v>
      </c>
      <c r="P55">
        <f t="shared" ca="1" si="6"/>
        <v>0</v>
      </c>
      <c r="Q55">
        <f ca="1">AVERAGE($P$11:P55)</f>
        <v>7.333333333333333</v>
      </c>
    </row>
    <row r="56" spans="9:17" x14ac:dyDescent="0.25">
      <c r="I56" s="20">
        <v>46</v>
      </c>
      <c r="J56">
        <f t="shared" ca="1" si="3"/>
        <v>0.49732839551825347</v>
      </c>
      <c r="K56">
        <f t="shared" ca="1" si="0"/>
        <v>1</v>
      </c>
      <c r="L56" s="27" t="str">
        <f t="shared" ca="1" si="4"/>
        <v>Huevo bien</v>
      </c>
      <c r="M56">
        <f t="shared" ca="1" si="5"/>
        <v>2</v>
      </c>
      <c r="N56">
        <f ca="1">AVERAGE($M$11:M56)</f>
        <v>1.3043478260869565</v>
      </c>
      <c r="O56" s="27" t="str">
        <f t="shared" ca="1" si="8"/>
        <v>-</v>
      </c>
      <c r="P56">
        <f t="shared" ca="1" si="6"/>
        <v>0</v>
      </c>
      <c r="Q56">
        <f ca="1">AVERAGE($P$11:P56)</f>
        <v>7.1739130434782608</v>
      </c>
    </row>
    <row r="57" spans="9:17" x14ac:dyDescent="0.25">
      <c r="I57" s="20">
        <v>47</v>
      </c>
      <c r="J57">
        <f t="shared" ca="1" si="3"/>
        <v>2.8582203461623545E-2</v>
      </c>
      <c r="K57">
        <f t="shared" ca="1" si="0"/>
        <v>1</v>
      </c>
      <c r="L57" s="27" t="str">
        <f t="shared" ca="1" si="4"/>
        <v>Huevo roto</v>
      </c>
      <c r="M57">
        <f t="shared" ca="1" si="5"/>
        <v>0</v>
      </c>
      <c r="N57">
        <f ca="1">AVERAGE($M$11:M57)</f>
        <v>1.2765957446808511</v>
      </c>
      <c r="O57" s="27" t="str">
        <f t="shared" ca="1" si="8"/>
        <v>-</v>
      </c>
      <c r="P57">
        <f t="shared" ca="1" si="6"/>
        <v>0</v>
      </c>
      <c r="Q57">
        <f ca="1">AVERAGE($P$11:P57)</f>
        <v>7.0212765957446805</v>
      </c>
    </row>
    <row r="58" spans="9:17" x14ac:dyDescent="0.25">
      <c r="I58" s="20">
        <v>48</v>
      </c>
      <c r="J58">
        <f t="shared" ca="1" si="3"/>
        <v>0.28054058140738813</v>
      </c>
      <c r="K58">
        <f t="shared" ca="1" si="0"/>
        <v>1</v>
      </c>
      <c r="L58" s="27" t="str">
        <f t="shared" ca="1" si="4"/>
        <v>Nace pollo</v>
      </c>
      <c r="M58">
        <f t="shared" ca="1" si="5"/>
        <v>0</v>
      </c>
      <c r="N58">
        <f ca="1">AVERAGE($M$11:M58)</f>
        <v>1.25</v>
      </c>
      <c r="O58" s="27" t="str">
        <f t="shared" ca="1" si="8"/>
        <v>Pollo vive</v>
      </c>
      <c r="P58">
        <f t="shared" ca="1" si="6"/>
        <v>30</v>
      </c>
      <c r="Q58">
        <f ca="1">AVERAGE($P$11:P58)</f>
        <v>7.5</v>
      </c>
    </row>
    <row r="59" spans="9:17" x14ac:dyDescent="0.25">
      <c r="I59" s="20">
        <v>49</v>
      </c>
      <c r="J59">
        <f t="shared" ca="1" si="3"/>
        <v>9.7910864983846602E-2</v>
      </c>
      <c r="K59">
        <f t="shared" ca="1" si="0"/>
        <v>1</v>
      </c>
      <c r="L59" s="27" t="str">
        <f t="shared" ca="1" si="4"/>
        <v>Huevo roto</v>
      </c>
      <c r="M59">
        <f t="shared" ca="1" si="5"/>
        <v>0</v>
      </c>
      <c r="N59">
        <f ca="1">AVERAGE($M$11:M59)</f>
        <v>1.2244897959183674</v>
      </c>
      <c r="O59" s="27" t="str">
        <f t="shared" ca="1" si="8"/>
        <v>-</v>
      </c>
      <c r="P59">
        <f t="shared" ca="1" si="6"/>
        <v>0</v>
      </c>
      <c r="Q59">
        <f ca="1">AVERAGE($P$11:P59)</f>
        <v>7.3469387755102042</v>
      </c>
    </row>
    <row r="60" spans="9:17" x14ac:dyDescent="0.25">
      <c r="I60" s="20">
        <v>50</v>
      </c>
      <c r="J60">
        <f t="shared" ca="1" si="3"/>
        <v>0.7529014603738049</v>
      </c>
      <c r="K60">
        <f t="shared" ca="1" si="0"/>
        <v>2</v>
      </c>
      <c r="L60" s="27" t="str">
        <f t="shared" ca="1" si="4"/>
        <v>Huevo bien</v>
      </c>
      <c r="M60">
        <f t="shared" ca="1" si="5"/>
        <v>4</v>
      </c>
      <c r="N60">
        <f ca="1">AVERAGE($M$11:M60)</f>
        <v>1.28</v>
      </c>
      <c r="O60" s="27" t="str">
        <f t="shared" ca="1" si="8"/>
        <v>-</v>
      </c>
      <c r="P60">
        <f t="shared" ca="1" si="6"/>
        <v>0</v>
      </c>
      <c r="Q60">
        <f ca="1">AVERAGE($P$11:P60)</f>
        <v>7.2</v>
      </c>
    </row>
    <row r="61" spans="9:17" x14ac:dyDescent="0.25">
      <c r="I61" s="20">
        <v>51</v>
      </c>
      <c r="J61">
        <f t="shared" ca="1" si="3"/>
        <v>0.45395115649480866</v>
      </c>
      <c r="K61">
        <f t="shared" ca="1" si="0"/>
        <v>1</v>
      </c>
      <c r="L61" s="27" t="str">
        <f t="shared" ca="1" si="4"/>
        <v>Huevo bien</v>
      </c>
      <c r="M61">
        <f t="shared" ca="1" si="5"/>
        <v>2</v>
      </c>
      <c r="N61">
        <f ca="1">AVERAGE($M$11:M61)</f>
        <v>1.2941176470588236</v>
      </c>
      <c r="O61" s="27" t="str">
        <f t="shared" ca="1" si="8"/>
        <v>-</v>
      </c>
      <c r="P61">
        <f t="shared" ca="1" si="6"/>
        <v>0</v>
      </c>
      <c r="Q61">
        <f ca="1">AVERAGE($P$11:P61)</f>
        <v>7.0588235294117645</v>
      </c>
    </row>
    <row r="62" spans="9:17" x14ac:dyDescent="0.25">
      <c r="I62" s="20">
        <v>52</v>
      </c>
      <c r="J62">
        <f t="shared" ca="1" si="3"/>
        <v>9.5357721271748019E-2</v>
      </c>
      <c r="K62">
        <f t="shared" ca="1" si="0"/>
        <v>1</v>
      </c>
      <c r="L62" s="27" t="str">
        <f t="shared" ca="1" si="4"/>
        <v>Huevo roto</v>
      </c>
      <c r="M62">
        <f t="shared" ca="1" si="5"/>
        <v>0</v>
      </c>
      <c r="N62">
        <f ca="1">AVERAGE($M$11:M62)</f>
        <v>1.2692307692307692</v>
      </c>
      <c r="O62" s="27" t="str">
        <f t="shared" ca="1" si="8"/>
        <v>-</v>
      </c>
      <c r="P62">
        <f t="shared" ca="1" si="6"/>
        <v>0</v>
      </c>
      <c r="Q62">
        <f ca="1">AVERAGE($P$11:P62)</f>
        <v>6.9230769230769234</v>
      </c>
    </row>
    <row r="63" spans="9:17" x14ac:dyDescent="0.25">
      <c r="I63" s="20">
        <v>53</v>
      </c>
      <c r="J63">
        <f t="shared" ca="1" si="3"/>
        <v>4.7344214744902802E-2</v>
      </c>
      <c r="K63">
        <f t="shared" ca="1" si="0"/>
        <v>1</v>
      </c>
      <c r="L63" s="27" t="str">
        <f t="shared" ca="1" si="4"/>
        <v>Huevo roto</v>
      </c>
      <c r="M63">
        <f t="shared" ca="1" si="5"/>
        <v>0</v>
      </c>
      <c r="N63">
        <f ca="1">AVERAGE($M$11:M63)</f>
        <v>1.2452830188679245</v>
      </c>
      <c r="O63" s="27" t="str">
        <f t="shared" ca="1" si="8"/>
        <v>-</v>
      </c>
      <c r="P63">
        <f t="shared" ca="1" si="6"/>
        <v>0</v>
      </c>
      <c r="Q63">
        <f ca="1">AVERAGE($P$11:P63)</f>
        <v>6.7924528301886795</v>
      </c>
    </row>
    <row r="64" spans="9:17" x14ac:dyDescent="0.25">
      <c r="I64" s="20">
        <v>54</v>
      </c>
      <c r="J64">
        <f t="shared" ca="1" si="3"/>
        <v>0.99951872399284525</v>
      </c>
      <c r="K64">
        <f t="shared" ca="1" si="0"/>
        <v>0</v>
      </c>
      <c r="L64" s="27" t="str">
        <f t="shared" ca="1" si="4"/>
        <v>-</v>
      </c>
      <c r="M64">
        <f t="shared" ca="1" si="5"/>
        <v>0</v>
      </c>
      <c r="N64">
        <f ca="1">AVERAGE($M$11:M64)</f>
        <v>1.2222222222222223</v>
      </c>
      <c r="O64" s="27" t="str">
        <f t="shared" ca="1" si="8"/>
        <v>-</v>
      </c>
      <c r="P64">
        <f t="shared" ca="1" si="6"/>
        <v>0</v>
      </c>
      <c r="Q64">
        <f ca="1">AVERAGE($P$11:P64)</f>
        <v>6.666666666666667</v>
      </c>
    </row>
    <row r="65" spans="9:17" x14ac:dyDescent="0.25">
      <c r="I65" s="20">
        <v>55</v>
      </c>
      <c r="J65">
        <f t="shared" ca="1" si="3"/>
        <v>0.28621668117925547</v>
      </c>
      <c r="K65">
        <f t="shared" ca="1" si="0"/>
        <v>1</v>
      </c>
      <c r="L65" s="27" t="str">
        <f t="shared" ca="1" si="4"/>
        <v>Nace pollo</v>
      </c>
      <c r="M65">
        <f t="shared" ca="1" si="5"/>
        <v>0</v>
      </c>
      <c r="N65">
        <f ca="1">AVERAGE($M$11:M65)</f>
        <v>1.2</v>
      </c>
      <c r="O65" s="27" t="str">
        <f t="shared" ca="1" si="8"/>
        <v>Pollo vive</v>
      </c>
      <c r="P65">
        <f t="shared" ca="1" si="6"/>
        <v>30</v>
      </c>
      <c r="Q65">
        <f ca="1">AVERAGE($P$11:P65)</f>
        <v>7.0909090909090908</v>
      </c>
    </row>
    <row r="66" spans="9:17" x14ac:dyDescent="0.25">
      <c r="I66" s="20">
        <v>56</v>
      </c>
      <c r="J66">
        <f t="shared" ca="1" si="3"/>
        <v>0.27575085434941993</v>
      </c>
      <c r="K66">
        <f t="shared" ca="1" si="0"/>
        <v>1</v>
      </c>
      <c r="L66" s="27" t="str">
        <f t="shared" ca="1" si="4"/>
        <v>Nace pollo</v>
      </c>
      <c r="M66">
        <f t="shared" ca="1" si="5"/>
        <v>0</v>
      </c>
      <c r="N66">
        <f ca="1">AVERAGE($M$11:M66)</f>
        <v>1.1785714285714286</v>
      </c>
      <c r="O66" s="27" t="str">
        <f t="shared" ca="1" si="8"/>
        <v>Pollo vive</v>
      </c>
      <c r="P66">
        <f t="shared" ca="1" si="6"/>
        <v>30</v>
      </c>
      <c r="Q66">
        <f ca="1">AVERAGE($P$11:P66)</f>
        <v>7.5</v>
      </c>
    </row>
    <row r="67" spans="9:17" x14ac:dyDescent="0.25">
      <c r="I67" s="20">
        <v>57</v>
      </c>
      <c r="J67">
        <f t="shared" ca="1" si="3"/>
        <v>0.40628522383973542</v>
      </c>
      <c r="K67">
        <f t="shared" ca="1" si="0"/>
        <v>1</v>
      </c>
      <c r="L67" s="27" t="str">
        <f t="shared" ca="1" si="4"/>
        <v>Nace pollo</v>
      </c>
      <c r="M67">
        <f t="shared" ca="1" si="5"/>
        <v>0</v>
      </c>
      <c r="N67">
        <f ca="1">AVERAGE($M$11:M67)</f>
        <v>1.1578947368421053</v>
      </c>
      <c r="O67" s="27" t="str">
        <f t="shared" ca="1" si="8"/>
        <v>Pollo vive</v>
      </c>
      <c r="P67">
        <f t="shared" ca="1" si="6"/>
        <v>30</v>
      </c>
      <c r="Q67">
        <f ca="1">AVERAGE($P$11:P67)</f>
        <v>7.8947368421052628</v>
      </c>
    </row>
    <row r="68" spans="9:17" x14ac:dyDescent="0.25">
      <c r="I68" s="20">
        <v>58</v>
      </c>
      <c r="J68">
        <f t="shared" ca="1" si="3"/>
        <v>0.76049858485463684</v>
      </c>
      <c r="K68">
        <f t="shared" ca="1" si="0"/>
        <v>2</v>
      </c>
      <c r="L68" s="27" t="str">
        <f t="shared" ca="1" si="4"/>
        <v>Huevo bien</v>
      </c>
      <c r="M68">
        <f t="shared" ca="1" si="5"/>
        <v>4</v>
      </c>
      <c r="N68">
        <f ca="1">AVERAGE($M$11:M68)</f>
        <v>1.2068965517241379</v>
      </c>
      <c r="O68" s="27" t="str">
        <f t="shared" ca="1" si="8"/>
        <v>-</v>
      </c>
      <c r="P68">
        <f t="shared" ca="1" si="6"/>
        <v>0</v>
      </c>
      <c r="Q68">
        <f ca="1">AVERAGE($P$11:P68)</f>
        <v>7.7586206896551726</v>
      </c>
    </row>
    <row r="69" spans="9:17" x14ac:dyDescent="0.25">
      <c r="I69" s="20">
        <v>59</v>
      </c>
      <c r="J69">
        <f t="shared" ca="1" si="3"/>
        <v>0.4277159938818863</v>
      </c>
      <c r="K69">
        <f t="shared" ca="1" si="0"/>
        <v>1</v>
      </c>
      <c r="L69" s="27" t="str">
        <f t="shared" ca="1" si="4"/>
        <v>Nace pollo</v>
      </c>
      <c r="M69">
        <f t="shared" ca="1" si="5"/>
        <v>0</v>
      </c>
      <c r="N69">
        <f ca="1">AVERAGE($M$11:M69)</f>
        <v>1.1864406779661016</v>
      </c>
      <c r="O69" s="27" t="str">
        <f t="shared" ca="1" si="8"/>
        <v>Pollo vive</v>
      </c>
      <c r="P69">
        <f t="shared" ca="1" si="6"/>
        <v>30</v>
      </c>
      <c r="Q69">
        <f ca="1">AVERAGE($P$11:P69)</f>
        <v>8.1355932203389827</v>
      </c>
    </row>
    <row r="70" spans="9:17" x14ac:dyDescent="0.25">
      <c r="I70" s="20">
        <v>60</v>
      </c>
      <c r="J70">
        <f t="shared" ca="1" si="3"/>
        <v>0.65823800460284254</v>
      </c>
      <c r="K70">
        <f t="shared" ca="1" si="0"/>
        <v>1</v>
      </c>
      <c r="L70" s="27" t="str">
        <f t="shared" ca="1" si="4"/>
        <v>Huevo bien</v>
      </c>
      <c r="M70">
        <f t="shared" ca="1" si="5"/>
        <v>2</v>
      </c>
      <c r="N70">
        <f ca="1">AVERAGE($M$11:M70)</f>
        <v>1.2</v>
      </c>
      <c r="O70" s="27" t="str">
        <f t="shared" ca="1" si="8"/>
        <v>-</v>
      </c>
      <c r="P70">
        <f t="shared" ca="1" si="6"/>
        <v>0</v>
      </c>
      <c r="Q70">
        <f ca="1">AVERAGE($P$11:P70)</f>
        <v>8</v>
      </c>
    </row>
    <row r="71" spans="9:17" x14ac:dyDescent="0.25">
      <c r="I71" s="20">
        <v>61</v>
      </c>
      <c r="J71">
        <f t="shared" ca="1" si="3"/>
        <v>0.51972148251750927</v>
      </c>
      <c r="K71">
        <f t="shared" ca="1" si="0"/>
        <v>1</v>
      </c>
      <c r="L71" s="27" t="str">
        <f t="shared" ca="1" si="4"/>
        <v>Huevo bien</v>
      </c>
      <c r="M71">
        <f t="shared" ca="1" si="5"/>
        <v>2</v>
      </c>
      <c r="N71">
        <f ca="1">AVERAGE($M$11:M71)</f>
        <v>1.2131147540983607</v>
      </c>
      <c r="O71" s="27" t="str">
        <f t="shared" ca="1" si="8"/>
        <v>-</v>
      </c>
      <c r="P71">
        <f t="shared" ca="1" si="6"/>
        <v>0</v>
      </c>
      <c r="Q71">
        <f ca="1">AVERAGE($P$11:P71)</f>
        <v>7.8688524590163933</v>
      </c>
    </row>
    <row r="72" spans="9:17" x14ac:dyDescent="0.25">
      <c r="I72" s="20">
        <v>62</v>
      </c>
      <c r="J72">
        <f t="shared" ca="1" si="3"/>
        <v>0.53428807662733735</v>
      </c>
      <c r="K72">
        <f t="shared" ca="1" si="0"/>
        <v>1</v>
      </c>
      <c r="L72" s="27" t="str">
        <f t="shared" ca="1" si="4"/>
        <v>Huevo bien</v>
      </c>
      <c r="M72">
        <f t="shared" ca="1" si="5"/>
        <v>2</v>
      </c>
      <c r="N72">
        <f ca="1">AVERAGE($M$11:M72)</f>
        <v>1.2258064516129032</v>
      </c>
      <c r="O72" s="27" t="str">
        <f t="shared" ca="1" si="8"/>
        <v>-</v>
      </c>
      <c r="P72">
        <f t="shared" ca="1" si="6"/>
        <v>0</v>
      </c>
      <c r="Q72">
        <f ca="1">AVERAGE($P$11:P72)</f>
        <v>7.741935483870968</v>
      </c>
    </row>
    <row r="73" spans="9:17" x14ac:dyDescent="0.25">
      <c r="I73" s="20">
        <v>63</v>
      </c>
      <c r="J73">
        <f t="shared" ca="1" si="3"/>
        <v>0.28430727334229455</v>
      </c>
      <c r="K73">
        <f t="shared" ca="1" si="0"/>
        <v>1</v>
      </c>
      <c r="L73" s="27" t="str">
        <f t="shared" ca="1" si="4"/>
        <v>Nace pollo</v>
      </c>
      <c r="M73">
        <f t="shared" ca="1" si="5"/>
        <v>0</v>
      </c>
      <c r="N73">
        <f ca="1">AVERAGE($M$11:M73)</f>
        <v>1.2063492063492063</v>
      </c>
      <c r="O73" s="27" t="str">
        <f t="shared" ca="1" si="8"/>
        <v>Pollo vive</v>
      </c>
      <c r="P73">
        <f t="shared" ca="1" si="6"/>
        <v>30</v>
      </c>
      <c r="Q73">
        <f ca="1">AVERAGE($P$11:P73)</f>
        <v>8.0952380952380949</v>
      </c>
    </row>
    <row r="74" spans="9:17" x14ac:dyDescent="0.25">
      <c r="I74" s="20">
        <v>64</v>
      </c>
      <c r="J74">
        <f t="shared" ca="1" si="3"/>
        <v>0.24970003452607625</v>
      </c>
      <c r="K74">
        <f t="shared" ca="1" si="0"/>
        <v>1</v>
      </c>
      <c r="L74" s="27" t="str">
        <f t="shared" ca="1" si="4"/>
        <v>Nace pollo</v>
      </c>
      <c r="M74">
        <f t="shared" ca="1" si="5"/>
        <v>0</v>
      </c>
      <c r="N74">
        <f ca="1">AVERAGE($M$11:M74)</f>
        <v>1.1875</v>
      </c>
      <c r="O74" s="27" t="str">
        <f t="shared" ca="1" si="8"/>
        <v>Pollo vive</v>
      </c>
      <c r="P74">
        <f t="shared" ca="1" si="6"/>
        <v>30</v>
      </c>
      <c r="Q74">
        <f ca="1">AVERAGE($P$11:P74)</f>
        <v>8.4375</v>
      </c>
    </row>
    <row r="75" spans="9:17" x14ac:dyDescent="0.25">
      <c r="I75" s="20">
        <v>65</v>
      </c>
      <c r="J75">
        <f t="shared" ca="1" si="3"/>
        <v>0.42635906259487355</v>
      </c>
      <c r="K75">
        <f t="shared" ca="1" si="0"/>
        <v>1</v>
      </c>
      <c r="L75" s="27" t="str">
        <f t="shared" ca="1" si="4"/>
        <v>Nace pollo</v>
      </c>
      <c r="M75">
        <f t="shared" ca="1" si="5"/>
        <v>0</v>
      </c>
      <c r="N75">
        <f ca="1">AVERAGE($M$11:M75)</f>
        <v>1.1692307692307693</v>
      </c>
      <c r="O75" s="27" t="str">
        <f t="shared" ref="O75:O110" ca="1" si="9">IF(L75="Nace pollo",VLOOKUP(J75,$A$21:$B$22,2),"-")</f>
        <v>Pollo vive</v>
      </c>
      <c r="P75">
        <f t="shared" ca="1" si="6"/>
        <v>30</v>
      </c>
      <c r="Q75">
        <f ca="1">AVERAGE($P$11:P75)</f>
        <v>8.7692307692307701</v>
      </c>
    </row>
    <row r="76" spans="9:17" x14ac:dyDescent="0.25">
      <c r="I76" s="20">
        <v>66</v>
      </c>
      <c r="J76">
        <f t="shared" ref="J76:J110" ca="1" si="10">RAND()</f>
        <v>0.4862119462110488</v>
      </c>
      <c r="K76">
        <f t="shared" ref="K76:K110" ca="1" si="11">VLOOKUP(J76,$A$11:$B$13,2)</f>
        <v>1</v>
      </c>
      <c r="L76" s="27" t="str">
        <f t="shared" ref="L76:L110" ca="1" si="12">IF(K76=0,"-",VLOOKUP(J76,$A$16:$B$18,2))</f>
        <v>Huevo bien</v>
      </c>
      <c r="M76">
        <f t="shared" ref="M76:M110" ca="1" si="13">IF(L76="Huevo bien",IF(K76=1,2,IF(K76=2,4,0)),0)</f>
        <v>2</v>
      </c>
      <c r="N76">
        <f ca="1">AVERAGE($M$11:M76)</f>
        <v>1.1818181818181819</v>
      </c>
      <c r="O76" s="27" t="str">
        <f t="shared" ca="1" si="9"/>
        <v>-</v>
      </c>
      <c r="P76">
        <f t="shared" ref="P76:P110" ca="1" si="14">IF(O76="Pollo vive",IF(K76=1,30,IF(K76=2,60,0)),0)</f>
        <v>0</v>
      </c>
      <c r="Q76">
        <f ca="1">AVERAGE($P$11:P76)</f>
        <v>8.6363636363636367</v>
      </c>
    </row>
    <row r="77" spans="9:17" x14ac:dyDescent="0.25">
      <c r="I77" s="20">
        <v>67</v>
      </c>
      <c r="J77">
        <f t="shared" ca="1" si="10"/>
        <v>0.70171289531437842</v>
      </c>
      <c r="K77">
        <f t="shared" ca="1" si="11"/>
        <v>2</v>
      </c>
      <c r="L77" s="27" t="str">
        <f t="shared" ca="1" si="12"/>
        <v>Huevo bien</v>
      </c>
      <c r="M77">
        <f t="shared" ca="1" si="13"/>
        <v>4</v>
      </c>
      <c r="N77">
        <f ca="1">AVERAGE($M$11:M77)</f>
        <v>1.2238805970149254</v>
      </c>
      <c r="O77" s="27" t="str">
        <f t="shared" ca="1" si="9"/>
        <v>-</v>
      </c>
      <c r="P77">
        <f t="shared" ca="1" si="14"/>
        <v>0</v>
      </c>
      <c r="Q77">
        <f ca="1">AVERAGE($P$11:P77)</f>
        <v>8.5074626865671643</v>
      </c>
    </row>
    <row r="78" spans="9:17" x14ac:dyDescent="0.25">
      <c r="I78" s="20">
        <v>68</v>
      </c>
      <c r="J78">
        <f t="shared" ca="1" si="10"/>
        <v>0.23092447840482544</v>
      </c>
      <c r="K78">
        <f t="shared" ca="1" si="11"/>
        <v>1</v>
      </c>
      <c r="L78" s="27" t="str">
        <f t="shared" ca="1" si="12"/>
        <v>Nace pollo</v>
      </c>
      <c r="M78">
        <f t="shared" ca="1" si="13"/>
        <v>0</v>
      </c>
      <c r="N78">
        <f ca="1">AVERAGE($M$11:M78)</f>
        <v>1.2058823529411764</v>
      </c>
      <c r="O78" s="27" t="str">
        <f t="shared" ca="1" si="9"/>
        <v>Pollo vive</v>
      </c>
      <c r="P78">
        <f t="shared" ca="1" si="14"/>
        <v>30</v>
      </c>
      <c r="Q78">
        <f ca="1">AVERAGE($P$11:P78)</f>
        <v>8.8235294117647065</v>
      </c>
    </row>
    <row r="79" spans="9:17" x14ac:dyDescent="0.25">
      <c r="I79" s="20">
        <v>69</v>
      </c>
      <c r="J79">
        <f t="shared" ca="1" si="10"/>
        <v>0.50699941598967613</v>
      </c>
      <c r="K79">
        <f t="shared" ca="1" si="11"/>
        <v>1</v>
      </c>
      <c r="L79" s="27" t="str">
        <f t="shared" ca="1" si="12"/>
        <v>Huevo bien</v>
      </c>
      <c r="M79">
        <f t="shared" ca="1" si="13"/>
        <v>2</v>
      </c>
      <c r="N79">
        <f ca="1">AVERAGE($M$11:M79)</f>
        <v>1.2173913043478262</v>
      </c>
      <c r="O79" s="27" t="str">
        <f t="shared" ca="1" si="9"/>
        <v>-</v>
      </c>
      <c r="P79">
        <f t="shared" ca="1" si="14"/>
        <v>0</v>
      </c>
      <c r="Q79">
        <f ca="1">AVERAGE($P$11:P79)</f>
        <v>8.695652173913043</v>
      </c>
    </row>
    <row r="80" spans="9:17" x14ac:dyDescent="0.25">
      <c r="I80" s="20">
        <v>70</v>
      </c>
      <c r="J80">
        <f t="shared" ca="1" si="10"/>
        <v>0.4225850844787028</v>
      </c>
      <c r="K80">
        <f t="shared" ca="1" si="11"/>
        <v>1</v>
      </c>
      <c r="L80" s="27" t="str">
        <f t="shared" ca="1" si="12"/>
        <v>Nace pollo</v>
      </c>
      <c r="M80">
        <f t="shared" ca="1" si="13"/>
        <v>0</v>
      </c>
      <c r="N80">
        <f ca="1">AVERAGE($M$11:M80)</f>
        <v>1.2</v>
      </c>
      <c r="O80" s="27" t="str">
        <f t="shared" ca="1" si="9"/>
        <v>Pollo vive</v>
      </c>
      <c r="P80">
        <f t="shared" ca="1" si="14"/>
        <v>30</v>
      </c>
      <c r="Q80">
        <f ca="1">AVERAGE($P$11:P80)</f>
        <v>9</v>
      </c>
    </row>
    <row r="81" spans="9:17" x14ac:dyDescent="0.25">
      <c r="I81" s="20">
        <v>71</v>
      </c>
      <c r="J81">
        <f t="shared" ca="1" si="10"/>
        <v>0.36408870884901012</v>
      </c>
      <c r="K81">
        <f t="shared" ca="1" si="11"/>
        <v>1</v>
      </c>
      <c r="L81" s="27" t="str">
        <f t="shared" ca="1" si="12"/>
        <v>Nace pollo</v>
      </c>
      <c r="M81">
        <f t="shared" ca="1" si="13"/>
        <v>0</v>
      </c>
      <c r="N81">
        <f ca="1">AVERAGE($M$11:M81)</f>
        <v>1.1830985915492958</v>
      </c>
      <c r="O81" s="27" t="str">
        <f t="shared" ca="1" si="9"/>
        <v>Pollo vive</v>
      </c>
      <c r="P81">
        <f t="shared" ca="1" si="14"/>
        <v>30</v>
      </c>
      <c r="Q81">
        <f ca="1">AVERAGE($P$11:P81)</f>
        <v>9.295774647887324</v>
      </c>
    </row>
    <row r="82" spans="9:17" x14ac:dyDescent="0.25">
      <c r="I82" s="20">
        <v>72</v>
      </c>
      <c r="J82">
        <f t="shared" ca="1" si="10"/>
        <v>0.99134769764176789</v>
      </c>
      <c r="K82">
        <f t="shared" ca="1" si="11"/>
        <v>0</v>
      </c>
      <c r="L82" s="27" t="str">
        <f t="shared" ca="1" si="12"/>
        <v>-</v>
      </c>
      <c r="M82">
        <f t="shared" ca="1" si="13"/>
        <v>0</v>
      </c>
      <c r="N82">
        <f ca="1">AVERAGE($M$11:M82)</f>
        <v>1.1666666666666667</v>
      </c>
      <c r="O82" s="27" t="str">
        <f t="shared" ca="1" si="9"/>
        <v>-</v>
      </c>
      <c r="P82">
        <f t="shared" ca="1" si="14"/>
        <v>0</v>
      </c>
      <c r="Q82">
        <f ca="1">AVERAGE($P$11:P82)</f>
        <v>9.1666666666666661</v>
      </c>
    </row>
    <row r="83" spans="9:17" x14ac:dyDescent="0.25">
      <c r="I83" s="20">
        <v>73</v>
      </c>
      <c r="J83">
        <f t="shared" ca="1" si="10"/>
        <v>0.55988456338021564</v>
      </c>
      <c r="K83">
        <f t="shared" ca="1" si="11"/>
        <v>1</v>
      </c>
      <c r="L83" s="27" t="str">
        <f t="shared" ca="1" si="12"/>
        <v>Huevo bien</v>
      </c>
      <c r="M83">
        <f t="shared" ca="1" si="13"/>
        <v>2</v>
      </c>
      <c r="N83">
        <f ca="1">AVERAGE($M$11:M83)</f>
        <v>1.178082191780822</v>
      </c>
      <c r="O83" s="27" t="str">
        <f t="shared" ca="1" si="9"/>
        <v>-</v>
      </c>
      <c r="P83">
        <f t="shared" ca="1" si="14"/>
        <v>0</v>
      </c>
      <c r="Q83">
        <f ca="1">AVERAGE($P$11:P83)</f>
        <v>9.0410958904109595</v>
      </c>
    </row>
    <row r="84" spans="9:17" x14ac:dyDescent="0.25">
      <c r="I84" s="20">
        <v>74</v>
      </c>
      <c r="J84">
        <f t="shared" ca="1" si="10"/>
        <v>0.67145154827366349</v>
      </c>
      <c r="K84">
        <f t="shared" ca="1" si="11"/>
        <v>1</v>
      </c>
      <c r="L84" s="27" t="str">
        <f t="shared" ca="1" si="12"/>
        <v>Huevo bien</v>
      </c>
      <c r="M84">
        <f t="shared" ca="1" si="13"/>
        <v>2</v>
      </c>
      <c r="N84">
        <f ca="1">AVERAGE($M$11:M84)</f>
        <v>1.1891891891891893</v>
      </c>
      <c r="O84" s="27" t="str">
        <f t="shared" ca="1" si="9"/>
        <v>-</v>
      </c>
      <c r="P84">
        <f t="shared" ca="1" si="14"/>
        <v>0</v>
      </c>
      <c r="Q84">
        <f ca="1">AVERAGE($P$11:P84)</f>
        <v>8.9189189189189193</v>
      </c>
    </row>
    <row r="85" spans="9:17" x14ac:dyDescent="0.25">
      <c r="I85" s="20">
        <v>75</v>
      </c>
      <c r="J85">
        <f t="shared" ca="1" si="10"/>
        <v>0.8808159653502855</v>
      </c>
      <c r="K85">
        <f t="shared" ca="1" si="11"/>
        <v>2</v>
      </c>
      <c r="L85" s="27" t="str">
        <f t="shared" ca="1" si="12"/>
        <v>Huevo bien</v>
      </c>
      <c r="M85">
        <f t="shared" ca="1" si="13"/>
        <v>4</v>
      </c>
      <c r="N85">
        <f ca="1">AVERAGE($M$11:M85)</f>
        <v>1.2266666666666666</v>
      </c>
      <c r="O85" s="27" t="str">
        <f t="shared" ca="1" si="9"/>
        <v>-</v>
      </c>
      <c r="P85">
        <f t="shared" ca="1" si="14"/>
        <v>0</v>
      </c>
      <c r="Q85">
        <f ca="1">AVERAGE($P$11:P85)</f>
        <v>8.8000000000000007</v>
      </c>
    </row>
    <row r="86" spans="9:17" x14ac:dyDescent="0.25">
      <c r="I86" s="20">
        <v>76</v>
      </c>
      <c r="J86">
        <f t="shared" ca="1" si="10"/>
        <v>0.32458310081935982</v>
      </c>
      <c r="K86">
        <f t="shared" ca="1" si="11"/>
        <v>1</v>
      </c>
      <c r="L86" s="27" t="str">
        <f t="shared" ca="1" si="12"/>
        <v>Nace pollo</v>
      </c>
      <c r="M86">
        <f t="shared" ca="1" si="13"/>
        <v>0</v>
      </c>
      <c r="N86">
        <f ca="1">AVERAGE($M$11:M86)</f>
        <v>1.2105263157894737</v>
      </c>
      <c r="O86" s="27" t="str">
        <f t="shared" ca="1" si="9"/>
        <v>Pollo vive</v>
      </c>
      <c r="P86">
        <f t="shared" ca="1" si="14"/>
        <v>30</v>
      </c>
      <c r="Q86">
        <f ca="1">AVERAGE($P$11:P86)</f>
        <v>9.0789473684210531</v>
      </c>
    </row>
    <row r="87" spans="9:17" x14ac:dyDescent="0.25">
      <c r="I87" s="20">
        <v>77</v>
      </c>
      <c r="J87">
        <f t="shared" ca="1" si="10"/>
        <v>0.47489639875717571</v>
      </c>
      <c r="K87">
        <f t="shared" ca="1" si="11"/>
        <v>1</v>
      </c>
      <c r="L87" s="27" t="str">
        <f t="shared" ca="1" si="12"/>
        <v>Huevo bien</v>
      </c>
      <c r="M87">
        <f t="shared" ca="1" si="13"/>
        <v>2</v>
      </c>
      <c r="N87">
        <f ca="1">AVERAGE($M$11:M87)</f>
        <v>1.2207792207792207</v>
      </c>
      <c r="O87" s="27" t="str">
        <f t="shared" ca="1" si="9"/>
        <v>-</v>
      </c>
      <c r="P87">
        <f t="shared" ca="1" si="14"/>
        <v>0</v>
      </c>
      <c r="Q87">
        <f ca="1">AVERAGE($P$11:P87)</f>
        <v>8.9610389610389607</v>
      </c>
    </row>
    <row r="88" spans="9:17" x14ac:dyDescent="0.25">
      <c r="I88" s="20">
        <v>78</v>
      </c>
      <c r="J88">
        <f t="shared" ca="1" si="10"/>
        <v>0.35935295323410144</v>
      </c>
      <c r="K88">
        <f t="shared" ca="1" si="11"/>
        <v>1</v>
      </c>
      <c r="L88" s="27" t="str">
        <f t="shared" ca="1" si="12"/>
        <v>Nace pollo</v>
      </c>
      <c r="M88">
        <f t="shared" ca="1" si="13"/>
        <v>0</v>
      </c>
      <c r="N88">
        <f ca="1">AVERAGE($M$11:M88)</f>
        <v>1.2051282051282051</v>
      </c>
      <c r="O88" s="27" t="str">
        <f t="shared" ca="1" si="9"/>
        <v>Pollo vive</v>
      </c>
      <c r="P88">
        <f t="shared" ca="1" si="14"/>
        <v>30</v>
      </c>
      <c r="Q88">
        <f ca="1">AVERAGE($P$11:P88)</f>
        <v>9.2307692307692299</v>
      </c>
    </row>
    <row r="89" spans="9:17" x14ac:dyDescent="0.25">
      <c r="I89" s="20">
        <v>79</v>
      </c>
      <c r="J89">
        <f t="shared" ca="1" si="10"/>
        <v>0.16291530283504008</v>
      </c>
      <c r="K89">
        <f t="shared" ca="1" si="11"/>
        <v>1</v>
      </c>
      <c r="L89" s="27" t="str">
        <f t="shared" ca="1" si="12"/>
        <v>Nace pollo</v>
      </c>
      <c r="M89">
        <f t="shared" ca="1" si="13"/>
        <v>0</v>
      </c>
      <c r="N89">
        <f ca="1">AVERAGE($M$11:M89)</f>
        <v>1.1898734177215189</v>
      </c>
      <c r="O89" s="27" t="str">
        <f t="shared" ca="1" si="9"/>
        <v>Pollo muere</v>
      </c>
      <c r="P89">
        <f t="shared" ca="1" si="14"/>
        <v>0</v>
      </c>
      <c r="Q89">
        <f ca="1">AVERAGE($P$11:P89)</f>
        <v>9.113924050632912</v>
      </c>
    </row>
    <row r="90" spans="9:17" x14ac:dyDescent="0.25">
      <c r="I90" s="20">
        <v>80</v>
      </c>
      <c r="J90">
        <f t="shared" ca="1" si="10"/>
        <v>0.91080493401022766</v>
      </c>
      <c r="K90">
        <f t="shared" ca="1" si="11"/>
        <v>0</v>
      </c>
      <c r="L90" s="27" t="str">
        <f t="shared" ca="1" si="12"/>
        <v>-</v>
      </c>
      <c r="M90">
        <f t="shared" ca="1" si="13"/>
        <v>0</v>
      </c>
      <c r="N90">
        <f ca="1">AVERAGE($M$11:M90)</f>
        <v>1.175</v>
      </c>
      <c r="O90" s="27" t="str">
        <f t="shared" ca="1" si="9"/>
        <v>-</v>
      </c>
      <c r="P90">
        <f t="shared" ca="1" si="14"/>
        <v>0</v>
      </c>
      <c r="Q90">
        <f ca="1">AVERAGE($P$11:P90)</f>
        <v>9</v>
      </c>
    </row>
    <row r="91" spans="9:17" x14ac:dyDescent="0.25">
      <c r="I91" s="20">
        <v>81</v>
      </c>
      <c r="J91">
        <f t="shared" ca="1" si="10"/>
        <v>0.31138431335874717</v>
      </c>
      <c r="K91">
        <f t="shared" ca="1" si="11"/>
        <v>1</v>
      </c>
      <c r="L91" s="27" t="str">
        <f t="shared" ca="1" si="12"/>
        <v>Nace pollo</v>
      </c>
      <c r="M91">
        <f t="shared" ca="1" si="13"/>
        <v>0</v>
      </c>
      <c r="N91">
        <f ca="1">AVERAGE($M$11:M91)</f>
        <v>1.1604938271604939</v>
      </c>
      <c r="O91" s="27" t="str">
        <f t="shared" ca="1" si="9"/>
        <v>Pollo vive</v>
      </c>
      <c r="P91">
        <f t="shared" ca="1" si="14"/>
        <v>30</v>
      </c>
      <c r="Q91">
        <f ca="1">AVERAGE($P$11:P91)</f>
        <v>9.2592592592592595</v>
      </c>
    </row>
    <row r="92" spans="9:17" x14ac:dyDescent="0.25">
      <c r="I92" s="20">
        <v>82</v>
      </c>
      <c r="J92">
        <f t="shared" ca="1" si="10"/>
        <v>6.4226336733214762E-2</v>
      </c>
      <c r="K92">
        <f t="shared" ca="1" si="11"/>
        <v>1</v>
      </c>
      <c r="L92" s="27" t="str">
        <f t="shared" ca="1" si="12"/>
        <v>Huevo roto</v>
      </c>
      <c r="M92">
        <f t="shared" ca="1" si="13"/>
        <v>0</v>
      </c>
      <c r="N92">
        <f ca="1">AVERAGE($M$11:M92)</f>
        <v>1.1463414634146341</v>
      </c>
      <c r="O92" s="27" t="str">
        <f t="shared" ca="1" si="9"/>
        <v>-</v>
      </c>
      <c r="P92">
        <f t="shared" ca="1" si="14"/>
        <v>0</v>
      </c>
      <c r="Q92">
        <f ca="1">AVERAGE($P$11:P92)</f>
        <v>9.1463414634146343</v>
      </c>
    </row>
    <row r="93" spans="9:17" x14ac:dyDescent="0.25">
      <c r="I93" s="20">
        <v>83</v>
      </c>
      <c r="J93">
        <f t="shared" ca="1" si="10"/>
        <v>0.9638993537804329</v>
      </c>
      <c r="K93">
        <f t="shared" ca="1" si="11"/>
        <v>0</v>
      </c>
      <c r="L93" s="27" t="str">
        <f t="shared" ca="1" si="12"/>
        <v>-</v>
      </c>
      <c r="M93">
        <f t="shared" ca="1" si="13"/>
        <v>0</v>
      </c>
      <c r="N93">
        <f ca="1">AVERAGE($M$11:M93)</f>
        <v>1.1325301204819278</v>
      </c>
      <c r="O93" s="27" t="str">
        <f t="shared" ca="1" si="9"/>
        <v>-</v>
      </c>
      <c r="P93">
        <f t="shared" ca="1" si="14"/>
        <v>0</v>
      </c>
      <c r="Q93">
        <f ca="1">AVERAGE($P$11:P93)</f>
        <v>9.0361445783132535</v>
      </c>
    </row>
    <row r="94" spans="9:17" x14ac:dyDescent="0.25">
      <c r="I94" s="20">
        <v>84</v>
      </c>
      <c r="J94">
        <f t="shared" ca="1" si="10"/>
        <v>0.70869599782747672</v>
      </c>
      <c r="K94">
        <f t="shared" ca="1" si="11"/>
        <v>2</v>
      </c>
      <c r="L94" s="27" t="str">
        <f t="shared" ca="1" si="12"/>
        <v>Huevo bien</v>
      </c>
      <c r="M94">
        <f t="shared" ca="1" si="13"/>
        <v>4</v>
      </c>
      <c r="N94">
        <f ca="1">AVERAGE($M$11:M94)</f>
        <v>1.1666666666666667</v>
      </c>
      <c r="O94" s="27" t="str">
        <f t="shared" ca="1" si="9"/>
        <v>-</v>
      </c>
      <c r="P94">
        <f t="shared" ca="1" si="14"/>
        <v>0</v>
      </c>
      <c r="Q94">
        <f ca="1">AVERAGE($P$11:P94)</f>
        <v>8.9285714285714288</v>
      </c>
    </row>
    <row r="95" spans="9:17" x14ac:dyDescent="0.25">
      <c r="I95" s="20">
        <v>85</v>
      </c>
      <c r="J95">
        <f t="shared" ca="1" si="10"/>
        <v>0.44967540752664281</v>
      </c>
      <c r="K95">
        <f t="shared" ca="1" si="11"/>
        <v>1</v>
      </c>
      <c r="L95" s="27" t="str">
        <f t="shared" ca="1" si="12"/>
        <v>Nace pollo</v>
      </c>
      <c r="M95">
        <f t="shared" ca="1" si="13"/>
        <v>0</v>
      </c>
      <c r="N95">
        <f ca="1">AVERAGE($M$11:M95)</f>
        <v>1.1529411764705881</v>
      </c>
      <c r="O95" s="27" t="str">
        <f t="shared" ca="1" si="9"/>
        <v>Pollo vive</v>
      </c>
      <c r="P95">
        <f t="shared" ca="1" si="14"/>
        <v>30</v>
      </c>
      <c r="Q95">
        <f ca="1">AVERAGE($P$11:P95)</f>
        <v>9.1764705882352935</v>
      </c>
    </row>
    <row r="96" spans="9:17" x14ac:dyDescent="0.25">
      <c r="I96" s="20">
        <v>86</v>
      </c>
      <c r="J96">
        <f t="shared" ca="1" si="10"/>
        <v>0.84121292048681706</v>
      </c>
      <c r="K96">
        <f t="shared" ca="1" si="11"/>
        <v>2</v>
      </c>
      <c r="L96" s="27" t="str">
        <f t="shared" ca="1" si="12"/>
        <v>Huevo bien</v>
      </c>
      <c r="M96">
        <f t="shared" ca="1" si="13"/>
        <v>4</v>
      </c>
      <c r="N96">
        <f ca="1">AVERAGE($M$11:M96)</f>
        <v>1.1860465116279071</v>
      </c>
      <c r="O96" s="27" t="str">
        <f t="shared" ca="1" si="9"/>
        <v>-</v>
      </c>
      <c r="P96">
        <f t="shared" ca="1" si="14"/>
        <v>0</v>
      </c>
      <c r="Q96">
        <f ca="1">AVERAGE($P$11:P96)</f>
        <v>9.0697674418604652</v>
      </c>
    </row>
    <row r="97" spans="9:17" x14ac:dyDescent="0.25">
      <c r="I97" s="20">
        <v>87</v>
      </c>
      <c r="J97">
        <f t="shared" ca="1" si="10"/>
        <v>0.41381014481429912</v>
      </c>
      <c r="K97">
        <f t="shared" ca="1" si="11"/>
        <v>1</v>
      </c>
      <c r="L97" s="27" t="str">
        <f t="shared" ca="1" si="12"/>
        <v>Nace pollo</v>
      </c>
      <c r="M97">
        <f t="shared" ca="1" si="13"/>
        <v>0</v>
      </c>
      <c r="N97">
        <f ca="1">AVERAGE($M$11:M97)</f>
        <v>1.1724137931034482</v>
      </c>
      <c r="O97" s="27" t="str">
        <f t="shared" ca="1" si="9"/>
        <v>Pollo vive</v>
      </c>
      <c r="P97">
        <f t="shared" ca="1" si="14"/>
        <v>30</v>
      </c>
      <c r="Q97">
        <f ca="1">AVERAGE($P$11:P97)</f>
        <v>9.3103448275862064</v>
      </c>
    </row>
    <row r="98" spans="9:17" x14ac:dyDescent="0.25">
      <c r="I98" s="20">
        <v>88</v>
      </c>
      <c r="J98">
        <f t="shared" ca="1" si="10"/>
        <v>0.63543723341173397</v>
      </c>
      <c r="K98">
        <f t="shared" ca="1" si="11"/>
        <v>1</v>
      </c>
      <c r="L98" s="27" t="str">
        <f t="shared" ca="1" si="12"/>
        <v>Huevo bien</v>
      </c>
      <c r="M98">
        <f t="shared" ca="1" si="13"/>
        <v>2</v>
      </c>
      <c r="N98">
        <f ca="1">AVERAGE($M$11:M98)</f>
        <v>1.1818181818181819</v>
      </c>
      <c r="O98" s="27" t="str">
        <f t="shared" ca="1" si="9"/>
        <v>-</v>
      </c>
      <c r="P98">
        <f t="shared" ca="1" si="14"/>
        <v>0</v>
      </c>
      <c r="Q98">
        <f ca="1">AVERAGE($P$11:P98)</f>
        <v>9.204545454545455</v>
      </c>
    </row>
    <row r="99" spans="9:17" x14ac:dyDescent="0.25">
      <c r="I99" s="20">
        <v>89</v>
      </c>
      <c r="J99">
        <f t="shared" ca="1" si="10"/>
        <v>0.66532604168639309</v>
      </c>
      <c r="K99">
        <f t="shared" ca="1" si="11"/>
        <v>1</v>
      </c>
      <c r="L99" s="27" t="str">
        <f t="shared" ca="1" si="12"/>
        <v>Huevo bien</v>
      </c>
      <c r="M99">
        <f t="shared" ca="1" si="13"/>
        <v>2</v>
      </c>
      <c r="N99">
        <f ca="1">AVERAGE($M$11:M99)</f>
        <v>1.1910112359550562</v>
      </c>
      <c r="O99" s="27" t="str">
        <f t="shared" ca="1" si="9"/>
        <v>-</v>
      </c>
      <c r="P99">
        <f t="shared" ca="1" si="14"/>
        <v>0</v>
      </c>
      <c r="Q99">
        <f ca="1">AVERAGE($P$11:P99)</f>
        <v>9.1011235955056176</v>
      </c>
    </row>
    <row r="100" spans="9:17" x14ac:dyDescent="0.25">
      <c r="I100" s="20">
        <v>90</v>
      </c>
      <c r="J100">
        <f t="shared" ca="1" si="10"/>
        <v>7.9076064458288631E-2</v>
      </c>
      <c r="K100">
        <f t="shared" ca="1" si="11"/>
        <v>1</v>
      </c>
      <c r="L100" s="27" t="str">
        <f t="shared" ca="1" si="12"/>
        <v>Huevo roto</v>
      </c>
      <c r="M100">
        <f t="shared" ca="1" si="13"/>
        <v>0</v>
      </c>
      <c r="N100">
        <f ca="1">AVERAGE($M$11:M100)</f>
        <v>1.1777777777777778</v>
      </c>
      <c r="O100" s="27" t="str">
        <f t="shared" ca="1" si="9"/>
        <v>-</v>
      </c>
      <c r="P100">
        <f t="shared" ca="1" si="14"/>
        <v>0</v>
      </c>
      <c r="Q100">
        <f ca="1">AVERAGE($P$11:P100)</f>
        <v>9</v>
      </c>
    </row>
    <row r="101" spans="9:17" x14ac:dyDescent="0.25">
      <c r="I101" s="20">
        <v>91</v>
      </c>
      <c r="J101">
        <f t="shared" ca="1" si="10"/>
        <v>0.49837066382811357</v>
      </c>
      <c r="K101">
        <f t="shared" ca="1" si="11"/>
        <v>1</v>
      </c>
      <c r="L101" s="27" t="str">
        <f t="shared" ca="1" si="12"/>
        <v>Huevo bien</v>
      </c>
      <c r="M101">
        <f t="shared" ca="1" si="13"/>
        <v>2</v>
      </c>
      <c r="N101">
        <f ca="1">AVERAGE($M$11:M101)</f>
        <v>1.1868131868131868</v>
      </c>
      <c r="O101" s="27" t="str">
        <f t="shared" ca="1" si="9"/>
        <v>-</v>
      </c>
      <c r="P101">
        <f t="shared" ca="1" si="14"/>
        <v>0</v>
      </c>
      <c r="Q101">
        <f ca="1">AVERAGE($P$11:P101)</f>
        <v>8.9010989010989015</v>
      </c>
    </row>
    <row r="102" spans="9:17" x14ac:dyDescent="0.25">
      <c r="I102" s="20">
        <v>92</v>
      </c>
      <c r="J102">
        <f t="shared" ca="1" si="10"/>
        <v>0.34838093590696917</v>
      </c>
      <c r="K102">
        <f t="shared" ca="1" si="11"/>
        <v>1</v>
      </c>
      <c r="L102" s="27" t="str">
        <f t="shared" ca="1" si="12"/>
        <v>Nace pollo</v>
      </c>
      <c r="M102">
        <f t="shared" ca="1" si="13"/>
        <v>0</v>
      </c>
      <c r="N102">
        <f ca="1">AVERAGE($M$11:M102)</f>
        <v>1.173913043478261</v>
      </c>
      <c r="O102" s="27" t="str">
        <f t="shared" ca="1" si="9"/>
        <v>Pollo vive</v>
      </c>
      <c r="P102">
        <f t="shared" ca="1" si="14"/>
        <v>30</v>
      </c>
      <c r="Q102">
        <f ca="1">AVERAGE($P$11:P102)</f>
        <v>9.1304347826086953</v>
      </c>
    </row>
    <row r="103" spans="9:17" x14ac:dyDescent="0.25">
      <c r="I103" s="20">
        <v>93</v>
      </c>
      <c r="J103">
        <f t="shared" ca="1" si="10"/>
        <v>0.63852269022669295</v>
      </c>
      <c r="K103">
        <f t="shared" ca="1" si="11"/>
        <v>1</v>
      </c>
      <c r="L103" s="27" t="str">
        <f t="shared" ca="1" si="12"/>
        <v>Huevo bien</v>
      </c>
      <c r="M103">
        <f t="shared" ca="1" si="13"/>
        <v>2</v>
      </c>
      <c r="N103">
        <f ca="1">AVERAGE($M$11:M103)</f>
        <v>1.1827956989247312</v>
      </c>
      <c r="O103" s="27" t="str">
        <f t="shared" ca="1" si="9"/>
        <v>-</v>
      </c>
      <c r="P103">
        <f t="shared" ca="1" si="14"/>
        <v>0</v>
      </c>
      <c r="Q103">
        <f ca="1">AVERAGE($P$11:P103)</f>
        <v>9.0322580645161299</v>
      </c>
    </row>
    <row r="104" spans="9:17" x14ac:dyDescent="0.25">
      <c r="I104" s="20">
        <v>94</v>
      </c>
      <c r="J104">
        <f t="shared" ca="1" si="10"/>
        <v>9.8013242057496952E-2</v>
      </c>
      <c r="K104">
        <f t="shared" ca="1" si="11"/>
        <v>1</v>
      </c>
      <c r="L104" s="27" t="str">
        <f t="shared" ca="1" si="12"/>
        <v>Huevo roto</v>
      </c>
      <c r="M104">
        <f t="shared" ca="1" si="13"/>
        <v>0</v>
      </c>
      <c r="N104">
        <f ca="1">AVERAGE($M$11:M104)</f>
        <v>1.1702127659574468</v>
      </c>
      <c r="O104" s="27" t="str">
        <f t="shared" ca="1" si="9"/>
        <v>-</v>
      </c>
      <c r="P104">
        <f t="shared" ca="1" si="14"/>
        <v>0</v>
      </c>
      <c r="Q104">
        <f ca="1">AVERAGE($P$11:P104)</f>
        <v>8.9361702127659566</v>
      </c>
    </row>
    <row r="105" spans="9:17" x14ac:dyDescent="0.25">
      <c r="I105" s="20">
        <v>95</v>
      </c>
      <c r="J105">
        <f t="shared" ca="1" si="10"/>
        <v>0.40813266157166095</v>
      </c>
      <c r="K105">
        <f t="shared" ca="1" si="11"/>
        <v>1</v>
      </c>
      <c r="L105" s="27" t="str">
        <f t="shared" ca="1" si="12"/>
        <v>Nace pollo</v>
      </c>
      <c r="M105">
        <f t="shared" ca="1" si="13"/>
        <v>0</v>
      </c>
      <c r="N105">
        <f ca="1">AVERAGE($M$11:M105)</f>
        <v>1.1578947368421053</v>
      </c>
      <c r="O105" s="27" t="str">
        <f t="shared" ca="1" si="9"/>
        <v>Pollo vive</v>
      </c>
      <c r="P105">
        <f t="shared" ca="1" si="14"/>
        <v>30</v>
      </c>
      <c r="Q105">
        <f ca="1">AVERAGE($P$11:P105)</f>
        <v>9.1578947368421044</v>
      </c>
    </row>
    <row r="106" spans="9:17" x14ac:dyDescent="0.25">
      <c r="I106" s="20">
        <v>96</v>
      </c>
      <c r="J106">
        <f t="shared" ca="1" si="10"/>
        <v>0.65227865333313839</v>
      </c>
      <c r="K106">
        <f t="shared" ca="1" si="11"/>
        <v>1</v>
      </c>
      <c r="L106" s="27" t="str">
        <f t="shared" ca="1" si="12"/>
        <v>Huevo bien</v>
      </c>
      <c r="M106">
        <f t="shared" ca="1" si="13"/>
        <v>2</v>
      </c>
      <c r="N106">
        <f ca="1">AVERAGE($M$11:M106)</f>
        <v>1.1666666666666667</v>
      </c>
      <c r="O106" s="27" t="str">
        <f t="shared" ca="1" si="9"/>
        <v>-</v>
      </c>
      <c r="P106">
        <f t="shared" ca="1" si="14"/>
        <v>0</v>
      </c>
      <c r="Q106">
        <f ca="1">AVERAGE($P$11:P106)</f>
        <v>9.0625</v>
      </c>
    </row>
    <row r="107" spans="9:17" x14ac:dyDescent="0.25">
      <c r="I107" s="20">
        <v>97</v>
      </c>
      <c r="J107">
        <f t="shared" ca="1" si="10"/>
        <v>0.6286871449449255</v>
      </c>
      <c r="K107">
        <f t="shared" ca="1" si="11"/>
        <v>1</v>
      </c>
      <c r="L107" s="27" t="str">
        <f t="shared" ca="1" si="12"/>
        <v>Huevo bien</v>
      </c>
      <c r="M107">
        <f t="shared" ca="1" si="13"/>
        <v>2</v>
      </c>
      <c r="N107">
        <f ca="1">AVERAGE($M$11:M107)</f>
        <v>1.1752577319587629</v>
      </c>
      <c r="O107" s="27" t="str">
        <f t="shared" ca="1" si="9"/>
        <v>-</v>
      </c>
      <c r="P107">
        <f t="shared" ca="1" si="14"/>
        <v>0</v>
      </c>
      <c r="Q107">
        <f ca="1">AVERAGE($P$11:P107)</f>
        <v>8.9690721649484537</v>
      </c>
    </row>
    <row r="108" spans="9:17" x14ac:dyDescent="0.25">
      <c r="I108" s="20">
        <v>98</v>
      </c>
      <c r="J108">
        <f t="shared" ca="1" si="10"/>
        <v>0.19297403061035734</v>
      </c>
      <c r="K108">
        <f t="shared" ca="1" si="11"/>
        <v>1</v>
      </c>
      <c r="L108" s="27" t="str">
        <f t="shared" ca="1" si="12"/>
        <v>Nace pollo</v>
      </c>
      <c r="M108">
        <f t="shared" ca="1" si="13"/>
        <v>0</v>
      </c>
      <c r="N108">
        <f ca="1">AVERAGE($M$11:M108)</f>
        <v>1.1632653061224489</v>
      </c>
      <c r="O108" s="27" t="str">
        <f t="shared" ca="1" si="9"/>
        <v>Pollo muere</v>
      </c>
      <c r="P108">
        <f t="shared" ca="1" si="14"/>
        <v>0</v>
      </c>
      <c r="Q108">
        <f ca="1">AVERAGE($P$11:P108)</f>
        <v>8.8775510204081627</v>
      </c>
    </row>
    <row r="109" spans="9:17" x14ac:dyDescent="0.25">
      <c r="I109" s="20">
        <v>99</v>
      </c>
      <c r="J109">
        <f t="shared" ca="1" si="10"/>
        <v>0.59552530202691201</v>
      </c>
      <c r="K109">
        <f t="shared" ca="1" si="11"/>
        <v>1</v>
      </c>
      <c r="L109" s="27" t="str">
        <f t="shared" ca="1" si="12"/>
        <v>Huevo bien</v>
      </c>
      <c r="M109">
        <f t="shared" ca="1" si="13"/>
        <v>2</v>
      </c>
      <c r="N109">
        <f ca="1">AVERAGE($M$11:M109)</f>
        <v>1.1717171717171717</v>
      </c>
      <c r="O109" s="27" t="str">
        <f t="shared" ca="1" si="9"/>
        <v>-</v>
      </c>
      <c r="P109">
        <f t="shared" ca="1" si="14"/>
        <v>0</v>
      </c>
      <c r="Q109">
        <f ca="1">AVERAGE($P$11:P109)</f>
        <v>8.7878787878787872</v>
      </c>
    </row>
    <row r="110" spans="9:17" x14ac:dyDescent="0.25">
      <c r="I110" s="20">
        <v>100</v>
      </c>
      <c r="J110">
        <f t="shared" ca="1" si="10"/>
        <v>0.17168138022932211</v>
      </c>
      <c r="K110">
        <f t="shared" ca="1" si="11"/>
        <v>1</v>
      </c>
      <c r="L110" s="27" t="str">
        <f t="shared" ca="1" si="12"/>
        <v>Nace pollo</v>
      </c>
      <c r="M110">
        <f t="shared" ca="1" si="13"/>
        <v>0</v>
      </c>
      <c r="N110">
        <f ca="1">AVERAGE($M$11:M110)</f>
        <v>1.1599999999999999</v>
      </c>
      <c r="O110" s="27" t="str">
        <f t="shared" ca="1" si="9"/>
        <v>Pollo muere</v>
      </c>
      <c r="P110">
        <f t="shared" ca="1" si="14"/>
        <v>0</v>
      </c>
      <c r="Q110">
        <f ca="1">AVERAGE($P$11:P110)</f>
        <v>8.6999999999999993</v>
      </c>
    </row>
  </sheetData>
  <mergeCells count="4">
    <mergeCell ref="E10:F10"/>
    <mergeCell ref="C9:F9"/>
    <mergeCell ref="C15:F15"/>
    <mergeCell ref="C20:F20"/>
  </mergeCells>
  <conditionalFormatting sqref="L11:L110">
    <cfRule type="cellIs" dxfId="5" priority="3" operator="equal">
      <formula>"Nace pollo"</formula>
    </cfRule>
    <cfRule type="cellIs" dxfId="4" priority="4" operator="equal">
      <formula>"Huevo bien"</formula>
    </cfRule>
    <cfRule type="cellIs" dxfId="3" priority="5" operator="equal">
      <formula>"Huevo roto"</formula>
    </cfRule>
    <cfRule type="cellIs" dxfId="2" priority="6" operator="equal">
      <formula>"-"</formula>
    </cfRule>
  </conditionalFormatting>
  <conditionalFormatting sqref="O11:O110">
    <cfRule type="cellIs" dxfId="1" priority="1" operator="notEqual">
      <formula>"Pollo vive"</formula>
    </cfRule>
    <cfRule type="cellIs" dxfId="0" priority="2" operator="equal">
      <formula>"Pollo vive"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2</vt:lpstr>
      <vt:lpstr>Ejercicio 4</vt:lpstr>
      <vt:lpstr>Aguja de Buffon</vt:lpstr>
      <vt:lpstr>Ejercicio clase01</vt:lpstr>
      <vt:lpstr>Ejercicio clase02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dianalauraggp@hotmail.com</dc:creator>
  <cp:lastModifiedBy>Sergio Serrano</cp:lastModifiedBy>
  <dcterms:created xsi:type="dcterms:W3CDTF">2021-04-12T16:24:27Z</dcterms:created>
  <dcterms:modified xsi:type="dcterms:W3CDTF">2021-10-20T01:46:45Z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67b032c0-9efe-4821-a575-7e51384f6890</vt:lpwstr>
  </property>
</Properties>
</file>