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x\Documents\Tareas universidad\4 Semestre\Data Science II\Ejercicios\2 Ejercicio\"/>
    </mc:Choice>
  </mc:AlternateContent>
  <bookViews>
    <workbookView xWindow="720" yWindow="315" windowWidth="17955" windowHeight="7965"/>
  </bookViews>
  <sheets>
    <sheet name="Sheet1" sheetId="1" r:id="rId1"/>
  </sheets>
  <definedNames>
    <definedName name="_xlnm._FilterDatabase" localSheetId="0" hidden="1">Sheet1!$C$1:$D$1</definedName>
  </definedNames>
  <calcPr calcId="171027"/>
  <fileRecoveryPr autoRecover="0"/>
</workbook>
</file>

<file path=xl/calcChain.xml><?xml version="1.0" encoding="utf-8"?>
<calcChain xmlns="http://schemas.openxmlformats.org/spreadsheetml/2006/main">
  <c r="J2" i="1" l="1"/>
  <c r="J146" i="1"/>
  <c r="J162" i="1" l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157" i="1"/>
  <c r="E157" i="1" s="1"/>
  <c r="I157" i="1" s="1"/>
  <c r="C156" i="1"/>
  <c r="E156" i="1" s="1"/>
  <c r="I156" i="1" s="1"/>
  <c r="C155" i="1"/>
  <c r="E155" i="1" s="1"/>
  <c r="I155" i="1" s="1"/>
  <c r="C154" i="1"/>
  <c r="E154" i="1" s="1"/>
  <c r="I154" i="1" s="1"/>
  <c r="C153" i="1"/>
  <c r="E153" i="1" s="1"/>
  <c r="I153" i="1" s="1"/>
  <c r="C152" i="1"/>
  <c r="E152" i="1" s="1"/>
  <c r="I152" i="1" s="1"/>
  <c r="C151" i="1"/>
  <c r="E151" i="1" s="1"/>
  <c r="I151" i="1" s="1"/>
  <c r="C150" i="1"/>
  <c r="E150" i="1" s="1"/>
  <c r="I150" i="1" s="1"/>
  <c r="C149" i="1"/>
  <c r="E149" i="1" s="1"/>
  <c r="I149" i="1" s="1"/>
  <c r="C148" i="1"/>
  <c r="E148" i="1" s="1"/>
  <c r="I148" i="1" s="1"/>
  <c r="C147" i="1"/>
  <c r="E147" i="1" s="1"/>
  <c r="I147" i="1" s="1"/>
  <c r="C146" i="1"/>
  <c r="E146" i="1" s="1"/>
  <c r="I146" i="1" s="1"/>
  <c r="H156" i="1" l="1"/>
  <c r="H147" i="1"/>
  <c r="H149" i="1"/>
  <c r="H151" i="1"/>
  <c r="H153" i="1"/>
  <c r="H155" i="1"/>
  <c r="H157" i="1"/>
  <c r="H146" i="1"/>
  <c r="H148" i="1"/>
  <c r="H150" i="1"/>
  <c r="H152" i="1"/>
  <c r="H154" i="1"/>
  <c r="J163" i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F145" i="1" l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3" i="1" l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2" i="1"/>
  <c r="I4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R160" i="1"/>
  <c r="S148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2" i="1"/>
  <c r="S153" i="1" l="1"/>
  <c r="J140" i="1" s="1"/>
  <c r="S157" i="1"/>
  <c r="S149" i="1"/>
  <c r="J124" i="1" s="1"/>
  <c r="J144" i="1"/>
  <c r="J72" i="1"/>
  <c r="J24" i="1"/>
  <c r="J156" i="1"/>
  <c r="J132" i="1"/>
  <c r="J108" i="1"/>
  <c r="J84" i="1"/>
  <c r="J60" i="1"/>
  <c r="J36" i="1"/>
  <c r="J12" i="1"/>
  <c r="J120" i="1"/>
  <c r="J96" i="1"/>
  <c r="J48" i="1"/>
  <c r="J32" i="1"/>
  <c r="J116" i="1"/>
  <c r="J68" i="1"/>
  <c r="J20" i="1"/>
  <c r="J128" i="1"/>
  <c r="J80" i="1"/>
  <c r="J8" i="1"/>
  <c r="J100" i="1"/>
  <c r="J40" i="1"/>
  <c r="J148" i="1"/>
  <c r="J147" i="1"/>
  <c r="J3" i="1"/>
  <c r="J27" i="1"/>
  <c r="J51" i="1"/>
  <c r="J75" i="1"/>
  <c r="J99" i="1"/>
  <c r="J123" i="1"/>
  <c r="J39" i="1"/>
  <c r="J87" i="1"/>
  <c r="J135" i="1"/>
  <c r="J15" i="1"/>
  <c r="J63" i="1"/>
  <c r="J111" i="1"/>
  <c r="S156" i="1"/>
  <c r="S152" i="1"/>
  <c r="K162" i="1"/>
  <c r="K10" i="1" s="1"/>
  <c r="L162" i="1"/>
  <c r="L2" i="1" s="1"/>
  <c r="K164" i="1"/>
  <c r="K37" i="1" s="1"/>
  <c r="K166" i="1"/>
  <c r="K61" i="1" s="1"/>
  <c r="K168" i="1"/>
  <c r="K84" i="1" s="1"/>
  <c r="K170" i="1"/>
  <c r="K104" i="1" s="1"/>
  <c r="K172" i="1"/>
  <c r="K128" i="1" s="1"/>
  <c r="L165" i="1"/>
  <c r="L49" i="1" s="1"/>
  <c r="L167" i="1"/>
  <c r="L72" i="1" s="1"/>
  <c r="L169" i="1"/>
  <c r="L96" i="1" s="1"/>
  <c r="L171" i="1"/>
  <c r="L120" i="1" s="1"/>
  <c r="L173" i="1"/>
  <c r="L144" i="1" s="1"/>
  <c r="L163" i="1"/>
  <c r="L25" i="1" s="1"/>
  <c r="K165" i="1"/>
  <c r="K49" i="1" s="1"/>
  <c r="K169" i="1"/>
  <c r="K86" i="1" s="1"/>
  <c r="K173" i="1"/>
  <c r="K140" i="1" s="1"/>
  <c r="L168" i="1"/>
  <c r="L84" i="1" s="1"/>
  <c r="L172" i="1"/>
  <c r="L132" i="1" s="1"/>
  <c r="K2" i="1"/>
  <c r="L164" i="1"/>
  <c r="L37" i="1" s="1"/>
  <c r="K167" i="1"/>
  <c r="K73" i="1" s="1"/>
  <c r="K171" i="1"/>
  <c r="K120" i="1" s="1"/>
  <c r="L166" i="1"/>
  <c r="L61" i="1" s="1"/>
  <c r="L170" i="1"/>
  <c r="L108" i="1" s="1"/>
  <c r="K163" i="1"/>
  <c r="K25" i="1" s="1"/>
  <c r="L145" i="1"/>
  <c r="L63" i="1"/>
  <c r="K55" i="1"/>
  <c r="L45" i="1"/>
  <c r="L35" i="1"/>
  <c r="L27" i="1"/>
  <c r="K11" i="1"/>
  <c r="K3" i="1"/>
  <c r="S155" i="1"/>
  <c r="S151" i="1"/>
  <c r="S147" i="1"/>
  <c r="S158" i="1"/>
  <c r="S154" i="1"/>
  <c r="S150" i="1"/>
  <c r="L21" i="1" l="1"/>
  <c r="L124" i="1"/>
  <c r="K9" i="1"/>
  <c r="L71" i="1"/>
  <c r="L93" i="1"/>
  <c r="L29" i="1"/>
  <c r="L39" i="1"/>
  <c r="L47" i="1"/>
  <c r="K57" i="1"/>
  <c r="L31" i="1"/>
  <c r="L41" i="1"/>
  <c r="K51" i="1"/>
  <c r="K59" i="1"/>
  <c r="K137" i="1"/>
  <c r="K138" i="1"/>
  <c r="L33" i="1"/>
  <c r="L43" i="1"/>
  <c r="K53" i="1"/>
  <c r="L139" i="1"/>
  <c r="L9" i="1"/>
  <c r="K77" i="1"/>
  <c r="K5" i="1"/>
  <c r="L17" i="1"/>
  <c r="K81" i="1"/>
  <c r="L13" i="1"/>
  <c r="K45" i="1"/>
  <c r="L53" i="1"/>
  <c r="K41" i="1"/>
  <c r="L87" i="1"/>
  <c r="L5" i="1"/>
  <c r="L95" i="1"/>
  <c r="K7" i="1"/>
  <c r="K13" i="1"/>
  <c r="L57" i="1"/>
  <c r="L67" i="1"/>
  <c r="K85" i="1"/>
  <c r="K109" i="1"/>
  <c r="L122" i="1"/>
  <c r="K31" i="1"/>
  <c r="K94" i="1"/>
  <c r="L11" i="1"/>
  <c r="K39" i="1"/>
  <c r="L89" i="1"/>
  <c r="K101" i="1"/>
  <c r="K100" i="1"/>
  <c r="L130" i="1"/>
  <c r="K27" i="1"/>
  <c r="K35" i="1"/>
  <c r="K123" i="1"/>
  <c r="L3" i="1"/>
  <c r="L7" i="1"/>
  <c r="K29" i="1"/>
  <c r="K33" i="1"/>
  <c r="K43" i="1"/>
  <c r="K47" i="1"/>
  <c r="L91" i="1"/>
  <c r="K105" i="1"/>
  <c r="K106" i="1"/>
  <c r="K132" i="1"/>
  <c r="K142" i="1"/>
  <c r="L51" i="1"/>
  <c r="L55" i="1"/>
  <c r="L59" i="1"/>
  <c r="L141" i="1"/>
  <c r="J88" i="1"/>
  <c r="L135" i="1"/>
  <c r="L143" i="1"/>
  <c r="J52" i="1"/>
  <c r="J136" i="1"/>
  <c r="L15" i="1"/>
  <c r="L19" i="1"/>
  <c r="L23" i="1"/>
  <c r="L65" i="1"/>
  <c r="L69" i="1"/>
  <c r="K75" i="1"/>
  <c r="K79" i="1"/>
  <c r="K83" i="1"/>
  <c r="L115" i="1"/>
  <c r="K131" i="1"/>
  <c r="L75" i="1"/>
  <c r="L77" i="1"/>
  <c r="L79" i="1"/>
  <c r="L81" i="1"/>
  <c r="L83" i="1"/>
  <c r="L85" i="1"/>
  <c r="K87" i="1"/>
  <c r="K89" i="1"/>
  <c r="K91" i="1"/>
  <c r="K93" i="1"/>
  <c r="K95" i="1"/>
  <c r="K97" i="1"/>
  <c r="L111" i="1"/>
  <c r="L119" i="1"/>
  <c r="K127" i="1"/>
  <c r="K88" i="1"/>
  <c r="L73" i="1"/>
  <c r="L113" i="1"/>
  <c r="K117" i="1"/>
  <c r="L121" i="1"/>
  <c r="K125" i="1"/>
  <c r="K129" i="1"/>
  <c r="K133" i="1"/>
  <c r="K92" i="1"/>
  <c r="K114" i="1"/>
  <c r="K124" i="1"/>
  <c r="K118" i="1"/>
  <c r="K15" i="1"/>
  <c r="K17" i="1"/>
  <c r="K19" i="1"/>
  <c r="K21" i="1"/>
  <c r="K23" i="1"/>
  <c r="K63" i="1"/>
  <c r="K65" i="1"/>
  <c r="K67" i="1"/>
  <c r="K69" i="1"/>
  <c r="K71" i="1"/>
  <c r="L97" i="1"/>
  <c r="K99" i="1"/>
  <c r="K103" i="1"/>
  <c r="K107" i="1"/>
  <c r="L123" i="1"/>
  <c r="L125" i="1"/>
  <c r="L127" i="1"/>
  <c r="L129" i="1"/>
  <c r="L131" i="1"/>
  <c r="L133" i="1"/>
  <c r="K135" i="1"/>
  <c r="L137" i="1"/>
  <c r="K139" i="1"/>
  <c r="K141" i="1"/>
  <c r="K143" i="1"/>
  <c r="K145" i="1"/>
  <c r="L88" i="1"/>
  <c r="L92" i="1"/>
  <c r="L94" i="1"/>
  <c r="K98" i="1"/>
  <c r="K102" i="1"/>
  <c r="K108" i="1"/>
  <c r="L126" i="1"/>
  <c r="L138" i="1"/>
  <c r="L142" i="1"/>
  <c r="J4" i="1"/>
  <c r="J76" i="1"/>
  <c r="J16" i="1"/>
  <c r="J64" i="1"/>
  <c r="J112" i="1"/>
  <c r="J28" i="1"/>
  <c r="J56" i="1"/>
  <c r="J104" i="1"/>
  <c r="J152" i="1"/>
  <c r="J44" i="1"/>
  <c r="J92" i="1"/>
  <c r="J125" i="1"/>
  <c r="J53" i="1"/>
  <c r="J137" i="1"/>
  <c r="J113" i="1"/>
  <c r="J89" i="1"/>
  <c r="J65" i="1"/>
  <c r="J41" i="1"/>
  <c r="J17" i="1"/>
  <c r="J149" i="1"/>
  <c r="J101" i="1"/>
  <c r="J77" i="1"/>
  <c r="J29" i="1"/>
  <c r="J5" i="1"/>
  <c r="J150" i="1"/>
  <c r="J126" i="1"/>
  <c r="J102" i="1"/>
  <c r="J78" i="1"/>
  <c r="J54" i="1"/>
  <c r="J30" i="1"/>
  <c r="J6" i="1"/>
  <c r="J138" i="1"/>
  <c r="J90" i="1"/>
  <c r="J42" i="1"/>
  <c r="J114" i="1"/>
  <c r="J66" i="1"/>
  <c r="J18" i="1"/>
  <c r="J141" i="1"/>
  <c r="J69" i="1"/>
  <c r="J45" i="1"/>
  <c r="J21" i="1"/>
  <c r="J153" i="1"/>
  <c r="J129" i="1"/>
  <c r="J105" i="1"/>
  <c r="J81" i="1"/>
  <c r="J57" i="1"/>
  <c r="J33" i="1"/>
  <c r="J9" i="1"/>
  <c r="J117" i="1"/>
  <c r="J93" i="1"/>
  <c r="J122" i="1"/>
  <c r="J98" i="1"/>
  <c r="J74" i="1"/>
  <c r="J50" i="1"/>
  <c r="J26" i="1"/>
  <c r="J110" i="1"/>
  <c r="J62" i="1"/>
  <c r="J14" i="1"/>
  <c r="J134" i="1"/>
  <c r="J86" i="1"/>
  <c r="J38" i="1"/>
  <c r="J142" i="1"/>
  <c r="J106" i="1"/>
  <c r="J10" i="1"/>
  <c r="J58" i="1"/>
  <c r="J154" i="1"/>
  <c r="J34" i="1"/>
  <c r="J130" i="1"/>
  <c r="J22" i="1"/>
  <c r="J70" i="1"/>
  <c r="J118" i="1"/>
  <c r="J82" i="1"/>
  <c r="J46" i="1"/>
  <c r="J94" i="1"/>
  <c r="L99" i="1"/>
  <c r="L101" i="1"/>
  <c r="L103" i="1"/>
  <c r="L105" i="1"/>
  <c r="L107" i="1"/>
  <c r="L109" i="1"/>
  <c r="K111" i="1"/>
  <c r="K113" i="1"/>
  <c r="K115" i="1"/>
  <c r="L117" i="1"/>
  <c r="K119" i="1"/>
  <c r="K121" i="1"/>
  <c r="L98" i="1"/>
  <c r="L100" i="1"/>
  <c r="L102" i="1"/>
  <c r="L106" i="1"/>
  <c r="L114" i="1"/>
  <c r="L118" i="1"/>
  <c r="K122" i="1"/>
  <c r="K126" i="1"/>
  <c r="K130" i="1"/>
  <c r="L174" i="1"/>
  <c r="J151" i="1"/>
  <c r="J103" i="1"/>
  <c r="J31" i="1"/>
  <c r="J139" i="1"/>
  <c r="J115" i="1"/>
  <c r="J91" i="1"/>
  <c r="J67" i="1"/>
  <c r="J43" i="1"/>
  <c r="J19" i="1"/>
  <c r="J127" i="1"/>
  <c r="J79" i="1"/>
  <c r="J55" i="1"/>
  <c r="J7" i="1"/>
  <c r="L4" i="1"/>
  <c r="K6" i="1"/>
  <c r="L8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K38" i="1"/>
  <c r="L40" i="1"/>
  <c r="K42" i="1"/>
  <c r="K44" i="1"/>
  <c r="K46" i="1"/>
  <c r="L48" i="1"/>
  <c r="L50" i="1"/>
  <c r="L52" i="1"/>
  <c r="L54" i="1"/>
  <c r="L56" i="1"/>
  <c r="L58" i="1"/>
  <c r="L60" i="1"/>
  <c r="L62" i="1"/>
  <c r="L64" i="1"/>
  <c r="L66" i="1"/>
  <c r="L68" i="1"/>
  <c r="L70" i="1"/>
  <c r="K72" i="1"/>
  <c r="K74" i="1"/>
  <c r="L76" i="1"/>
  <c r="K78" i="1"/>
  <c r="L80" i="1"/>
  <c r="K82" i="1"/>
  <c r="L86" i="1"/>
  <c r="K90" i="1"/>
  <c r="K96" i="1"/>
  <c r="L104" i="1"/>
  <c r="L110" i="1"/>
  <c r="K112" i="1"/>
  <c r="K116" i="1"/>
  <c r="K134" i="1"/>
  <c r="L136" i="1"/>
  <c r="L140" i="1"/>
  <c r="K144" i="1"/>
  <c r="J133" i="1"/>
  <c r="J85" i="1"/>
  <c r="J37" i="1"/>
  <c r="J145" i="1"/>
  <c r="J121" i="1"/>
  <c r="J97" i="1"/>
  <c r="J73" i="1"/>
  <c r="J49" i="1"/>
  <c r="J25" i="1"/>
  <c r="J157" i="1"/>
  <c r="J109" i="1"/>
  <c r="J61" i="1"/>
  <c r="J13" i="1"/>
  <c r="K174" i="1"/>
  <c r="J143" i="1"/>
  <c r="J71" i="1"/>
  <c r="J47" i="1"/>
  <c r="J155" i="1"/>
  <c r="J131" i="1"/>
  <c r="J107" i="1"/>
  <c r="J83" i="1"/>
  <c r="J59" i="1"/>
  <c r="J35" i="1"/>
  <c r="J11" i="1"/>
  <c r="J119" i="1"/>
  <c r="J95" i="1"/>
  <c r="J23" i="1"/>
  <c r="K4" i="1"/>
  <c r="L6" i="1"/>
  <c r="K8" i="1"/>
  <c r="L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L38" i="1"/>
  <c r="K40" i="1"/>
  <c r="L42" i="1"/>
  <c r="L44" i="1"/>
  <c r="L46" i="1"/>
  <c r="K48" i="1"/>
  <c r="K50" i="1"/>
  <c r="K52" i="1"/>
  <c r="K54" i="1"/>
  <c r="K56" i="1"/>
  <c r="K58" i="1"/>
  <c r="K60" i="1"/>
  <c r="K62" i="1"/>
  <c r="K64" i="1"/>
  <c r="K66" i="1"/>
  <c r="K68" i="1"/>
  <c r="K70" i="1"/>
  <c r="L74" i="1"/>
  <c r="K76" i="1"/>
  <c r="L78" i="1"/>
  <c r="K80" i="1"/>
  <c r="L82" i="1"/>
  <c r="L90" i="1"/>
  <c r="K110" i="1"/>
  <c r="L112" i="1"/>
  <c r="L116" i="1"/>
  <c r="L128" i="1"/>
  <c r="L134" i="1"/>
  <c r="K136" i="1"/>
  <c r="K157" i="1" l="1"/>
  <c r="K153" i="1"/>
  <c r="K149" i="1"/>
  <c r="K156" i="1"/>
  <c r="K152" i="1"/>
  <c r="K148" i="1"/>
  <c r="K155" i="1"/>
  <c r="K151" i="1"/>
  <c r="K147" i="1"/>
  <c r="K154" i="1"/>
  <c r="K150" i="1"/>
  <c r="K146" i="1"/>
  <c r="O146" i="1" s="1"/>
  <c r="N149" i="1"/>
  <c r="N150" i="1"/>
  <c r="N152" i="1"/>
  <c r="N155" i="1"/>
  <c r="N147" i="1"/>
  <c r="N156" i="1"/>
  <c r="N154" i="1"/>
  <c r="N157" i="1"/>
  <c r="N153" i="1"/>
  <c r="N151" i="1"/>
  <c r="N148" i="1"/>
  <c r="N146" i="1"/>
  <c r="L156" i="1"/>
  <c r="L152" i="1"/>
  <c r="L148" i="1"/>
  <c r="L157" i="1"/>
  <c r="L153" i="1"/>
  <c r="L149" i="1"/>
  <c r="L154" i="1"/>
  <c r="L150" i="1"/>
  <c r="L146" i="1"/>
  <c r="L155" i="1"/>
  <c r="L151" i="1"/>
  <c r="L147" i="1"/>
  <c r="O154" i="1" l="1"/>
  <c r="O151" i="1"/>
  <c r="O148" i="1"/>
  <c r="O156" i="1"/>
  <c r="O153" i="1"/>
  <c r="O150" i="1"/>
  <c r="O147" i="1"/>
  <c r="O155" i="1"/>
  <c r="O152" i="1"/>
  <c r="O149" i="1"/>
  <c r="O157" i="1"/>
</calcChain>
</file>

<file path=xl/sharedStrings.xml><?xml version="1.0" encoding="utf-8"?>
<sst xmlns="http://schemas.openxmlformats.org/spreadsheetml/2006/main" count="18" uniqueCount="16">
  <si>
    <t>Date</t>
  </si>
  <si>
    <t>Passengers</t>
  </si>
  <si>
    <t>trend</t>
  </si>
  <si>
    <t>season</t>
  </si>
  <si>
    <t>Year</t>
  </si>
  <si>
    <t>Month</t>
  </si>
  <si>
    <t>seq</t>
  </si>
  <si>
    <t>MIN</t>
  </si>
  <si>
    <t>MAX</t>
  </si>
  <si>
    <t>month</t>
  </si>
  <si>
    <t>AVG</t>
  </si>
  <si>
    <t>min</t>
  </si>
  <si>
    <t>max</t>
  </si>
  <si>
    <t>monthly seasonality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</si>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</sst>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Alignment="1">
      <alignment horizontal="right"/>
    </xf>
    <xf numFmtId="165" fontId="0" fillId="0" borderId="1" xfId="0" applyNumberFormat="1" applyFill="1" applyBorder="1"/>
    <xf numFmtId="0" fontId="2" fillId="0" borderId="0" xfId="0" applyFont="1"/>
    <xf numFmtId="165" fontId="0" fillId="0" borderId="0" xfId="0" applyNumberFormat="1"/>
    <xf numFmtId="0" fontId="3" fillId="0" borderId="6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Passengers</c:v>
                </c:pt>
              </c:strCache>
            </c:strRef>
          </c:tx>
          <c:marker>
            <c:symbol val="none"/>
          </c:marker>
          <c:cat>
            <c:numRef>
              <c:f>Sheet1!$C$2:$C$157</c:f>
              <c:numCache>
                <c:formatCode>[$-409]mmm\-yy;@</c:formatCode>
                <c:ptCount val="156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</c:numCache>
            </c:numRef>
          </c:cat>
          <c:val>
            <c:numRef>
              <c:f>Sheet1!$D$2:$D$145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6-45F1-B29D-EB3F34B9C003}"/>
            </c:ext>
          </c:extLst>
        </c:ser>
        <c:ser>
          <c:idx val="1"/>
          <c:order val="1"/>
          <c:tx>
            <c:v>trend</c:v>
          </c:tx>
          <c:marker>
            <c:symbol val="none"/>
          </c:marker>
          <c:cat>
            <c:numRef>
              <c:f>Sheet1!$C$2:$C$157</c:f>
              <c:numCache>
                <c:formatCode>[$-409]mmm\-yy;@</c:formatCode>
                <c:ptCount val="156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</c:numCache>
            </c:numRef>
          </c:cat>
          <c:val>
            <c:numRef>
              <c:f>Sheet1!$E$2:$E$157</c:f>
              <c:numCache>
                <c:formatCode>General</c:formatCode>
                <c:ptCount val="156"/>
                <c:pt idx="0">
                  <c:v>124.47771518613513</c:v>
                </c:pt>
                <c:pt idx="1">
                  <c:v>125.7580710740817</c:v>
                </c:pt>
                <c:pt idx="2">
                  <c:v>126.92583728775755</c:v>
                </c:pt>
                <c:pt idx="3">
                  <c:v>128.23137412911834</c:v>
                </c:pt>
                <c:pt idx="4">
                  <c:v>129.50758121034772</c:v>
                </c:pt>
                <c:pt idx="5">
                  <c:v>130.83967341567475</c:v>
                </c:pt>
                <c:pt idx="6">
                  <c:v>132.14183927682112</c:v>
                </c:pt>
                <c:pt idx="7">
                  <c:v>133.50102699736337</c:v>
                </c:pt>
                <c:pt idx="8">
                  <c:v>134.87419508377457</c:v>
                </c:pt>
                <c:pt idx="9">
                  <c:v>136.21651402880681</c:v>
                </c:pt>
                <c:pt idx="10">
                  <c:v>137.61761313728198</c:v>
                </c:pt>
                <c:pt idx="11">
                  <c:v>138.98723561524781</c:v>
                </c:pt>
                <c:pt idx="12">
                  <c:v>140.41683387870631</c:v>
                </c:pt>
                <c:pt idx="13">
                  <c:v>141.86113673849582</c:v>
                </c:pt>
                <c:pt idx="14">
                  <c:v>143.17843304482432</c:v>
                </c:pt>
                <c:pt idx="15">
                  <c:v>144.65114122798593</c:v>
                </c:pt>
                <c:pt idx="16">
                  <c:v>146.09076403478196</c:v>
                </c:pt>
                <c:pt idx="17">
                  <c:v>147.59342794234828</c:v>
                </c:pt>
                <c:pt idx="18">
                  <c:v>149.06233349812345</c:v>
                </c:pt>
                <c:pt idx="19">
                  <c:v>150.59556244661411</c:v>
                </c:pt>
                <c:pt idx="20">
                  <c:v>152.1445619184378</c:v>
                </c:pt>
                <c:pt idx="21">
                  <c:v>153.6587620789644</c:v>
                </c:pt>
                <c:pt idx="22">
                  <c:v>155.23926908351677</c:v>
                </c:pt>
                <c:pt idx="23">
                  <c:v>156.7842689389326</c:v>
                </c:pt>
                <c:pt idx="24">
                  <c:v>158.39692435739983</c:v>
                </c:pt>
                <c:pt idx="25">
                  <c:v>160.0261672659023</c:v>
                </c:pt>
                <c:pt idx="26">
                  <c:v>161.51214068964447</c:v>
                </c:pt>
                <c:pt idx="27">
                  <c:v>163.17342616550346</c:v>
                </c:pt>
                <c:pt idx="28">
                  <c:v>164.79738974972892</c:v>
                </c:pt>
                <c:pt idx="29">
                  <c:v>166.49246671968098</c:v>
                </c:pt>
                <c:pt idx="30">
                  <c:v>168.14946264943728</c:v>
                </c:pt>
                <c:pt idx="31">
                  <c:v>169.87901845174537</c:v>
                </c:pt>
                <c:pt idx="32">
                  <c:v>171.62636416087918</c:v>
                </c:pt>
                <c:pt idx="33">
                  <c:v>173.33445457755994</c:v>
                </c:pt>
                <c:pt idx="34">
                  <c:v>175.11734229501619</c:v>
                </c:pt>
                <c:pt idx="35">
                  <c:v>176.86017624498186</c:v>
                </c:pt>
                <c:pt idx="36">
                  <c:v>178.67932891548111</c:v>
                </c:pt>
                <c:pt idx="37">
                  <c:v>180.51719307043581</c:v>
                </c:pt>
                <c:pt idx="38">
                  <c:v>182.25359544460918</c:v>
                </c:pt>
                <c:pt idx="39">
                  <c:v>184.12822387651744</c:v>
                </c:pt>
                <c:pt idx="40">
                  <c:v>185.96073752429911</c:v>
                </c:pt>
                <c:pt idx="41">
                  <c:v>187.87349696770681</c:v>
                </c:pt>
                <c:pt idx="42">
                  <c:v>189.74328498825861</c:v>
                </c:pt>
                <c:pt idx="43">
                  <c:v>191.69495104968769</c:v>
                </c:pt>
                <c:pt idx="44">
                  <c:v>193.66669160500786</c:v>
                </c:pt>
                <c:pt idx="45">
                  <c:v>195.59413568726271</c:v>
                </c:pt>
                <c:pt idx="46">
                  <c:v>197.60598257006023</c:v>
                </c:pt>
                <c:pt idx="47">
                  <c:v>199.57263196426598</c:v>
                </c:pt>
                <c:pt idx="48">
                  <c:v>201.62540096011656</c:v>
                </c:pt>
                <c:pt idx="49">
                  <c:v>203.69928437686184</c:v>
                </c:pt>
                <c:pt idx="50">
                  <c:v>205.59079829730933</c:v>
                </c:pt>
                <c:pt idx="51">
                  <c:v>207.70546909371618</c:v>
                </c:pt>
                <c:pt idx="52">
                  <c:v>209.77263239339794</c:v>
                </c:pt>
                <c:pt idx="53">
                  <c:v>211.93031679990628</c:v>
                </c:pt>
                <c:pt idx="54">
                  <c:v>214.03952738011026</c:v>
                </c:pt>
                <c:pt idx="55">
                  <c:v>216.2411003180824</c:v>
                </c:pt>
                <c:pt idx="56">
                  <c:v>218.46531824812948</c:v>
                </c:pt>
                <c:pt idx="57">
                  <c:v>220.63956763167397</c:v>
                </c:pt>
                <c:pt idx="58">
                  <c:v>222.90902742300082</c:v>
                </c:pt>
                <c:pt idx="59">
                  <c:v>225.12750227908984</c:v>
                </c:pt>
                <c:pt idx="60">
                  <c:v>227.44312417695878</c:v>
                </c:pt>
                <c:pt idx="61">
                  <c:v>229.7825641544475</c:v>
                </c:pt>
                <c:pt idx="62">
                  <c:v>231.91628259191702</c:v>
                </c:pt>
                <c:pt idx="63">
                  <c:v>234.3017326902195</c:v>
                </c:pt>
                <c:pt idx="64">
                  <c:v>236.63359205329937</c:v>
                </c:pt>
                <c:pt idx="65">
                  <c:v>239.06756356714268</c:v>
                </c:pt>
                <c:pt idx="66">
                  <c:v>241.44685427964365</c:v>
                </c:pt>
                <c:pt idx="67">
                  <c:v>243.93033416229432</c:v>
                </c:pt>
                <c:pt idx="68">
                  <c:v>246.4393586822772</c:v>
                </c:pt>
                <c:pt idx="69">
                  <c:v>248.89201628483275</c:v>
                </c:pt>
                <c:pt idx="70">
                  <c:v>251.4520757945744</c:v>
                </c:pt>
                <c:pt idx="71">
                  <c:v>253.9546218516395</c:v>
                </c:pt>
                <c:pt idx="72">
                  <c:v>256.5667544319391</c:v>
                </c:pt>
                <c:pt idx="73">
                  <c:v>259.20575494859406</c:v>
                </c:pt>
                <c:pt idx="74">
                  <c:v>261.6126916997232</c:v>
                </c:pt>
                <c:pt idx="75">
                  <c:v>264.30359383974411</c:v>
                </c:pt>
                <c:pt idx="76">
                  <c:v>266.9340430597066</c:v>
                </c:pt>
                <c:pt idx="77">
                  <c:v>269.67967968401149</c:v>
                </c:pt>
                <c:pt idx="78">
                  <c:v>272.36363374138483</c:v>
                </c:pt>
                <c:pt idx="79">
                  <c:v>275.16511818060206</c:v>
                </c:pt>
                <c:pt idx="80">
                  <c:v>277.99541819609635</c:v>
                </c:pt>
                <c:pt idx="81">
                  <c:v>280.76213362483338</c:v>
                </c:pt>
                <c:pt idx="82">
                  <c:v>283.65000355690489</c:v>
                </c:pt>
                <c:pt idx="83">
                  <c:v>286.47299555545868</c:v>
                </c:pt>
                <c:pt idx="84">
                  <c:v>289.41960640904495</c:v>
                </c:pt>
                <c:pt idx="85">
                  <c:v>292.39652558368476</c:v>
                </c:pt>
                <c:pt idx="86">
                  <c:v>295.20909990188528</c:v>
                </c:pt>
                <c:pt idx="87">
                  <c:v>298.24556878846113</c:v>
                </c:pt>
                <c:pt idx="88">
                  <c:v>301.21382136641347</c:v>
                </c:pt>
                <c:pt idx="89">
                  <c:v>304.31205376199239</c:v>
                </c:pt>
                <c:pt idx="90">
                  <c:v>307.34068229032323</c:v>
                </c:pt>
                <c:pt idx="91">
                  <c:v>310.5019344999053</c:v>
                </c:pt>
                <c:pt idx="92">
                  <c:v>313.6957027937824</c:v>
                </c:pt>
                <c:pt idx="93">
                  <c:v>316.81772094242638</c:v>
                </c:pt>
                <c:pt idx="94">
                  <c:v>320.07645230496661</c:v>
                </c:pt>
                <c:pt idx="95">
                  <c:v>323.26197408339709</c:v>
                </c:pt>
                <c:pt idx="96">
                  <c:v>326.58698990046895</c:v>
                </c:pt>
                <c:pt idx="97">
                  <c:v>329.94620624550311</c:v>
                </c:pt>
                <c:pt idx="98">
                  <c:v>333.01002575778784</c:v>
                </c:pt>
                <c:pt idx="99">
                  <c:v>336.43530832010526</c:v>
                </c:pt>
                <c:pt idx="100">
                  <c:v>339.78363961398486</c:v>
                </c:pt>
                <c:pt idx="101">
                  <c:v>343.27859437722987</c:v>
                </c:pt>
                <c:pt idx="102">
                  <c:v>346.69503263934797</c:v>
                </c:pt>
                <c:pt idx="103">
                  <c:v>350.2610767758249</c:v>
                </c:pt>
                <c:pt idx="104">
                  <c:v>353.86380061517104</c:v>
                </c:pt>
                <c:pt idx="105">
                  <c:v>357.38558684886652</c:v>
                </c:pt>
                <c:pt idx="106">
                  <c:v>361.06159214591872</c:v>
                </c:pt>
                <c:pt idx="107">
                  <c:v>364.65501352025888</c:v>
                </c:pt>
                <c:pt idx="108">
                  <c:v>368.40579086166252</c:v>
                </c:pt>
                <c:pt idx="109">
                  <c:v>372.19514803919395</c:v>
                </c:pt>
                <c:pt idx="110">
                  <c:v>375.65128341930972</c:v>
                </c:pt>
                <c:pt idx="111">
                  <c:v>379.51516645910834</c:v>
                </c:pt>
                <c:pt idx="112">
                  <c:v>383.29224477678576</c:v>
                </c:pt>
                <c:pt idx="113">
                  <c:v>387.23472140137943</c:v>
                </c:pt>
                <c:pt idx="114">
                  <c:v>391.08862764629515</c:v>
                </c:pt>
                <c:pt idx="115">
                  <c:v>395.11129649402471</c:v>
                </c:pt>
                <c:pt idx="116">
                  <c:v>399.17534180610181</c:v>
                </c:pt>
                <c:pt idx="117">
                  <c:v>403.14808561645953</c:v>
                </c:pt>
                <c:pt idx="118">
                  <c:v>407.29479592811299</c:v>
                </c:pt>
                <c:pt idx="119">
                  <c:v>411.34834761342796</c:v>
                </c:pt>
                <c:pt idx="120">
                  <c:v>415.57940437789648</c:v>
                </c:pt>
                <c:pt idx="121">
                  <c:v>419.85398104817733</c:v>
                </c:pt>
                <c:pt idx="122">
                  <c:v>423.7526675464502</c:v>
                </c:pt>
                <c:pt idx="123">
                  <c:v>428.11131296434576</c:v>
                </c:pt>
                <c:pt idx="124">
                  <c:v>432.37203849169862</c:v>
                </c:pt>
                <c:pt idx="125">
                  <c:v>436.81934124334771</c:v>
                </c:pt>
                <c:pt idx="126">
                  <c:v>441.16673235803228</c:v>
                </c:pt>
                <c:pt idx="127">
                  <c:v>445.70449578416896</c:v>
                </c:pt>
                <c:pt idx="128">
                  <c:v>450.28893384690281</c:v>
                </c:pt>
                <c:pt idx="129">
                  <c:v>454.77037943599879</c:v>
                </c:pt>
                <c:pt idx="130">
                  <c:v>459.44806758366349</c:v>
                </c:pt>
                <c:pt idx="131">
                  <c:v>464.02066833203389</c:v>
                </c:pt>
                <c:pt idx="132">
                  <c:v>468.7935033245418</c:v>
                </c:pt>
                <c:pt idx="133">
                  <c:v>473.6154308584388</c:v>
                </c:pt>
                <c:pt idx="134">
                  <c:v>478.17115734963699</c:v>
                </c:pt>
                <c:pt idx="135">
                  <c:v>483.08954178369646</c:v>
                </c:pt>
                <c:pt idx="136">
                  <c:v>487.8974314150704</c:v>
                </c:pt>
                <c:pt idx="137">
                  <c:v>492.91585859371935</c:v>
                </c:pt>
                <c:pt idx="138">
                  <c:v>497.82154344237546</c:v>
                </c:pt>
                <c:pt idx="139">
                  <c:v>502.94204829209838</c:v>
                </c:pt>
                <c:pt idx="140">
                  <c:v>508.11522175422192</c:v>
                </c:pt>
                <c:pt idx="141">
                  <c:v>513.17217640738022</c:v>
                </c:pt>
                <c:pt idx="142">
                  <c:v>518.45057516824306</c:v>
                </c:pt>
                <c:pt idx="143">
                  <c:v>523.61039116328141</c:v>
                </c:pt>
                <c:pt idx="144">
                  <c:v>528.99615556547474</c:v>
                </c:pt>
                <c:pt idx="145">
                  <c:v>534.43731699317675</c:v>
                </c:pt>
                <c:pt idx="146">
                  <c:v>539.40000317929491</c:v>
                </c:pt>
                <c:pt idx="147">
                  <c:v>544.9481767539487</c:v>
                </c:pt>
                <c:pt idx="148">
                  <c:v>550.37170689077902</c:v>
                </c:pt>
                <c:pt idx="149">
                  <c:v>556.0327334803419</c:v>
                </c:pt>
                <c:pt idx="150">
                  <c:v>561.56658131346603</c:v>
                </c:pt>
                <c:pt idx="151">
                  <c:v>567.3427564126273</c:v>
                </c:pt>
                <c:pt idx="152">
                  <c:v>573.17834423306942</c:v>
                </c:pt>
                <c:pt idx="153">
                  <c:v>578.88283166202757</c:v>
                </c:pt>
                <c:pt idx="154">
                  <c:v>584.83711866706574</c:v>
                </c:pt>
                <c:pt idx="155">
                  <c:v>590.6576386238836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6-45F1-B29D-EB3F34B9C003}"/>
            </c:ext>
          </c:extLst>
        </c:ser>
        <c:ser>
          <c:idx val="2"/>
          <c:order val="2"/>
          <c:tx>
            <c:v>test1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Sheet1!$C$2:$C$157</c:f>
              <c:numCache>
                <c:formatCode>[$-409]mmm\-yy;@</c:formatCode>
                <c:ptCount val="156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</c:numCache>
            </c:numRef>
          </c:cat>
          <c:val>
            <c:numRef>
              <c:f>Sheet1!$N$2:$N$157</c:f>
              <c:numCache>
                <c:formatCode>General</c:formatCode>
                <c:ptCount val="156"/>
                <c:pt idx="144">
                  <c:v>465.52881639206396</c:v>
                </c:pt>
                <c:pt idx="145">
                  <c:v>458.45941177134944</c:v>
                </c:pt>
                <c:pt idx="146">
                  <c:v>494.62880172230791</c:v>
                </c:pt>
                <c:pt idx="147">
                  <c:v>497.59682627566156</c:v>
                </c:pt>
                <c:pt idx="148">
                  <c:v>508.22102881358762</c:v>
                </c:pt>
                <c:pt idx="149">
                  <c:v>550.85362730924078</c:v>
                </c:pt>
                <c:pt idx="150">
                  <c:v>593.20431357674568</c:v>
                </c:pt>
                <c:pt idx="151">
                  <c:v>594.3136808636574</c:v>
                </c:pt>
                <c:pt idx="152">
                  <c:v>552.82213318324295</c:v>
                </c:pt>
                <c:pt idx="153">
                  <c:v>524.51432988501358</c:v>
                </c:pt>
                <c:pt idx="154">
                  <c:v>498.81332796126196</c:v>
                </c:pt>
                <c:pt idx="155">
                  <c:v>528.09531798320029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6-45F1-B29D-EB3F34B9C003}"/>
            </c:ext>
          </c:extLst>
        </c:ser>
        <c:ser>
          <c:idx val="3"/>
          <c:order val="3"/>
          <c:tx>
            <c:v>test2</c:v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Sheet1!$C$2:$C$157</c:f>
              <c:numCache>
                <c:formatCode>[$-409]mmm\-yy;@</c:formatCode>
                <c:ptCount val="156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  <c:pt idx="50">
                  <c:v>19419</c:v>
                </c:pt>
                <c:pt idx="51">
                  <c:v>19450</c:v>
                </c:pt>
                <c:pt idx="52">
                  <c:v>19480</c:v>
                </c:pt>
                <c:pt idx="53">
                  <c:v>19511</c:v>
                </c:pt>
                <c:pt idx="54">
                  <c:v>19541</c:v>
                </c:pt>
                <c:pt idx="55">
                  <c:v>19572</c:v>
                </c:pt>
                <c:pt idx="56">
                  <c:v>19603</c:v>
                </c:pt>
                <c:pt idx="57">
                  <c:v>19633</c:v>
                </c:pt>
                <c:pt idx="58">
                  <c:v>19664</c:v>
                </c:pt>
                <c:pt idx="59">
                  <c:v>19694</c:v>
                </c:pt>
                <c:pt idx="60">
                  <c:v>19725</c:v>
                </c:pt>
                <c:pt idx="61">
                  <c:v>19756</c:v>
                </c:pt>
                <c:pt idx="62">
                  <c:v>19784</c:v>
                </c:pt>
                <c:pt idx="63">
                  <c:v>19815</c:v>
                </c:pt>
                <c:pt idx="64">
                  <c:v>19845</c:v>
                </c:pt>
                <c:pt idx="65">
                  <c:v>19876</c:v>
                </c:pt>
                <c:pt idx="66">
                  <c:v>19906</c:v>
                </c:pt>
                <c:pt idx="67">
                  <c:v>19937</c:v>
                </c:pt>
                <c:pt idx="68">
                  <c:v>19968</c:v>
                </c:pt>
                <c:pt idx="69">
                  <c:v>19998</c:v>
                </c:pt>
                <c:pt idx="70">
                  <c:v>20029</c:v>
                </c:pt>
                <c:pt idx="71">
                  <c:v>20059</c:v>
                </c:pt>
                <c:pt idx="72">
                  <c:v>20090</c:v>
                </c:pt>
                <c:pt idx="73">
                  <c:v>20121</c:v>
                </c:pt>
                <c:pt idx="74">
                  <c:v>20149</c:v>
                </c:pt>
                <c:pt idx="75">
                  <c:v>20180</c:v>
                </c:pt>
                <c:pt idx="76">
                  <c:v>20210</c:v>
                </c:pt>
                <c:pt idx="77">
                  <c:v>20241</c:v>
                </c:pt>
                <c:pt idx="78">
                  <c:v>20271</c:v>
                </c:pt>
                <c:pt idx="79">
                  <c:v>20302</c:v>
                </c:pt>
                <c:pt idx="80">
                  <c:v>20333</c:v>
                </c:pt>
                <c:pt idx="81">
                  <c:v>20363</c:v>
                </c:pt>
                <c:pt idx="82">
                  <c:v>20394</c:v>
                </c:pt>
                <c:pt idx="83">
                  <c:v>20424</c:v>
                </c:pt>
                <c:pt idx="84">
                  <c:v>20455</c:v>
                </c:pt>
                <c:pt idx="85">
                  <c:v>20486</c:v>
                </c:pt>
                <c:pt idx="86">
                  <c:v>20515</c:v>
                </c:pt>
                <c:pt idx="87">
                  <c:v>20546</c:v>
                </c:pt>
                <c:pt idx="88">
                  <c:v>20576</c:v>
                </c:pt>
                <c:pt idx="89">
                  <c:v>20607</c:v>
                </c:pt>
                <c:pt idx="90">
                  <c:v>20637</c:v>
                </c:pt>
                <c:pt idx="91">
                  <c:v>20668</c:v>
                </c:pt>
                <c:pt idx="92">
                  <c:v>20699</c:v>
                </c:pt>
                <c:pt idx="93">
                  <c:v>20729</c:v>
                </c:pt>
                <c:pt idx="94">
                  <c:v>20760</c:v>
                </c:pt>
                <c:pt idx="95">
                  <c:v>20790</c:v>
                </c:pt>
                <c:pt idx="96">
                  <c:v>20821</c:v>
                </c:pt>
                <c:pt idx="97">
                  <c:v>20852</c:v>
                </c:pt>
                <c:pt idx="98">
                  <c:v>20880</c:v>
                </c:pt>
                <c:pt idx="99">
                  <c:v>20911</c:v>
                </c:pt>
                <c:pt idx="100">
                  <c:v>20941</c:v>
                </c:pt>
                <c:pt idx="101">
                  <c:v>20972</c:v>
                </c:pt>
                <c:pt idx="102">
                  <c:v>21002</c:v>
                </c:pt>
                <c:pt idx="103">
                  <c:v>21033</c:v>
                </c:pt>
                <c:pt idx="104">
                  <c:v>21064</c:v>
                </c:pt>
                <c:pt idx="105">
                  <c:v>21094</c:v>
                </c:pt>
                <c:pt idx="106">
                  <c:v>21125</c:v>
                </c:pt>
                <c:pt idx="107">
                  <c:v>21155</c:v>
                </c:pt>
                <c:pt idx="108">
                  <c:v>21186</c:v>
                </c:pt>
                <c:pt idx="109">
                  <c:v>21217</c:v>
                </c:pt>
                <c:pt idx="110">
                  <c:v>21245</c:v>
                </c:pt>
                <c:pt idx="111">
                  <c:v>21276</c:v>
                </c:pt>
                <c:pt idx="112">
                  <c:v>21306</c:v>
                </c:pt>
                <c:pt idx="113">
                  <c:v>21337</c:v>
                </c:pt>
                <c:pt idx="114">
                  <c:v>21367</c:v>
                </c:pt>
                <c:pt idx="115">
                  <c:v>21398</c:v>
                </c:pt>
                <c:pt idx="116">
                  <c:v>21429</c:v>
                </c:pt>
                <c:pt idx="117">
                  <c:v>21459</c:v>
                </c:pt>
                <c:pt idx="118">
                  <c:v>21490</c:v>
                </c:pt>
                <c:pt idx="119">
                  <c:v>21520</c:v>
                </c:pt>
                <c:pt idx="120">
                  <c:v>21551</c:v>
                </c:pt>
                <c:pt idx="121">
                  <c:v>21582</c:v>
                </c:pt>
                <c:pt idx="122">
                  <c:v>21610</c:v>
                </c:pt>
                <c:pt idx="123">
                  <c:v>21641</c:v>
                </c:pt>
                <c:pt idx="124">
                  <c:v>21671</c:v>
                </c:pt>
                <c:pt idx="125">
                  <c:v>21702</c:v>
                </c:pt>
                <c:pt idx="126">
                  <c:v>21732</c:v>
                </c:pt>
                <c:pt idx="127">
                  <c:v>21763</c:v>
                </c:pt>
                <c:pt idx="128">
                  <c:v>21794</c:v>
                </c:pt>
                <c:pt idx="129">
                  <c:v>21824</c:v>
                </c:pt>
                <c:pt idx="130">
                  <c:v>21855</c:v>
                </c:pt>
                <c:pt idx="131">
                  <c:v>21885</c:v>
                </c:pt>
                <c:pt idx="132">
                  <c:v>21916</c:v>
                </c:pt>
                <c:pt idx="133">
                  <c:v>21947</c:v>
                </c:pt>
                <c:pt idx="134">
                  <c:v>21976</c:v>
                </c:pt>
                <c:pt idx="135">
                  <c:v>22007</c:v>
                </c:pt>
                <c:pt idx="136">
                  <c:v>22037</c:v>
                </c:pt>
                <c:pt idx="137">
                  <c:v>22068</c:v>
                </c:pt>
                <c:pt idx="138">
                  <c:v>22098</c:v>
                </c:pt>
                <c:pt idx="139">
                  <c:v>22129</c:v>
                </c:pt>
                <c:pt idx="140">
                  <c:v>22160</c:v>
                </c:pt>
                <c:pt idx="141">
                  <c:v>22190</c:v>
                </c:pt>
                <c:pt idx="142">
                  <c:v>22221</c:v>
                </c:pt>
                <c:pt idx="143">
                  <c:v>22251</c:v>
                </c:pt>
                <c:pt idx="144">
                  <c:v>22282</c:v>
                </c:pt>
                <c:pt idx="145">
                  <c:v>22313</c:v>
                </c:pt>
                <c:pt idx="146">
                  <c:v>22341</c:v>
                </c:pt>
                <c:pt idx="147">
                  <c:v>22372</c:v>
                </c:pt>
                <c:pt idx="148">
                  <c:v>22402</c:v>
                </c:pt>
                <c:pt idx="149">
                  <c:v>22433</c:v>
                </c:pt>
                <c:pt idx="150">
                  <c:v>22463</c:v>
                </c:pt>
                <c:pt idx="151">
                  <c:v>22494</c:v>
                </c:pt>
                <c:pt idx="152">
                  <c:v>22525</c:v>
                </c:pt>
                <c:pt idx="153">
                  <c:v>22555</c:v>
                </c:pt>
                <c:pt idx="154">
                  <c:v>22586</c:v>
                </c:pt>
                <c:pt idx="155">
                  <c:v>22616</c:v>
                </c:pt>
              </c:numCache>
            </c:numRef>
          </c:cat>
          <c:val>
            <c:numRef>
              <c:f>Sheet1!$O$2:$O$157</c:f>
              <c:numCache>
                <c:formatCode>General</c:formatCode>
                <c:ptCount val="156"/>
                <c:pt idx="144">
                  <c:v>526.245747590007</c:v>
                </c:pt>
                <c:pt idx="145">
                  <c:v>503.68562671895359</c:v>
                </c:pt>
                <c:pt idx="146">
                  <c:v>558.96781340200835</c:v>
                </c:pt>
                <c:pt idx="147">
                  <c:v>553.19605528208979</c:v>
                </c:pt>
                <c:pt idx="148">
                  <c:v>562.07070106489562</c:v>
                </c:pt>
                <c:pt idx="149">
                  <c:v>635.79411129405503</c:v>
                </c:pt>
                <c:pt idx="150">
                  <c:v>718.79557740336691</c:v>
                </c:pt>
                <c:pt idx="151">
                  <c:v>706.13743410524307</c:v>
                </c:pt>
                <c:pt idx="152">
                  <c:v>600.4336273443065</c:v>
                </c:pt>
                <c:pt idx="153">
                  <c:v>534.06518658288019</c:v>
                </c:pt>
                <c:pt idx="154">
                  <c:v>478.76077451366774</c:v>
                </c:pt>
                <c:pt idx="155">
                  <c:v>517.13955201231056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76-45F1-B29D-EB3F34B9C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9920"/>
        <c:axId val="39491840"/>
      </c:lineChart>
      <c:dateAx>
        <c:axId val="3948992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crossAx val="39491840"/>
        <c:crosses val="autoZero"/>
        <c:auto val="1"/>
        <c:lblOffset val="100"/>
        <c:baseTimeUnit val="months"/>
      </c:dateAx>
      <c:valAx>
        <c:axId val="3949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489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Sheet1!$S$147:$S$158</c:f>
              <c:numCache>
                <c:formatCode>General</c:formatCode>
                <c:ptCount val="12"/>
                <c:pt idx="0">
                  <c:v>0.86211006202577511</c:v>
                </c:pt>
                <c:pt idx="1">
                  <c:v>0.81748811654496356</c:v>
                </c:pt>
                <c:pt idx="2">
                  <c:v>0.94767244503015835</c:v>
                </c:pt>
                <c:pt idx="3">
                  <c:v>0.94306817312698155</c:v>
                </c:pt>
                <c:pt idx="4">
                  <c:v>0.96957601974793972</c:v>
                </c:pt>
                <c:pt idx="5">
                  <c:v>1.1237420559877738</c:v>
                </c:pt>
                <c:pt idx="6">
                  <c:v>1.2772044431475251</c:v>
                </c:pt>
                <c:pt idx="7">
                  <c:v>1.2646833624924163</c:v>
                </c:pt>
                <c:pt idx="8">
                  <c:v>1.0812690627149979</c:v>
                </c:pt>
                <c:pt idx="9">
                  <c:v>0.95113810896936823</c:v>
                </c:pt>
                <c:pt idx="10">
                  <c:v>0.83077976685218646</c:v>
                </c:pt>
                <c:pt idx="11">
                  <c:v>0.93126838335991458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6-49F9-9116-B9CF58A84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02176"/>
        <c:axId val="77204096"/>
      </c:lineChart>
      <c:catAx>
        <c:axId val="7720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77204096"/>
        <c:crosses val="autoZero"/>
        <c:auto val="1"/>
        <c:lblAlgn val="ctr"/>
        <c:lblOffset val="100"/>
        <c:noMultiLvlLbl val="0"/>
      </c:catAx>
      <c:valAx>
        <c:axId val="7720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0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16668</xdr:colOff>
      <xdr:row>2</xdr:row>
      <xdr:rowOff>9523</xdr:rowOff>
    </xdr:from>
    <xdr:to>
      <xdr:col>24</xdr:col>
      <xdr:colOff>595311</xdr:colOff>
      <xdr:row>24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129</xdr:row>
      <xdr:rowOff>90487</xdr:rowOff>
    </xdr:from>
    <xdr:to>
      <xdr:col>22</xdr:col>
      <xdr:colOff>390525</xdr:colOff>
      <xdr:row>143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zoomScale="80" zoomScaleNormal="80" workbookViewId="0">
      <pane ySplit="1" topLeftCell="A139" activePane="bottomLeft" state="frozen"/>
      <selection pane="bottomLeft" activeCell="P150" sqref="P150"/>
    </sheetView>
  </sheetViews>
  <sheetFormatPr baseColWidth="10" defaultColWidth="9.140625" defaultRowHeight="15" x14ac:dyDescent="0.25"/>
  <cols>
    <col min="1" max="1" width="5.5703125" bestFit="1" customWidth="1"/>
    <col min="2" max="2" width="7" bestFit="1" customWidth="1"/>
    <col min="3" max="3" width="9.7109375" bestFit="1" customWidth="1"/>
    <col min="4" max="4" width="10.85546875" bestFit="1" customWidth="1"/>
    <col min="5" max="6" width="9.140625" style="2"/>
    <col min="7" max="7" width="2.7109375" customWidth="1"/>
  </cols>
  <sheetData>
    <row r="1" spans="1:15" x14ac:dyDescent="0.25">
      <c r="A1" s="4" t="s">
        <v>4</v>
      </c>
      <c r="B1" s="4" t="s">
        <v>5</v>
      </c>
      <c r="C1" s="3" t="s">
        <v>0</v>
      </c>
      <c r="D1" s="3" t="s">
        <v>1</v>
      </c>
      <c r="E1" s="5" t="s">
        <v>2</v>
      </c>
      <c r="F1" s="5" t="s">
        <v>3</v>
      </c>
      <c r="H1" s="5" t="s">
        <v>6</v>
      </c>
      <c r="I1" s="5" t="s">
        <v>2</v>
      </c>
      <c r="J1" s="5" t="s">
        <v>3</v>
      </c>
      <c r="K1" s="5" t="s">
        <v>11</v>
      </c>
      <c r="L1" s="5" t="s">
        <v>12</v>
      </c>
      <c r="N1" s="25" t="s">
        <v>14</v>
      </c>
      <c r="O1" s="26" t="s">
        <v>15</v>
      </c>
    </row>
    <row r="2" spans="1:15" x14ac:dyDescent="0.25">
      <c r="A2">
        <f>YEAR(C2)</f>
        <v>1949</v>
      </c>
      <c r="B2">
        <v>1</v>
      </c>
      <c r="C2" s="1">
        <v>17899</v>
      </c>
      <c r="D2" s="2">
        <v>112</v>
      </c>
      <c r="E2" s="2">
        <f>GROWTH($D$2:$D$145,$C$2:$C$145,C2,TRUE)</f>
        <v>124.47771518613513</v>
      </c>
      <c r="H2" s="9">
        <f>C2</f>
        <v>17899</v>
      </c>
      <c r="I2">
        <f>E2</f>
        <v>124.47771518613513</v>
      </c>
      <c r="J2" s="24">
        <f ca="1">OFFSET($S$146,B2,0)</f>
        <v>0.86211006202577511</v>
      </c>
      <c r="K2">
        <f t="shared" ref="K2:K33" ca="1" si="0">OFFSET($K$161,MATCH($A2,$J$162:$J$174,0),0)</f>
        <v>104</v>
      </c>
      <c r="L2">
        <f t="shared" ref="L2:L33" ca="1" si="1">OFFSET($L$161,MATCH($A2,$J$162:$J$174,0),0)</f>
        <v>148</v>
      </c>
    </row>
    <row r="3" spans="1:15" x14ac:dyDescent="0.25">
      <c r="A3">
        <f t="shared" ref="A3:A66" si="2">YEAR(C3)</f>
        <v>1949</v>
      </c>
      <c r="B3">
        <v>2</v>
      </c>
      <c r="C3" s="1">
        <v>17930</v>
      </c>
      <c r="D3" s="2">
        <v>118</v>
      </c>
      <c r="E3" s="2">
        <f t="shared" ref="E3:E66" si="3">GROWTH($D$2:$D$145,$C$2:$C$145,C3,TRUE)</f>
        <v>125.7580710740817</v>
      </c>
      <c r="H3" s="9">
        <f t="shared" ref="H3:H66" si="4">C3</f>
        <v>17930</v>
      </c>
      <c r="I3">
        <f t="shared" ref="I3:I66" si="5">E3</f>
        <v>125.7580710740817</v>
      </c>
      <c r="J3" s="24">
        <f t="shared" ref="J2:J33" ca="1" si="6">OFFSET($S$146,B3,0)</f>
        <v>0.81748811654496356</v>
      </c>
      <c r="K3">
        <f t="shared" ca="1" si="0"/>
        <v>104</v>
      </c>
      <c r="L3">
        <f t="shared" ca="1" si="1"/>
        <v>148</v>
      </c>
    </row>
    <row r="4" spans="1:15" x14ac:dyDescent="0.25">
      <c r="A4">
        <f t="shared" si="2"/>
        <v>1949</v>
      </c>
      <c r="B4">
        <v>3</v>
      </c>
      <c r="C4" s="1">
        <v>17958</v>
      </c>
      <c r="D4" s="2">
        <v>132</v>
      </c>
      <c r="E4" s="2">
        <f t="shared" si="3"/>
        <v>126.92583728775755</v>
      </c>
      <c r="H4" s="9">
        <f t="shared" si="4"/>
        <v>17958</v>
      </c>
      <c r="I4">
        <f t="shared" si="5"/>
        <v>126.92583728775755</v>
      </c>
      <c r="J4" s="24">
        <f t="shared" ca="1" si="6"/>
        <v>0.94767244503015835</v>
      </c>
      <c r="K4">
        <f t="shared" ca="1" si="0"/>
        <v>104</v>
      </c>
      <c r="L4">
        <f t="shared" ca="1" si="1"/>
        <v>148</v>
      </c>
    </row>
    <row r="5" spans="1:15" x14ac:dyDescent="0.25">
      <c r="A5">
        <f t="shared" si="2"/>
        <v>1949</v>
      </c>
      <c r="B5">
        <v>4</v>
      </c>
      <c r="C5" s="1">
        <v>17989</v>
      </c>
      <c r="D5" s="2">
        <v>129</v>
      </c>
      <c r="E5" s="2">
        <f t="shared" si="3"/>
        <v>128.23137412911834</v>
      </c>
      <c r="H5" s="9">
        <f t="shared" si="4"/>
        <v>17989</v>
      </c>
      <c r="I5">
        <f t="shared" si="5"/>
        <v>128.23137412911834</v>
      </c>
      <c r="J5" s="24">
        <f t="shared" ca="1" si="6"/>
        <v>0.94306817312698155</v>
      </c>
      <c r="K5">
        <f t="shared" ca="1" si="0"/>
        <v>104</v>
      </c>
      <c r="L5">
        <f t="shared" ca="1" si="1"/>
        <v>148</v>
      </c>
    </row>
    <row r="6" spans="1:15" x14ac:dyDescent="0.25">
      <c r="A6">
        <f t="shared" si="2"/>
        <v>1949</v>
      </c>
      <c r="B6">
        <v>5</v>
      </c>
      <c r="C6" s="1">
        <v>18019</v>
      </c>
      <c r="D6" s="2">
        <v>121</v>
      </c>
      <c r="E6" s="2">
        <f t="shared" si="3"/>
        <v>129.50758121034772</v>
      </c>
      <c r="H6" s="9">
        <f t="shared" si="4"/>
        <v>18019</v>
      </c>
      <c r="I6">
        <f t="shared" si="5"/>
        <v>129.50758121034772</v>
      </c>
      <c r="J6" s="24">
        <f t="shared" ca="1" si="6"/>
        <v>0.96957601974793972</v>
      </c>
      <c r="K6">
        <f t="shared" ca="1" si="0"/>
        <v>104</v>
      </c>
      <c r="L6">
        <f t="shared" ca="1" si="1"/>
        <v>148</v>
      </c>
    </row>
    <row r="7" spans="1:15" x14ac:dyDescent="0.25">
      <c r="A7">
        <f t="shared" si="2"/>
        <v>1949</v>
      </c>
      <c r="B7">
        <v>6</v>
      </c>
      <c r="C7" s="1">
        <v>18050</v>
      </c>
      <c r="D7" s="2">
        <v>135</v>
      </c>
      <c r="E7" s="2">
        <f t="shared" si="3"/>
        <v>130.83967341567475</v>
      </c>
      <c r="H7" s="9">
        <f t="shared" si="4"/>
        <v>18050</v>
      </c>
      <c r="I7">
        <f t="shared" si="5"/>
        <v>130.83967341567475</v>
      </c>
      <c r="J7" s="24">
        <f t="shared" ca="1" si="6"/>
        <v>1.1237420559877738</v>
      </c>
      <c r="K7">
        <f t="shared" ca="1" si="0"/>
        <v>104</v>
      </c>
      <c r="L7">
        <f t="shared" ca="1" si="1"/>
        <v>148</v>
      </c>
    </row>
    <row r="8" spans="1:15" x14ac:dyDescent="0.25">
      <c r="A8">
        <f t="shared" si="2"/>
        <v>1949</v>
      </c>
      <c r="B8">
        <v>7</v>
      </c>
      <c r="C8" s="1">
        <v>18080</v>
      </c>
      <c r="D8" s="2">
        <v>148</v>
      </c>
      <c r="E8" s="2">
        <f t="shared" si="3"/>
        <v>132.14183927682112</v>
      </c>
      <c r="H8" s="9">
        <f t="shared" si="4"/>
        <v>18080</v>
      </c>
      <c r="I8">
        <f t="shared" si="5"/>
        <v>132.14183927682112</v>
      </c>
      <c r="J8" s="24">
        <f t="shared" ca="1" si="6"/>
        <v>1.2772044431475251</v>
      </c>
      <c r="K8">
        <f t="shared" ca="1" si="0"/>
        <v>104</v>
      </c>
      <c r="L8">
        <f t="shared" ca="1" si="1"/>
        <v>148</v>
      </c>
    </row>
    <row r="9" spans="1:15" x14ac:dyDescent="0.25">
      <c r="A9">
        <f t="shared" si="2"/>
        <v>1949</v>
      </c>
      <c r="B9">
        <v>8</v>
      </c>
      <c r="C9" s="1">
        <v>18111</v>
      </c>
      <c r="D9" s="2">
        <v>148</v>
      </c>
      <c r="E9" s="2">
        <f t="shared" si="3"/>
        <v>133.50102699736337</v>
      </c>
      <c r="H9" s="9">
        <f t="shared" si="4"/>
        <v>18111</v>
      </c>
      <c r="I9">
        <f t="shared" si="5"/>
        <v>133.50102699736337</v>
      </c>
      <c r="J9" s="24">
        <f t="shared" ca="1" si="6"/>
        <v>1.2646833624924163</v>
      </c>
      <c r="K9">
        <f t="shared" ca="1" si="0"/>
        <v>104</v>
      </c>
      <c r="L9">
        <f t="shared" ca="1" si="1"/>
        <v>148</v>
      </c>
    </row>
    <row r="10" spans="1:15" x14ac:dyDescent="0.25">
      <c r="A10">
        <f t="shared" si="2"/>
        <v>1949</v>
      </c>
      <c r="B10">
        <v>9</v>
      </c>
      <c r="C10" s="1">
        <v>18142</v>
      </c>
      <c r="D10" s="2">
        <v>136</v>
      </c>
      <c r="E10" s="2">
        <f t="shared" si="3"/>
        <v>134.87419508377457</v>
      </c>
      <c r="H10" s="9">
        <f t="shared" si="4"/>
        <v>18142</v>
      </c>
      <c r="I10">
        <f t="shared" si="5"/>
        <v>134.87419508377457</v>
      </c>
      <c r="J10" s="24">
        <f t="shared" ca="1" si="6"/>
        <v>1.0812690627149979</v>
      </c>
      <c r="K10">
        <f t="shared" ca="1" si="0"/>
        <v>104</v>
      </c>
      <c r="L10">
        <f t="shared" ca="1" si="1"/>
        <v>148</v>
      </c>
    </row>
    <row r="11" spans="1:15" x14ac:dyDescent="0.25">
      <c r="A11">
        <f t="shared" si="2"/>
        <v>1949</v>
      </c>
      <c r="B11">
        <v>10</v>
      </c>
      <c r="C11" s="1">
        <v>18172</v>
      </c>
      <c r="D11" s="2">
        <v>119</v>
      </c>
      <c r="E11" s="2">
        <f t="shared" si="3"/>
        <v>136.21651402880681</v>
      </c>
      <c r="H11" s="9">
        <f t="shared" si="4"/>
        <v>18172</v>
      </c>
      <c r="I11">
        <f t="shared" si="5"/>
        <v>136.21651402880681</v>
      </c>
      <c r="J11" s="24">
        <f t="shared" ca="1" si="6"/>
        <v>0.95113810896936823</v>
      </c>
      <c r="K11">
        <f t="shared" ca="1" si="0"/>
        <v>104</v>
      </c>
      <c r="L11">
        <f t="shared" ca="1" si="1"/>
        <v>148</v>
      </c>
    </row>
    <row r="12" spans="1:15" x14ac:dyDescent="0.25">
      <c r="A12">
        <f t="shared" si="2"/>
        <v>1949</v>
      </c>
      <c r="B12">
        <v>11</v>
      </c>
      <c r="C12" s="1">
        <v>18203</v>
      </c>
      <c r="D12" s="2">
        <v>104</v>
      </c>
      <c r="E12" s="2">
        <f t="shared" si="3"/>
        <v>137.61761313728198</v>
      </c>
      <c r="H12" s="9">
        <f t="shared" si="4"/>
        <v>18203</v>
      </c>
      <c r="I12">
        <f t="shared" si="5"/>
        <v>137.61761313728198</v>
      </c>
      <c r="J12" s="24">
        <f t="shared" ca="1" si="6"/>
        <v>0.83077976685218646</v>
      </c>
      <c r="K12">
        <f t="shared" ca="1" si="0"/>
        <v>104</v>
      </c>
      <c r="L12">
        <f t="shared" ca="1" si="1"/>
        <v>148</v>
      </c>
    </row>
    <row r="13" spans="1:15" x14ac:dyDescent="0.25">
      <c r="A13">
        <f t="shared" si="2"/>
        <v>1949</v>
      </c>
      <c r="B13">
        <v>12</v>
      </c>
      <c r="C13" s="1">
        <v>18233</v>
      </c>
      <c r="D13" s="2">
        <v>118</v>
      </c>
      <c r="E13" s="2">
        <f t="shared" si="3"/>
        <v>138.98723561524781</v>
      </c>
      <c r="H13" s="9">
        <f t="shared" si="4"/>
        <v>18233</v>
      </c>
      <c r="I13">
        <f t="shared" si="5"/>
        <v>138.98723561524781</v>
      </c>
      <c r="J13" s="24">
        <f t="shared" ca="1" si="6"/>
        <v>0.93126838335991458</v>
      </c>
      <c r="K13">
        <f t="shared" ca="1" si="0"/>
        <v>104</v>
      </c>
      <c r="L13">
        <f t="shared" ca="1" si="1"/>
        <v>148</v>
      </c>
    </row>
    <row r="14" spans="1:15" x14ac:dyDescent="0.25">
      <c r="A14">
        <f t="shared" si="2"/>
        <v>1950</v>
      </c>
      <c r="B14">
        <v>1</v>
      </c>
      <c r="C14" s="1">
        <v>18264</v>
      </c>
      <c r="D14" s="2">
        <v>115</v>
      </c>
      <c r="E14" s="2">
        <f t="shared" si="3"/>
        <v>140.41683387870631</v>
      </c>
      <c r="H14" s="9">
        <f t="shared" si="4"/>
        <v>18264</v>
      </c>
      <c r="I14">
        <f t="shared" si="5"/>
        <v>140.41683387870631</v>
      </c>
      <c r="J14" s="24">
        <f t="shared" ca="1" si="6"/>
        <v>0.86211006202577511</v>
      </c>
      <c r="K14">
        <f t="shared" ca="1" si="0"/>
        <v>114</v>
      </c>
      <c r="L14">
        <f t="shared" ca="1" si="1"/>
        <v>170</v>
      </c>
    </row>
    <row r="15" spans="1:15" x14ac:dyDescent="0.25">
      <c r="A15">
        <f t="shared" si="2"/>
        <v>1950</v>
      </c>
      <c r="B15">
        <v>2</v>
      </c>
      <c r="C15" s="1">
        <v>18295</v>
      </c>
      <c r="D15" s="2">
        <v>126</v>
      </c>
      <c r="E15" s="2">
        <f t="shared" si="3"/>
        <v>141.86113673849582</v>
      </c>
      <c r="H15" s="9">
        <f t="shared" si="4"/>
        <v>18295</v>
      </c>
      <c r="I15">
        <f t="shared" si="5"/>
        <v>141.86113673849582</v>
      </c>
      <c r="J15" s="24">
        <f t="shared" ca="1" si="6"/>
        <v>0.81748811654496356</v>
      </c>
      <c r="K15">
        <f t="shared" ca="1" si="0"/>
        <v>114</v>
      </c>
      <c r="L15">
        <f t="shared" ca="1" si="1"/>
        <v>170</v>
      </c>
    </row>
    <row r="16" spans="1:15" x14ac:dyDescent="0.25">
      <c r="A16">
        <f t="shared" si="2"/>
        <v>1950</v>
      </c>
      <c r="B16">
        <v>3</v>
      </c>
      <c r="C16" s="1">
        <v>18323</v>
      </c>
      <c r="D16" s="2">
        <v>141</v>
      </c>
      <c r="E16" s="2">
        <f t="shared" si="3"/>
        <v>143.17843304482432</v>
      </c>
      <c r="H16" s="9">
        <f t="shared" si="4"/>
        <v>18323</v>
      </c>
      <c r="I16">
        <f t="shared" si="5"/>
        <v>143.17843304482432</v>
      </c>
      <c r="J16" s="24">
        <f t="shared" ca="1" si="6"/>
        <v>0.94767244503015835</v>
      </c>
      <c r="K16">
        <f t="shared" ca="1" si="0"/>
        <v>114</v>
      </c>
      <c r="L16">
        <f t="shared" ca="1" si="1"/>
        <v>170</v>
      </c>
    </row>
    <row r="17" spans="1:12" x14ac:dyDescent="0.25">
      <c r="A17">
        <f t="shared" si="2"/>
        <v>1950</v>
      </c>
      <c r="B17">
        <v>4</v>
      </c>
      <c r="C17" s="1">
        <v>18354</v>
      </c>
      <c r="D17" s="2">
        <v>135</v>
      </c>
      <c r="E17" s="2">
        <f t="shared" si="3"/>
        <v>144.65114122798593</v>
      </c>
      <c r="H17" s="9">
        <f t="shared" si="4"/>
        <v>18354</v>
      </c>
      <c r="I17">
        <f t="shared" si="5"/>
        <v>144.65114122798593</v>
      </c>
      <c r="J17" s="24">
        <f t="shared" ca="1" si="6"/>
        <v>0.94306817312698155</v>
      </c>
      <c r="K17">
        <f t="shared" ca="1" si="0"/>
        <v>114</v>
      </c>
      <c r="L17">
        <f t="shared" ca="1" si="1"/>
        <v>170</v>
      </c>
    </row>
    <row r="18" spans="1:12" x14ac:dyDescent="0.25">
      <c r="A18">
        <f t="shared" si="2"/>
        <v>1950</v>
      </c>
      <c r="B18">
        <v>5</v>
      </c>
      <c r="C18" s="1">
        <v>18384</v>
      </c>
      <c r="D18" s="2">
        <v>125</v>
      </c>
      <c r="E18" s="2">
        <f t="shared" si="3"/>
        <v>146.09076403478196</v>
      </c>
      <c r="H18" s="9">
        <f t="shared" si="4"/>
        <v>18384</v>
      </c>
      <c r="I18">
        <f t="shared" si="5"/>
        <v>146.09076403478196</v>
      </c>
      <c r="J18" s="24">
        <f t="shared" ca="1" si="6"/>
        <v>0.96957601974793972</v>
      </c>
      <c r="K18">
        <f t="shared" ca="1" si="0"/>
        <v>114</v>
      </c>
      <c r="L18">
        <f t="shared" ca="1" si="1"/>
        <v>170</v>
      </c>
    </row>
    <row r="19" spans="1:12" x14ac:dyDescent="0.25">
      <c r="A19">
        <f t="shared" si="2"/>
        <v>1950</v>
      </c>
      <c r="B19">
        <v>6</v>
      </c>
      <c r="C19" s="1">
        <v>18415</v>
      </c>
      <c r="D19" s="2">
        <v>149</v>
      </c>
      <c r="E19" s="2">
        <f t="shared" si="3"/>
        <v>147.59342794234828</v>
      </c>
      <c r="H19" s="9">
        <f t="shared" si="4"/>
        <v>18415</v>
      </c>
      <c r="I19">
        <f t="shared" si="5"/>
        <v>147.59342794234828</v>
      </c>
      <c r="J19" s="24">
        <f t="shared" ca="1" si="6"/>
        <v>1.1237420559877738</v>
      </c>
      <c r="K19">
        <f t="shared" ca="1" si="0"/>
        <v>114</v>
      </c>
      <c r="L19">
        <f t="shared" ca="1" si="1"/>
        <v>170</v>
      </c>
    </row>
    <row r="20" spans="1:12" x14ac:dyDescent="0.25">
      <c r="A20">
        <f t="shared" si="2"/>
        <v>1950</v>
      </c>
      <c r="B20">
        <v>7</v>
      </c>
      <c r="C20" s="1">
        <v>18445</v>
      </c>
      <c r="D20" s="2">
        <v>170</v>
      </c>
      <c r="E20" s="2">
        <f t="shared" si="3"/>
        <v>149.06233349812345</v>
      </c>
      <c r="H20" s="9">
        <f t="shared" si="4"/>
        <v>18445</v>
      </c>
      <c r="I20">
        <f t="shared" si="5"/>
        <v>149.06233349812345</v>
      </c>
      <c r="J20" s="24">
        <f t="shared" ca="1" si="6"/>
        <v>1.2772044431475251</v>
      </c>
      <c r="K20">
        <f t="shared" ca="1" si="0"/>
        <v>114</v>
      </c>
      <c r="L20">
        <f t="shared" ca="1" si="1"/>
        <v>170</v>
      </c>
    </row>
    <row r="21" spans="1:12" x14ac:dyDescent="0.25">
      <c r="A21">
        <f t="shared" si="2"/>
        <v>1950</v>
      </c>
      <c r="B21">
        <v>8</v>
      </c>
      <c r="C21" s="1">
        <v>18476</v>
      </c>
      <c r="D21" s="2">
        <v>170</v>
      </c>
      <c r="E21" s="2">
        <f t="shared" si="3"/>
        <v>150.59556244661411</v>
      </c>
      <c r="H21" s="9">
        <f t="shared" si="4"/>
        <v>18476</v>
      </c>
      <c r="I21">
        <f t="shared" si="5"/>
        <v>150.59556244661411</v>
      </c>
      <c r="J21" s="24">
        <f t="shared" ca="1" si="6"/>
        <v>1.2646833624924163</v>
      </c>
      <c r="K21">
        <f t="shared" ca="1" si="0"/>
        <v>114</v>
      </c>
      <c r="L21">
        <f t="shared" ca="1" si="1"/>
        <v>170</v>
      </c>
    </row>
    <row r="22" spans="1:12" x14ac:dyDescent="0.25">
      <c r="A22">
        <f t="shared" si="2"/>
        <v>1950</v>
      </c>
      <c r="B22">
        <v>9</v>
      </c>
      <c r="C22" s="1">
        <v>18507</v>
      </c>
      <c r="D22" s="2">
        <v>158</v>
      </c>
      <c r="E22" s="2">
        <f t="shared" si="3"/>
        <v>152.1445619184378</v>
      </c>
      <c r="H22" s="9">
        <f t="shared" si="4"/>
        <v>18507</v>
      </c>
      <c r="I22">
        <f t="shared" si="5"/>
        <v>152.1445619184378</v>
      </c>
      <c r="J22" s="24">
        <f t="shared" ca="1" si="6"/>
        <v>1.0812690627149979</v>
      </c>
      <c r="K22">
        <f t="shared" ca="1" si="0"/>
        <v>114</v>
      </c>
      <c r="L22">
        <f t="shared" ca="1" si="1"/>
        <v>170</v>
      </c>
    </row>
    <row r="23" spans="1:12" x14ac:dyDescent="0.25">
      <c r="A23">
        <f t="shared" si="2"/>
        <v>1950</v>
      </c>
      <c r="B23">
        <v>10</v>
      </c>
      <c r="C23" s="1">
        <v>18537</v>
      </c>
      <c r="D23" s="2">
        <v>133</v>
      </c>
      <c r="E23" s="2">
        <f t="shared" si="3"/>
        <v>153.6587620789644</v>
      </c>
      <c r="H23" s="9">
        <f t="shared" si="4"/>
        <v>18537</v>
      </c>
      <c r="I23">
        <f t="shared" si="5"/>
        <v>153.6587620789644</v>
      </c>
      <c r="J23" s="24">
        <f t="shared" ca="1" si="6"/>
        <v>0.95113810896936823</v>
      </c>
      <c r="K23">
        <f t="shared" ca="1" si="0"/>
        <v>114</v>
      </c>
      <c r="L23">
        <f t="shared" ca="1" si="1"/>
        <v>170</v>
      </c>
    </row>
    <row r="24" spans="1:12" x14ac:dyDescent="0.25">
      <c r="A24">
        <f t="shared" si="2"/>
        <v>1950</v>
      </c>
      <c r="B24">
        <v>11</v>
      </c>
      <c r="C24" s="1">
        <v>18568</v>
      </c>
      <c r="D24" s="2">
        <v>114</v>
      </c>
      <c r="E24" s="2">
        <f t="shared" si="3"/>
        <v>155.23926908351677</v>
      </c>
      <c r="H24" s="9">
        <f t="shared" si="4"/>
        <v>18568</v>
      </c>
      <c r="I24">
        <f t="shared" si="5"/>
        <v>155.23926908351677</v>
      </c>
      <c r="J24" s="24">
        <f t="shared" ca="1" si="6"/>
        <v>0.83077976685218646</v>
      </c>
      <c r="K24">
        <f t="shared" ca="1" si="0"/>
        <v>114</v>
      </c>
      <c r="L24">
        <f t="shared" ca="1" si="1"/>
        <v>170</v>
      </c>
    </row>
    <row r="25" spans="1:12" x14ac:dyDescent="0.25">
      <c r="A25">
        <f t="shared" si="2"/>
        <v>1950</v>
      </c>
      <c r="B25">
        <v>12</v>
      </c>
      <c r="C25" s="1">
        <v>18598</v>
      </c>
      <c r="D25" s="2">
        <v>140</v>
      </c>
      <c r="E25" s="2">
        <f t="shared" si="3"/>
        <v>156.7842689389326</v>
      </c>
      <c r="H25" s="9">
        <f t="shared" si="4"/>
        <v>18598</v>
      </c>
      <c r="I25">
        <f t="shared" si="5"/>
        <v>156.7842689389326</v>
      </c>
      <c r="J25" s="24">
        <f t="shared" ca="1" si="6"/>
        <v>0.93126838335991458</v>
      </c>
      <c r="K25">
        <f t="shared" ca="1" si="0"/>
        <v>114</v>
      </c>
      <c r="L25">
        <f t="shared" ca="1" si="1"/>
        <v>170</v>
      </c>
    </row>
    <row r="26" spans="1:12" x14ac:dyDescent="0.25">
      <c r="A26">
        <f t="shared" si="2"/>
        <v>1951</v>
      </c>
      <c r="B26">
        <v>1</v>
      </c>
      <c r="C26" s="1">
        <v>18629</v>
      </c>
      <c r="D26" s="2">
        <v>145</v>
      </c>
      <c r="E26" s="2">
        <f t="shared" si="3"/>
        <v>158.39692435739983</v>
      </c>
      <c r="H26" s="9">
        <f t="shared" si="4"/>
        <v>18629</v>
      </c>
      <c r="I26">
        <f t="shared" si="5"/>
        <v>158.39692435739983</v>
      </c>
      <c r="J26" s="24">
        <f t="shared" ca="1" si="6"/>
        <v>0.86211006202577511</v>
      </c>
      <c r="K26">
        <f t="shared" ca="1" si="0"/>
        <v>145</v>
      </c>
      <c r="L26">
        <f t="shared" ca="1" si="1"/>
        <v>199</v>
      </c>
    </row>
    <row r="27" spans="1:12" x14ac:dyDescent="0.25">
      <c r="A27">
        <f t="shared" si="2"/>
        <v>1951</v>
      </c>
      <c r="B27">
        <v>2</v>
      </c>
      <c r="C27" s="1">
        <v>18660</v>
      </c>
      <c r="D27" s="2">
        <v>150</v>
      </c>
      <c r="E27" s="2">
        <f t="shared" si="3"/>
        <v>160.0261672659023</v>
      </c>
      <c r="H27" s="9">
        <f t="shared" si="4"/>
        <v>18660</v>
      </c>
      <c r="I27">
        <f t="shared" si="5"/>
        <v>160.0261672659023</v>
      </c>
      <c r="J27" s="24">
        <f t="shared" ca="1" si="6"/>
        <v>0.81748811654496356</v>
      </c>
      <c r="K27">
        <f t="shared" ca="1" si="0"/>
        <v>145</v>
      </c>
      <c r="L27">
        <f t="shared" ca="1" si="1"/>
        <v>199</v>
      </c>
    </row>
    <row r="28" spans="1:12" x14ac:dyDescent="0.25">
      <c r="A28">
        <f t="shared" si="2"/>
        <v>1951</v>
      </c>
      <c r="B28">
        <v>3</v>
      </c>
      <c r="C28" s="1">
        <v>18688</v>
      </c>
      <c r="D28" s="2">
        <v>178</v>
      </c>
      <c r="E28" s="2">
        <f t="shared" si="3"/>
        <v>161.51214068964447</v>
      </c>
      <c r="H28" s="9">
        <f t="shared" si="4"/>
        <v>18688</v>
      </c>
      <c r="I28">
        <f t="shared" si="5"/>
        <v>161.51214068964447</v>
      </c>
      <c r="J28" s="24">
        <f t="shared" ca="1" si="6"/>
        <v>0.94767244503015835</v>
      </c>
      <c r="K28">
        <f t="shared" ca="1" si="0"/>
        <v>145</v>
      </c>
      <c r="L28">
        <f t="shared" ca="1" si="1"/>
        <v>199</v>
      </c>
    </row>
    <row r="29" spans="1:12" x14ac:dyDescent="0.25">
      <c r="A29">
        <f t="shared" si="2"/>
        <v>1951</v>
      </c>
      <c r="B29">
        <v>4</v>
      </c>
      <c r="C29" s="1">
        <v>18719</v>
      </c>
      <c r="D29" s="2">
        <v>163</v>
      </c>
      <c r="E29" s="2">
        <f t="shared" si="3"/>
        <v>163.17342616550346</v>
      </c>
      <c r="H29" s="9">
        <f t="shared" si="4"/>
        <v>18719</v>
      </c>
      <c r="I29">
        <f t="shared" si="5"/>
        <v>163.17342616550346</v>
      </c>
      <c r="J29" s="24">
        <f t="shared" ca="1" si="6"/>
        <v>0.94306817312698155</v>
      </c>
      <c r="K29">
        <f t="shared" ca="1" si="0"/>
        <v>145</v>
      </c>
      <c r="L29">
        <f t="shared" ca="1" si="1"/>
        <v>199</v>
      </c>
    </row>
    <row r="30" spans="1:12" x14ac:dyDescent="0.25">
      <c r="A30">
        <f t="shared" si="2"/>
        <v>1951</v>
      </c>
      <c r="B30">
        <v>5</v>
      </c>
      <c r="C30" s="1">
        <v>18749</v>
      </c>
      <c r="D30" s="2">
        <v>172</v>
      </c>
      <c r="E30" s="2">
        <f t="shared" si="3"/>
        <v>164.79738974972892</v>
      </c>
      <c r="H30" s="9">
        <f t="shared" si="4"/>
        <v>18749</v>
      </c>
      <c r="I30">
        <f t="shared" si="5"/>
        <v>164.79738974972892</v>
      </c>
      <c r="J30" s="24">
        <f t="shared" ca="1" si="6"/>
        <v>0.96957601974793972</v>
      </c>
      <c r="K30">
        <f t="shared" ca="1" si="0"/>
        <v>145</v>
      </c>
      <c r="L30">
        <f t="shared" ca="1" si="1"/>
        <v>199</v>
      </c>
    </row>
    <row r="31" spans="1:12" x14ac:dyDescent="0.25">
      <c r="A31">
        <f t="shared" si="2"/>
        <v>1951</v>
      </c>
      <c r="B31">
        <v>6</v>
      </c>
      <c r="C31" s="1">
        <v>18780</v>
      </c>
      <c r="D31" s="2">
        <v>178</v>
      </c>
      <c r="E31" s="2">
        <f t="shared" si="3"/>
        <v>166.49246671968098</v>
      </c>
      <c r="H31" s="9">
        <f t="shared" si="4"/>
        <v>18780</v>
      </c>
      <c r="I31">
        <f t="shared" si="5"/>
        <v>166.49246671968098</v>
      </c>
      <c r="J31" s="24">
        <f t="shared" ca="1" si="6"/>
        <v>1.1237420559877738</v>
      </c>
      <c r="K31">
        <f t="shared" ca="1" si="0"/>
        <v>145</v>
      </c>
      <c r="L31">
        <f t="shared" ca="1" si="1"/>
        <v>199</v>
      </c>
    </row>
    <row r="32" spans="1:12" x14ac:dyDescent="0.25">
      <c r="A32">
        <f t="shared" si="2"/>
        <v>1951</v>
      </c>
      <c r="B32">
        <v>7</v>
      </c>
      <c r="C32" s="1">
        <v>18810</v>
      </c>
      <c r="D32" s="2">
        <v>199</v>
      </c>
      <c r="E32" s="2">
        <f t="shared" si="3"/>
        <v>168.14946264943728</v>
      </c>
      <c r="H32" s="9">
        <f t="shared" si="4"/>
        <v>18810</v>
      </c>
      <c r="I32">
        <f t="shared" si="5"/>
        <v>168.14946264943728</v>
      </c>
      <c r="J32" s="24">
        <f t="shared" ca="1" si="6"/>
        <v>1.2772044431475251</v>
      </c>
      <c r="K32">
        <f t="shared" ca="1" si="0"/>
        <v>145</v>
      </c>
      <c r="L32">
        <f t="shared" ca="1" si="1"/>
        <v>199</v>
      </c>
    </row>
    <row r="33" spans="1:12" x14ac:dyDescent="0.25">
      <c r="A33">
        <f t="shared" si="2"/>
        <v>1951</v>
      </c>
      <c r="B33">
        <v>8</v>
      </c>
      <c r="C33" s="1">
        <v>18841</v>
      </c>
      <c r="D33" s="2">
        <v>199</v>
      </c>
      <c r="E33" s="2">
        <f t="shared" si="3"/>
        <v>169.87901845174537</v>
      </c>
      <c r="H33" s="9">
        <f t="shared" si="4"/>
        <v>18841</v>
      </c>
      <c r="I33">
        <f t="shared" si="5"/>
        <v>169.87901845174537</v>
      </c>
      <c r="J33" s="24">
        <f t="shared" ca="1" si="6"/>
        <v>1.2646833624924163</v>
      </c>
      <c r="K33">
        <f t="shared" ca="1" si="0"/>
        <v>145</v>
      </c>
      <c r="L33">
        <f t="shared" ca="1" si="1"/>
        <v>199</v>
      </c>
    </row>
    <row r="34" spans="1:12" x14ac:dyDescent="0.25">
      <c r="A34">
        <f t="shared" si="2"/>
        <v>1951</v>
      </c>
      <c r="B34">
        <v>9</v>
      </c>
      <c r="C34" s="1">
        <v>18872</v>
      </c>
      <c r="D34" s="2">
        <v>184</v>
      </c>
      <c r="E34" s="2">
        <f t="shared" si="3"/>
        <v>171.62636416087918</v>
      </c>
      <c r="H34" s="9">
        <f t="shared" si="4"/>
        <v>18872</v>
      </c>
      <c r="I34">
        <f t="shared" si="5"/>
        <v>171.62636416087918</v>
      </c>
      <c r="J34" s="24">
        <f t="shared" ref="J34:J65" ca="1" si="7">OFFSET($S$146,B34,0)</f>
        <v>1.0812690627149979</v>
      </c>
      <c r="K34">
        <f t="shared" ref="K34:K65" ca="1" si="8">OFFSET($K$161,MATCH($A34,$J$162:$J$174,0),0)</f>
        <v>145</v>
      </c>
      <c r="L34">
        <f t="shared" ref="L34:L65" ca="1" si="9">OFFSET($L$161,MATCH($A34,$J$162:$J$174,0),0)</f>
        <v>199</v>
      </c>
    </row>
    <row r="35" spans="1:12" x14ac:dyDescent="0.25">
      <c r="A35">
        <f t="shared" si="2"/>
        <v>1951</v>
      </c>
      <c r="B35">
        <v>10</v>
      </c>
      <c r="C35" s="1">
        <v>18902</v>
      </c>
      <c r="D35" s="2">
        <v>162</v>
      </c>
      <c r="E35" s="2">
        <f t="shared" si="3"/>
        <v>173.33445457755994</v>
      </c>
      <c r="H35" s="9">
        <f t="shared" si="4"/>
        <v>18902</v>
      </c>
      <c r="I35">
        <f t="shared" si="5"/>
        <v>173.33445457755994</v>
      </c>
      <c r="J35" s="24">
        <f t="shared" ca="1" si="7"/>
        <v>0.95113810896936823</v>
      </c>
      <c r="K35">
        <f t="shared" ca="1" si="8"/>
        <v>145</v>
      </c>
      <c r="L35">
        <f t="shared" ca="1" si="9"/>
        <v>199</v>
      </c>
    </row>
    <row r="36" spans="1:12" x14ac:dyDescent="0.25">
      <c r="A36">
        <f t="shared" si="2"/>
        <v>1951</v>
      </c>
      <c r="B36">
        <v>11</v>
      </c>
      <c r="C36" s="1">
        <v>18933</v>
      </c>
      <c r="D36" s="2">
        <v>146</v>
      </c>
      <c r="E36" s="2">
        <f t="shared" si="3"/>
        <v>175.11734229501619</v>
      </c>
      <c r="H36" s="9">
        <f t="shared" si="4"/>
        <v>18933</v>
      </c>
      <c r="I36">
        <f t="shared" si="5"/>
        <v>175.11734229501619</v>
      </c>
      <c r="J36" s="24">
        <f t="shared" ca="1" si="7"/>
        <v>0.83077976685218646</v>
      </c>
      <c r="K36">
        <f t="shared" ca="1" si="8"/>
        <v>145</v>
      </c>
      <c r="L36">
        <f t="shared" ca="1" si="9"/>
        <v>199</v>
      </c>
    </row>
    <row r="37" spans="1:12" x14ac:dyDescent="0.25">
      <c r="A37">
        <f t="shared" si="2"/>
        <v>1951</v>
      </c>
      <c r="B37">
        <v>12</v>
      </c>
      <c r="C37" s="1">
        <v>18963</v>
      </c>
      <c r="D37" s="2">
        <v>166</v>
      </c>
      <c r="E37" s="2">
        <f t="shared" si="3"/>
        <v>176.86017624498186</v>
      </c>
      <c r="H37" s="9">
        <f t="shared" si="4"/>
        <v>18963</v>
      </c>
      <c r="I37">
        <f t="shared" si="5"/>
        <v>176.86017624498186</v>
      </c>
      <c r="J37" s="24">
        <f t="shared" ca="1" si="7"/>
        <v>0.93126838335991458</v>
      </c>
      <c r="K37">
        <f t="shared" ca="1" si="8"/>
        <v>145</v>
      </c>
      <c r="L37">
        <f t="shared" ca="1" si="9"/>
        <v>199</v>
      </c>
    </row>
    <row r="38" spans="1:12" x14ac:dyDescent="0.25">
      <c r="A38">
        <f t="shared" si="2"/>
        <v>1952</v>
      </c>
      <c r="B38">
        <v>1</v>
      </c>
      <c r="C38" s="1">
        <v>18994</v>
      </c>
      <c r="D38" s="2">
        <v>171</v>
      </c>
      <c r="E38" s="2">
        <f t="shared" si="3"/>
        <v>178.67932891548111</v>
      </c>
      <c r="H38" s="9">
        <f t="shared" si="4"/>
        <v>18994</v>
      </c>
      <c r="I38">
        <f t="shared" si="5"/>
        <v>178.67932891548111</v>
      </c>
      <c r="J38" s="24">
        <f t="shared" ca="1" si="7"/>
        <v>0.86211006202577511</v>
      </c>
      <c r="K38">
        <f t="shared" ca="1" si="8"/>
        <v>171</v>
      </c>
      <c r="L38">
        <f t="shared" ca="1" si="9"/>
        <v>242</v>
      </c>
    </row>
    <row r="39" spans="1:12" x14ac:dyDescent="0.25">
      <c r="A39">
        <f t="shared" si="2"/>
        <v>1952</v>
      </c>
      <c r="B39">
        <v>2</v>
      </c>
      <c r="C39" s="1">
        <v>19025</v>
      </c>
      <c r="D39" s="2">
        <v>180</v>
      </c>
      <c r="E39" s="2">
        <f t="shared" si="3"/>
        <v>180.51719307043581</v>
      </c>
      <c r="H39" s="9">
        <f t="shared" si="4"/>
        <v>19025</v>
      </c>
      <c r="I39">
        <f t="shared" si="5"/>
        <v>180.51719307043581</v>
      </c>
      <c r="J39" s="24">
        <f t="shared" ca="1" si="7"/>
        <v>0.81748811654496356</v>
      </c>
      <c r="K39">
        <f t="shared" ca="1" si="8"/>
        <v>171</v>
      </c>
      <c r="L39">
        <f t="shared" ca="1" si="9"/>
        <v>242</v>
      </c>
    </row>
    <row r="40" spans="1:12" x14ac:dyDescent="0.25">
      <c r="A40">
        <f t="shared" si="2"/>
        <v>1952</v>
      </c>
      <c r="B40">
        <v>3</v>
      </c>
      <c r="C40" s="1">
        <v>19054</v>
      </c>
      <c r="D40" s="2">
        <v>193</v>
      </c>
      <c r="E40" s="2">
        <f t="shared" si="3"/>
        <v>182.25359544460918</v>
      </c>
      <c r="H40" s="9">
        <f t="shared" si="4"/>
        <v>19054</v>
      </c>
      <c r="I40">
        <f t="shared" si="5"/>
        <v>182.25359544460918</v>
      </c>
      <c r="J40" s="24">
        <f t="shared" ca="1" si="7"/>
        <v>0.94767244503015835</v>
      </c>
      <c r="K40">
        <f t="shared" ca="1" si="8"/>
        <v>171</v>
      </c>
      <c r="L40">
        <f t="shared" ca="1" si="9"/>
        <v>242</v>
      </c>
    </row>
    <row r="41" spans="1:12" x14ac:dyDescent="0.25">
      <c r="A41">
        <f t="shared" si="2"/>
        <v>1952</v>
      </c>
      <c r="B41">
        <v>4</v>
      </c>
      <c r="C41" s="1">
        <v>19085</v>
      </c>
      <c r="D41" s="2">
        <v>181</v>
      </c>
      <c r="E41" s="2">
        <f t="shared" si="3"/>
        <v>184.12822387651744</v>
      </c>
      <c r="H41" s="9">
        <f t="shared" si="4"/>
        <v>19085</v>
      </c>
      <c r="I41">
        <f t="shared" si="5"/>
        <v>184.12822387651744</v>
      </c>
      <c r="J41" s="24">
        <f t="shared" ca="1" si="7"/>
        <v>0.94306817312698155</v>
      </c>
      <c r="K41">
        <f t="shared" ca="1" si="8"/>
        <v>171</v>
      </c>
      <c r="L41">
        <f t="shared" ca="1" si="9"/>
        <v>242</v>
      </c>
    </row>
    <row r="42" spans="1:12" x14ac:dyDescent="0.25">
      <c r="A42">
        <f t="shared" si="2"/>
        <v>1952</v>
      </c>
      <c r="B42">
        <v>5</v>
      </c>
      <c r="C42" s="1">
        <v>19115</v>
      </c>
      <c r="D42" s="2">
        <v>183</v>
      </c>
      <c r="E42" s="2">
        <f t="shared" si="3"/>
        <v>185.96073752429911</v>
      </c>
      <c r="H42" s="9">
        <f t="shared" si="4"/>
        <v>19115</v>
      </c>
      <c r="I42">
        <f t="shared" si="5"/>
        <v>185.96073752429911</v>
      </c>
      <c r="J42" s="24">
        <f t="shared" ca="1" si="7"/>
        <v>0.96957601974793972</v>
      </c>
      <c r="K42">
        <f t="shared" ca="1" si="8"/>
        <v>171</v>
      </c>
      <c r="L42">
        <f t="shared" ca="1" si="9"/>
        <v>242</v>
      </c>
    </row>
    <row r="43" spans="1:12" x14ac:dyDescent="0.25">
      <c r="A43">
        <f t="shared" si="2"/>
        <v>1952</v>
      </c>
      <c r="B43">
        <v>6</v>
      </c>
      <c r="C43" s="1">
        <v>19146</v>
      </c>
      <c r="D43" s="2">
        <v>218</v>
      </c>
      <c r="E43" s="2">
        <f t="shared" si="3"/>
        <v>187.87349696770681</v>
      </c>
      <c r="H43" s="9">
        <f t="shared" si="4"/>
        <v>19146</v>
      </c>
      <c r="I43">
        <f t="shared" si="5"/>
        <v>187.87349696770681</v>
      </c>
      <c r="J43" s="24">
        <f t="shared" ca="1" si="7"/>
        <v>1.1237420559877738</v>
      </c>
      <c r="K43">
        <f t="shared" ca="1" si="8"/>
        <v>171</v>
      </c>
      <c r="L43">
        <f t="shared" ca="1" si="9"/>
        <v>242</v>
      </c>
    </row>
    <row r="44" spans="1:12" x14ac:dyDescent="0.25">
      <c r="A44">
        <f t="shared" si="2"/>
        <v>1952</v>
      </c>
      <c r="B44">
        <v>7</v>
      </c>
      <c r="C44" s="1">
        <v>19176</v>
      </c>
      <c r="D44" s="2">
        <v>230</v>
      </c>
      <c r="E44" s="2">
        <f t="shared" si="3"/>
        <v>189.74328498825861</v>
      </c>
      <c r="H44" s="9">
        <f t="shared" si="4"/>
        <v>19176</v>
      </c>
      <c r="I44">
        <f t="shared" si="5"/>
        <v>189.74328498825861</v>
      </c>
      <c r="J44" s="24">
        <f t="shared" ca="1" si="7"/>
        <v>1.2772044431475251</v>
      </c>
      <c r="K44">
        <f t="shared" ca="1" si="8"/>
        <v>171</v>
      </c>
      <c r="L44">
        <f t="shared" ca="1" si="9"/>
        <v>242</v>
      </c>
    </row>
    <row r="45" spans="1:12" x14ac:dyDescent="0.25">
      <c r="A45">
        <f t="shared" si="2"/>
        <v>1952</v>
      </c>
      <c r="B45">
        <v>8</v>
      </c>
      <c r="C45" s="1">
        <v>19207</v>
      </c>
      <c r="D45" s="2">
        <v>242</v>
      </c>
      <c r="E45" s="2">
        <f t="shared" si="3"/>
        <v>191.69495104968769</v>
      </c>
      <c r="H45" s="9">
        <f t="shared" si="4"/>
        <v>19207</v>
      </c>
      <c r="I45">
        <f t="shared" si="5"/>
        <v>191.69495104968769</v>
      </c>
      <c r="J45" s="24">
        <f t="shared" ca="1" si="7"/>
        <v>1.2646833624924163</v>
      </c>
      <c r="K45">
        <f t="shared" ca="1" si="8"/>
        <v>171</v>
      </c>
      <c r="L45">
        <f t="shared" ca="1" si="9"/>
        <v>242</v>
      </c>
    </row>
    <row r="46" spans="1:12" x14ac:dyDescent="0.25">
      <c r="A46">
        <f t="shared" si="2"/>
        <v>1952</v>
      </c>
      <c r="B46">
        <v>9</v>
      </c>
      <c r="C46" s="1">
        <v>19238</v>
      </c>
      <c r="D46" s="2">
        <v>209</v>
      </c>
      <c r="E46" s="2">
        <f t="shared" si="3"/>
        <v>193.66669160500786</v>
      </c>
      <c r="H46" s="9">
        <f t="shared" si="4"/>
        <v>19238</v>
      </c>
      <c r="I46">
        <f t="shared" si="5"/>
        <v>193.66669160500786</v>
      </c>
      <c r="J46" s="24">
        <f t="shared" ca="1" si="7"/>
        <v>1.0812690627149979</v>
      </c>
      <c r="K46">
        <f t="shared" ca="1" si="8"/>
        <v>171</v>
      </c>
      <c r="L46">
        <f t="shared" ca="1" si="9"/>
        <v>242</v>
      </c>
    </row>
    <row r="47" spans="1:12" x14ac:dyDescent="0.25">
      <c r="A47">
        <f t="shared" si="2"/>
        <v>1952</v>
      </c>
      <c r="B47">
        <v>10</v>
      </c>
      <c r="C47" s="1">
        <v>19268</v>
      </c>
      <c r="D47" s="2">
        <v>191</v>
      </c>
      <c r="E47" s="2">
        <f t="shared" si="3"/>
        <v>195.59413568726271</v>
      </c>
      <c r="H47" s="9">
        <f t="shared" si="4"/>
        <v>19268</v>
      </c>
      <c r="I47">
        <f t="shared" si="5"/>
        <v>195.59413568726271</v>
      </c>
      <c r="J47" s="24">
        <f t="shared" ca="1" si="7"/>
        <v>0.95113810896936823</v>
      </c>
      <c r="K47">
        <f t="shared" ca="1" si="8"/>
        <v>171</v>
      </c>
      <c r="L47">
        <f t="shared" ca="1" si="9"/>
        <v>242</v>
      </c>
    </row>
    <row r="48" spans="1:12" x14ac:dyDescent="0.25">
      <c r="A48">
        <f t="shared" si="2"/>
        <v>1952</v>
      </c>
      <c r="B48">
        <v>11</v>
      </c>
      <c r="C48" s="1">
        <v>19299</v>
      </c>
      <c r="D48" s="2">
        <v>172</v>
      </c>
      <c r="E48" s="2">
        <f t="shared" si="3"/>
        <v>197.60598257006023</v>
      </c>
      <c r="H48" s="9">
        <f t="shared" si="4"/>
        <v>19299</v>
      </c>
      <c r="I48">
        <f t="shared" si="5"/>
        <v>197.60598257006023</v>
      </c>
      <c r="J48" s="24">
        <f t="shared" ca="1" si="7"/>
        <v>0.83077976685218646</v>
      </c>
      <c r="K48">
        <f t="shared" ca="1" si="8"/>
        <v>171</v>
      </c>
      <c r="L48">
        <f t="shared" ca="1" si="9"/>
        <v>242</v>
      </c>
    </row>
    <row r="49" spans="1:12" x14ac:dyDescent="0.25">
      <c r="A49">
        <f t="shared" si="2"/>
        <v>1952</v>
      </c>
      <c r="B49">
        <v>12</v>
      </c>
      <c r="C49" s="1">
        <v>19329</v>
      </c>
      <c r="D49" s="2">
        <v>194</v>
      </c>
      <c r="E49" s="2">
        <f t="shared" si="3"/>
        <v>199.57263196426598</v>
      </c>
      <c r="H49" s="9">
        <f t="shared" si="4"/>
        <v>19329</v>
      </c>
      <c r="I49">
        <f t="shared" si="5"/>
        <v>199.57263196426598</v>
      </c>
      <c r="J49" s="24">
        <f t="shared" ca="1" si="7"/>
        <v>0.93126838335991458</v>
      </c>
      <c r="K49">
        <f t="shared" ca="1" si="8"/>
        <v>171</v>
      </c>
      <c r="L49">
        <f t="shared" ca="1" si="9"/>
        <v>242</v>
      </c>
    </row>
    <row r="50" spans="1:12" x14ac:dyDescent="0.25">
      <c r="A50">
        <f t="shared" si="2"/>
        <v>1953</v>
      </c>
      <c r="B50">
        <v>1</v>
      </c>
      <c r="C50" s="1">
        <v>19360</v>
      </c>
      <c r="D50" s="2">
        <v>196</v>
      </c>
      <c r="E50" s="2">
        <f t="shared" si="3"/>
        <v>201.62540096011656</v>
      </c>
      <c r="H50" s="9">
        <f t="shared" si="4"/>
        <v>19360</v>
      </c>
      <c r="I50">
        <f t="shared" si="5"/>
        <v>201.62540096011656</v>
      </c>
      <c r="J50" s="24">
        <f t="shared" ca="1" si="7"/>
        <v>0.86211006202577511</v>
      </c>
      <c r="K50">
        <f t="shared" ca="1" si="8"/>
        <v>180</v>
      </c>
      <c r="L50">
        <f t="shared" ca="1" si="9"/>
        <v>272</v>
      </c>
    </row>
    <row r="51" spans="1:12" x14ac:dyDescent="0.25">
      <c r="A51">
        <f t="shared" si="2"/>
        <v>1953</v>
      </c>
      <c r="B51">
        <v>2</v>
      </c>
      <c r="C51" s="1">
        <v>19391</v>
      </c>
      <c r="D51" s="2">
        <v>196</v>
      </c>
      <c r="E51" s="2">
        <f t="shared" si="3"/>
        <v>203.69928437686184</v>
      </c>
      <c r="H51" s="9">
        <f t="shared" si="4"/>
        <v>19391</v>
      </c>
      <c r="I51">
        <f t="shared" si="5"/>
        <v>203.69928437686184</v>
      </c>
      <c r="J51" s="24">
        <f t="shared" ca="1" si="7"/>
        <v>0.81748811654496356</v>
      </c>
      <c r="K51">
        <f t="shared" ca="1" si="8"/>
        <v>180</v>
      </c>
      <c r="L51">
        <f t="shared" ca="1" si="9"/>
        <v>272</v>
      </c>
    </row>
    <row r="52" spans="1:12" x14ac:dyDescent="0.25">
      <c r="A52">
        <f t="shared" si="2"/>
        <v>1953</v>
      </c>
      <c r="B52">
        <v>3</v>
      </c>
      <c r="C52" s="1">
        <v>19419</v>
      </c>
      <c r="D52" s="2">
        <v>236</v>
      </c>
      <c r="E52" s="2">
        <f t="shared" si="3"/>
        <v>205.59079829730933</v>
      </c>
      <c r="H52" s="9">
        <f t="shared" si="4"/>
        <v>19419</v>
      </c>
      <c r="I52">
        <f t="shared" si="5"/>
        <v>205.59079829730933</v>
      </c>
      <c r="J52" s="24">
        <f t="shared" ca="1" si="7"/>
        <v>0.94767244503015835</v>
      </c>
      <c r="K52">
        <f t="shared" ca="1" si="8"/>
        <v>180</v>
      </c>
      <c r="L52">
        <f t="shared" ca="1" si="9"/>
        <v>272</v>
      </c>
    </row>
    <row r="53" spans="1:12" x14ac:dyDescent="0.25">
      <c r="A53">
        <f t="shared" si="2"/>
        <v>1953</v>
      </c>
      <c r="B53">
        <v>4</v>
      </c>
      <c r="C53" s="1">
        <v>19450</v>
      </c>
      <c r="D53" s="2">
        <v>235</v>
      </c>
      <c r="E53" s="2">
        <f t="shared" si="3"/>
        <v>207.70546909371618</v>
      </c>
      <c r="H53" s="9">
        <f t="shared" si="4"/>
        <v>19450</v>
      </c>
      <c r="I53">
        <f t="shared" si="5"/>
        <v>207.70546909371618</v>
      </c>
      <c r="J53" s="24">
        <f t="shared" ca="1" si="7"/>
        <v>0.94306817312698155</v>
      </c>
      <c r="K53">
        <f t="shared" ca="1" si="8"/>
        <v>180</v>
      </c>
      <c r="L53">
        <f t="shared" ca="1" si="9"/>
        <v>272</v>
      </c>
    </row>
    <row r="54" spans="1:12" x14ac:dyDescent="0.25">
      <c r="A54">
        <f t="shared" si="2"/>
        <v>1953</v>
      </c>
      <c r="B54">
        <v>5</v>
      </c>
      <c r="C54" s="1">
        <v>19480</v>
      </c>
      <c r="D54" s="2">
        <v>229</v>
      </c>
      <c r="E54" s="2">
        <f t="shared" si="3"/>
        <v>209.77263239339794</v>
      </c>
      <c r="H54" s="9">
        <f t="shared" si="4"/>
        <v>19480</v>
      </c>
      <c r="I54">
        <f t="shared" si="5"/>
        <v>209.77263239339794</v>
      </c>
      <c r="J54" s="24">
        <f t="shared" ca="1" si="7"/>
        <v>0.96957601974793972</v>
      </c>
      <c r="K54">
        <f t="shared" ca="1" si="8"/>
        <v>180</v>
      </c>
      <c r="L54">
        <f t="shared" ca="1" si="9"/>
        <v>272</v>
      </c>
    </row>
    <row r="55" spans="1:12" x14ac:dyDescent="0.25">
      <c r="A55">
        <f t="shared" si="2"/>
        <v>1953</v>
      </c>
      <c r="B55">
        <v>6</v>
      </c>
      <c r="C55" s="1">
        <v>19511</v>
      </c>
      <c r="D55" s="2">
        <v>243</v>
      </c>
      <c r="E55" s="2">
        <f t="shared" si="3"/>
        <v>211.93031679990628</v>
      </c>
      <c r="H55" s="9">
        <f t="shared" si="4"/>
        <v>19511</v>
      </c>
      <c r="I55">
        <f t="shared" si="5"/>
        <v>211.93031679990628</v>
      </c>
      <c r="J55" s="24">
        <f t="shared" ca="1" si="7"/>
        <v>1.1237420559877738</v>
      </c>
      <c r="K55">
        <f t="shared" ca="1" si="8"/>
        <v>180</v>
      </c>
      <c r="L55">
        <f t="shared" ca="1" si="9"/>
        <v>272</v>
      </c>
    </row>
    <row r="56" spans="1:12" x14ac:dyDescent="0.25">
      <c r="A56">
        <f t="shared" si="2"/>
        <v>1953</v>
      </c>
      <c r="B56">
        <v>7</v>
      </c>
      <c r="C56" s="1">
        <v>19541</v>
      </c>
      <c r="D56" s="2">
        <v>264</v>
      </c>
      <c r="E56" s="2">
        <f t="shared" si="3"/>
        <v>214.03952738011026</v>
      </c>
      <c r="H56" s="9">
        <f t="shared" si="4"/>
        <v>19541</v>
      </c>
      <c r="I56">
        <f t="shared" si="5"/>
        <v>214.03952738011026</v>
      </c>
      <c r="J56" s="24">
        <f t="shared" ca="1" si="7"/>
        <v>1.2772044431475251</v>
      </c>
      <c r="K56">
        <f t="shared" ca="1" si="8"/>
        <v>180</v>
      </c>
      <c r="L56">
        <f t="shared" ca="1" si="9"/>
        <v>272</v>
      </c>
    </row>
    <row r="57" spans="1:12" x14ac:dyDescent="0.25">
      <c r="A57">
        <f t="shared" si="2"/>
        <v>1953</v>
      </c>
      <c r="B57">
        <v>8</v>
      </c>
      <c r="C57" s="1">
        <v>19572</v>
      </c>
      <c r="D57" s="2">
        <v>272</v>
      </c>
      <c r="E57" s="2">
        <f t="shared" si="3"/>
        <v>216.2411003180824</v>
      </c>
      <c r="H57" s="9">
        <f t="shared" si="4"/>
        <v>19572</v>
      </c>
      <c r="I57">
        <f t="shared" si="5"/>
        <v>216.2411003180824</v>
      </c>
      <c r="J57" s="24">
        <f t="shared" ca="1" si="7"/>
        <v>1.2646833624924163</v>
      </c>
      <c r="K57">
        <f t="shared" ca="1" si="8"/>
        <v>180</v>
      </c>
      <c r="L57">
        <f t="shared" ca="1" si="9"/>
        <v>272</v>
      </c>
    </row>
    <row r="58" spans="1:12" x14ac:dyDescent="0.25">
      <c r="A58">
        <f t="shared" si="2"/>
        <v>1953</v>
      </c>
      <c r="B58">
        <v>9</v>
      </c>
      <c r="C58" s="1">
        <v>19603</v>
      </c>
      <c r="D58" s="2">
        <v>237</v>
      </c>
      <c r="E58" s="2">
        <f t="shared" si="3"/>
        <v>218.46531824812948</v>
      </c>
      <c r="H58" s="9">
        <f t="shared" si="4"/>
        <v>19603</v>
      </c>
      <c r="I58">
        <f t="shared" si="5"/>
        <v>218.46531824812948</v>
      </c>
      <c r="J58" s="24">
        <f t="shared" ca="1" si="7"/>
        <v>1.0812690627149979</v>
      </c>
      <c r="K58">
        <f t="shared" ca="1" si="8"/>
        <v>180</v>
      </c>
      <c r="L58">
        <f t="shared" ca="1" si="9"/>
        <v>272</v>
      </c>
    </row>
    <row r="59" spans="1:12" x14ac:dyDescent="0.25">
      <c r="A59">
        <f t="shared" si="2"/>
        <v>1953</v>
      </c>
      <c r="B59">
        <v>10</v>
      </c>
      <c r="C59" s="1">
        <v>19633</v>
      </c>
      <c r="D59" s="2">
        <v>211</v>
      </c>
      <c r="E59" s="2">
        <f t="shared" si="3"/>
        <v>220.63956763167397</v>
      </c>
      <c r="H59" s="9">
        <f t="shared" si="4"/>
        <v>19633</v>
      </c>
      <c r="I59">
        <f t="shared" si="5"/>
        <v>220.63956763167397</v>
      </c>
      <c r="J59" s="24">
        <f t="shared" ca="1" si="7"/>
        <v>0.95113810896936823</v>
      </c>
      <c r="K59">
        <f t="shared" ca="1" si="8"/>
        <v>180</v>
      </c>
      <c r="L59">
        <f t="shared" ca="1" si="9"/>
        <v>272</v>
      </c>
    </row>
    <row r="60" spans="1:12" x14ac:dyDescent="0.25">
      <c r="A60">
        <f t="shared" si="2"/>
        <v>1953</v>
      </c>
      <c r="B60">
        <v>11</v>
      </c>
      <c r="C60" s="1">
        <v>19664</v>
      </c>
      <c r="D60" s="2">
        <v>180</v>
      </c>
      <c r="E60" s="2">
        <f t="shared" si="3"/>
        <v>222.90902742300082</v>
      </c>
      <c r="H60" s="9">
        <f t="shared" si="4"/>
        <v>19664</v>
      </c>
      <c r="I60">
        <f t="shared" si="5"/>
        <v>222.90902742300082</v>
      </c>
      <c r="J60" s="24">
        <f t="shared" ca="1" si="7"/>
        <v>0.83077976685218646</v>
      </c>
      <c r="K60">
        <f t="shared" ca="1" si="8"/>
        <v>180</v>
      </c>
      <c r="L60">
        <f t="shared" ca="1" si="9"/>
        <v>272</v>
      </c>
    </row>
    <row r="61" spans="1:12" x14ac:dyDescent="0.25">
      <c r="A61">
        <f t="shared" si="2"/>
        <v>1953</v>
      </c>
      <c r="B61">
        <v>12</v>
      </c>
      <c r="C61" s="1">
        <v>19694</v>
      </c>
      <c r="D61" s="2">
        <v>201</v>
      </c>
      <c r="E61" s="2">
        <f t="shared" si="3"/>
        <v>225.12750227908984</v>
      </c>
      <c r="H61" s="9">
        <f t="shared" si="4"/>
        <v>19694</v>
      </c>
      <c r="I61">
        <f t="shared" si="5"/>
        <v>225.12750227908984</v>
      </c>
      <c r="J61" s="24">
        <f t="shared" ca="1" si="7"/>
        <v>0.93126838335991458</v>
      </c>
      <c r="K61">
        <f t="shared" ca="1" si="8"/>
        <v>180</v>
      </c>
      <c r="L61">
        <f t="shared" ca="1" si="9"/>
        <v>272</v>
      </c>
    </row>
    <row r="62" spans="1:12" x14ac:dyDescent="0.25">
      <c r="A62">
        <f t="shared" si="2"/>
        <v>1954</v>
      </c>
      <c r="B62">
        <v>1</v>
      </c>
      <c r="C62" s="1">
        <v>19725</v>
      </c>
      <c r="D62" s="2">
        <v>204</v>
      </c>
      <c r="E62" s="2">
        <f t="shared" si="3"/>
        <v>227.44312417695878</v>
      </c>
      <c r="F62" s="6">
        <f t="shared" ref="F62:F73" si="10">D62/SUM($D$62:$D$73)</f>
        <v>7.11545169166376E-2</v>
      </c>
      <c r="H62" s="9">
        <f t="shared" si="4"/>
        <v>19725</v>
      </c>
      <c r="I62">
        <f t="shared" si="5"/>
        <v>227.44312417695878</v>
      </c>
      <c r="J62" s="24">
        <f t="shared" ca="1" si="7"/>
        <v>0.86211006202577511</v>
      </c>
      <c r="K62">
        <f t="shared" ca="1" si="8"/>
        <v>188</v>
      </c>
      <c r="L62">
        <f t="shared" ca="1" si="9"/>
        <v>302</v>
      </c>
    </row>
    <row r="63" spans="1:12" x14ac:dyDescent="0.25">
      <c r="A63">
        <f t="shared" si="2"/>
        <v>1954</v>
      </c>
      <c r="B63">
        <v>2</v>
      </c>
      <c r="C63" s="1">
        <v>19756</v>
      </c>
      <c r="D63" s="2">
        <v>188</v>
      </c>
      <c r="E63" s="2">
        <f t="shared" si="3"/>
        <v>229.7825641544475</v>
      </c>
      <c r="F63" s="7">
        <f t="shared" si="10"/>
        <v>6.5573770491803282E-2</v>
      </c>
      <c r="H63" s="9">
        <f t="shared" si="4"/>
        <v>19756</v>
      </c>
      <c r="I63">
        <f t="shared" si="5"/>
        <v>229.7825641544475</v>
      </c>
      <c r="J63" s="24">
        <f t="shared" ca="1" si="7"/>
        <v>0.81748811654496356</v>
      </c>
      <c r="K63">
        <f t="shared" ca="1" si="8"/>
        <v>188</v>
      </c>
      <c r="L63">
        <f t="shared" ca="1" si="9"/>
        <v>302</v>
      </c>
    </row>
    <row r="64" spans="1:12" x14ac:dyDescent="0.25">
      <c r="A64">
        <f t="shared" si="2"/>
        <v>1954</v>
      </c>
      <c r="B64">
        <v>3</v>
      </c>
      <c r="C64" s="1">
        <v>19784</v>
      </c>
      <c r="D64" s="2">
        <v>235</v>
      </c>
      <c r="E64" s="2">
        <f t="shared" si="3"/>
        <v>231.91628259191702</v>
      </c>
      <c r="F64" s="7">
        <f t="shared" si="10"/>
        <v>8.1967213114754092E-2</v>
      </c>
      <c r="H64" s="9">
        <f t="shared" si="4"/>
        <v>19784</v>
      </c>
      <c r="I64">
        <f t="shared" si="5"/>
        <v>231.91628259191702</v>
      </c>
      <c r="J64" s="24">
        <f t="shared" ca="1" si="7"/>
        <v>0.94767244503015835</v>
      </c>
      <c r="K64">
        <f t="shared" ca="1" si="8"/>
        <v>188</v>
      </c>
      <c r="L64">
        <f t="shared" ca="1" si="9"/>
        <v>302</v>
      </c>
    </row>
    <row r="65" spans="1:12" x14ac:dyDescent="0.25">
      <c r="A65">
        <f t="shared" si="2"/>
        <v>1954</v>
      </c>
      <c r="B65">
        <v>4</v>
      </c>
      <c r="C65" s="1">
        <v>19815</v>
      </c>
      <c r="D65" s="2">
        <v>227</v>
      </c>
      <c r="E65" s="2">
        <f t="shared" si="3"/>
        <v>234.3017326902195</v>
      </c>
      <c r="F65" s="7">
        <f t="shared" si="10"/>
        <v>7.917683990233694E-2</v>
      </c>
      <c r="H65" s="9">
        <f t="shared" si="4"/>
        <v>19815</v>
      </c>
      <c r="I65">
        <f t="shared" si="5"/>
        <v>234.3017326902195</v>
      </c>
      <c r="J65" s="24">
        <f t="shared" ca="1" si="7"/>
        <v>0.94306817312698155</v>
      </c>
      <c r="K65">
        <f t="shared" ca="1" si="8"/>
        <v>188</v>
      </c>
      <c r="L65">
        <f t="shared" ca="1" si="9"/>
        <v>302</v>
      </c>
    </row>
    <row r="66" spans="1:12" x14ac:dyDescent="0.25">
      <c r="A66">
        <f t="shared" si="2"/>
        <v>1954</v>
      </c>
      <c r="B66">
        <v>5</v>
      </c>
      <c r="C66" s="1">
        <v>19845</v>
      </c>
      <c r="D66" s="2">
        <v>234</v>
      </c>
      <c r="E66" s="2">
        <f t="shared" si="3"/>
        <v>236.63359205329937</v>
      </c>
      <c r="F66" s="7">
        <f t="shared" si="10"/>
        <v>8.1618416463201948E-2</v>
      </c>
      <c r="H66" s="9">
        <f t="shared" si="4"/>
        <v>19845</v>
      </c>
      <c r="I66">
        <f t="shared" si="5"/>
        <v>236.63359205329937</v>
      </c>
      <c r="J66" s="24">
        <f t="shared" ref="J66:J97" ca="1" si="11">OFFSET($S$146,B66,0)</f>
        <v>0.96957601974793972</v>
      </c>
      <c r="K66">
        <f t="shared" ref="K66:K97" ca="1" si="12">OFFSET($K$161,MATCH($A66,$J$162:$J$174,0),0)</f>
        <v>188</v>
      </c>
      <c r="L66">
        <f t="shared" ref="L66:L97" ca="1" si="13">OFFSET($L$161,MATCH($A66,$J$162:$J$174,0),0)</f>
        <v>302</v>
      </c>
    </row>
    <row r="67" spans="1:12" x14ac:dyDescent="0.25">
      <c r="A67">
        <f t="shared" ref="A67:A130" si="14">YEAR(C67)</f>
        <v>1954</v>
      </c>
      <c r="B67">
        <v>6</v>
      </c>
      <c r="C67" s="1">
        <v>19876</v>
      </c>
      <c r="D67" s="2">
        <v>264</v>
      </c>
      <c r="E67" s="2">
        <f t="shared" ref="E67:E130" si="15">GROWTH($D$2:$D$145,$C$2:$C$145,C67,TRUE)</f>
        <v>239.06756356714268</v>
      </c>
      <c r="F67" s="7">
        <f t="shared" si="10"/>
        <v>9.208231600976631E-2</v>
      </c>
      <c r="H67" s="9">
        <f t="shared" ref="H67:H128" si="16">C67</f>
        <v>19876</v>
      </c>
      <c r="I67">
        <f t="shared" ref="I67:I128" si="17">E67</f>
        <v>239.06756356714268</v>
      </c>
      <c r="J67" s="24">
        <f t="shared" ca="1" si="11"/>
        <v>1.1237420559877738</v>
      </c>
      <c r="K67">
        <f t="shared" ca="1" si="12"/>
        <v>188</v>
      </c>
      <c r="L67">
        <f t="shared" ca="1" si="13"/>
        <v>302</v>
      </c>
    </row>
    <row r="68" spans="1:12" x14ac:dyDescent="0.25">
      <c r="A68">
        <f t="shared" si="14"/>
        <v>1954</v>
      </c>
      <c r="B68">
        <v>7</v>
      </c>
      <c r="C68" s="1">
        <v>19906</v>
      </c>
      <c r="D68" s="2">
        <v>302</v>
      </c>
      <c r="E68" s="2">
        <f t="shared" si="15"/>
        <v>241.44685427964365</v>
      </c>
      <c r="F68" s="7">
        <f t="shared" si="10"/>
        <v>0.10533658876874782</v>
      </c>
      <c r="H68" s="9">
        <f t="shared" si="16"/>
        <v>19906</v>
      </c>
      <c r="I68">
        <f t="shared" si="17"/>
        <v>241.44685427964365</v>
      </c>
      <c r="J68" s="24">
        <f t="shared" ca="1" si="11"/>
        <v>1.2772044431475251</v>
      </c>
      <c r="K68">
        <f t="shared" ca="1" si="12"/>
        <v>188</v>
      </c>
      <c r="L68">
        <f t="shared" ca="1" si="13"/>
        <v>302</v>
      </c>
    </row>
    <row r="69" spans="1:12" x14ac:dyDescent="0.25">
      <c r="A69">
        <f t="shared" si="14"/>
        <v>1954</v>
      </c>
      <c r="B69">
        <v>8</v>
      </c>
      <c r="C69" s="1">
        <v>19937</v>
      </c>
      <c r="D69" s="2">
        <v>293</v>
      </c>
      <c r="E69" s="2">
        <f t="shared" si="15"/>
        <v>243.93033416229432</v>
      </c>
      <c r="F69" s="7">
        <f t="shared" si="10"/>
        <v>0.10219741890477851</v>
      </c>
      <c r="H69" s="9">
        <f t="shared" si="16"/>
        <v>19937</v>
      </c>
      <c r="I69">
        <f t="shared" si="17"/>
        <v>243.93033416229432</v>
      </c>
      <c r="J69" s="24">
        <f t="shared" ca="1" si="11"/>
        <v>1.2646833624924163</v>
      </c>
      <c r="K69">
        <f t="shared" ca="1" si="12"/>
        <v>188</v>
      </c>
      <c r="L69">
        <f t="shared" ca="1" si="13"/>
        <v>302</v>
      </c>
    </row>
    <row r="70" spans="1:12" x14ac:dyDescent="0.25">
      <c r="A70">
        <f t="shared" si="14"/>
        <v>1954</v>
      </c>
      <c r="B70">
        <v>9</v>
      </c>
      <c r="C70" s="1">
        <v>19968</v>
      </c>
      <c r="D70" s="2">
        <v>259</v>
      </c>
      <c r="E70" s="2">
        <f t="shared" si="15"/>
        <v>246.4393586822772</v>
      </c>
      <c r="F70" s="7">
        <f t="shared" si="10"/>
        <v>9.0338332752005576E-2</v>
      </c>
      <c r="H70" s="9">
        <f t="shared" si="16"/>
        <v>19968</v>
      </c>
      <c r="I70">
        <f t="shared" si="17"/>
        <v>246.4393586822772</v>
      </c>
      <c r="J70" s="24">
        <f t="shared" ca="1" si="11"/>
        <v>1.0812690627149979</v>
      </c>
      <c r="K70">
        <f t="shared" ca="1" si="12"/>
        <v>188</v>
      </c>
      <c r="L70">
        <f t="shared" ca="1" si="13"/>
        <v>302</v>
      </c>
    </row>
    <row r="71" spans="1:12" x14ac:dyDescent="0.25">
      <c r="A71">
        <f t="shared" si="14"/>
        <v>1954</v>
      </c>
      <c r="B71">
        <v>10</v>
      </c>
      <c r="C71" s="1">
        <v>19998</v>
      </c>
      <c r="D71" s="2">
        <v>229</v>
      </c>
      <c r="E71" s="2">
        <f t="shared" si="15"/>
        <v>248.89201628483275</v>
      </c>
      <c r="F71" s="7">
        <f t="shared" si="10"/>
        <v>7.9874433205441228E-2</v>
      </c>
      <c r="H71" s="9">
        <f t="shared" si="16"/>
        <v>19998</v>
      </c>
      <c r="I71">
        <f t="shared" si="17"/>
        <v>248.89201628483275</v>
      </c>
      <c r="J71" s="24">
        <f t="shared" ca="1" si="11"/>
        <v>0.95113810896936823</v>
      </c>
      <c r="K71">
        <f t="shared" ca="1" si="12"/>
        <v>188</v>
      </c>
      <c r="L71">
        <f t="shared" ca="1" si="13"/>
        <v>302</v>
      </c>
    </row>
    <row r="72" spans="1:12" x14ac:dyDescent="0.25">
      <c r="A72">
        <f t="shared" si="14"/>
        <v>1954</v>
      </c>
      <c r="B72">
        <v>11</v>
      </c>
      <c r="C72" s="1">
        <v>20029</v>
      </c>
      <c r="D72" s="2">
        <v>203</v>
      </c>
      <c r="E72" s="2">
        <f t="shared" si="15"/>
        <v>251.4520757945744</v>
      </c>
      <c r="F72" s="7">
        <f t="shared" si="10"/>
        <v>7.0805720265085456E-2</v>
      </c>
      <c r="H72" s="9">
        <f t="shared" si="16"/>
        <v>20029</v>
      </c>
      <c r="I72">
        <f t="shared" si="17"/>
        <v>251.4520757945744</v>
      </c>
      <c r="J72" s="24">
        <f t="shared" ca="1" si="11"/>
        <v>0.83077976685218646</v>
      </c>
      <c r="K72">
        <f t="shared" ca="1" si="12"/>
        <v>188</v>
      </c>
      <c r="L72">
        <f t="shared" ca="1" si="13"/>
        <v>302</v>
      </c>
    </row>
    <row r="73" spans="1:12" x14ac:dyDescent="0.25">
      <c r="A73">
        <f t="shared" si="14"/>
        <v>1954</v>
      </c>
      <c r="B73">
        <v>12</v>
      </c>
      <c r="C73" s="1">
        <v>20059</v>
      </c>
      <c r="D73" s="2">
        <v>229</v>
      </c>
      <c r="E73" s="2">
        <f t="shared" si="15"/>
        <v>253.9546218516395</v>
      </c>
      <c r="F73" s="8">
        <f t="shared" si="10"/>
        <v>7.9874433205441228E-2</v>
      </c>
      <c r="H73" s="9">
        <f t="shared" si="16"/>
        <v>20059</v>
      </c>
      <c r="I73">
        <f t="shared" si="17"/>
        <v>253.9546218516395</v>
      </c>
      <c r="J73" s="24">
        <f t="shared" ca="1" si="11"/>
        <v>0.93126838335991458</v>
      </c>
      <c r="K73">
        <f t="shared" ca="1" si="12"/>
        <v>188</v>
      </c>
      <c r="L73">
        <f t="shared" ca="1" si="13"/>
        <v>302</v>
      </c>
    </row>
    <row r="74" spans="1:12" x14ac:dyDescent="0.25">
      <c r="A74">
        <f t="shared" si="14"/>
        <v>1955</v>
      </c>
      <c r="B74">
        <v>1</v>
      </c>
      <c r="C74" s="1">
        <v>20090</v>
      </c>
      <c r="D74" s="2">
        <v>242</v>
      </c>
      <c r="E74" s="2">
        <f t="shared" si="15"/>
        <v>256.5667544319391</v>
      </c>
      <c r="F74" s="6">
        <f t="shared" ref="F74:F85" si="18">D74/SUM($D$74:$D$85)</f>
        <v>7.10093896713615E-2</v>
      </c>
      <c r="H74" s="9">
        <f t="shared" si="16"/>
        <v>20090</v>
      </c>
      <c r="I74">
        <f t="shared" si="17"/>
        <v>256.5667544319391</v>
      </c>
      <c r="J74" s="24">
        <f t="shared" ca="1" si="11"/>
        <v>0.86211006202577511</v>
      </c>
      <c r="K74">
        <f t="shared" ca="1" si="12"/>
        <v>233</v>
      </c>
      <c r="L74">
        <f t="shared" ca="1" si="13"/>
        <v>364</v>
      </c>
    </row>
    <row r="75" spans="1:12" x14ac:dyDescent="0.25">
      <c r="A75">
        <f t="shared" si="14"/>
        <v>1955</v>
      </c>
      <c r="B75">
        <v>2</v>
      </c>
      <c r="C75" s="1">
        <v>20121</v>
      </c>
      <c r="D75" s="2">
        <v>233</v>
      </c>
      <c r="E75" s="2">
        <f t="shared" si="15"/>
        <v>259.20575494859406</v>
      </c>
      <c r="F75" s="7">
        <f t="shared" si="18"/>
        <v>6.8368544600938969E-2</v>
      </c>
      <c r="H75" s="9">
        <f t="shared" si="16"/>
        <v>20121</v>
      </c>
      <c r="I75">
        <f t="shared" si="17"/>
        <v>259.20575494859406</v>
      </c>
      <c r="J75" s="24">
        <f t="shared" ca="1" si="11"/>
        <v>0.81748811654496356</v>
      </c>
      <c r="K75">
        <f t="shared" ca="1" si="12"/>
        <v>233</v>
      </c>
      <c r="L75">
        <f t="shared" ca="1" si="13"/>
        <v>364</v>
      </c>
    </row>
    <row r="76" spans="1:12" x14ac:dyDescent="0.25">
      <c r="A76">
        <f t="shared" si="14"/>
        <v>1955</v>
      </c>
      <c r="B76">
        <v>3</v>
      </c>
      <c r="C76" s="1">
        <v>20149</v>
      </c>
      <c r="D76" s="2">
        <v>267</v>
      </c>
      <c r="E76" s="2">
        <f t="shared" si="15"/>
        <v>261.6126916997232</v>
      </c>
      <c r="F76" s="7">
        <f t="shared" si="18"/>
        <v>7.8345070422535218E-2</v>
      </c>
      <c r="H76" s="9">
        <f t="shared" si="16"/>
        <v>20149</v>
      </c>
      <c r="I76">
        <f t="shared" si="17"/>
        <v>261.6126916997232</v>
      </c>
      <c r="J76" s="24">
        <f t="shared" ca="1" si="11"/>
        <v>0.94767244503015835</v>
      </c>
      <c r="K76">
        <f t="shared" ca="1" si="12"/>
        <v>233</v>
      </c>
      <c r="L76">
        <f t="shared" ca="1" si="13"/>
        <v>364</v>
      </c>
    </row>
    <row r="77" spans="1:12" x14ac:dyDescent="0.25">
      <c r="A77">
        <f t="shared" si="14"/>
        <v>1955</v>
      </c>
      <c r="B77">
        <v>4</v>
      </c>
      <c r="C77" s="1">
        <v>20180</v>
      </c>
      <c r="D77" s="2">
        <v>269</v>
      </c>
      <c r="E77" s="2">
        <f t="shared" si="15"/>
        <v>264.30359383974411</v>
      </c>
      <c r="F77" s="7">
        <f t="shared" si="18"/>
        <v>7.8931924882629109E-2</v>
      </c>
      <c r="H77" s="9">
        <f t="shared" si="16"/>
        <v>20180</v>
      </c>
      <c r="I77">
        <f t="shared" si="17"/>
        <v>264.30359383974411</v>
      </c>
      <c r="J77" s="24">
        <f t="shared" ca="1" si="11"/>
        <v>0.94306817312698155</v>
      </c>
      <c r="K77">
        <f t="shared" ca="1" si="12"/>
        <v>233</v>
      </c>
      <c r="L77">
        <f t="shared" ca="1" si="13"/>
        <v>364</v>
      </c>
    </row>
    <row r="78" spans="1:12" x14ac:dyDescent="0.25">
      <c r="A78">
        <f t="shared" si="14"/>
        <v>1955</v>
      </c>
      <c r="B78">
        <v>5</v>
      </c>
      <c r="C78" s="1">
        <v>20210</v>
      </c>
      <c r="D78" s="2">
        <v>270</v>
      </c>
      <c r="E78" s="2">
        <f t="shared" si="15"/>
        <v>266.9340430597066</v>
      </c>
      <c r="F78" s="7">
        <f t="shared" si="18"/>
        <v>7.9225352112676062E-2</v>
      </c>
      <c r="H78" s="9">
        <f t="shared" si="16"/>
        <v>20210</v>
      </c>
      <c r="I78">
        <f t="shared" si="17"/>
        <v>266.9340430597066</v>
      </c>
      <c r="J78" s="24">
        <f t="shared" ca="1" si="11"/>
        <v>0.96957601974793972</v>
      </c>
      <c r="K78">
        <f t="shared" ca="1" si="12"/>
        <v>233</v>
      </c>
      <c r="L78">
        <f t="shared" ca="1" si="13"/>
        <v>364</v>
      </c>
    </row>
    <row r="79" spans="1:12" x14ac:dyDescent="0.25">
      <c r="A79">
        <f t="shared" si="14"/>
        <v>1955</v>
      </c>
      <c r="B79">
        <v>6</v>
      </c>
      <c r="C79" s="1">
        <v>20241</v>
      </c>
      <c r="D79" s="2">
        <v>315</v>
      </c>
      <c r="E79" s="2">
        <f t="shared" si="15"/>
        <v>269.67967968401149</v>
      </c>
      <c r="F79" s="7">
        <f t="shared" si="18"/>
        <v>9.2429577464788734E-2</v>
      </c>
      <c r="H79" s="9">
        <f t="shared" si="16"/>
        <v>20241</v>
      </c>
      <c r="I79">
        <f t="shared" si="17"/>
        <v>269.67967968401149</v>
      </c>
      <c r="J79" s="24">
        <f t="shared" ca="1" si="11"/>
        <v>1.1237420559877738</v>
      </c>
      <c r="K79">
        <f t="shared" ca="1" si="12"/>
        <v>233</v>
      </c>
      <c r="L79">
        <f t="shared" ca="1" si="13"/>
        <v>364</v>
      </c>
    </row>
    <row r="80" spans="1:12" x14ac:dyDescent="0.25">
      <c r="A80">
        <f t="shared" si="14"/>
        <v>1955</v>
      </c>
      <c r="B80">
        <v>7</v>
      </c>
      <c r="C80" s="1">
        <v>20271</v>
      </c>
      <c r="D80" s="2">
        <v>364</v>
      </c>
      <c r="E80" s="2">
        <f t="shared" si="15"/>
        <v>272.36363374138483</v>
      </c>
      <c r="F80" s="7">
        <f t="shared" si="18"/>
        <v>0.1068075117370892</v>
      </c>
      <c r="H80" s="9">
        <f t="shared" si="16"/>
        <v>20271</v>
      </c>
      <c r="I80">
        <f t="shared" si="17"/>
        <v>272.36363374138483</v>
      </c>
      <c r="J80" s="24">
        <f t="shared" ca="1" si="11"/>
        <v>1.2772044431475251</v>
      </c>
      <c r="K80">
        <f t="shared" ca="1" si="12"/>
        <v>233</v>
      </c>
      <c r="L80">
        <f t="shared" ca="1" si="13"/>
        <v>364</v>
      </c>
    </row>
    <row r="81" spans="1:12" x14ac:dyDescent="0.25">
      <c r="A81">
        <f t="shared" si="14"/>
        <v>1955</v>
      </c>
      <c r="B81">
        <v>8</v>
      </c>
      <c r="C81" s="1">
        <v>20302</v>
      </c>
      <c r="D81" s="2">
        <v>347</v>
      </c>
      <c r="E81" s="2">
        <f t="shared" si="15"/>
        <v>275.16511818060206</v>
      </c>
      <c r="F81" s="7">
        <f t="shared" si="18"/>
        <v>0.10181924882629108</v>
      </c>
      <c r="H81" s="9">
        <f t="shared" si="16"/>
        <v>20302</v>
      </c>
      <c r="I81">
        <f t="shared" si="17"/>
        <v>275.16511818060206</v>
      </c>
      <c r="J81" s="24">
        <f t="shared" ca="1" si="11"/>
        <v>1.2646833624924163</v>
      </c>
      <c r="K81">
        <f t="shared" ca="1" si="12"/>
        <v>233</v>
      </c>
      <c r="L81">
        <f t="shared" ca="1" si="13"/>
        <v>364</v>
      </c>
    </row>
    <row r="82" spans="1:12" x14ac:dyDescent="0.25">
      <c r="A82">
        <f t="shared" si="14"/>
        <v>1955</v>
      </c>
      <c r="B82">
        <v>9</v>
      </c>
      <c r="C82" s="1">
        <v>20333</v>
      </c>
      <c r="D82" s="2">
        <v>312</v>
      </c>
      <c r="E82" s="2">
        <f t="shared" si="15"/>
        <v>277.99541819609635</v>
      </c>
      <c r="F82" s="7">
        <f t="shared" si="18"/>
        <v>9.154929577464789E-2</v>
      </c>
      <c r="H82" s="9">
        <f t="shared" si="16"/>
        <v>20333</v>
      </c>
      <c r="I82">
        <f t="shared" si="17"/>
        <v>277.99541819609635</v>
      </c>
      <c r="J82" s="24">
        <f t="shared" ca="1" si="11"/>
        <v>1.0812690627149979</v>
      </c>
      <c r="K82">
        <f t="shared" ca="1" si="12"/>
        <v>233</v>
      </c>
      <c r="L82">
        <f t="shared" ca="1" si="13"/>
        <v>364</v>
      </c>
    </row>
    <row r="83" spans="1:12" x14ac:dyDescent="0.25">
      <c r="A83">
        <f t="shared" si="14"/>
        <v>1955</v>
      </c>
      <c r="B83">
        <v>10</v>
      </c>
      <c r="C83" s="1">
        <v>20363</v>
      </c>
      <c r="D83" s="2">
        <v>274</v>
      </c>
      <c r="E83" s="2">
        <f t="shared" si="15"/>
        <v>280.76213362483338</v>
      </c>
      <c r="F83" s="7">
        <f t="shared" si="18"/>
        <v>8.0399061032863844E-2</v>
      </c>
      <c r="H83" s="9">
        <f t="shared" si="16"/>
        <v>20363</v>
      </c>
      <c r="I83">
        <f t="shared" si="17"/>
        <v>280.76213362483338</v>
      </c>
      <c r="J83" s="24">
        <f t="shared" ca="1" si="11"/>
        <v>0.95113810896936823</v>
      </c>
      <c r="K83">
        <f t="shared" ca="1" si="12"/>
        <v>233</v>
      </c>
      <c r="L83">
        <f t="shared" ca="1" si="13"/>
        <v>364</v>
      </c>
    </row>
    <row r="84" spans="1:12" x14ac:dyDescent="0.25">
      <c r="A84">
        <f t="shared" si="14"/>
        <v>1955</v>
      </c>
      <c r="B84">
        <v>11</v>
      </c>
      <c r="C84" s="1">
        <v>20394</v>
      </c>
      <c r="D84" s="2">
        <v>237</v>
      </c>
      <c r="E84" s="2">
        <f t="shared" si="15"/>
        <v>283.65000355690489</v>
      </c>
      <c r="F84" s="7">
        <f t="shared" si="18"/>
        <v>6.9542253521126765E-2</v>
      </c>
      <c r="H84" s="9">
        <f t="shared" si="16"/>
        <v>20394</v>
      </c>
      <c r="I84">
        <f t="shared" si="17"/>
        <v>283.65000355690489</v>
      </c>
      <c r="J84" s="24">
        <f t="shared" ca="1" si="11"/>
        <v>0.83077976685218646</v>
      </c>
      <c r="K84">
        <f t="shared" ca="1" si="12"/>
        <v>233</v>
      </c>
      <c r="L84">
        <f t="shared" ca="1" si="13"/>
        <v>364</v>
      </c>
    </row>
    <row r="85" spans="1:12" x14ac:dyDescent="0.25">
      <c r="A85">
        <f t="shared" si="14"/>
        <v>1955</v>
      </c>
      <c r="B85">
        <v>12</v>
      </c>
      <c r="C85" s="1">
        <v>20424</v>
      </c>
      <c r="D85" s="2">
        <v>278</v>
      </c>
      <c r="E85" s="2">
        <f t="shared" si="15"/>
        <v>286.47299555545868</v>
      </c>
      <c r="F85" s="8">
        <f t="shared" si="18"/>
        <v>8.1572769953051641E-2</v>
      </c>
      <c r="H85" s="9">
        <f t="shared" si="16"/>
        <v>20424</v>
      </c>
      <c r="I85">
        <f t="shared" si="17"/>
        <v>286.47299555545868</v>
      </c>
      <c r="J85" s="24">
        <f t="shared" ca="1" si="11"/>
        <v>0.93126838335991458</v>
      </c>
      <c r="K85">
        <f t="shared" ca="1" si="12"/>
        <v>233</v>
      </c>
      <c r="L85">
        <f t="shared" ca="1" si="13"/>
        <v>364</v>
      </c>
    </row>
    <row r="86" spans="1:12" x14ac:dyDescent="0.25">
      <c r="A86">
        <f t="shared" si="14"/>
        <v>1956</v>
      </c>
      <c r="B86">
        <v>1</v>
      </c>
      <c r="C86" s="1">
        <v>20455</v>
      </c>
      <c r="D86" s="2">
        <v>284</v>
      </c>
      <c r="E86" s="2">
        <f t="shared" si="15"/>
        <v>289.41960640904495</v>
      </c>
      <c r="F86" s="6">
        <f t="shared" ref="F86:F97" si="19">D86/SUM($D$86:$D$97)</f>
        <v>7.2099517644072103E-2</v>
      </c>
      <c r="H86" s="9">
        <f t="shared" si="16"/>
        <v>20455</v>
      </c>
      <c r="I86">
        <f t="shared" si="17"/>
        <v>289.41960640904495</v>
      </c>
      <c r="J86" s="24">
        <f t="shared" ca="1" si="11"/>
        <v>0.86211006202577511</v>
      </c>
      <c r="K86">
        <f t="shared" ca="1" si="12"/>
        <v>271</v>
      </c>
      <c r="L86">
        <f t="shared" ca="1" si="13"/>
        <v>413</v>
      </c>
    </row>
    <row r="87" spans="1:12" x14ac:dyDescent="0.25">
      <c r="A87">
        <f t="shared" si="14"/>
        <v>1956</v>
      </c>
      <c r="B87">
        <v>2</v>
      </c>
      <c r="C87" s="1">
        <v>20486</v>
      </c>
      <c r="D87" s="2">
        <v>277</v>
      </c>
      <c r="E87" s="2">
        <f t="shared" si="15"/>
        <v>292.39652558368476</v>
      </c>
      <c r="F87" s="7">
        <f t="shared" si="19"/>
        <v>7.0322416857070316E-2</v>
      </c>
      <c r="H87" s="9">
        <f t="shared" si="16"/>
        <v>20486</v>
      </c>
      <c r="I87">
        <f t="shared" si="17"/>
        <v>292.39652558368476</v>
      </c>
      <c r="J87" s="24">
        <f t="shared" ca="1" si="11"/>
        <v>0.81748811654496356</v>
      </c>
      <c r="K87">
        <f t="shared" ca="1" si="12"/>
        <v>271</v>
      </c>
      <c r="L87">
        <f t="shared" ca="1" si="13"/>
        <v>413</v>
      </c>
    </row>
    <row r="88" spans="1:12" x14ac:dyDescent="0.25">
      <c r="A88">
        <f t="shared" si="14"/>
        <v>1956</v>
      </c>
      <c r="B88">
        <v>3</v>
      </c>
      <c r="C88" s="1">
        <v>20515</v>
      </c>
      <c r="D88" s="2">
        <v>317</v>
      </c>
      <c r="E88" s="2">
        <f t="shared" si="15"/>
        <v>295.20909990188528</v>
      </c>
      <c r="F88" s="7">
        <f t="shared" si="19"/>
        <v>8.0477278497080473E-2</v>
      </c>
      <c r="H88" s="9">
        <f t="shared" si="16"/>
        <v>20515</v>
      </c>
      <c r="I88">
        <f t="shared" si="17"/>
        <v>295.20909990188528</v>
      </c>
      <c r="J88" s="24">
        <f t="shared" ca="1" si="11"/>
        <v>0.94767244503015835</v>
      </c>
      <c r="K88">
        <f t="shared" ca="1" si="12"/>
        <v>271</v>
      </c>
      <c r="L88">
        <f t="shared" ca="1" si="13"/>
        <v>413</v>
      </c>
    </row>
    <row r="89" spans="1:12" x14ac:dyDescent="0.25">
      <c r="A89">
        <f t="shared" si="14"/>
        <v>1956</v>
      </c>
      <c r="B89">
        <v>4</v>
      </c>
      <c r="C89" s="1">
        <v>20546</v>
      </c>
      <c r="D89" s="2">
        <v>313</v>
      </c>
      <c r="E89" s="2">
        <f t="shared" si="15"/>
        <v>298.24556878846113</v>
      </c>
      <c r="F89" s="7">
        <f t="shared" si="19"/>
        <v>7.9461792333079456E-2</v>
      </c>
      <c r="H89" s="9">
        <f t="shared" si="16"/>
        <v>20546</v>
      </c>
      <c r="I89">
        <f t="shared" si="17"/>
        <v>298.24556878846113</v>
      </c>
      <c r="J89" s="24">
        <f t="shared" ca="1" si="11"/>
        <v>0.94306817312698155</v>
      </c>
      <c r="K89">
        <f t="shared" ca="1" si="12"/>
        <v>271</v>
      </c>
      <c r="L89">
        <f t="shared" ca="1" si="13"/>
        <v>413</v>
      </c>
    </row>
    <row r="90" spans="1:12" x14ac:dyDescent="0.25">
      <c r="A90">
        <f t="shared" si="14"/>
        <v>1956</v>
      </c>
      <c r="B90">
        <v>5</v>
      </c>
      <c r="C90" s="1">
        <v>20576</v>
      </c>
      <c r="D90" s="2">
        <v>318</v>
      </c>
      <c r="E90" s="2">
        <f t="shared" si="15"/>
        <v>301.21382136641347</v>
      </c>
      <c r="F90" s="7">
        <f t="shared" si="19"/>
        <v>8.0731150038080735E-2</v>
      </c>
      <c r="H90" s="9">
        <f t="shared" si="16"/>
        <v>20576</v>
      </c>
      <c r="I90">
        <f t="shared" si="17"/>
        <v>301.21382136641347</v>
      </c>
      <c r="J90" s="24">
        <f t="shared" ca="1" si="11"/>
        <v>0.96957601974793972</v>
      </c>
      <c r="K90">
        <f t="shared" ca="1" si="12"/>
        <v>271</v>
      </c>
      <c r="L90">
        <f t="shared" ca="1" si="13"/>
        <v>413</v>
      </c>
    </row>
    <row r="91" spans="1:12" x14ac:dyDescent="0.25">
      <c r="A91">
        <f t="shared" si="14"/>
        <v>1956</v>
      </c>
      <c r="B91">
        <v>6</v>
      </c>
      <c r="C91" s="1">
        <v>20607</v>
      </c>
      <c r="D91" s="2">
        <v>374</v>
      </c>
      <c r="E91" s="2">
        <f t="shared" si="15"/>
        <v>304.31205376199239</v>
      </c>
      <c r="F91" s="7">
        <f t="shared" si="19"/>
        <v>9.4947956334094946E-2</v>
      </c>
      <c r="H91" s="9">
        <f t="shared" si="16"/>
        <v>20607</v>
      </c>
      <c r="I91">
        <f t="shared" si="17"/>
        <v>304.31205376199239</v>
      </c>
      <c r="J91" s="24">
        <f t="shared" ca="1" si="11"/>
        <v>1.1237420559877738</v>
      </c>
      <c r="K91">
        <f t="shared" ca="1" si="12"/>
        <v>271</v>
      </c>
      <c r="L91">
        <f t="shared" ca="1" si="13"/>
        <v>413</v>
      </c>
    </row>
    <row r="92" spans="1:12" x14ac:dyDescent="0.25">
      <c r="A92">
        <f t="shared" si="14"/>
        <v>1956</v>
      </c>
      <c r="B92">
        <v>7</v>
      </c>
      <c r="C92" s="1">
        <v>20637</v>
      </c>
      <c r="D92" s="2">
        <v>413</v>
      </c>
      <c r="E92" s="2">
        <f t="shared" si="15"/>
        <v>307.34068229032323</v>
      </c>
      <c r="F92" s="7">
        <f t="shared" si="19"/>
        <v>0.10484894643310484</v>
      </c>
      <c r="H92" s="9">
        <f t="shared" si="16"/>
        <v>20637</v>
      </c>
      <c r="I92">
        <f t="shared" si="17"/>
        <v>307.34068229032323</v>
      </c>
      <c r="J92" s="24">
        <f t="shared" ca="1" si="11"/>
        <v>1.2772044431475251</v>
      </c>
      <c r="K92">
        <f t="shared" ca="1" si="12"/>
        <v>271</v>
      </c>
      <c r="L92">
        <f t="shared" ca="1" si="13"/>
        <v>413</v>
      </c>
    </row>
    <row r="93" spans="1:12" x14ac:dyDescent="0.25">
      <c r="A93">
        <f t="shared" si="14"/>
        <v>1956</v>
      </c>
      <c r="B93">
        <v>8</v>
      </c>
      <c r="C93" s="1">
        <v>20668</v>
      </c>
      <c r="D93" s="2">
        <v>405</v>
      </c>
      <c r="E93" s="2">
        <f t="shared" si="15"/>
        <v>310.5019344999053</v>
      </c>
      <c r="F93" s="7">
        <f t="shared" si="19"/>
        <v>0.10281797410510282</v>
      </c>
      <c r="H93" s="9">
        <f t="shared" si="16"/>
        <v>20668</v>
      </c>
      <c r="I93">
        <f t="shared" si="17"/>
        <v>310.5019344999053</v>
      </c>
      <c r="J93" s="24">
        <f t="shared" ca="1" si="11"/>
        <v>1.2646833624924163</v>
      </c>
      <c r="K93">
        <f t="shared" ca="1" si="12"/>
        <v>271</v>
      </c>
      <c r="L93">
        <f t="shared" ca="1" si="13"/>
        <v>413</v>
      </c>
    </row>
    <row r="94" spans="1:12" x14ac:dyDescent="0.25">
      <c r="A94">
        <f t="shared" si="14"/>
        <v>1956</v>
      </c>
      <c r="B94">
        <v>9</v>
      </c>
      <c r="C94" s="1">
        <v>20699</v>
      </c>
      <c r="D94" s="2">
        <v>355</v>
      </c>
      <c r="E94" s="2">
        <f t="shared" si="15"/>
        <v>313.6957027937824</v>
      </c>
      <c r="F94" s="7">
        <f t="shared" si="19"/>
        <v>9.0124397055090122E-2</v>
      </c>
      <c r="H94" s="9">
        <f t="shared" si="16"/>
        <v>20699</v>
      </c>
      <c r="I94">
        <f t="shared" si="17"/>
        <v>313.6957027937824</v>
      </c>
      <c r="J94" s="24">
        <f t="shared" ca="1" si="11"/>
        <v>1.0812690627149979</v>
      </c>
      <c r="K94">
        <f t="shared" ca="1" si="12"/>
        <v>271</v>
      </c>
      <c r="L94">
        <f t="shared" ca="1" si="13"/>
        <v>413</v>
      </c>
    </row>
    <row r="95" spans="1:12" x14ac:dyDescent="0.25">
      <c r="A95">
        <f t="shared" si="14"/>
        <v>1956</v>
      </c>
      <c r="B95">
        <v>10</v>
      </c>
      <c r="C95" s="1">
        <v>20729</v>
      </c>
      <c r="D95" s="2">
        <v>306</v>
      </c>
      <c r="E95" s="2">
        <f t="shared" si="15"/>
        <v>316.81772094242638</v>
      </c>
      <c r="F95" s="7">
        <f t="shared" si="19"/>
        <v>7.7684691546077683E-2</v>
      </c>
      <c r="H95" s="9">
        <f t="shared" si="16"/>
        <v>20729</v>
      </c>
      <c r="I95">
        <f t="shared" si="17"/>
        <v>316.81772094242638</v>
      </c>
      <c r="J95" s="24">
        <f t="shared" ca="1" si="11"/>
        <v>0.95113810896936823</v>
      </c>
      <c r="K95">
        <f t="shared" ca="1" si="12"/>
        <v>271</v>
      </c>
      <c r="L95">
        <f t="shared" ca="1" si="13"/>
        <v>413</v>
      </c>
    </row>
    <row r="96" spans="1:12" x14ac:dyDescent="0.25">
      <c r="A96">
        <f t="shared" si="14"/>
        <v>1956</v>
      </c>
      <c r="B96">
        <v>11</v>
      </c>
      <c r="C96" s="1">
        <v>20760</v>
      </c>
      <c r="D96" s="2">
        <v>271</v>
      </c>
      <c r="E96" s="2">
        <f t="shared" si="15"/>
        <v>320.07645230496661</v>
      </c>
      <c r="F96" s="7">
        <f t="shared" si="19"/>
        <v>6.8799187611068804E-2</v>
      </c>
      <c r="H96" s="9">
        <f t="shared" si="16"/>
        <v>20760</v>
      </c>
      <c r="I96">
        <f t="shared" si="17"/>
        <v>320.07645230496661</v>
      </c>
      <c r="J96" s="24">
        <f t="shared" ca="1" si="11"/>
        <v>0.83077976685218646</v>
      </c>
      <c r="K96">
        <f t="shared" ca="1" si="12"/>
        <v>271</v>
      </c>
      <c r="L96">
        <f t="shared" ca="1" si="13"/>
        <v>413</v>
      </c>
    </row>
    <row r="97" spans="1:12" x14ac:dyDescent="0.25">
      <c r="A97">
        <f t="shared" si="14"/>
        <v>1956</v>
      </c>
      <c r="B97">
        <v>12</v>
      </c>
      <c r="C97" s="1">
        <v>20790</v>
      </c>
      <c r="D97" s="2">
        <v>306</v>
      </c>
      <c r="E97" s="2">
        <f t="shared" si="15"/>
        <v>323.26197408339709</v>
      </c>
      <c r="F97" s="8">
        <f t="shared" si="19"/>
        <v>7.7684691546077683E-2</v>
      </c>
      <c r="H97" s="9">
        <f t="shared" si="16"/>
        <v>20790</v>
      </c>
      <c r="I97">
        <f t="shared" si="17"/>
        <v>323.26197408339709</v>
      </c>
      <c r="J97" s="24">
        <f t="shared" ca="1" si="11"/>
        <v>0.93126838335991458</v>
      </c>
      <c r="K97">
        <f t="shared" ca="1" si="12"/>
        <v>271</v>
      </c>
      <c r="L97">
        <f t="shared" ca="1" si="13"/>
        <v>413</v>
      </c>
    </row>
    <row r="98" spans="1:12" x14ac:dyDescent="0.25">
      <c r="A98">
        <f t="shared" si="14"/>
        <v>1957</v>
      </c>
      <c r="B98">
        <v>1</v>
      </c>
      <c r="C98" s="1">
        <v>20821</v>
      </c>
      <c r="D98" s="2">
        <v>315</v>
      </c>
      <c r="E98" s="2">
        <f t="shared" si="15"/>
        <v>326.58698990046895</v>
      </c>
      <c r="F98" s="6">
        <f t="shared" ref="F98:F109" si="20">D98/SUM($D$98:$D$109)</f>
        <v>7.1250848224383628E-2</v>
      </c>
      <c r="H98" s="9">
        <f t="shared" si="16"/>
        <v>20821</v>
      </c>
      <c r="I98">
        <f t="shared" si="17"/>
        <v>326.58698990046895</v>
      </c>
      <c r="J98" s="24">
        <f t="shared" ref="J98:J129" ca="1" si="21">OFFSET($S$146,B98,0)</f>
        <v>0.86211006202577511</v>
      </c>
      <c r="K98">
        <f t="shared" ref="K98:K129" ca="1" si="22">OFFSET($K$161,MATCH($A98,$J$162:$J$174,0),0)</f>
        <v>301</v>
      </c>
      <c r="L98">
        <f t="shared" ref="L98:L129" ca="1" si="23">OFFSET($L$161,MATCH($A98,$J$162:$J$174,0),0)</f>
        <v>467</v>
      </c>
    </row>
    <row r="99" spans="1:12" x14ac:dyDescent="0.25">
      <c r="A99">
        <f t="shared" si="14"/>
        <v>1957</v>
      </c>
      <c r="B99">
        <v>2</v>
      </c>
      <c r="C99" s="1">
        <v>20852</v>
      </c>
      <c r="D99" s="2">
        <v>301</v>
      </c>
      <c r="E99" s="2">
        <f t="shared" si="15"/>
        <v>329.94620624550311</v>
      </c>
      <c r="F99" s="7">
        <f t="shared" si="20"/>
        <v>6.8084143858855459E-2</v>
      </c>
      <c r="H99" s="9">
        <f t="shared" si="16"/>
        <v>20852</v>
      </c>
      <c r="I99">
        <f t="shared" si="17"/>
        <v>329.94620624550311</v>
      </c>
      <c r="J99" s="24">
        <f t="shared" ca="1" si="21"/>
        <v>0.81748811654496356</v>
      </c>
      <c r="K99">
        <f t="shared" ca="1" si="22"/>
        <v>301</v>
      </c>
      <c r="L99">
        <f t="shared" ca="1" si="23"/>
        <v>467</v>
      </c>
    </row>
    <row r="100" spans="1:12" x14ac:dyDescent="0.25">
      <c r="A100">
        <f t="shared" si="14"/>
        <v>1957</v>
      </c>
      <c r="B100">
        <v>3</v>
      </c>
      <c r="C100" s="1">
        <v>20880</v>
      </c>
      <c r="D100" s="2">
        <v>356</v>
      </c>
      <c r="E100" s="2">
        <f t="shared" si="15"/>
        <v>333.01002575778784</v>
      </c>
      <c r="F100" s="7">
        <f t="shared" si="20"/>
        <v>8.052476815200181E-2</v>
      </c>
      <c r="H100" s="9">
        <f t="shared" si="16"/>
        <v>20880</v>
      </c>
      <c r="I100">
        <f t="shared" si="17"/>
        <v>333.01002575778784</v>
      </c>
      <c r="J100" s="24">
        <f t="shared" ca="1" si="21"/>
        <v>0.94767244503015835</v>
      </c>
      <c r="K100">
        <f t="shared" ca="1" si="22"/>
        <v>301</v>
      </c>
      <c r="L100">
        <f t="shared" ca="1" si="23"/>
        <v>467</v>
      </c>
    </row>
    <row r="101" spans="1:12" x14ac:dyDescent="0.25">
      <c r="A101">
        <f t="shared" si="14"/>
        <v>1957</v>
      </c>
      <c r="B101">
        <v>4</v>
      </c>
      <c r="C101" s="1">
        <v>20911</v>
      </c>
      <c r="D101" s="2">
        <v>348</v>
      </c>
      <c r="E101" s="2">
        <f t="shared" si="15"/>
        <v>336.43530832010526</v>
      </c>
      <c r="F101" s="7">
        <f t="shared" si="20"/>
        <v>7.8715222800271434E-2</v>
      </c>
      <c r="H101" s="9">
        <f t="shared" si="16"/>
        <v>20911</v>
      </c>
      <c r="I101">
        <f t="shared" si="17"/>
        <v>336.43530832010526</v>
      </c>
      <c r="J101" s="24">
        <f t="shared" ca="1" si="21"/>
        <v>0.94306817312698155</v>
      </c>
      <c r="K101">
        <f t="shared" ca="1" si="22"/>
        <v>301</v>
      </c>
      <c r="L101">
        <f t="shared" ca="1" si="23"/>
        <v>467</v>
      </c>
    </row>
    <row r="102" spans="1:12" x14ac:dyDescent="0.25">
      <c r="A102">
        <f t="shared" si="14"/>
        <v>1957</v>
      </c>
      <c r="B102">
        <v>5</v>
      </c>
      <c r="C102" s="1">
        <v>20941</v>
      </c>
      <c r="D102" s="2">
        <v>355</v>
      </c>
      <c r="E102" s="2">
        <f t="shared" si="15"/>
        <v>339.78363961398486</v>
      </c>
      <c r="F102" s="7">
        <f t="shared" si="20"/>
        <v>8.0298574983035512E-2</v>
      </c>
      <c r="H102" s="9">
        <f t="shared" si="16"/>
        <v>20941</v>
      </c>
      <c r="I102">
        <f t="shared" si="17"/>
        <v>339.78363961398486</v>
      </c>
      <c r="J102" s="24">
        <f t="shared" ca="1" si="21"/>
        <v>0.96957601974793972</v>
      </c>
      <c r="K102">
        <f t="shared" ca="1" si="22"/>
        <v>301</v>
      </c>
      <c r="L102">
        <f t="shared" ca="1" si="23"/>
        <v>467</v>
      </c>
    </row>
    <row r="103" spans="1:12" x14ac:dyDescent="0.25">
      <c r="A103">
        <f t="shared" si="14"/>
        <v>1957</v>
      </c>
      <c r="B103">
        <v>6</v>
      </c>
      <c r="C103" s="1">
        <v>20972</v>
      </c>
      <c r="D103" s="2">
        <v>422</v>
      </c>
      <c r="E103" s="2">
        <f t="shared" si="15"/>
        <v>343.27859437722987</v>
      </c>
      <c r="F103" s="7">
        <f t="shared" si="20"/>
        <v>9.5453517303777421E-2</v>
      </c>
      <c r="H103" s="9">
        <f t="shared" si="16"/>
        <v>20972</v>
      </c>
      <c r="I103">
        <f t="shared" si="17"/>
        <v>343.27859437722987</v>
      </c>
      <c r="J103" s="24">
        <f t="shared" ca="1" si="21"/>
        <v>1.1237420559877738</v>
      </c>
      <c r="K103">
        <f t="shared" ca="1" si="22"/>
        <v>301</v>
      </c>
      <c r="L103">
        <f t="shared" ca="1" si="23"/>
        <v>467</v>
      </c>
    </row>
    <row r="104" spans="1:12" x14ac:dyDescent="0.25">
      <c r="A104">
        <f t="shared" si="14"/>
        <v>1957</v>
      </c>
      <c r="B104">
        <v>7</v>
      </c>
      <c r="C104" s="1">
        <v>21002</v>
      </c>
      <c r="D104" s="2">
        <v>465</v>
      </c>
      <c r="E104" s="2">
        <f t="shared" si="15"/>
        <v>346.69503263934797</v>
      </c>
      <c r="F104" s="7">
        <f t="shared" si="20"/>
        <v>0.1051798235693282</v>
      </c>
      <c r="H104" s="9">
        <f t="shared" si="16"/>
        <v>21002</v>
      </c>
      <c r="I104">
        <f t="shared" si="17"/>
        <v>346.69503263934797</v>
      </c>
      <c r="J104" s="24">
        <f t="shared" ca="1" si="21"/>
        <v>1.2772044431475251</v>
      </c>
      <c r="K104">
        <f t="shared" ca="1" si="22"/>
        <v>301</v>
      </c>
      <c r="L104">
        <f t="shared" ca="1" si="23"/>
        <v>467</v>
      </c>
    </row>
    <row r="105" spans="1:12" x14ac:dyDescent="0.25">
      <c r="A105">
        <f t="shared" si="14"/>
        <v>1957</v>
      </c>
      <c r="B105">
        <v>8</v>
      </c>
      <c r="C105" s="1">
        <v>21033</v>
      </c>
      <c r="D105" s="2">
        <v>467</v>
      </c>
      <c r="E105" s="2">
        <f t="shared" si="15"/>
        <v>350.2610767758249</v>
      </c>
      <c r="F105" s="7">
        <f t="shared" si="20"/>
        <v>0.1056322099072608</v>
      </c>
      <c r="H105" s="9">
        <f t="shared" si="16"/>
        <v>21033</v>
      </c>
      <c r="I105">
        <f t="shared" si="17"/>
        <v>350.2610767758249</v>
      </c>
      <c r="J105" s="24">
        <f t="shared" ca="1" si="21"/>
        <v>1.2646833624924163</v>
      </c>
      <c r="K105">
        <f t="shared" ca="1" si="22"/>
        <v>301</v>
      </c>
      <c r="L105">
        <f t="shared" ca="1" si="23"/>
        <v>467</v>
      </c>
    </row>
    <row r="106" spans="1:12" x14ac:dyDescent="0.25">
      <c r="A106">
        <f t="shared" si="14"/>
        <v>1957</v>
      </c>
      <c r="B106">
        <v>9</v>
      </c>
      <c r="C106" s="1">
        <v>21064</v>
      </c>
      <c r="D106" s="2">
        <v>404</v>
      </c>
      <c r="E106" s="2">
        <f t="shared" si="15"/>
        <v>353.86380061517104</v>
      </c>
      <c r="F106" s="7">
        <f t="shared" si="20"/>
        <v>9.1382040262384071E-2</v>
      </c>
      <c r="H106" s="9">
        <f t="shared" si="16"/>
        <v>21064</v>
      </c>
      <c r="I106">
        <f t="shared" si="17"/>
        <v>353.86380061517104</v>
      </c>
      <c r="J106" s="24">
        <f t="shared" ca="1" si="21"/>
        <v>1.0812690627149979</v>
      </c>
      <c r="K106">
        <f t="shared" ca="1" si="22"/>
        <v>301</v>
      </c>
      <c r="L106">
        <f t="shared" ca="1" si="23"/>
        <v>467</v>
      </c>
    </row>
    <row r="107" spans="1:12" x14ac:dyDescent="0.25">
      <c r="A107">
        <f t="shared" si="14"/>
        <v>1957</v>
      </c>
      <c r="B107">
        <v>10</v>
      </c>
      <c r="C107" s="1">
        <v>21094</v>
      </c>
      <c r="D107" s="2">
        <v>347</v>
      </c>
      <c r="E107" s="2">
        <f t="shared" si="15"/>
        <v>357.38558684886652</v>
      </c>
      <c r="F107" s="7">
        <f t="shared" si="20"/>
        <v>7.8489029631305135E-2</v>
      </c>
      <c r="H107" s="9">
        <f t="shared" si="16"/>
        <v>21094</v>
      </c>
      <c r="I107">
        <f t="shared" si="17"/>
        <v>357.38558684886652</v>
      </c>
      <c r="J107" s="24">
        <f t="shared" ca="1" si="21"/>
        <v>0.95113810896936823</v>
      </c>
      <c r="K107">
        <f t="shared" ca="1" si="22"/>
        <v>301</v>
      </c>
      <c r="L107">
        <f t="shared" ca="1" si="23"/>
        <v>467</v>
      </c>
    </row>
    <row r="108" spans="1:12" x14ac:dyDescent="0.25">
      <c r="A108">
        <f t="shared" si="14"/>
        <v>1957</v>
      </c>
      <c r="B108">
        <v>11</v>
      </c>
      <c r="C108" s="1">
        <v>21125</v>
      </c>
      <c r="D108" s="2">
        <v>305</v>
      </c>
      <c r="E108" s="2">
        <f t="shared" si="15"/>
        <v>361.06159214591872</v>
      </c>
      <c r="F108" s="7">
        <f t="shared" si="20"/>
        <v>6.8988916534720654E-2</v>
      </c>
      <c r="H108" s="9">
        <f t="shared" si="16"/>
        <v>21125</v>
      </c>
      <c r="I108">
        <f t="shared" si="17"/>
        <v>361.06159214591872</v>
      </c>
      <c r="J108" s="24">
        <f t="shared" ca="1" si="21"/>
        <v>0.83077976685218646</v>
      </c>
      <c r="K108">
        <f t="shared" ca="1" si="22"/>
        <v>301</v>
      </c>
      <c r="L108">
        <f t="shared" ca="1" si="23"/>
        <v>467</v>
      </c>
    </row>
    <row r="109" spans="1:12" x14ac:dyDescent="0.25">
      <c r="A109">
        <f t="shared" si="14"/>
        <v>1957</v>
      </c>
      <c r="B109">
        <v>12</v>
      </c>
      <c r="C109" s="1">
        <v>21155</v>
      </c>
      <c r="D109" s="2">
        <v>336</v>
      </c>
      <c r="E109" s="2">
        <f t="shared" si="15"/>
        <v>364.65501352025888</v>
      </c>
      <c r="F109" s="8">
        <f t="shared" si="20"/>
        <v>7.6000904772675862E-2</v>
      </c>
      <c r="H109" s="9">
        <f t="shared" si="16"/>
        <v>21155</v>
      </c>
      <c r="I109">
        <f t="shared" si="17"/>
        <v>364.65501352025888</v>
      </c>
      <c r="J109" s="24">
        <f t="shared" ca="1" si="21"/>
        <v>0.93126838335991458</v>
      </c>
      <c r="K109">
        <f t="shared" ca="1" si="22"/>
        <v>301</v>
      </c>
      <c r="L109">
        <f t="shared" ca="1" si="23"/>
        <v>467</v>
      </c>
    </row>
    <row r="110" spans="1:12" x14ac:dyDescent="0.25">
      <c r="A110">
        <f t="shared" si="14"/>
        <v>1958</v>
      </c>
      <c r="B110">
        <v>1</v>
      </c>
      <c r="C110" s="1">
        <v>21186</v>
      </c>
      <c r="D110" s="2">
        <v>340</v>
      </c>
      <c r="E110" s="2">
        <f t="shared" si="15"/>
        <v>368.40579086166252</v>
      </c>
      <c r="F110" s="7">
        <f t="shared" ref="F110:F121" si="24">D110/SUM($D$110:$D$121)</f>
        <v>7.4365704286964124E-2</v>
      </c>
      <c r="H110" s="9">
        <f t="shared" si="16"/>
        <v>21186</v>
      </c>
      <c r="I110">
        <f t="shared" si="17"/>
        <v>368.40579086166252</v>
      </c>
      <c r="J110" s="24">
        <f t="shared" ca="1" si="21"/>
        <v>0.86211006202577511</v>
      </c>
      <c r="K110">
        <f t="shared" ca="1" si="22"/>
        <v>310</v>
      </c>
      <c r="L110">
        <f t="shared" ca="1" si="23"/>
        <v>505</v>
      </c>
    </row>
    <row r="111" spans="1:12" x14ac:dyDescent="0.25">
      <c r="A111">
        <f t="shared" si="14"/>
        <v>1958</v>
      </c>
      <c r="B111">
        <v>2</v>
      </c>
      <c r="C111" s="1">
        <v>21217</v>
      </c>
      <c r="D111" s="2">
        <v>318</v>
      </c>
      <c r="E111" s="2">
        <f t="shared" si="15"/>
        <v>372.19514803919395</v>
      </c>
      <c r="F111" s="7">
        <f t="shared" si="24"/>
        <v>6.9553805774278221E-2</v>
      </c>
      <c r="H111" s="9">
        <f t="shared" si="16"/>
        <v>21217</v>
      </c>
      <c r="I111">
        <f t="shared" si="17"/>
        <v>372.19514803919395</v>
      </c>
      <c r="J111" s="24">
        <f t="shared" ca="1" si="21"/>
        <v>0.81748811654496356</v>
      </c>
      <c r="K111">
        <f t="shared" ca="1" si="22"/>
        <v>310</v>
      </c>
      <c r="L111">
        <f t="shared" ca="1" si="23"/>
        <v>505</v>
      </c>
    </row>
    <row r="112" spans="1:12" x14ac:dyDescent="0.25">
      <c r="A112">
        <f t="shared" si="14"/>
        <v>1958</v>
      </c>
      <c r="B112">
        <v>3</v>
      </c>
      <c r="C112" s="1">
        <v>21245</v>
      </c>
      <c r="D112" s="2">
        <v>362</v>
      </c>
      <c r="E112" s="2">
        <f t="shared" si="15"/>
        <v>375.65128341930972</v>
      </c>
      <c r="F112" s="7">
        <f t="shared" si="24"/>
        <v>7.917760279965004E-2</v>
      </c>
      <c r="H112" s="9">
        <f t="shared" si="16"/>
        <v>21245</v>
      </c>
      <c r="I112">
        <f t="shared" si="17"/>
        <v>375.65128341930972</v>
      </c>
      <c r="J112" s="24">
        <f t="shared" ca="1" si="21"/>
        <v>0.94767244503015835</v>
      </c>
      <c r="K112">
        <f t="shared" ca="1" si="22"/>
        <v>310</v>
      </c>
      <c r="L112">
        <f t="shared" ca="1" si="23"/>
        <v>505</v>
      </c>
    </row>
    <row r="113" spans="1:12" x14ac:dyDescent="0.25">
      <c r="A113">
        <f t="shared" si="14"/>
        <v>1958</v>
      </c>
      <c r="B113">
        <v>4</v>
      </c>
      <c r="C113" s="1">
        <v>21276</v>
      </c>
      <c r="D113" s="2">
        <v>348</v>
      </c>
      <c r="E113" s="2">
        <f t="shared" si="15"/>
        <v>379.51516645910834</v>
      </c>
      <c r="F113" s="7">
        <f t="shared" si="24"/>
        <v>7.6115485564304461E-2</v>
      </c>
      <c r="H113" s="9">
        <f t="shared" si="16"/>
        <v>21276</v>
      </c>
      <c r="I113">
        <f t="shared" si="17"/>
        <v>379.51516645910834</v>
      </c>
      <c r="J113" s="24">
        <f t="shared" ca="1" si="21"/>
        <v>0.94306817312698155</v>
      </c>
      <c r="K113">
        <f t="shared" ca="1" si="22"/>
        <v>310</v>
      </c>
      <c r="L113">
        <f t="shared" ca="1" si="23"/>
        <v>505</v>
      </c>
    </row>
    <row r="114" spans="1:12" x14ac:dyDescent="0.25">
      <c r="A114">
        <f t="shared" si="14"/>
        <v>1958</v>
      </c>
      <c r="B114">
        <v>5</v>
      </c>
      <c r="C114" s="1">
        <v>21306</v>
      </c>
      <c r="D114" s="2">
        <v>363</v>
      </c>
      <c r="E114" s="2">
        <f t="shared" si="15"/>
        <v>383.29224477678576</v>
      </c>
      <c r="F114" s="7">
        <f t="shared" si="24"/>
        <v>7.9396325459317588E-2</v>
      </c>
      <c r="H114" s="9">
        <f t="shared" si="16"/>
        <v>21306</v>
      </c>
      <c r="I114">
        <f t="shared" si="17"/>
        <v>383.29224477678576</v>
      </c>
      <c r="J114" s="24">
        <f t="shared" ca="1" si="21"/>
        <v>0.96957601974793972</v>
      </c>
      <c r="K114">
        <f t="shared" ca="1" si="22"/>
        <v>310</v>
      </c>
      <c r="L114">
        <f t="shared" ca="1" si="23"/>
        <v>505</v>
      </c>
    </row>
    <row r="115" spans="1:12" x14ac:dyDescent="0.25">
      <c r="A115">
        <f t="shared" si="14"/>
        <v>1958</v>
      </c>
      <c r="B115">
        <v>6</v>
      </c>
      <c r="C115" s="1">
        <v>21337</v>
      </c>
      <c r="D115" s="2">
        <v>435</v>
      </c>
      <c r="E115" s="2">
        <f t="shared" si="15"/>
        <v>387.23472140137943</v>
      </c>
      <c r="F115" s="7">
        <f t="shared" si="24"/>
        <v>9.514435695538058E-2</v>
      </c>
      <c r="H115" s="9">
        <f t="shared" si="16"/>
        <v>21337</v>
      </c>
      <c r="I115">
        <f t="shared" si="17"/>
        <v>387.23472140137943</v>
      </c>
      <c r="J115" s="24">
        <f t="shared" ca="1" si="21"/>
        <v>1.1237420559877738</v>
      </c>
      <c r="K115">
        <f t="shared" ca="1" si="22"/>
        <v>310</v>
      </c>
      <c r="L115">
        <f t="shared" ca="1" si="23"/>
        <v>505</v>
      </c>
    </row>
    <row r="116" spans="1:12" x14ac:dyDescent="0.25">
      <c r="A116">
        <f t="shared" si="14"/>
        <v>1958</v>
      </c>
      <c r="B116">
        <v>7</v>
      </c>
      <c r="C116" s="1">
        <v>21367</v>
      </c>
      <c r="D116" s="2">
        <v>491</v>
      </c>
      <c r="E116" s="2">
        <f t="shared" si="15"/>
        <v>391.08862764629515</v>
      </c>
      <c r="F116" s="7">
        <f t="shared" si="24"/>
        <v>0.10739282589676291</v>
      </c>
      <c r="H116" s="9">
        <f t="shared" si="16"/>
        <v>21367</v>
      </c>
      <c r="I116">
        <f t="shared" si="17"/>
        <v>391.08862764629515</v>
      </c>
      <c r="J116" s="24">
        <f t="shared" ca="1" si="21"/>
        <v>1.2772044431475251</v>
      </c>
      <c r="K116">
        <f t="shared" ca="1" si="22"/>
        <v>310</v>
      </c>
      <c r="L116">
        <f t="shared" ca="1" si="23"/>
        <v>505</v>
      </c>
    </row>
    <row r="117" spans="1:12" x14ac:dyDescent="0.25">
      <c r="A117">
        <f t="shared" si="14"/>
        <v>1958</v>
      </c>
      <c r="B117">
        <v>8</v>
      </c>
      <c r="C117" s="1">
        <v>21398</v>
      </c>
      <c r="D117" s="2">
        <v>505</v>
      </c>
      <c r="E117" s="2">
        <f t="shared" si="15"/>
        <v>395.11129649402471</v>
      </c>
      <c r="F117" s="7">
        <f t="shared" si="24"/>
        <v>0.11045494313210849</v>
      </c>
      <c r="H117" s="9">
        <f t="shared" si="16"/>
        <v>21398</v>
      </c>
      <c r="I117">
        <f t="shared" si="17"/>
        <v>395.11129649402471</v>
      </c>
      <c r="J117" s="24">
        <f t="shared" ca="1" si="21"/>
        <v>1.2646833624924163</v>
      </c>
      <c r="K117">
        <f t="shared" ca="1" si="22"/>
        <v>310</v>
      </c>
      <c r="L117">
        <f t="shared" ca="1" si="23"/>
        <v>505</v>
      </c>
    </row>
    <row r="118" spans="1:12" x14ac:dyDescent="0.25">
      <c r="A118">
        <f t="shared" si="14"/>
        <v>1958</v>
      </c>
      <c r="B118">
        <v>9</v>
      </c>
      <c r="C118" s="1">
        <v>21429</v>
      </c>
      <c r="D118" s="2">
        <v>404</v>
      </c>
      <c r="E118" s="2">
        <f t="shared" si="15"/>
        <v>399.17534180610181</v>
      </c>
      <c r="F118" s="7">
        <f t="shared" si="24"/>
        <v>8.8363954505686793E-2</v>
      </c>
      <c r="H118" s="9">
        <f t="shared" si="16"/>
        <v>21429</v>
      </c>
      <c r="I118">
        <f t="shared" si="17"/>
        <v>399.17534180610181</v>
      </c>
      <c r="J118" s="24">
        <f t="shared" ca="1" si="21"/>
        <v>1.0812690627149979</v>
      </c>
      <c r="K118">
        <f t="shared" ca="1" si="22"/>
        <v>310</v>
      </c>
      <c r="L118">
        <f t="shared" ca="1" si="23"/>
        <v>505</v>
      </c>
    </row>
    <row r="119" spans="1:12" x14ac:dyDescent="0.25">
      <c r="A119">
        <f t="shared" si="14"/>
        <v>1958</v>
      </c>
      <c r="B119">
        <v>10</v>
      </c>
      <c r="C119" s="1">
        <v>21459</v>
      </c>
      <c r="D119" s="2">
        <v>359</v>
      </c>
      <c r="E119" s="2">
        <f t="shared" si="15"/>
        <v>403.14808561645953</v>
      </c>
      <c r="F119" s="7">
        <f t="shared" si="24"/>
        <v>7.8521434820647412E-2</v>
      </c>
      <c r="H119" s="9">
        <f t="shared" si="16"/>
        <v>21459</v>
      </c>
      <c r="I119">
        <f t="shared" si="17"/>
        <v>403.14808561645953</v>
      </c>
      <c r="J119" s="24">
        <f t="shared" ca="1" si="21"/>
        <v>0.95113810896936823</v>
      </c>
      <c r="K119">
        <f t="shared" ca="1" si="22"/>
        <v>310</v>
      </c>
      <c r="L119">
        <f t="shared" ca="1" si="23"/>
        <v>505</v>
      </c>
    </row>
    <row r="120" spans="1:12" x14ac:dyDescent="0.25">
      <c r="A120">
        <f t="shared" si="14"/>
        <v>1958</v>
      </c>
      <c r="B120">
        <v>11</v>
      </c>
      <c r="C120" s="1">
        <v>21490</v>
      </c>
      <c r="D120" s="2">
        <v>310</v>
      </c>
      <c r="E120" s="2">
        <f t="shared" si="15"/>
        <v>407.29479592811299</v>
      </c>
      <c r="F120" s="7">
        <f t="shared" si="24"/>
        <v>6.7804024496937884E-2</v>
      </c>
      <c r="H120" s="9">
        <f t="shared" si="16"/>
        <v>21490</v>
      </c>
      <c r="I120">
        <f t="shared" si="17"/>
        <v>407.29479592811299</v>
      </c>
      <c r="J120" s="24">
        <f t="shared" ca="1" si="21"/>
        <v>0.83077976685218646</v>
      </c>
      <c r="K120">
        <f t="shared" ca="1" si="22"/>
        <v>310</v>
      </c>
      <c r="L120">
        <f t="shared" ca="1" si="23"/>
        <v>505</v>
      </c>
    </row>
    <row r="121" spans="1:12" x14ac:dyDescent="0.25">
      <c r="A121">
        <f t="shared" si="14"/>
        <v>1958</v>
      </c>
      <c r="B121">
        <v>12</v>
      </c>
      <c r="C121" s="1">
        <v>21520</v>
      </c>
      <c r="D121" s="2">
        <v>337</v>
      </c>
      <c r="E121" s="2">
        <f t="shared" si="15"/>
        <v>411.34834761342796</v>
      </c>
      <c r="F121" s="8">
        <f t="shared" si="24"/>
        <v>7.370953630796151E-2</v>
      </c>
      <c r="H121" s="9">
        <f t="shared" si="16"/>
        <v>21520</v>
      </c>
      <c r="I121">
        <f t="shared" si="17"/>
        <v>411.34834761342796</v>
      </c>
      <c r="J121" s="24">
        <f t="shared" ca="1" si="21"/>
        <v>0.93126838335991458</v>
      </c>
      <c r="K121">
        <f t="shared" ca="1" si="22"/>
        <v>310</v>
      </c>
      <c r="L121">
        <f t="shared" ca="1" si="23"/>
        <v>505</v>
      </c>
    </row>
    <row r="122" spans="1:12" x14ac:dyDescent="0.25">
      <c r="A122">
        <f t="shared" si="14"/>
        <v>1959</v>
      </c>
      <c r="B122">
        <v>1</v>
      </c>
      <c r="C122" s="1">
        <v>21551</v>
      </c>
      <c r="D122" s="2">
        <v>360</v>
      </c>
      <c r="E122" s="2">
        <f t="shared" si="15"/>
        <v>415.57940437789648</v>
      </c>
      <c r="F122" s="6">
        <f t="shared" ref="F122:F133" si="25">D122/SUM($D$122:$D$133)</f>
        <v>7.0038910505836577E-2</v>
      </c>
      <c r="H122" s="9">
        <f t="shared" si="16"/>
        <v>21551</v>
      </c>
      <c r="I122">
        <f t="shared" si="17"/>
        <v>415.57940437789648</v>
      </c>
      <c r="J122" s="24">
        <f t="shared" ca="1" si="21"/>
        <v>0.86211006202577511</v>
      </c>
      <c r="K122">
        <f t="shared" ca="1" si="22"/>
        <v>342</v>
      </c>
      <c r="L122">
        <f t="shared" ca="1" si="23"/>
        <v>559</v>
      </c>
    </row>
    <row r="123" spans="1:12" x14ac:dyDescent="0.25">
      <c r="A123">
        <f t="shared" si="14"/>
        <v>1959</v>
      </c>
      <c r="B123">
        <v>2</v>
      </c>
      <c r="C123" s="1">
        <v>21582</v>
      </c>
      <c r="D123" s="2">
        <v>342</v>
      </c>
      <c r="E123" s="2">
        <f t="shared" si="15"/>
        <v>419.85398104817733</v>
      </c>
      <c r="F123" s="7">
        <f t="shared" si="25"/>
        <v>6.6536964980544747E-2</v>
      </c>
      <c r="H123" s="9">
        <f t="shared" si="16"/>
        <v>21582</v>
      </c>
      <c r="I123">
        <f t="shared" si="17"/>
        <v>419.85398104817733</v>
      </c>
      <c r="J123" s="24">
        <f t="shared" ca="1" si="21"/>
        <v>0.81748811654496356</v>
      </c>
      <c r="K123">
        <f t="shared" ca="1" si="22"/>
        <v>342</v>
      </c>
      <c r="L123">
        <f t="shared" ca="1" si="23"/>
        <v>559</v>
      </c>
    </row>
    <row r="124" spans="1:12" x14ac:dyDescent="0.25">
      <c r="A124">
        <f t="shared" si="14"/>
        <v>1959</v>
      </c>
      <c r="B124">
        <v>3</v>
      </c>
      <c r="C124" s="1">
        <v>21610</v>
      </c>
      <c r="D124" s="2">
        <v>406</v>
      </c>
      <c r="E124" s="2">
        <f t="shared" si="15"/>
        <v>423.7526675464502</v>
      </c>
      <c r="F124" s="7">
        <f t="shared" si="25"/>
        <v>7.8988326848249024E-2</v>
      </c>
      <c r="H124" s="9">
        <f t="shared" si="16"/>
        <v>21610</v>
      </c>
      <c r="I124">
        <f t="shared" si="17"/>
        <v>423.7526675464502</v>
      </c>
      <c r="J124" s="24">
        <f t="shared" ca="1" si="21"/>
        <v>0.94767244503015835</v>
      </c>
      <c r="K124">
        <f t="shared" ca="1" si="22"/>
        <v>342</v>
      </c>
      <c r="L124">
        <f t="shared" ca="1" si="23"/>
        <v>559</v>
      </c>
    </row>
    <row r="125" spans="1:12" x14ac:dyDescent="0.25">
      <c r="A125">
        <f t="shared" si="14"/>
        <v>1959</v>
      </c>
      <c r="B125">
        <v>4</v>
      </c>
      <c r="C125" s="1">
        <v>21641</v>
      </c>
      <c r="D125" s="2">
        <v>396</v>
      </c>
      <c r="E125" s="2">
        <f t="shared" si="15"/>
        <v>428.11131296434576</v>
      </c>
      <c r="F125" s="7">
        <f t="shared" si="25"/>
        <v>7.7042801556420237E-2</v>
      </c>
      <c r="H125" s="9">
        <f t="shared" si="16"/>
        <v>21641</v>
      </c>
      <c r="I125">
        <f t="shared" si="17"/>
        <v>428.11131296434576</v>
      </c>
      <c r="J125" s="24">
        <f t="shared" ca="1" si="21"/>
        <v>0.94306817312698155</v>
      </c>
      <c r="K125">
        <f t="shared" ca="1" si="22"/>
        <v>342</v>
      </c>
      <c r="L125">
        <f t="shared" ca="1" si="23"/>
        <v>559</v>
      </c>
    </row>
    <row r="126" spans="1:12" x14ac:dyDescent="0.25">
      <c r="A126">
        <f t="shared" si="14"/>
        <v>1959</v>
      </c>
      <c r="B126">
        <v>5</v>
      </c>
      <c r="C126" s="1">
        <v>21671</v>
      </c>
      <c r="D126" s="2">
        <v>420</v>
      </c>
      <c r="E126" s="2">
        <f t="shared" si="15"/>
        <v>432.37203849169862</v>
      </c>
      <c r="F126" s="7">
        <f t="shared" si="25"/>
        <v>8.171206225680934E-2</v>
      </c>
      <c r="H126" s="9">
        <f t="shared" si="16"/>
        <v>21671</v>
      </c>
      <c r="I126">
        <f t="shared" si="17"/>
        <v>432.37203849169862</v>
      </c>
      <c r="J126" s="24">
        <f t="shared" ca="1" si="21"/>
        <v>0.96957601974793972</v>
      </c>
      <c r="K126">
        <f t="shared" ca="1" si="22"/>
        <v>342</v>
      </c>
      <c r="L126">
        <f t="shared" ca="1" si="23"/>
        <v>559</v>
      </c>
    </row>
    <row r="127" spans="1:12" x14ac:dyDescent="0.25">
      <c r="A127">
        <f t="shared" si="14"/>
        <v>1959</v>
      </c>
      <c r="B127">
        <v>6</v>
      </c>
      <c r="C127" s="1">
        <v>21702</v>
      </c>
      <c r="D127" s="2">
        <v>472</v>
      </c>
      <c r="E127" s="2">
        <f t="shared" si="15"/>
        <v>436.81934124334771</v>
      </c>
      <c r="F127" s="7">
        <f t="shared" si="25"/>
        <v>9.1828793774319073E-2</v>
      </c>
      <c r="H127" s="9">
        <f t="shared" si="16"/>
        <v>21702</v>
      </c>
      <c r="I127">
        <f t="shared" si="17"/>
        <v>436.81934124334771</v>
      </c>
      <c r="J127" s="24">
        <f t="shared" ca="1" si="21"/>
        <v>1.1237420559877738</v>
      </c>
      <c r="K127">
        <f t="shared" ca="1" si="22"/>
        <v>342</v>
      </c>
      <c r="L127">
        <f t="shared" ca="1" si="23"/>
        <v>559</v>
      </c>
    </row>
    <row r="128" spans="1:12" x14ac:dyDescent="0.25">
      <c r="A128">
        <f t="shared" si="14"/>
        <v>1959</v>
      </c>
      <c r="B128">
        <v>7</v>
      </c>
      <c r="C128" s="1">
        <v>21732</v>
      </c>
      <c r="D128" s="2">
        <v>548</v>
      </c>
      <c r="E128" s="2">
        <f t="shared" si="15"/>
        <v>441.16673235803228</v>
      </c>
      <c r="F128" s="7">
        <f t="shared" si="25"/>
        <v>0.10661478599221789</v>
      </c>
      <c r="H128" s="9">
        <f t="shared" si="16"/>
        <v>21732</v>
      </c>
      <c r="I128">
        <f t="shared" si="17"/>
        <v>441.16673235803228</v>
      </c>
      <c r="J128" s="24">
        <f t="shared" ca="1" si="21"/>
        <v>1.2772044431475251</v>
      </c>
      <c r="K128">
        <f t="shared" ca="1" si="22"/>
        <v>342</v>
      </c>
      <c r="L128">
        <f t="shared" ca="1" si="23"/>
        <v>559</v>
      </c>
    </row>
    <row r="129" spans="1:12" x14ac:dyDescent="0.25">
      <c r="A129">
        <f t="shared" si="14"/>
        <v>1959</v>
      </c>
      <c r="B129">
        <v>8</v>
      </c>
      <c r="C129" s="1">
        <v>21763</v>
      </c>
      <c r="D129" s="2">
        <v>559</v>
      </c>
      <c r="E129" s="2">
        <f t="shared" si="15"/>
        <v>445.70449578416896</v>
      </c>
      <c r="F129" s="7">
        <f t="shared" si="25"/>
        <v>0.10875486381322957</v>
      </c>
      <c r="H129" s="9">
        <f t="shared" ref="H129:H157" si="26">C129</f>
        <v>21763</v>
      </c>
      <c r="I129">
        <f t="shared" ref="I129:I157" si="27">E129</f>
        <v>445.70449578416896</v>
      </c>
      <c r="J129" s="24">
        <f t="shared" ca="1" si="21"/>
        <v>1.2646833624924163</v>
      </c>
      <c r="K129">
        <f t="shared" ca="1" si="22"/>
        <v>342</v>
      </c>
      <c r="L129">
        <f t="shared" ca="1" si="23"/>
        <v>559</v>
      </c>
    </row>
    <row r="130" spans="1:12" x14ac:dyDescent="0.25">
      <c r="A130">
        <f t="shared" si="14"/>
        <v>1959</v>
      </c>
      <c r="B130">
        <v>9</v>
      </c>
      <c r="C130" s="1">
        <v>21794</v>
      </c>
      <c r="D130" s="2">
        <v>463</v>
      </c>
      <c r="E130" s="2">
        <f t="shared" si="15"/>
        <v>450.28893384690281</v>
      </c>
      <c r="F130" s="7">
        <f t="shared" si="25"/>
        <v>9.0077821011673151E-2</v>
      </c>
      <c r="H130" s="9">
        <f t="shared" si="26"/>
        <v>21794</v>
      </c>
      <c r="I130">
        <f t="shared" si="27"/>
        <v>450.28893384690281</v>
      </c>
      <c r="J130" s="24">
        <f t="shared" ref="J130:J157" ca="1" si="28">OFFSET($S$146,B130,0)</f>
        <v>1.0812690627149979</v>
      </c>
      <c r="K130">
        <f t="shared" ref="K130:K157" ca="1" si="29">OFFSET($K$161,MATCH($A130,$J$162:$J$174,0),0)</f>
        <v>342</v>
      </c>
      <c r="L130">
        <f t="shared" ref="L130:L157" ca="1" si="30">OFFSET($L$161,MATCH($A130,$J$162:$J$174,0),0)</f>
        <v>559</v>
      </c>
    </row>
    <row r="131" spans="1:12" x14ac:dyDescent="0.25">
      <c r="A131">
        <f t="shared" ref="A131:A145" si="31">YEAR(C131)</f>
        <v>1959</v>
      </c>
      <c r="B131">
        <v>10</v>
      </c>
      <c r="C131" s="1">
        <v>21824</v>
      </c>
      <c r="D131" s="2">
        <v>407</v>
      </c>
      <c r="E131" s="2">
        <f t="shared" ref="E131:E157" si="32">GROWTH($D$2:$D$145,$C$2:$C$145,C131,TRUE)</f>
        <v>454.77037943599879</v>
      </c>
      <c r="F131" s="7">
        <f t="shared" si="25"/>
        <v>7.9182879377431903E-2</v>
      </c>
      <c r="H131" s="9">
        <f t="shared" si="26"/>
        <v>21824</v>
      </c>
      <c r="I131">
        <f t="shared" si="27"/>
        <v>454.77037943599879</v>
      </c>
      <c r="J131" s="24">
        <f t="shared" ca="1" si="28"/>
        <v>0.95113810896936823</v>
      </c>
      <c r="K131">
        <f t="shared" ca="1" si="29"/>
        <v>342</v>
      </c>
      <c r="L131">
        <f t="shared" ca="1" si="30"/>
        <v>559</v>
      </c>
    </row>
    <row r="132" spans="1:12" x14ac:dyDescent="0.25">
      <c r="A132">
        <f t="shared" si="31"/>
        <v>1959</v>
      </c>
      <c r="B132">
        <v>11</v>
      </c>
      <c r="C132" s="1">
        <v>21855</v>
      </c>
      <c r="D132" s="2">
        <v>362</v>
      </c>
      <c r="E132" s="2">
        <f t="shared" si="32"/>
        <v>459.44806758366349</v>
      </c>
      <c r="F132" s="7">
        <f t="shared" si="25"/>
        <v>7.0428015564202334E-2</v>
      </c>
      <c r="H132" s="9">
        <f t="shared" si="26"/>
        <v>21855</v>
      </c>
      <c r="I132">
        <f t="shared" si="27"/>
        <v>459.44806758366349</v>
      </c>
      <c r="J132" s="24">
        <f t="shared" ca="1" si="28"/>
        <v>0.83077976685218646</v>
      </c>
      <c r="K132">
        <f t="shared" ca="1" si="29"/>
        <v>342</v>
      </c>
      <c r="L132">
        <f t="shared" ca="1" si="30"/>
        <v>559</v>
      </c>
    </row>
    <row r="133" spans="1:12" x14ac:dyDescent="0.25">
      <c r="A133">
        <f t="shared" si="31"/>
        <v>1959</v>
      </c>
      <c r="B133">
        <v>12</v>
      </c>
      <c r="C133" s="1">
        <v>21885</v>
      </c>
      <c r="D133" s="2">
        <v>405</v>
      </c>
      <c r="E133" s="2">
        <f t="shared" si="32"/>
        <v>464.02066833203389</v>
      </c>
      <c r="F133" s="8">
        <f t="shared" si="25"/>
        <v>7.8793774319066145E-2</v>
      </c>
      <c r="H133" s="9">
        <f t="shared" si="26"/>
        <v>21885</v>
      </c>
      <c r="I133">
        <f t="shared" si="27"/>
        <v>464.02066833203389</v>
      </c>
      <c r="J133" s="24">
        <f t="shared" ca="1" si="28"/>
        <v>0.93126838335991458</v>
      </c>
      <c r="K133">
        <f t="shared" ca="1" si="29"/>
        <v>342</v>
      </c>
      <c r="L133">
        <f t="shared" ca="1" si="30"/>
        <v>559</v>
      </c>
    </row>
    <row r="134" spans="1:12" x14ac:dyDescent="0.25">
      <c r="A134">
        <f t="shared" si="31"/>
        <v>1960</v>
      </c>
      <c r="B134">
        <v>1</v>
      </c>
      <c r="C134" s="1">
        <v>21916</v>
      </c>
      <c r="D134" s="2">
        <v>417</v>
      </c>
      <c r="E134" s="2">
        <f t="shared" si="32"/>
        <v>468.7935033245418</v>
      </c>
      <c r="F134" s="6">
        <f t="shared" ref="F134:F145" si="33">D134/SUM($D$134:$D$145)</f>
        <v>7.2978648932446627E-2</v>
      </c>
      <c r="H134" s="9">
        <f t="shared" si="26"/>
        <v>21916</v>
      </c>
      <c r="I134">
        <f t="shared" si="27"/>
        <v>468.7935033245418</v>
      </c>
      <c r="J134" s="24">
        <f t="shared" ca="1" si="28"/>
        <v>0.86211006202577511</v>
      </c>
      <c r="K134">
        <f t="shared" ca="1" si="29"/>
        <v>390</v>
      </c>
      <c r="L134">
        <f t="shared" ca="1" si="30"/>
        <v>622</v>
      </c>
    </row>
    <row r="135" spans="1:12" x14ac:dyDescent="0.25">
      <c r="A135">
        <f t="shared" si="31"/>
        <v>1960</v>
      </c>
      <c r="B135">
        <v>2</v>
      </c>
      <c r="C135" s="1">
        <v>21947</v>
      </c>
      <c r="D135" s="2">
        <v>391</v>
      </c>
      <c r="E135" s="2">
        <f t="shared" si="32"/>
        <v>473.6154308584388</v>
      </c>
      <c r="F135" s="7">
        <f t="shared" si="33"/>
        <v>6.8428421421071056E-2</v>
      </c>
      <c r="H135" s="9">
        <f t="shared" si="26"/>
        <v>21947</v>
      </c>
      <c r="I135">
        <f t="shared" si="27"/>
        <v>473.6154308584388</v>
      </c>
      <c r="J135" s="24">
        <f t="shared" ca="1" si="28"/>
        <v>0.81748811654496356</v>
      </c>
      <c r="K135">
        <f t="shared" ca="1" si="29"/>
        <v>390</v>
      </c>
      <c r="L135">
        <f t="shared" ca="1" si="30"/>
        <v>622</v>
      </c>
    </row>
    <row r="136" spans="1:12" x14ac:dyDescent="0.25">
      <c r="A136">
        <f t="shared" si="31"/>
        <v>1960</v>
      </c>
      <c r="B136">
        <v>3</v>
      </c>
      <c r="C136" s="1">
        <v>21976</v>
      </c>
      <c r="D136" s="2">
        <v>419</v>
      </c>
      <c r="E136" s="2">
        <f t="shared" si="32"/>
        <v>478.17115734963699</v>
      </c>
      <c r="F136" s="7">
        <f t="shared" si="33"/>
        <v>7.3328666433321671E-2</v>
      </c>
      <c r="H136" s="9">
        <f t="shared" si="26"/>
        <v>21976</v>
      </c>
      <c r="I136">
        <f t="shared" si="27"/>
        <v>478.17115734963699</v>
      </c>
      <c r="J136" s="24">
        <f t="shared" ca="1" si="28"/>
        <v>0.94767244503015835</v>
      </c>
      <c r="K136">
        <f t="shared" ca="1" si="29"/>
        <v>390</v>
      </c>
      <c r="L136">
        <f t="shared" ca="1" si="30"/>
        <v>622</v>
      </c>
    </row>
    <row r="137" spans="1:12" x14ac:dyDescent="0.25">
      <c r="A137">
        <f t="shared" si="31"/>
        <v>1960</v>
      </c>
      <c r="B137">
        <v>4</v>
      </c>
      <c r="C137" s="1">
        <v>22007</v>
      </c>
      <c r="D137" s="2">
        <v>461</v>
      </c>
      <c r="E137" s="2">
        <f t="shared" si="32"/>
        <v>483.08954178369646</v>
      </c>
      <c r="F137" s="7">
        <f t="shared" si="33"/>
        <v>8.0679033951697579E-2</v>
      </c>
      <c r="H137" s="9">
        <f t="shared" si="26"/>
        <v>22007</v>
      </c>
      <c r="I137">
        <f t="shared" si="27"/>
        <v>483.08954178369646</v>
      </c>
      <c r="J137" s="24">
        <f t="shared" ca="1" si="28"/>
        <v>0.94306817312698155</v>
      </c>
      <c r="K137">
        <f t="shared" ca="1" si="29"/>
        <v>390</v>
      </c>
      <c r="L137">
        <f t="shared" ca="1" si="30"/>
        <v>622</v>
      </c>
    </row>
    <row r="138" spans="1:12" x14ac:dyDescent="0.25">
      <c r="A138">
        <f t="shared" si="31"/>
        <v>1960</v>
      </c>
      <c r="B138">
        <v>5</v>
      </c>
      <c r="C138" s="1">
        <v>22037</v>
      </c>
      <c r="D138" s="2">
        <v>472</v>
      </c>
      <c r="E138" s="2">
        <f t="shared" si="32"/>
        <v>487.8974314150704</v>
      </c>
      <c r="F138" s="7">
        <f t="shared" si="33"/>
        <v>8.2604130206510321E-2</v>
      </c>
      <c r="H138" s="9">
        <f t="shared" si="26"/>
        <v>22037</v>
      </c>
      <c r="I138">
        <f t="shared" si="27"/>
        <v>487.8974314150704</v>
      </c>
      <c r="J138" s="24">
        <f t="shared" ca="1" si="28"/>
        <v>0.96957601974793972</v>
      </c>
      <c r="K138">
        <f t="shared" ca="1" si="29"/>
        <v>390</v>
      </c>
      <c r="L138">
        <f t="shared" ca="1" si="30"/>
        <v>622</v>
      </c>
    </row>
    <row r="139" spans="1:12" x14ac:dyDescent="0.25">
      <c r="A139">
        <f t="shared" si="31"/>
        <v>1960</v>
      </c>
      <c r="B139">
        <v>6</v>
      </c>
      <c r="C139" s="1">
        <v>22068</v>
      </c>
      <c r="D139" s="2">
        <v>535</v>
      </c>
      <c r="E139" s="2">
        <f t="shared" si="32"/>
        <v>492.91585859371935</v>
      </c>
      <c r="F139" s="7">
        <f t="shared" si="33"/>
        <v>9.3629681484074204E-2</v>
      </c>
      <c r="H139" s="9">
        <f t="shared" si="26"/>
        <v>22068</v>
      </c>
      <c r="I139">
        <f t="shared" si="27"/>
        <v>492.91585859371935</v>
      </c>
      <c r="J139" s="24">
        <f t="shared" ca="1" si="28"/>
        <v>1.1237420559877738</v>
      </c>
      <c r="K139">
        <f t="shared" ca="1" si="29"/>
        <v>390</v>
      </c>
      <c r="L139">
        <f t="shared" ca="1" si="30"/>
        <v>622</v>
      </c>
    </row>
    <row r="140" spans="1:12" x14ac:dyDescent="0.25">
      <c r="A140">
        <f t="shared" si="31"/>
        <v>1960</v>
      </c>
      <c r="B140">
        <v>7</v>
      </c>
      <c r="C140" s="1">
        <v>22098</v>
      </c>
      <c r="D140" s="2">
        <v>622</v>
      </c>
      <c r="E140" s="2">
        <f t="shared" si="32"/>
        <v>497.82154344237546</v>
      </c>
      <c r="F140" s="7">
        <f t="shared" si="33"/>
        <v>0.10885544277213861</v>
      </c>
      <c r="H140" s="9">
        <f t="shared" si="26"/>
        <v>22098</v>
      </c>
      <c r="I140">
        <f t="shared" si="27"/>
        <v>497.82154344237546</v>
      </c>
      <c r="J140" s="24">
        <f t="shared" ca="1" si="28"/>
        <v>1.2772044431475251</v>
      </c>
      <c r="K140">
        <f t="shared" ca="1" si="29"/>
        <v>390</v>
      </c>
      <c r="L140">
        <f t="shared" ca="1" si="30"/>
        <v>622</v>
      </c>
    </row>
    <row r="141" spans="1:12" x14ac:dyDescent="0.25">
      <c r="A141">
        <f t="shared" si="31"/>
        <v>1960</v>
      </c>
      <c r="B141">
        <v>8</v>
      </c>
      <c r="C141" s="1">
        <v>22129</v>
      </c>
      <c r="D141" s="2">
        <v>606</v>
      </c>
      <c r="E141" s="2">
        <f t="shared" si="32"/>
        <v>502.94204829209838</v>
      </c>
      <c r="F141" s="7">
        <f t="shared" si="33"/>
        <v>0.10605530276513826</v>
      </c>
      <c r="H141" s="9">
        <f t="shared" si="26"/>
        <v>22129</v>
      </c>
      <c r="I141">
        <f t="shared" si="27"/>
        <v>502.94204829209838</v>
      </c>
      <c r="J141" s="24">
        <f t="shared" ca="1" si="28"/>
        <v>1.2646833624924163</v>
      </c>
      <c r="K141">
        <f t="shared" ca="1" si="29"/>
        <v>390</v>
      </c>
      <c r="L141">
        <f t="shared" ca="1" si="30"/>
        <v>622</v>
      </c>
    </row>
    <row r="142" spans="1:12" x14ac:dyDescent="0.25">
      <c r="A142">
        <f t="shared" si="31"/>
        <v>1960</v>
      </c>
      <c r="B142">
        <v>9</v>
      </c>
      <c r="C142" s="1">
        <v>22160</v>
      </c>
      <c r="D142" s="2">
        <v>508</v>
      </c>
      <c r="E142" s="2">
        <f t="shared" si="32"/>
        <v>508.11522175422192</v>
      </c>
      <c r="F142" s="7">
        <f t="shared" si="33"/>
        <v>8.8904445222261111E-2</v>
      </c>
      <c r="H142" s="9">
        <f t="shared" si="26"/>
        <v>22160</v>
      </c>
      <c r="I142">
        <f t="shared" si="27"/>
        <v>508.11522175422192</v>
      </c>
      <c r="J142" s="24">
        <f t="shared" ca="1" si="28"/>
        <v>1.0812690627149979</v>
      </c>
      <c r="K142">
        <f t="shared" ca="1" si="29"/>
        <v>390</v>
      </c>
      <c r="L142">
        <f t="shared" ca="1" si="30"/>
        <v>622</v>
      </c>
    </row>
    <row r="143" spans="1:12" x14ac:dyDescent="0.25">
      <c r="A143">
        <f t="shared" si="31"/>
        <v>1960</v>
      </c>
      <c r="B143">
        <v>10</v>
      </c>
      <c r="C143" s="1">
        <v>22190</v>
      </c>
      <c r="D143" s="2">
        <v>461</v>
      </c>
      <c r="E143" s="2">
        <f t="shared" si="32"/>
        <v>513.17217640738022</v>
      </c>
      <c r="F143" s="7">
        <f t="shared" si="33"/>
        <v>8.0679033951697579E-2</v>
      </c>
      <c r="H143" s="9">
        <f t="shared" si="26"/>
        <v>22190</v>
      </c>
      <c r="I143">
        <f t="shared" si="27"/>
        <v>513.17217640738022</v>
      </c>
      <c r="J143" s="24">
        <f t="shared" ca="1" si="28"/>
        <v>0.95113810896936823</v>
      </c>
      <c r="K143">
        <f t="shared" ca="1" si="29"/>
        <v>390</v>
      </c>
      <c r="L143">
        <f t="shared" ca="1" si="30"/>
        <v>622</v>
      </c>
    </row>
    <row r="144" spans="1:12" x14ac:dyDescent="0.25">
      <c r="A144">
        <f t="shared" si="31"/>
        <v>1960</v>
      </c>
      <c r="B144">
        <v>11</v>
      </c>
      <c r="C144" s="1">
        <v>22221</v>
      </c>
      <c r="D144" s="2">
        <v>390</v>
      </c>
      <c r="E144" s="2">
        <f t="shared" si="32"/>
        <v>518.45057516824306</v>
      </c>
      <c r="F144" s="7">
        <f t="shared" si="33"/>
        <v>6.8253412670633534E-2</v>
      </c>
      <c r="H144" s="9">
        <f t="shared" si="26"/>
        <v>22221</v>
      </c>
      <c r="I144">
        <f t="shared" si="27"/>
        <v>518.45057516824306</v>
      </c>
      <c r="J144" s="24">
        <f t="shared" ca="1" si="28"/>
        <v>0.83077976685218646</v>
      </c>
      <c r="K144">
        <f t="shared" ca="1" si="29"/>
        <v>390</v>
      </c>
      <c r="L144">
        <f t="shared" ca="1" si="30"/>
        <v>622</v>
      </c>
    </row>
    <row r="145" spans="1:19" x14ac:dyDescent="0.25">
      <c r="A145">
        <f t="shared" si="31"/>
        <v>1960</v>
      </c>
      <c r="B145">
        <v>12</v>
      </c>
      <c r="C145" s="1">
        <v>22251</v>
      </c>
      <c r="D145" s="2">
        <v>432</v>
      </c>
      <c r="E145" s="2">
        <f t="shared" si="32"/>
        <v>523.61039116328141</v>
      </c>
      <c r="F145" s="8">
        <f t="shared" si="33"/>
        <v>7.5603780189009456E-2</v>
      </c>
      <c r="H145" s="9">
        <f t="shared" si="26"/>
        <v>22251</v>
      </c>
      <c r="I145">
        <f t="shared" si="27"/>
        <v>523.61039116328141</v>
      </c>
      <c r="J145" s="24">
        <f t="shared" ca="1" si="28"/>
        <v>0.93126838335991458</v>
      </c>
      <c r="K145">
        <f t="shared" ca="1" si="29"/>
        <v>390</v>
      </c>
      <c r="L145">
        <f t="shared" ca="1" si="30"/>
        <v>622</v>
      </c>
    </row>
    <row r="146" spans="1:19" x14ac:dyDescent="0.25">
      <c r="A146">
        <v>1961</v>
      </c>
      <c r="B146">
        <v>1</v>
      </c>
      <c r="C146" s="1">
        <f>DATE(A146,B146,1)</f>
        <v>22282</v>
      </c>
      <c r="E146" s="2">
        <f t="shared" si="32"/>
        <v>528.99615556547474</v>
      </c>
      <c r="H146" s="9">
        <f t="shared" si="26"/>
        <v>22282</v>
      </c>
      <c r="I146">
        <f t="shared" si="27"/>
        <v>528.99615556547474</v>
      </c>
      <c r="J146" s="24">
        <f ca="1">OFFSET($S$146,B146,0)</f>
        <v>0.86211006202577511</v>
      </c>
      <c r="K146" s="20">
        <f t="shared" ca="1" si="29"/>
        <v>457.25916095401823</v>
      </c>
      <c r="L146" s="20">
        <f t="shared" ca="1" si="30"/>
        <v>758.61554884576151</v>
      </c>
      <c r="N146" s="19">
        <f t="shared" ref="N146:N157" ca="1" si="34">TREND($D$2:$D$145,$H$2:$J$145,H146:J146,TRUE)</f>
        <v>465.52881639206396</v>
      </c>
      <c r="O146" s="27">
        <f ca="1">GROWTH($D$2:$D$145,$H$2:$L$145,H146:L146,TRUE)</f>
        <v>526.245747590007</v>
      </c>
      <c r="Q146" s="17" t="s">
        <v>9</v>
      </c>
      <c r="S146" s="4" t="s">
        <v>13</v>
      </c>
    </row>
    <row r="147" spans="1:19" x14ac:dyDescent="0.25">
      <c r="A147">
        <v>1961</v>
      </c>
      <c r="B147">
        <v>2</v>
      </c>
      <c r="C147" s="1">
        <f t="shared" ref="C147:C157" si="35">DATE(A147,B147,1)</f>
        <v>22313</v>
      </c>
      <c r="E147" s="2">
        <f t="shared" si="32"/>
        <v>534.43731699317675</v>
      </c>
      <c r="H147" s="9">
        <f t="shared" si="26"/>
        <v>22313</v>
      </c>
      <c r="I147">
        <f t="shared" si="27"/>
        <v>534.43731699317675</v>
      </c>
      <c r="J147" s="24">
        <f t="shared" ca="1" si="28"/>
        <v>0.81748811654496356</v>
      </c>
      <c r="K147" s="20">
        <f t="shared" ca="1" si="29"/>
        <v>457.25916095401823</v>
      </c>
      <c r="L147" s="20">
        <f t="shared" ca="1" si="30"/>
        <v>758.61554884576151</v>
      </c>
      <c r="N147" s="19">
        <f t="shared" ca="1" si="34"/>
        <v>458.45941177134944</v>
      </c>
      <c r="O147" s="27">
        <f t="shared" ref="O146:O157" ca="1" si="36">GROWTH($D$2:$D$145,$H$2:$L$145,H147:L147,TRUE)</f>
        <v>503.68562671895359</v>
      </c>
      <c r="Q147">
        <v>1</v>
      </c>
      <c r="R147" s="10">
        <f t="shared" ref="R147:R158" si="37">AVERAGE(F134,F122,F110,F98,F86,F74,F62)</f>
        <v>7.1842505168814588E-2</v>
      </c>
      <c r="S147" s="21">
        <f t="shared" ref="S147:S158" si="38">R147/$R$160</f>
        <v>0.86211006202577511</v>
      </c>
    </row>
    <row r="148" spans="1:19" x14ac:dyDescent="0.25">
      <c r="A148">
        <v>1961</v>
      </c>
      <c r="B148">
        <v>3</v>
      </c>
      <c r="C148" s="1">
        <f t="shared" si="35"/>
        <v>22341</v>
      </c>
      <c r="E148" s="2">
        <f t="shared" si="32"/>
        <v>539.40000317929491</v>
      </c>
      <c r="H148" s="9">
        <f t="shared" si="26"/>
        <v>22341</v>
      </c>
      <c r="I148">
        <f t="shared" si="27"/>
        <v>539.40000317929491</v>
      </c>
      <c r="J148" s="24">
        <f t="shared" ca="1" si="28"/>
        <v>0.94767244503015835</v>
      </c>
      <c r="K148" s="20">
        <f t="shared" ca="1" si="29"/>
        <v>457.25916095401823</v>
      </c>
      <c r="L148" s="20">
        <f t="shared" ca="1" si="30"/>
        <v>758.61554884576151</v>
      </c>
      <c r="N148" s="19">
        <f t="shared" ca="1" si="34"/>
        <v>494.62880172230791</v>
      </c>
      <c r="O148" s="27">
        <f t="shared" ca="1" si="36"/>
        <v>558.96781340200835</v>
      </c>
      <c r="Q148">
        <v>2</v>
      </c>
      <c r="R148" s="12">
        <f t="shared" si="37"/>
        <v>6.8124009712080297E-2</v>
      </c>
      <c r="S148" s="22">
        <f t="shared" si="38"/>
        <v>0.81748811654496356</v>
      </c>
    </row>
    <row r="149" spans="1:19" x14ac:dyDescent="0.25">
      <c r="A149">
        <v>1961</v>
      </c>
      <c r="B149">
        <v>4</v>
      </c>
      <c r="C149" s="1">
        <f t="shared" si="35"/>
        <v>22372</v>
      </c>
      <c r="E149" s="2">
        <f t="shared" si="32"/>
        <v>544.9481767539487</v>
      </c>
      <c r="H149" s="9">
        <f t="shared" si="26"/>
        <v>22372</v>
      </c>
      <c r="I149">
        <f t="shared" si="27"/>
        <v>544.9481767539487</v>
      </c>
      <c r="J149" s="24">
        <f t="shared" ca="1" si="28"/>
        <v>0.94306817312698155</v>
      </c>
      <c r="K149" s="20">
        <f t="shared" ca="1" si="29"/>
        <v>457.25916095401823</v>
      </c>
      <c r="L149" s="20">
        <f t="shared" ca="1" si="30"/>
        <v>758.61554884576151</v>
      </c>
      <c r="N149" s="19">
        <f t="shared" ca="1" si="34"/>
        <v>497.59682627566156</v>
      </c>
      <c r="O149" s="27">
        <f t="shared" ca="1" si="36"/>
        <v>553.19605528208979</v>
      </c>
      <c r="Q149">
        <v>3</v>
      </c>
      <c r="R149" s="12">
        <f t="shared" si="37"/>
        <v>7.8972703752513196E-2</v>
      </c>
      <c r="S149" s="22">
        <f t="shared" si="38"/>
        <v>0.94767244503015835</v>
      </c>
    </row>
    <row r="150" spans="1:19" x14ac:dyDescent="0.25">
      <c r="A150">
        <v>1961</v>
      </c>
      <c r="B150">
        <v>5</v>
      </c>
      <c r="C150" s="1">
        <f t="shared" si="35"/>
        <v>22402</v>
      </c>
      <c r="E150" s="2">
        <f t="shared" si="32"/>
        <v>550.37170689077902</v>
      </c>
      <c r="H150" s="9">
        <f t="shared" si="26"/>
        <v>22402</v>
      </c>
      <c r="I150">
        <f t="shared" si="27"/>
        <v>550.37170689077902</v>
      </c>
      <c r="J150" s="24">
        <f t="shared" ca="1" si="28"/>
        <v>0.96957601974793972</v>
      </c>
      <c r="K150" s="20">
        <f t="shared" ca="1" si="29"/>
        <v>457.25916095401823</v>
      </c>
      <c r="L150" s="20">
        <f t="shared" ca="1" si="30"/>
        <v>758.61554884576151</v>
      </c>
      <c r="N150" s="19">
        <f t="shared" ca="1" si="34"/>
        <v>508.22102881358762</v>
      </c>
      <c r="O150" s="27">
        <f t="shared" ca="1" si="36"/>
        <v>562.07070106489562</v>
      </c>
      <c r="Q150">
        <v>4</v>
      </c>
      <c r="R150" s="12">
        <f t="shared" si="37"/>
        <v>7.8589014427248458E-2</v>
      </c>
      <c r="S150" s="22">
        <f t="shared" si="38"/>
        <v>0.94306817312698155</v>
      </c>
    </row>
    <row r="151" spans="1:19" x14ac:dyDescent="0.25">
      <c r="A151">
        <v>1961</v>
      </c>
      <c r="B151">
        <v>6</v>
      </c>
      <c r="C151" s="1">
        <f t="shared" si="35"/>
        <v>22433</v>
      </c>
      <c r="E151" s="2">
        <f t="shared" si="32"/>
        <v>556.0327334803419</v>
      </c>
      <c r="H151" s="9">
        <f t="shared" si="26"/>
        <v>22433</v>
      </c>
      <c r="I151">
        <f t="shared" si="27"/>
        <v>556.0327334803419</v>
      </c>
      <c r="J151" s="24">
        <f t="shared" ca="1" si="28"/>
        <v>1.1237420559877738</v>
      </c>
      <c r="K151" s="20">
        <f t="shared" ca="1" si="29"/>
        <v>457.25916095401823</v>
      </c>
      <c r="L151" s="20">
        <f t="shared" ca="1" si="30"/>
        <v>758.61554884576151</v>
      </c>
      <c r="N151" s="19">
        <f t="shared" ca="1" si="34"/>
        <v>550.85362730924078</v>
      </c>
      <c r="O151" s="27">
        <f t="shared" ca="1" si="36"/>
        <v>635.79411129405503</v>
      </c>
      <c r="Q151">
        <v>5</v>
      </c>
      <c r="R151" s="12">
        <f t="shared" si="37"/>
        <v>8.0798001645661643E-2</v>
      </c>
      <c r="S151" s="22">
        <f t="shared" si="38"/>
        <v>0.96957601974793972</v>
      </c>
    </row>
    <row r="152" spans="1:19" x14ac:dyDescent="0.25">
      <c r="A152">
        <v>1961</v>
      </c>
      <c r="B152">
        <v>7</v>
      </c>
      <c r="C152" s="1">
        <f t="shared" si="35"/>
        <v>22463</v>
      </c>
      <c r="E152" s="2">
        <f t="shared" si="32"/>
        <v>561.56658131346603</v>
      </c>
      <c r="H152" s="9">
        <f t="shared" si="26"/>
        <v>22463</v>
      </c>
      <c r="I152">
        <f t="shared" si="27"/>
        <v>561.56658131346603</v>
      </c>
      <c r="J152" s="24">
        <f t="shared" ca="1" si="28"/>
        <v>1.2772044431475251</v>
      </c>
      <c r="K152" s="20">
        <f t="shared" ca="1" si="29"/>
        <v>457.25916095401823</v>
      </c>
      <c r="L152" s="20">
        <f t="shared" ca="1" si="30"/>
        <v>758.61554884576151</v>
      </c>
      <c r="N152" s="19">
        <f t="shared" ca="1" si="34"/>
        <v>593.20431357674568</v>
      </c>
      <c r="O152" s="27">
        <f t="shared" ca="1" si="36"/>
        <v>718.79557740336691</v>
      </c>
      <c r="Q152">
        <v>6</v>
      </c>
      <c r="R152" s="12">
        <f t="shared" si="37"/>
        <v>9.3645171332314467E-2</v>
      </c>
      <c r="S152" s="22">
        <f t="shared" si="38"/>
        <v>1.1237420559877738</v>
      </c>
    </row>
    <row r="153" spans="1:19" x14ac:dyDescent="0.25">
      <c r="A153">
        <v>1961</v>
      </c>
      <c r="B153">
        <v>8</v>
      </c>
      <c r="C153" s="1">
        <f t="shared" si="35"/>
        <v>22494</v>
      </c>
      <c r="E153" s="2">
        <f t="shared" si="32"/>
        <v>567.3427564126273</v>
      </c>
      <c r="H153" s="9">
        <f t="shared" si="26"/>
        <v>22494</v>
      </c>
      <c r="I153">
        <f t="shared" si="27"/>
        <v>567.3427564126273</v>
      </c>
      <c r="J153" s="24">
        <f t="shared" ca="1" si="28"/>
        <v>1.2646833624924163</v>
      </c>
      <c r="K153" s="20">
        <f t="shared" ca="1" si="29"/>
        <v>457.25916095401823</v>
      </c>
      <c r="L153" s="20">
        <f t="shared" ca="1" si="30"/>
        <v>758.61554884576151</v>
      </c>
      <c r="N153" s="19">
        <f t="shared" ca="1" si="34"/>
        <v>594.3136808636574</v>
      </c>
      <c r="O153" s="27">
        <f t="shared" ca="1" si="36"/>
        <v>706.13743410524307</v>
      </c>
      <c r="Q153">
        <v>7</v>
      </c>
      <c r="R153" s="12">
        <f t="shared" si="37"/>
        <v>0.10643370359562708</v>
      </c>
      <c r="S153" s="22">
        <f t="shared" si="38"/>
        <v>1.2772044431475251</v>
      </c>
    </row>
    <row r="154" spans="1:19" x14ac:dyDescent="0.25">
      <c r="A154">
        <v>1961</v>
      </c>
      <c r="B154">
        <v>9</v>
      </c>
      <c r="C154" s="1">
        <f t="shared" si="35"/>
        <v>22525</v>
      </c>
      <c r="E154" s="2">
        <f t="shared" si="32"/>
        <v>573.17834423306942</v>
      </c>
      <c r="H154" s="9">
        <f t="shared" si="26"/>
        <v>22525</v>
      </c>
      <c r="I154">
        <f t="shared" si="27"/>
        <v>573.17834423306942</v>
      </c>
      <c r="J154" s="24">
        <f t="shared" ca="1" si="28"/>
        <v>1.0812690627149979</v>
      </c>
      <c r="K154" s="20">
        <f t="shared" ca="1" si="29"/>
        <v>457.25916095401823</v>
      </c>
      <c r="L154" s="20">
        <f t="shared" ca="1" si="30"/>
        <v>758.61554884576151</v>
      </c>
      <c r="N154" s="19">
        <f t="shared" ca="1" si="34"/>
        <v>552.82213318324295</v>
      </c>
      <c r="O154" s="27">
        <f t="shared" ca="1" si="36"/>
        <v>600.4336273443065</v>
      </c>
      <c r="Q154">
        <v>8</v>
      </c>
      <c r="R154" s="12">
        <f t="shared" si="37"/>
        <v>0.10539028020770136</v>
      </c>
      <c r="S154" s="22">
        <f t="shared" si="38"/>
        <v>1.2646833624924163</v>
      </c>
    </row>
    <row r="155" spans="1:19" x14ac:dyDescent="0.25">
      <c r="A155">
        <v>1961</v>
      </c>
      <c r="B155">
        <v>10</v>
      </c>
      <c r="C155" s="1">
        <f t="shared" si="35"/>
        <v>22555</v>
      </c>
      <c r="E155" s="2">
        <f t="shared" si="32"/>
        <v>578.88283166202757</v>
      </c>
      <c r="H155" s="9">
        <f t="shared" si="26"/>
        <v>22555</v>
      </c>
      <c r="I155">
        <f t="shared" si="27"/>
        <v>578.88283166202757</v>
      </c>
      <c r="J155" s="24">
        <f t="shared" ca="1" si="28"/>
        <v>0.95113810896936823</v>
      </c>
      <c r="K155" s="20">
        <f t="shared" ca="1" si="29"/>
        <v>457.25916095401823</v>
      </c>
      <c r="L155" s="20">
        <f t="shared" ca="1" si="30"/>
        <v>758.61554884576151</v>
      </c>
      <c r="N155" s="19">
        <f t="shared" ca="1" si="34"/>
        <v>524.51432988501358</v>
      </c>
      <c r="O155" s="27">
        <f t="shared" ca="1" si="36"/>
        <v>534.06518658288019</v>
      </c>
      <c r="Q155">
        <v>9</v>
      </c>
      <c r="R155" s="12">
        <f t="shared" si="37"/>
        <v>9.010575522624982E-2</v>
      </c>
      <c r="S155" s="22">
        <f t="shared" si="38"/>
        <v>1.0812690627149979</v>
      </c>
    </row>
    <row r="156" spans="1:19" x14ac:dyDescent="0.25">
      <c r="A156">
        <v>1961</v>
      </c>
      <c r="B156">
        <v>11</v>
      </c>
      <c r="C156" s="1">
        <f t="shared" si="35"/>
        <v>22586</v>
      </c>
      <c r="E156" s="2">
        <f t="shared" si="32"/>
        <v>584.83711866706574</v>
      </c>
      <c r="H156" s="9">
        <f t="shared" si="26"/>
        <v>22586</v>
      </c>
      <c r="I156">
        <f t="shared" si="27"/>
        <v>584.83711866706574</v>
      </c>
      <c r="J156" s="24">
        <f t="shared" ca="1" si="28"/>
        <v>0.83077976685218646</v>
      </c>
      <c r="K156" s="20">
        <f t="shared" ca="1" si="29"/>
        <v>457.25916095401823</v>
      </c>
      <c r="L156" s="20">
        <f t="shared" ca="1" si="30"/>
        <v>758.61554884576151</v>
      </c>
      <c r="N156" s="19">
        <f t="shared" ca="1" si="34"/>
        <v>498.81332796126196</v>
      </c>
      <c r="O156" s="27">
        <f t="shared" ca="1" si="36"/>
        <v>478.76077451366774</v>
      </c>
      <c r="Q156">
        <v>10</v>
      </c>
      <c r="R156" s="12">
        <f t="shared" si="37"/>
        <v>7.9261509080780682E-2</v>
      </c>
      <c r="S156" s="22">
        <f t="shared" si="38"/>
        <v>0.95113810896936823</v>
      </c>
    </row>
    <row r="157" spans="1:19" x14ac:dyDescent="0.25">
      <c r="A157">
        <v>1961</v>
      </c>
      <c r="B157">
        <v>12</v>
      </c>
      <c r="C157" s="1">
        <f t="shared" si="35"/>
        <v>22616</v>
      </c>
      <c r="E157" s="2">
        <f t="shared" si="32"/>
        <v>590.6576386238836</v>
      </c>
      <c r="H157" s="9">
        <f t="shared" si="26"/>
        <v>22616</v>
      </c>
      <c r="I157">
        <f t="shared" si="27"/>
        <v>590.6576386238836</v>
      </c>
      <c r="J157" s="24">
        <f t="shared" ca="1" si="28"/>
        <v>0.93126838335991458</v>
      </c>
      <c r="K157" s="20">
        <f t="shared" ca="1" si="29"/>
        <v>457.25916095401823</v>
      </c>
      <c r="L157" s="20">
        <f t="shared" ca="1" si="30"/>
        <v>758.61554884576151</v>
      </c>
      <c r="N157" s="19">
        <f t="shared" ca="1" si="34"/>
        <v>528.09531798320029</v>
      </c>
      <c r="O157" s="27">
        <f t="shared" ca="1" si="36"/>
        <v>517.13955201231056</v>
      </c>
      <c r="Q157">
        <v>11</v>
      </c>
      <c r="R157" s="12">
        <f t="shared" si="37"/>
        <v>6.9231647237682201E-2</v>
      </c>
      <c r="S157" s="22">
        <f t="shared" si="38"/>
        <v>0.83077976685218646</v>
      </c>
    </row>
    <row r="158" spans="1:19" x14ac:dyDescent="0.25">
      <c r="Q158">
        <v>12</v>
      </c>
      <c r="R158" s="14">
        <f t="shared" si="37"/>
        <v>7.760569861332621E-2</v>
      </c>
      <c r="S158" s="23">
        <f t="shared" si="38"/>
        <v>0.93126838335991458</v>
      </c>
    </row>
    <row r="160" spans="1:19" x14ac:dyDescent="0.25">
      <c r="Q160" s="17" t="s">
        <v>10</v>
      </c>
      <c r="R160" s="16">
        <f>AVERAGE(R147:R158)</f>
        <v>8.3333333333333329E-2</v>
      </c>
    </row>
    <row r="161" spans="10:12" x14ac:dyDescent="0.25">
      <c r="K161" t="s">
        <v>7</v>
      </c>
      <c r="L161" t="s">
        <v>8</v>
      </c>
    </row>
    <row r="162" spans="10:12" x14ac:dyDescent="0.25">
      <c r="J162">
        <f>1949</f>
        <v>1949</v>
      </c>
      <c r="K162" s="10">
        <f t="shared" ref="K162:K173" ca="1" si="39">MIN(OFFSET($D$1:$D$12,MATCH($J162,$A$2:$A$157,0),0))</f>
        <v>104</v>
      </c>
      <c r="L162" s="11">
        <f t="shared" ref="L162:L173" ca="1" si="40">MAX(OFFSET($D$1:$D$12,MATCH($J162,$A$2:$A$157,0),0))</f>
        <v>148</v>
      </c>
    </row>
    <row r="163" spans="10:12" x14ac:dyDescent="0.25">
      <c r="J163">
        <f>J162+1</f>
        <v>1950</v>
      </c>
      <c r="K163" s="12">
        <f t="shared" ca="1" si="39"/>
        <v>114</v>
      </c>
      <c r="L163" s="13">
        <f t="shared" ca="1" si="40"/>
        <v>170</v>
      </c>
    </row>
    <row r="164" spans="10:12" x14ac:dyDescent="0.25">
      <c r="J164">
        <f t="shared" ref="J164:J174" si="41">J163+1</f>
        <v>1951</v>
      </c>
      <c r="K164" s="12">
        <f t="shared" ca="1" si="39"/>
        <v>145</v>
      </c>
      <c r="L164" s="13">
        <f t="shared" ca="1" si="40"/>
        <v>199</v>
      </c>
    </row>
    <row r="165" spans="10:12" x14ac:dyDescent="0.25">
      <c r="J165">
        <f t="shared" si="41"/>
        <v>1952</v>
      </c>
      <c r="K165" s="12">
        <f t="shared" ca="1" si="39"/>
        <v>171</v>
      </c>
      <c r="L165" s="13">
        <f t="shared" ca="1" si="40"/>
        <v>242</v>
      </c>
    </row>
    <row r="166" spans="10:12" x14ac:dyDescent="0.25">
      <c r="J166">
        <f t="shared" si="41"/>
        <v>1953</v>
      </c>
      <c r="K166" s="12">
        <f t="shared" ca="1" si="39"/>
        <v>180</v>
      </c>
      <c r="L166" s="13">
        <f t="shared" ca="1" si="40"/>
        <v>272</v>
      </c>
    </row>
    <row r="167" spans="10:12" x14ac:dyDescent="0.25">
      <c r="J167">
        <f t="shared" si="41"/>
        <v>1954</v>
      </c>
      <c r="K167" s="12">
        <f t="shared" ca="1" si="39"/>
        <v>188</v>
      </c>
      <c r="L167" s="13">
        <f t="shared" ca="1" si="40"/>
        <v>302</v>
      </c>
    </row>
    <row r="168" spans="10:12" x14ac:dyDescent="0.25">
      <c r="J168">
        <f t="shared" si="41"/>
        <v>1955</v>
      </c>
      <c r="K168" s="12">
        <f t="shared" ca="1" si="39"/>
        <v>233</v>
      </c>
      <c r="L168" s="13">
        <f t="shared" ca="1" si="40"/>
        <v>364</v>
      </c>
    </row>
    <row r="169" spans="10:12" x14ac:dyDescent="0.25">
      <c r="J169">
        <f t="shared" si="41"/>
        <v>1956</v>
      </c>
      <c r="K169" s="12">
        <f t="shared" ca="1" si="39"/>
        <v>271</v>
      </c>
      <c r="L169" s="13">
        <f t="shared" ca="1" si="40"/>
        <v>413</v>
      </c>
    </row>
    <row r="170" spans="10:12" x14ac:dyDescent="0.25">
      <c r="J170">
        <f t="shared" si="41"/>
        <v>1957</v>
      </c>
      <c r="K170" s="12">
        <f t="shared" ca="1" si="39"/>
        <v>301</v>
      </c>
      <c r="L170" s="13">
        <f t="shared" ca="1" si="40"/>
        <v>467</v>
      </c>
    </row>
    <row r="171" spans="10:12" x14ac:dyDescent="0.25">
      <c r="J171">
        <f t="shared" si="41"/>
        <v>1958</v>
      </c>
      <c r="K171" s="12">
        <f t="shared" ca="1" si="39"/>
        <v>310</v>
      </c>
      <c r="L171" s="13">
        <f t="shared" ca="1" si="40"/>
        <v>505</v>
      </c>
    </row>
    <row r="172" spans="10:12" x14ac:dyDescent="0.25">
      <c r="J172">
        <f t="shared" si="41"/>
        <v>1959</v>
      </c>
      <c r="K172" s="12">
        <f t="shared" ca="1" si="39"/>
        <v>342</v>
      </c>
      <c r="L172" s="13">
        <f t="shared" ca="1" si="40"/>
        <v>559</v>
      </c>
    </row>
    <row r="173" spans="10:12" x14ac:dyDescent="0.25">
      <c r="J173">
        <f t="shared" si="41"/>
        <v>1960</v>
      </c>
      <c r="K173" s="14">
        <f t="shared" ca="1" si="39"/>
        <v>390</v>
      </c>
      <c r="L173" s="15">
        <f t="shared" ca="1" si="40"/>
        <v>622</v>
      </c>
    </row>
    <row r="174" spans="10:12" x14ac:dyDescent="0.25">
      <c r="J174">
        <f t="shared" si="41"/>
        <v>1961</v>
      </c>
      <c r="K174" s="18">
        <f ca="1">GROWTH(K162:K173,$J$162:$J$173,J174,TRUE)</f>
        <v>457.25916095401823</v>
      </c>
      <c r="L174" s="18">
        <f ca="1">GROWTH(L162:L173,$J$162:$J$173,J174,TRUE)</f>
        <v>758.61554884576151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Vinix</cp:lastModifiedBy>
  <dcterms:created xsi:type="dcterms:W3CDTF">2017-08-09T03:14:39Z</dcterms:created>
  <dcterms:modified xsi:type="dcterms:W3CDTF">2017-08-11T13:35:54Z</dcterms:modified>
</cp:coreProperties>
</file>