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480" yWindow="15" windowWidth="18960" windowHeight="8265" firstSheet="5" activeTab="8"/>
  </bookViews>
  <sheets>
    <sheet name="Stats" sheetId="1" r:id="rId1"/>
    <sheet name="Numbers" sheetId="2" r:id="rId2"/>
    <sheet name="Grants" sheetId="3" r:id="rId3"/>
    <sheet name="Topic Comparison" sheetId="12" r:id="rId4"/>
    <sheet name="All Topics - 2010-2016" sheetId="9" r:id="rId5"/>
    <sheet name="All Topics - 2010-2000" sheetId="10" r:id="rId6"/>
    <sheet name="All Topics - 2000-1990" sheetId="11" r:id="rId7"/>
    <sheet name="Topics - 2010-2016" sheetId="4" r:id="rId8"/>
    <sheet name="Topics - 2010-2000" sheetId="7" r:id="rId9"/>
    <sheet name="Topics - 2000-1990" sheetId="8" r:id="rId10"/>
  </sheets>
  <definedNames>
    <definedName name="nodes" localSheetId="6">'All Topics - 2000-1990'!$C$2:$F$138</definedName>
    <definedName name="nodes" localSheetId="5">'All Topics - 2010-2000'!$C$2:$F$210</definedName>
    <definedName name="nodes" localSheetId="4">'All Topics - 2010-2016'!$C$2:$F$225</definedName>
  </definedNames>
  <calcPr calcId="124519"/>
</workbook>
</file>

<file path=xl/calcChain.xml><?xml version="1.0" encoding="utf-8"?>
<calcChain xmlns="http://schemas.openxmlformats.org/spreadsheetml/2006/main">
  <c r="H52" i="8"/>
  <c r="G3" i="9"/>
  <c r="H3"/>
  <c r="D3"/>
  <c r="L4" i="1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L3"/>
  <c r="K3"/>
  <c r="J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E3"/>
  <c r="D3"/>
  <c r="H4" i="11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3"/>
  <c r="H4" i="10"/>
  <c r="H8"/>
  <c r="H9"/>
  <c r="H12"/>
  <c r="H32"/>
  <c r="H37"/>
  <c r="H40"/>
  <c r="H56"/>
  <c r="H57"/>
  <c r="H65"/>
  <c r="H76"/>
  <c r="H77"/>
  <c r="H81"/>
  <c r="H92"/>
  <c r="H100"/>
  <c r="H108"/>
  <c r="H112"/>
  <c r="H116"/>
  <c r="H124"/>
  <c r="H125"/>
  <c r="H136"/>
  <c r="H140"/>
  <c r="H144"/>
  <c r="H148"/>
  <c r="H153"/>
  <c r="H156"/>
  <c r="H164"/>
  <c r="H168"/>
  <c r="H169"/>
  <c r="H172"/>
  <c r="H176"/>
  <c r="H181"/>
  <c r="H185"/>
  <c r="H188"/>
  <c r="H192"/>
  <c r="H193"/>
  <c r="H200"/>
  <c r="H204"/>
  <c r="H208"/>
  <c r="H4" i="9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G38" i="11"/>
  <c r="G13"/>
  <c r="G46"/>
  <c r="G50"/>
  <c r="G90"/>
  <c r="G29"/>
  <c r="G20"/>
  <c r="G131"/>
  <c r="G120"/>
  <c r="G22"/>
  <c r="G65"/>
  <c r="G128"/>
  <c r="G27"/>
  <c r="G106"/>
  <c r="G10"/>
  <c r="G132"/>
  <c r="G129"/>
  <c r="G133"/>
  <c r="G16"/>
  <c r="G7"/>
  <c r="G9"/>
  <c r="G74"/>
  <c r="G107"/>
  <c r="G48"/>
  <c r="G86"/>
  <c r="G124"/>
  <c r="G100"/>
  <c r="G17"/>
  <c r="G34"/>
  <c r="G109"/>
  <c r="G8"/>
  <c r="G39"/>
  <c r="G41"/>
  <c r="G42"/>
  <c r="G23"/>
  <c r="G24"/>
  <c r="G57"/>
  <c r="G67"/>
  <c r="G125"/>
  <c r="G33"/>
  <c r="G101"/>
  <c r="G134"/>
  <c r="G69"/>
  <c r="G53"/>
  <c r="G103"/>
  <c r="G52"/>
  <c r="G114"/>
  <c r="G121"/>
  <c r="G71"/>
  <c r="G102"/>
  <c r="G14"/>
  <c r="G58"/>
  <c r="G88"/>
  <c r="G25"/>
  <c r="G60"/>
  <c r="G51"/>
  <c r="G73"/>
  <c r="G59"/>
  <c r="G61"/>
  <c r="G19"/>
  <c r="G35"/>
  <c r="G6"/>
  <c r="G84"/>
  <c r="G75"/>
  <c r="G32"/>
  <c r="G130"/>
  <c r="G79"/>
  <c r="G62"/>
  <c r="G37"/>
  <c r="G49"/>
  <c r="G55"/>
  <c r="G3"/>
  <c r="G4"/>
  <c r="G5"/>
  <c r="G28"/>
  <c r="G21"/>
  <c r="G94"/>
  <c r="G70"/>
  <c r="G99"/>
  <c r="G112"/>
  <c r="G122"/>
  <c r="G118"/>
  <c r="G111"/>
  <c r="G135"/>
  <c r="G136"/>
  <c r="G81"/>
  <c r="G54"/>
  <c r="G126"/>
  <c r="G18"/>
  <c r="G26"/>
  <c r="G66"/>
  <c r="G45"/>
  <c r="G68"/>
  <c r="G63"/>
  <c r="G44"/>
  <c r="G95"/>
  <c r="G15"/>
  <c r="G43"/>
  <c r="G47"/>
  <c r="G104"/>
  <c r="G87"/>
  <c r="G78"/>
  <c r="G82"/>
  <c r="G137"/>
  <c r="G92"/>
  <c r="G89"/>
  <c r="G93"/>
  <c r="G80"/>
  <c r="G115"/>
  <c r="G108"/>
  <c r="G31"/>
  <c r="G83"/>
  <c r="G76"/>
  <c r="G96"/>
  <c r="G116"/>
  <c r="G40"/>
  <c r="G11"/>
  <c r="G77"/>
  <c r="G36"/>
  <c r="G12"/>
  <c r="G123"/>
  <c r="G127"/>
  <c r="G97"/>
  <c r="G117"/>
  <c r="G119"/>
  <c r="G138"/>
  <c r="G30"/>
  <c r="G105"/>
  <c r="G72"/>
  <c r="G98"/>
  <c r="G85"/>
  <c r="G91"/>
  <c r="G64"/>
  <c r="G56"/>
  <c r="G110"/>
  <c r="G113"/>
  <c r="G3" i="10"/>
  <c r="D38" i="11"/>
  <c r="D13"/>
  <c r="D46"/>
  <c r="D50"/>
  <c r="D90"/>
  <c r="D29"/>
  <c r="D20"/>
  <c r="D131"/>
  <c r="D120"/>
  <c r="D22"/>
  <c r="D65"/>
  <c r="D128"/>
  <c r="D27"/>
  <c r="D106"/>
  <c r="D10"/>
  <c r="D132"/>
  <c r="D129"/>
  <c r="D133"/>
  <c r="D16"/>
  <c r="D7"/>
  <c r="D9"/>
  <c r="D74"/>
  <c r="D107"/>
  <c r="D48"/>
  <c r="D86"/>
  <c r="D124"/>
  <c r="D100"/>
  <c r="D17"/>
  <c r="D34"/>
  <c r="D109"/>
  <c r="D8"/>
  <c r="D39"/>
  <c r="D41"/>
  <c r="D42"/>
  <c r="D23"/>
  <c r="D24"/>
  <c r="D57"/>
  <c r="D67"/>
  <c r="D125"/>
  <c r="D33"/>
  <c r="D101"/>
  <c r="D134"/>
  <c r="D69"/>
  <c r="D53"/>
  <c r="D103"/>
  <c r="D52"/>
  <c r="D114"/>
  <c r="D121"/>
  <c r="D71"/>
  <c r="D102"/>
  <c r="D14"/>
  <c r="D58"/>
  <c r="D88"/>
  <c r="D25"/>
  <c r="D60"/>
  <c r="D51"/>
  <c r="D73"/>
  <c r="D59"/>
  <c r="D61"/>
  <c r="D19"/>
  <c r="D35"/>
  <c r="D6"/>
  <c r="D84"/>
  <c r="D75"/>
  <c r="D32"/>
  <c r="D130"/>
  <c r="D79"/>
  <c r="D62"/>
  <c r="D37"/>
  <c r="D49"/>
  <c r="D55"/>
  <c r="D3"/>
  <c r="D4"/>
  <c r="D5"/>
  <c r="D28"/>
  <c r="D21"/>
  <c r="D94"/>
  <c r="D70"/>
  <c r="D99"/>
  <c r="D112"/>
  <c r="D122"/>
  <c r="D118"/>
  <c r="D111"/>
  <c r="D135"/>
  <c r="D136"/>
  <c r="D81"/>
  <c r="D54"/>
  <c r="D126"/>
  <c r="D18"/>
  <c r="D26"/>
  <c r="D66"/>
  <c r="D45"/>
  <c r="D68"/>
  <c r="D63"/>
  <c r="D44"/>
  <c r="D95"/>
  <c r="D15"/>
  <c r="D43"/>
  <c r="D47"/>
  <c r="D104"/>
  <c r="D87"/>
  <c r="D78"/>
  <c r="D82"/>
  <c r="D137"/>
  <c r="D92"/>
  <c r="D89"/>
  <c r="D93"/>
  <c r="D80"/>
  <c r="D115"/>
  <c r="D108"/>
  <c r="D31"/>
  <c r="D83"/>
  <c r="D76"/>
  <c r="D96"/>
  <c r="D116"/>
  <c r="D40"/>
  <c r="D11"/>
  <c r="D77"/>
  <c r="D36"/>
  <c r="D12"/>
  <c r="D123"/>
  <c r="D127"/>
  <c r="D97"/>
  <c r="D117"/>
  <c r="D119"/>
  <c r="D138"/>
  <c r="D30"/>
  <c r="D105"/>
  <c r="D72"/>
  <c r="D98"/>
  <c r="D85"/>
  <c r="D91"/>
  <c r="D64"/>
  <c r="D56"/>
  <c r="D110"/>
  <c r="D113"/>
  <c r="D3" i="10"/>
  <c r="H3" s="1"/>
  <c r="G64"/>
  <c r="H64" s="1"/>
  <c r="G47"/>
  <c r="G187"/>
  <c r="G9"/>
  <c r="G26"/>
  <c r="G149"/>
  <c r="G168"/>
  <c r="G188"/>
  <c r="G189"/>
  <c r="H189" s="1"/>
  <c r="G16"/>
  <c r="G108"/>
  <c r="G169"/>
  <c r="G69"/>
  <c r="H69" s="1"/>
  <c r="G162"/>
  <c r="G115"/>
  <c r="G118"/>
  <c r="G94"/>
  <c r="G21"/>
  <c r="G156"/>
  <c r="G35"/>
  <c r="G128"/>
  <c r="H128" s="1"/>
  <c r="G80"/>
  <c r="G177"/>
  <c r="G178"/>
  <c r="G147"/>
  <c r="G88"/>
  <c r="G45"/>
  <c r="G140"/>
  <c r="G152"/>
  <c r="H152" s="1"/>
  <c r="G10"/>
  <c r="G151"/>
  <c r="G190"/>
  <c r="G61"/>
  <c r="H61" s="1"/>
  <c r="G23"/>
  <c r="G11"/>
  <c r="G6"/>
  <c r="G50"/>
  <c r="G52"/>
  <c r="G143"/>
  <c r="G57"/>
  <c r="G85"/>
  <c r="H85" s="1"/>
  <c r="G93"/>
  <c r="G111"/>
  <c r="G46"/>
  <c r="G30"/>
  <c r="G114"/>
  <c r="G133"/>
  <c r="G107"/>
  <c r="G150"/>
  <c r="G17"/>
  <c r="G49"/>
  <c r="G32"/>
  <c r="G41"/>
  <c r="H41" s="1"/>
  <c r="G191"/>
  <c r="G192"/>
  <c r="G193"/>
  <c r="G86"/>
  <c r="G74"/>
  <c r="G164"/>
  <c r="G65"/>
  <c r="G89"/>
  <c r="H89" s="1"/>
  <c r="G120"/>
  <c r="G170"/>
  <c r="G171"/>
  <c r="G43"/>
  <c r="G132"/>
  <c r="G194"/>
  <c r="G79"/>
  <c r="G195"/>
  <c r="G165"/>
  <c r="G154"/>
  <c r="G112"/>
  <c r="G70"/>
  <c r="G131"/>
  <c r="G22"/>
  <c r="G125"/>
  <c r="G141"/>
  <c r="H141" s="1"/>
  <c r="G137"/>
  <c r="G56"/>
  <c r="G130"/>
  <c r="G33"/>
  <c r="H33" s="1"/>
  <c r="G196"/>
  <c r="G197"/>
  <c r="G136"/>
  <c r="G198"/>
  <c r="G48"/>
  <c r="G172"/>
  <c r="G199"/>
  <c r="G90"/>
  <c r="G7"/>
  <c r="G145"/>
  <c r="G179"/>
  <c r="G39"/>
  <c r="G105"/>
  <c r="G58"/>
  <c r="G77"/>
  <c r="G101"/>
  <c r="H101" s="1"/>
  <c r="G91"/>
  <c r="G200"/>
  <c r="G34"/>
  <c r="G13"/>
  <c r="H13" s="1"/>
  <c r="G15"/>
  <c r="G8"/>
  <c r="G126"/>
  <c r="G134"/>
  <c r="G180"/>
  <c r="G173"/>
  <c r="G181"/>
  <c r="G201"/>
  <c r="H201" s="1"/>
  <c r="G31"/>
  <c r="G106"/>
  <c r="G54"/>
  <c r="G84"/>
  <c r="H84" s="1"/>
  <c r="G159"/>
  <c r="G202"/>
  <c r="G95"/>
  <c r="G53"/>
  <c r="H53" s="1"/>
  <c r="G73"/>
  <c r="G5"/>
  <c r="G4"/>
  <c r="G18"/>
  <c r="G20"/>
  <c r="G66"/>
  <c r="G37"/>
  <c r="G146"/>
  <c r="G29"/>
  <c r="G157"/>
  <c r="G135"/>
  <c r="G36"/>
  <c r="H36" s="1"/>
  <c r="G203"/>
  <c r="G204"/>
  <c r="G78"/>
  <c r="G138"/>
  <c r="G63"/>
  <c r="G99"/>
  <c r="G81"/>
  <c r="G59"/>
  <c r="G160"/>
  <c r="G144"/>
  <c r="G12"/>
  <c r="G67"/>
  <c r="G155"/>
  <c r="G19"/>
  <c r="G110"/>
  <c r="G25"/>
  <c r="H25" s="1"/>
  <c r="G98"/>
  <c r="G71"/>
  <c r="G27"/>
  <c r="G104"/>
  <c r="H104" s="1"/>
  <c r="G42"/>
  <c r="G82"/>
  <c r="G76"/>
  <c r="G142"/>
  <c r="G102"/>
  <c r="G100"/>
  <c r="G119"/>
  <c r="G182"/>
  <c r="G183"/>
  <c r="G121"/>
  <c r="G116"/>
  <c r="G103"/>
  <c r="G123"/>
  <c r="G174"/>
  <c r="G158"/>
  <c r="G175"/>
  <c r="G166"/>
  <c r="G163"/>
  <c r="G167"/>
  <c r="G129"/>
  <c r="H129" s="1"/>
  <c r="G68"/>
  <c r="G55"/>
  <c r="G40"/>
  <c r="G113"/>
  <c r="H113" s="1"/>
  <c r="G109"/>
  <c r="G148"/>
  <c r="G87"/>
  <c r="G205"/>
  <c r="H205" s="1"/>
  <c r="G96"/>
  <c r="G206"/>
  <c r="G207"/>
  <c r="G184"/>
  <c r="H184" s="1"/>
  <c r="G24"/>
  <c r="G208"/>
  <c r="G62"/>
  <c r="G28"/>
  <c r="H28" s="1"/>
  <c r="G209"/>
  <c r="G176"/>
  <c r="G92"/>
  <c r="G14"/>
  <c r="G122"/>
  <c r="G117"/>
  <c r="G153"/>
  <c r="G44"/>
  <c r="H44" s="1"/>
  <c r="G97"/>
  <c r="G51"/>
  <c r="G185"/>
  <c r="G38"/>
  <c r="G161"/>
  <c r="G210"/>
  <c r="G75"/>
  <c r="G72"/>
  <c r="H72" s="1"/>
  <c r="G83"/>
  <c r="G127"/>
  <c r="G124"/>
  <c r="G60"/>
  <c r="H60" s="1"/>
  <c r="G139"/>
  <c r="G186"/>
  <c r="D64"/>
  <c r="D47"/>
  <c r="H47" s="1"/>
  <c r="D187"/>
  <c r="H187" s="1"/>
  <c r="D9"/>
  <c r="D26"/>
  <c r="H26" s="1"/>
  <c r="D149"/>
  <c r="H149" s="1"/>
  <c r="D168"/>
  <c r="D188"/>
  <c r="D189"/>
  <c r="D16"/>
  <c r="H16" s="1"/>
  <c r="D108"/>
  <c r="D169"/>
  <c r="D69"/>
  <c r="D162"/>
  <c r="H162" s="1"/>
  <c r="D115"/>
  <c r="H115" s="1"/>
  <c r="D118"/>
  <c r="H118" s="1"/>
  <c r="D94"/>
  <c r="H94" s="1"/>
  <c r="D21"/>
  <c r="H21" s="1"/>
  <c r="D156"/>
  <c r="D35"/>
  <c r="H35" s="1"/>
  <c r="D128"/>
  <c r="D80"/>
  <c r="H80" s="1"/>
  <c r="D177"/>
  <c r="H177" s="1"/>
  <c r="D178"/>
  <c r="H178" s="1"/>
  <c r="D147"/>
  <c r="H147" s="1"/>
  <c r="D88"/>
  <c r="H88" s="1"/>
  <c r="D45"/>
  <c r="H45" s="1"/>
  <c r="D140"/>
  <c r="D152"/>
  <c r="D10"/>
  <c r="H10" s="1"/>
  <c r="D151"/>
  <c r="H151" s="1"/>
  <c r="D190"/>
  <c r="H190" s="1"/>
  <c r="D61"/>
  <c r="D23"/>
  <c r="H23" s="1"/>
  <c r="D11"/>
  <c r="H11" s="1"/>
  <c r="D6"/>
  <c r="H6" s="1"/>
  <c r="D50"/>
  <c r="H50" s="1"/>
  <c r="D52"/>
  <c r="H52" s="1"/>
  <c r="D143"/>
  <c r="H143" s="1"/>
  <c r="D57"/>
  <c r="D85"/>
  <c r="D93"/>
  <c r="H93" s="1"/>
  <c r="D111"/>
  <c r="H111" s="1"/>
  <c r="D46"/>
  <c r="H46" s="1"/>
  <c r="D30"/>
  <c r="H30" s="1"/>
  <c r="D114"/>
  <c r="H114" s="1"/>
  <c r="D133"/>
  <c r="H133" s="1"/>
  <c r="D107"/>
  <c r="H107" s="1"/>
  <c r="D150"/>
  <c r="H150" s="1"/>
  <c r="D17"/>
  <c r="H17" s="1"/>
  <c r="D49"/>
  <c r="H49" s="1"/>
  <c r="D32"/>
  <c r="D41"/>
  <c r="D191"/>
  <c r="H191" s="1"/>
  <c r="D192"/>
  <c r="D193"/>
  <c r="D86"/>
  <c r="H86" s="1"/>
  <c r="D74"/>
  <c r="H74" s="1"/>
  <c r="D164"/>
  <c r="D65"/>
  <c r="D89"/>
  <c r="D120"/>
  <c r="H120" s="1"/>
  <c r="D170"/>
  <c r="H170" s="1"/>
  <c r="D171"/>
  <c r="H171" s="1"/>
  <c r="D43"/>
  <c r="H43" s="1"/>
  <c r="D132"/>
  <c r="H132" s="1"/>
  <c r="D194"/>
  <c r="H194" s="1"/>
  <c r="D79"/>
  <c r="H79" s="1"/>
  <c r="D195"/>
  <c r="H195" s="1"/>
  <c r="D165"/>
  <c r="H165" s="1"/>
  <c r="D154"/>
  <c r="H154" s="1"/>
  <c r="D112"/>
  <c r="D70"/>
  <c r="H70" s="1"/>
  <c r="D131"/>
  <c r="H131" s="1"/>
  <c r="D22"/>
  <c r="H22" s="1"/>
  <c r="D125"/>
  <c r="D141"/>
  <c r="D137"/>
  <c r="H137" s="1"/>
  <c r="D56"/>
  <c r="D130"/>
  <c r="H130" s="1"/>
  <c r="D33"/>
  <c r="D196"/>
  <c r="H196" s="1"/>
  <c r="D197"/>
  <c r="H197" s="1"/>
  <c r="D136"/>
  <c r="D198"/>
  <c r="H198" s="1"/>
  <c r="D48"/>
  <c r="H48" s="1"/>
  <c r="D172"/>
  <c r="D199"/>
  <c r="H199" s="1"/>
  <c r="D90"/>
  <c r="H90" s="1"/>
  <c r="D7"/>
  <c r="H7" s="1"/>
  <c r="D145"/>
  <c r="H145" s="1"/>
  <c r="D179"/>
  <c r="H179" s="1"/>
  <c r="D39"/>
  <c r="H39" s="1"/>
  <c r="D105"/>
  <c r="H105" s="1"/>
  <c r="D58"/>
  <c r="H58" s="1"/>
  <c r="D77"/>
  <c r="D101"/>
  <c r="D91"/>
  <c r="H91" s="1"/>
  <c r="D200"/>
  <c r="D34"/>
  <c r="H34" s="1"/>
  <c r="D13"/>
  <c r="D15"/>
  <c r="H15" s="1"/>
  <c r="D8"/>
  <c r="D126"/>
  <c r="H126" s="1"/>
  <c r="D134"/>
  <c r="H134" s="1"/>
  <c r="D180"/>
  <c r="H180" s="1"/>
  <c r="D173"/>
  <c r="H173" s="1"/>
  <c r="D181"/>
  <c r="D201"/>
  <c r="D31"/>
  <c r="H31" s="1"/>
  <c r="D106"/>
  <c r="H106" s="1"/>
  <c r="D54"/>
  <c r="H54" s="1"/>
  <c r="D84"/>
  <c r="D159"/>
  <c r="H159" s="1"/>
  <c r="D202"/>
  <c r="H202" s="1"/>
  <c r="D95"/>
  <c r="H95" s="1"/>
  <c r="D53"/>
  <c r="D73"/>
  <c r="H73" s="1"/>
  <c r="D5"/>
  <c r="H5" s="1"/>
  <c r="D4"/>
  <c r="D18"/>
  <c r="H18" s="1"/>
  <c r="D20"/>
  <c r="H20" s="1"/>
  <c r="D66"/>
  <c r="H66" s="1"/>
  <c r="D37"/>
  <c r="D146"/>
  <c r="H146" s="1"/>
  <c r="D29"/>
  <c r="H29" s="1"/>
  <c r="D157"/>
  <c r="H157" s="1"/>
  <c r="D135"/>
  <c r="H135" s="1"/>
  <c r="D36"/>
  <c r="D203"/>
  <c r="H203" s="1"/>
  <c r="D204"/>
  <c r="D78"/>
  <c r="H78" s="1"/>
  <c r="D138"/>
  <c r="H138" s="1"/>
  <c r="D63"/>
  <c r="H63" s="1"/>
  <c r="D99"/>
  <c r="H99" s="1"/>
  <c r="D81"/>
  <c r="D59"/>
  <c r="H59" s="1"/>
  <c r="D160"/>
  <c r="H160" s="1"/>
  <c r="D144"/>
  <c r="D12"/>
  <c r="D67"/>
  <c r="H67" s="1"/>
  <c r="D155"/>
  <c r="H155" s="1"/>
  <c r="D19"/>
  <c r="H19" s="1"/>
  <c r="D110"/>
  <c r="H110" s="1"/>
  <c r="D25"/>
  <c r="D98"/>
  <c r="H98" s="1"/>
  <c r="D71"/>
  <c r="H71" s="1"/>
  <c r="D27"/>
  <c r="H27" s="1"/>
  <c r="D104"/>
  <c r="D42"/>
  <c r="H42" s="1"/>
  <c r="D82"/>
  <c r="H82" s="1"/>
  <c r="D76"/>
  <c r="D142"/>
  <c r="H142" s="1"/>
  <c r="D102"/>
  <c r="H102" s="1"/>
  <c r="D100"/>
  <c r="D119"/>
  <c r="H119" s="1"/>
  <c r="D182"/>
  <c r="H182" s="1"/>
  <c r="D183"/>
  <c r="H183" s="1"/>
  <c r="D121"/>
  <c r="H121" s="1"/>
  <c r="D116"/>
  <c r="D103"/>
  <c r="H103" s="1"/>
  <c r="D123"/>
  <c r="H123" s="1"/>
  <c r="D174"/>
  <c r="H174" s="1"/>
  <c r="D158"/>
  <c r="H158" s="1"/>
  <c r="D175"/>
  <c r="H175" s="1"/>
  <c r="D166"/>
  <c r="H166" s="1"/>
  <c r="D163"/>
  <c r="H163" s="1"/>
  <c r="D167"/>
  <c r="H167" s="1"/>
  <c r="D129"/>
  <c r="D68"/>
  <c r="H68" s="1"/>
  <c r="D55"/>
  <c r="H55" s="1"/>
  <c r="D40"/>
  <c r="D113"/>
  <c r="D109"/>
  <c r="H109" s="1"/>
  <c r="D148"/>
  <c r="D87"/>
  <c r="H87" s="1"/>
  <c r="D205"/>
  <c r="D96"/>
  <c r="H96" s="1"/>
  <c r="D206"/>
  <c r="H206" s="1"/>
  <c r="D207"/>
  <c r="H207" s="1"/>
  <c r="D184"/>
  <c r="D24"/>
  <c r="H24" s="1"/>
  <c r="D208"/>
  <c r="D62"/>
  <c r="H62" s="1"/>
  <c r="D28"/>
  <c r="D209"/>
  <c r="H209" s="1"/>
  <c r="D176"/>
  <c r="D92"/>
  <c r="D14"/>
  <c r="H14" s="1"/>
  <c r="D122"/>
  <c r="H122" s="1"/>
  <c r="D117"/>
  <c r="H117" s="1"/>
  <c r="D153"/>
  <c r="D44"/>
  <c r="D97"/>
  <c r="H97" s="1"/>
  <c r="D51"/>
  <c r="H51" s="1"/>
  <c r="D185"/>
  <c r="D38"/>
  <c r="H38" s="1"/>
  <c r="D161"/>
  <c r="H161" s="1"/>
  <c r="D210"/>
  <c r="H210" s="1"/>
  <c r="D75"/>
  <c r="H75" s="1"/>
  <c r="D72"/>
  <c r="D83"/>
  <c r="H83" s="1"/>
  <c r="D127"/>
  <c r="H127" s="1"/>
  <c r="D124"/>
  <c r="D60"/>
  <c r="D139"/>
  <c r="H139" s="1"/>
  <c r="D186"/>
  <c r="H186" s="1"/>
  <c r="D48" i="9"/>
  <c r="D178"/>
  <c r="D11"/>
  <c r="D17"/>
  <c r="D179"/>
  <c r="D180"/>
  <c r="D181"/>
  <c r="D9"/>
  <c r="D146"/>
  <c r="D115"/>
  <c r="D109"/>
  <c r="D182"/>
  <c r="D128"/>
  <c r="D135"/>
  <c r="D82"/>
  <c r="D106"/>
  <c r="D83"/>
  <c r="D183"/>
  <c r="D21"/>
  <c r="D49"/>
  <c r="D103"/>
  <c r="D184"/>
  <c r="D52"/>
  <c r="D101"/>
  <c r="D72"/>
  <c r="D185"/>
  <c r="D70"/>
  <c r="D12"/>
  <c r="D160"/>
  <c r="D161"/>
  <c r="D58"/>
  <c r="D45"/>
  <c r="D27"/>
  <c r="D75"/>
  <c r="D147"/>
  <c r="D59"/>
  <c r="D186"/>
  <c r="D76"/>
  <c r="D125"/>
  <c r="D126"/>
  <c r="D97"/>
  <c r="D73"/>
  <c r="D42"/>
  <c r="D60"/>
  <c r="D187"/>
  <c r="D107"/>
  <c r="D188"/>
  <c r="D189"/>
  <c r="D64"/>
  <c r="D46"/>
  <c r="D20"/>
  <c r="D110"/>
  <c r="D40"/>
  <c r="D53"/>
  <c r="D148"/>
  <c r="D136"/>
  <c r="D190"/>
  <c r="D55"/>
  <c r="D65"/>
  <c r="D47"/>
  <c r="D108"/>
  <c r="D137"/>
  <c r="D191"/>
  <c r="D192"/>
  <c r="D193"/>
  <c r="D142"/>
  <c r="D162"/>
  <c r="D36"/>
  <c r="D149"/>
  <c r="D71"/>
  <c r="D194"/>
  <c r="D195"/>
  <c r="D150"/>
  <c r="D196"/>
  <c r="D111"/>
  <c r="D77"/>
  <c r="D151"/>
  <c r="D28"/>
  <c r="D100"/>
  <c r="D86"/>
  <c r="D23"/>
  <c r="D16"/>
  <c r="D31"/>
  <c r="D79"/>
  <c r="D163"/>
  <c r="D197"/>
  <c r="D198"/>
  <c r="D199"/>
  <c r="D37"/>
  <c r="D143"/>
  <c r="D152"/>
  <c r="D85"/>
  <c r="D6"/>
  <c r="D119"/>
  <c r="D56"/>
  <c r="D138"/>
  <c r="D200"/>
  <c r="D164"/>
  <c r="D74"/>
  <c r="D87"/>
  <c r="D88"/>
  <c r="D98"/>
  <c r="D201"/>
  <c r="D8"/>
  <c r="D25"/>
  <c r="D202"/>
  <c r="D10"/>
  <c r="D32"/>
  <c r="D139"/>
  <c r="D203"/>
  <c r="D204"/>
  <c r="D205"/>
  <c r="D165"/>
  <c r="D206"/>
  <c r="D94"/>
  <c r="D91"/>
  <c r="D54"/>
  <c r="D153"/>
  <c r="D207"/>
  <c r="D26"/>
  <c r="D120"/>
  <c r="D118"/>
  <c r="D33"/>
  <c r="D5"/>
  <c r="D166"/>
  <c r="D4"/>
  <c r="D15"/>
  <c r="D41"/>
  <c r="D167"/>
  <c r="D19"/>
  <c r="D95"/>
  <c r="D61"/>
  <c r="D208"/>
  <c r="D7"/>
  <c r="D154"/>
  <c r="D39"/>
  <c r="D80"/>
  <c r="D209"/>
  <c r="D210"/>
  <c r="D168"/>
  <c r="D66"/>
  <c r="D50"/>
  <c r="D112"/>
  <c r="D121"/>
  <c r="D92"/>
  <c r="D102"/>
  <c r="D211"/>
  <c r="D14"/>
  <c r="D127"/>
  <c r="D144"/>
  <c r="D34"/>
  <c r="D212"/>
  <c r="D29"/>
  <c r="D169"/>
  <c r="D93"/>
  <c r="D44"/>
  <c r="D113"/>
  <c r="D43"/>
  <c r="D140"/>
  <c r="D116"/>
  <c r="D90"/>
  <c r="D155"/>
  <c r="D89"/>
  <c r="D170"/>
  <c r="D213"/>
  <c r="D62"/>
  <c r="D122"/>
  <c r="D171"/>
  <c r="D214"/>
  <c r="D156"/>
  <c r="D172"/>
  <c r="D141"/>
  <c r="D173"/>
  <c r="D215"/>
  <c r="D174"/>
  <c r="D216"/>
  <c r="D217"/>
  <c r="D123"/>
  <c r="D114"/>
  <c r="D30"/>
  <c r="D99"/>
  <c r="D175"/>
  <c r="D218"/>
  <c r="D22"/>
  <c r="D117"/>
  <c r="D24"/>
  <c r="D157"/>
  <c r="D219"/>
  <c r="D104"/>
  <c r="D176"/>
  <c r="D158"/>
  <c r="D129"/>
  <c r="D220"/>
  <c r="D221"/>
  <c r="D222"/>
  <c r="D18"/>
  <c r="D130"/>
  <c r="D38"/>
  <c r="D13"/>
  <c r="D177"/>
  <c r="D68"/>
  <c r="D67"/>
  <c r="D223"/>
  <c r="D35"/>
  <c r="D78"/>
  <c r="D81"/>
  <c r="D131"/>
  <c r="D224"/>
  <c r="D124"/>
  <c r="D225"/>
  <c r="D51"/>
  <c r="D159"/>
  <c r="D63"/>
  <c r="D132"/>
  <c r="D57"/>
  <c r="D84"/>
  <c r="D145"/>
  <c r="D133"/>
  <c r="D134"/>
  <c r="D69"/>
  <c r="D105"/>
  <c r="D96"/>
  <c r="G48"/>
  <c r="G178"/>
  <c r="G11"/>
  <c r="G17"/>
  <c r="G179"/>
  <c r="G180"/>
  <c r="G181"/>
  <c r="G9"/>
  <c r="G146"/>
  <c r="G115"/>
  <c r="G109"/>
  <c r="G182"/>
  <c r="G128"/>
  <c r="G135"/>
  <c r="G82"/>
  <c r="G106"/>
  <c r="G83"/>
  <c r="G183"/>
  <c r="G21"/>
  <c r="G49"/>
  <c r="G103"/>
  <c r="G184"/>
  <c r="G52"/>
  <c r="G101"/>
  <c r="G72"/>
  <c r="G185"/>
  <c r="G70"/>
  <c r="G12"/>
  <c r="G160"/>
  <c r="G161"/>
  <c r="G58"/>
  <c r="G45"/>
  <c r="G27"/>
  <c r="G75"/>
  <c r="G147"/>
  <c r="G59"/>
  <c r="G186"/>
  <c r="G76"/>
  <c r="G125"/>
  <c r="G126"/>
  <c r="G97"/>
  <c r="G73"/>
  <c r="G42"/>
  <c r="G60"/>
  <c r="G187"/>
  <c r="G107"/>
  <c r="G188"/>
  <c r="G189"/>
  <c r="G64"/>
  <c r="G46"/>
  <c r="G20"/>
  <c r="G110"/>
  <c r="G40"/>
  <c r="G53"/>
  <c r="G148"/>
  <c r="G136"/>
  <c r="G190"/>
  <c r="G55"/>
  <c r="G65"/>
  <c r="G47"/>
  <c r="G108"/>
  <c r="G137"/>
  <c r="G191"/>
  <c r="G192"/>
  <c r="G193"/>
  <c r="G142"/>
  <c r="G162"/>
  <c r="G36"/>
  <c r="G149"/>
  <c r="G71"/>
  <c r="G194"/>
  <c r="G195"/>
  <c r="G150"/>
  <c r="G196"/>
  <c r="G111"/>
  <c r="G77"/>
  <c r="G151"/>
  <c r="G28"/>
  <c r="G100"/>
  <c r="G86"/>
  <c r="G23"/>
  <c r="G16"/>
  <c r="G31"/>
  <c r="G79"/>
  <c r="G163"/>
  <c r="G197"/>
  <c r="G198"/>
  <c r="G199"/>
  <c r="G37"/>
  <c r="G143"/>
  <c r="G152"/>
  <c r="G85"/>
  <c r="G6"/>
  <c r="G119"/>
  <c r="G56"/>
  <c r="G138"/>
  <c r="G200"/>
  <c r="G164"/>
  <c r="G74"/>
  <c r="G87"/>
  <c r="G88"/>
  <c r="G98"/>
  <c r="G201"/>
  <c r="G8"/>
  <c r="G25"/>
  <c r="G202"/>
  <c r="G10"/>
  <c r="G32"/>
  <c r="G139"/>
  <c r="G203"/>
  <c r="G204"/>
  <c r="G205"/>
  <c r="G165"/>
  <c r="G206"/>
  <c r="G94"/>
  <c r="G91"/>
  <c r="G54"/>
  <c r="G153"/>
  <c r="G207"/>
  <c r="G26"/>
  <c r="G120"/>
  <c r="G118"/>
  <c r="G33"/>
  <c r="G5"/>
  <c r="G166"/>
  <c r="G4"/>
  <c r="G15"/>
  <c r="G41"/>
  <c r="G167"/>
  <c r="G19"/>
  <c r="G95"/>
  <c r="G61"/>
  <c r="G208"/>
  <c r="G7"/>
  <c r="G154"/>
  <c r="G39"/>
  <c r="G80"/>
  <c r="G209"/>
  <c r="G210"/>
  <c r="G168"/>
  <c r="G66"/>
  <c r="G50"/>
  <c r="G112"/>
  <c r="G121"/>
  <c r="G92"/>
  <c r="G102"/>
  <c r="G211"/>
  <c r="G14"/>
  <c r="G127"/>
  <c r="G144"/>
  <c r="G34"/>
  <c r="G212"/>
  <c r="G29"/>
  <c r="G169"/>
  <c r="G93"/>
  <c r="G44"/>
  <c r="G113"/>
  <c r="G43"/>
  <c r="G140"/>
  <c r="G116"/>
  <c r="G90"/>
  <c r="G155"/>
  <c r="G89"/>
  <c r="G170"/>
  <c r="G213"/>
  <c r="G62"/>
  <c r="G122"/>
  <c r="G171"/>
  <c r="G214"/>
  <c r="G156"/>
  <c r="G172"/>
  <c r="G141"/>
  <c r="G173"/>
  <c r="G215"/>
  <c r="G174"/>
  <c r="G216"/>
  <c r="G217"/>
  <c r="G123"/>
  <c r="G114"/>
  <c r="G30"/>
  <c r="G99"/>
  <c r="G175"/>
  <c r="G218"/>
  <c r="G22"/>
  <c r="G117"/>
  <c r="G24"/>
  <c r="G157"/>
  <c r="G219"/>
  <c r="G104"/>
  <c r="G176"/>
  <c r="G158"/>
  <c r="G129"/>
  <c r="G220"/>
  <c r="G221"/>
  <c r="G222"/>
  <c r="G18"/>
  <c r="G130"/>
  <c r="G38"/>
  <c r="G13"/>
  <c r="G177"/>
  <c r="G68"/>
  <c r="G67"/>
  <c r="G223"/>
  <c r="G35"/>
  <c r="G78"/>
  <c r="G81"/>
  <c r="G131"/>
  <c r="G224"/>
  <c r="G124"/>
  <c r="G225"/>
  <c r="G51"/>
  <c r="G159"/>
  <c r="G63"/>
  <c r="G132"/>
  <c r="G57"/>
  <c r="G84"/>
  <c r="G145"/>
  <c r="G133"/>
  <c r="G134"/>
  <c r="G69"/>
  <c r="G105"/>
  <c r="G96"/>
  <c r="H90" i="8"/>
  <c r="H88"/>
  <c r="H87"/>
  <c r="H85"/>
  <c r="H83"/>
  <c r="H81"/>
  <c r="H79"/>
  <c r="H77"/>
  <c r="H72"/>
  <c r="H70"/>
  <c r="H69"/>
  <c r="H67"/>
  <c r="H65"/>
  <c r="H64"/>
  <c r="H62"/>
  <c r="H60"/>
  <c r="H58"/>
  <c r="H56"/>
  <c r="H54"/>
  <c r="H47"/>
  <c r="H45"/>
  <c r="H43"/>
  <c r="H41"/>
  <c r="H39"/>
  <c r="H33"/>
  <c r="H31"/>
  <c r="H30"/>
  <c r="H28"/>
  <c r="H26"/>
  <c r="H24"/>
  <c r="H22"/>
  <c r="H16"/>
  <c r="H14"/>
  <c r="H12"/>
  <c r="H11"/>
  <c r="H9"/>
  <c r="H7"/>
  <c r="H5"/>
  <c r="H3"/>
  <c r="H123" i="7"/>
  <c r="H121"/>
  <c r="H119"/>
  <c r="H117"/>
  <c r="H115"/>
  <c r="H114"/>
  <c r="H112"/>
  <c r="H111"/>
  <c r="H109"/>
  <c r="H107"/>
  <c r="H105"/>
  <c r="H103"/>
  <c r="H101"/>
  <c r="H99"/>
  <c r="H97"/>
  <c r="H95"/>
  <c r="H93"/>
  <c r="H91"/>
  <c r="H89"/>
  <c r="H74"/>
  <c r="H84"/>
  <c r="H78"/>
  <c r="H77"/>
  <c r="H75"/>
  <c r="H73"/>
  <c r="H71"/>
  <c r="H69"/>
  <c r="H67"/>
  <c r="H62"/>
  <c r="H60"/>
  <c r="H58"/>
  <c r="H56"/>
  <c r="H54"/>
  <c r="H53"/>
  <c r="H51"/>
  <c r="H49"/>
  <c r="H47"/>
  <c r="H45"/>
  <c r="H43"/>
  <c r="H41"/>
  <c r="H35"/>
  <c r="H33"/>
  <c r="H31"/>
  <c r="H29"/>
  <c r="H27"/>
  <c r="H25"/>
  <c r="H23"/>
  <c r="H21"/>
  <c r="H19"/>
  <c r="H17"/>
  <c r="H15"/>
  <c r="H13"/>
  <c r="H11"/>
  <c r="H9"/>
  <c r="H7"/>
  <c r="H5"/>
  <c r="H3"/>
  <c r="H139" i="4"/>
  <c r="H137"/>
  <c r="H135"/>
  <c r="H133"/>
  <c r="H131"/>
  <c r="H130"/>
  <c r="H128"/>
  <c r="H126"/>
  <c r="H121"/>
  <c r="H119"/>
  <c r="H117"/>
  <c r="H115"/>
  <c r="H113"/>
  <c r="H111"/>
  <c r="H109"/>
  <c r="H108"/>
  <c r="H106"/>
  <c r="H104"/>
  <c r="H98"/>
  <c r="H96"/>
  <c r="H95"/>
  <c r="H90"/>
  <c r="H89"/>
  <c r="H87"/>
  <c r="H85"/>
  <c r="H84"/>
  <c r="H82"/>
  <c r="H80"/>
  <c r="H78"/>
  <c r="H76"/>
  <c r="H74"/>
  <c r="H72"/>
  <c r="H70"/>
  <c r="H68"/>
  <c r="H66"/>
  <c r="H64"/>
  <c r="H62"/>
  <c r="H60"/>
  <c r="H58"/>
  <c r="H53"/>
  <c r="H51"/>
  <c r="H49"/>
  <c r="H47"/>
  <c r="H46"/>
  <c r="H44"/>
  <c r="H42"/>
  <c r="H40"/>
  <c r="H38"/>
  <c r="H37"/>
  <c r="H36"/>
  <c r="H34"/>
  <c r="H32"/>
  <c r="H30"/>
  <c r="H29"/>
  <c r="H27"/>
  <c r="H25"/>
  <c r="H23"/>
  <c r="H18"/>
  <c r="H16"/>
  <c r="H13"/>
  <c r="H11"/>
  <c r="H9"/>
  <c r="H7"/>
  <c r="H5"/>
  <c r="H3"/>
  <c r="J11" i="3"/>
  <c r="I11"/>
  <c r="J10"/>
  <c r="J9"/>
  <c r="I10"/>
  <c r="I9"/>
  <c r="D11"/>
  <c r="D10"/>
  <c r="C9"/>
  <c r="D9"/>
  <c r="C11"/>
  <c r="C10"/>
</calcChain>
</file>

<file path=xl/connections.xml><?xml version="1.0" encoding="utf-8"?>
<connections xmlns="http://schemas.openxmlformats.org/spreadsheetml/2006/main">
  <connection id="1" name="nodes" type="6" refreshedVersion="3" deleted="1" background="1" saveData="1">
    <textPr sourceFile="C:\users\sergiutripon\My Documents\MEGA\Programming\PyCharmProjects\msc-thesis-na-epsrc\data\networks\topics\current\network-a\network\tsv\nodes.tsv">
      <textFields count="4">
        <textField type="skip"/>
        <textField/>
        <textField/>
        <textField/>
      </textFields>
    </textPr>
  </connection>
  <connection id="2" name="nodes1" type="6" refreshedVersion="3" deleted="1" background="1" saveData="1">
    <textPr sourceFile="C:\users\sergiutripon\My Documents\MEGA\Programming\PyCharmProjects\msc-thesis-na-epsrc\data\networks\topics\past\2000-2010\network-a\network\tsv\nodes.tsv">
      <textFields count="4">
        <textField type="skip"/>
        <textField/>
        <textField/>
        <textField/>
      </textFields>
    </textPr>
  </connection>
  <connection id="3" name="nodes2" type="6" refreshedVersion="3" deleted="1" background="1" saveData="1">
    <textPr sourceFile="C:\users\sergiutripon\My Documents\MEGA\Programming\PyCharmProjects\msc-thesis-na-epsrc\data\networks\topics\past\1990-2000\network-a\network\tsv\nodes.tsv">
      <textFields count="4">
        <textField type="skip"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<sst xmlns="http://schemas.openxmlformats.org/spreadsheetml/2006/main" count="1576" uniqueCount="319">
  <si>
    <t>Nodes</t>
  </si>
  <si>
    <t>Edges</t>
  </si>
  <si>
    <t>Type</t>
  </si>
  <si>
    <t>Weighted</t>
  </si>
  <si>
    <t>Connected</t>
  </si>
  <si>
    <t>Average Degree</t>
  </si>
  <si>
    <t>Average Weighted Degree</t>
  </si>
  <si>
    <t>Diameter</t>
  </si>
  <si>
    <t>Radius</t>
  </si>
  <si>
    <t>Density</t>
  </si>
  <si>
    <t>Modularity</t>
  </si>
  <si>
    <t>Communities</t>
  </si>
  <si>
    <t>Weak Components</t>
  </si>
  <si>
    <t>Node Closeness</t>
  </si>
  <si>
    <t>Node Betweenness</t>
  </si>
  <si>
    <t>Edge Betweenness</t>
  </si>
  <si>
    <t>Average Clustering Coefficient</t>
  </si>
  <si>
    <t>Eigenvector Centrality</t>
  </si>
  <si>
    <t>Average Path Length</t>
  </si>
  <si>
    <t>Undirected</t>
  </si>
  <si>
    <t>Yes</t>
  </si>
  <si>
    <t>No</t>
  </si>
  <si>
    <t>Current</t>
  </si>
  <si>
    <t>2010-2000</t>
  </si>
  <si>
    <t>2000-1990</t>
  </si>
  <si>
    <t>-</t>
  </si>
  <si>
    <t>C1</t>
  </si>
  <si>
    <t>C2</t>
  </si>
  <si>
    <t>C3</t>
  </si>
  <si>
    <t>C4</t>
  </si>
  <si>
    <t>C5</t>
  </si>
  <si>
    <t>C6</t>
  </si>
  <si>
    <t>&gt; Louvain - wnn</t>
  </si>
  <si>
    <t>Total number within communities</t>
  </si>
  <si>
    <t>Total value within communities</t>
  </si>
  <si>
    <t>Total number within communities (unique)</t>
  </si>
  <si>
    <t>Total value within communities (unique)</t>
  </si>
  <si>
    <t>Total number within network (unique)</t>
  </si>
  <si>
    <t>Total value within network (unique)</t>
  </si>
  <si>
    <t>Total number between communities (unique)</t>
  </si>
  <si>
    <t>Total value between communities (unique)</t>
  </si>
  <si>
    <t>ageing: chemistry/biochemistry</t>
  </si>
  <si>
    <t>analytical science</t>
  </si>
  <si>
    <t>SC1</t>
  </si>
  <si>
    <t>Community 1</t>
  </si>
  <si>
    <t>biomedical sciences</t>
  </si>
  <si>
    <t>biomaterials</t>
  </si>
  <si>
    <t>med.instrument.device&amp; equip.</t>
  </si>
  <si>
    <t>SC2</t>
  </si>
  <si>
    <t>biomechanics &amp; rehabilitation</t>
  </si>
  <si>
    <t>medical imaging</t>
  </si>
  <si>
    <t>biomedical neuroscience</t>
  </si>
  <si>
    <t>novel industrial products</t>
  </si>
  <si>
    <t>development (biosciences)</t>
  </si>
  <si>
    <t>systems neuroscience</t>
  </si>
  <si>
    <t>drug formulation &amp; delivery</t>
  </si>
  <si>
    <t>tissue engineering</t>
  </si>
  <si>
    <t>mathematical &amp; statistic psych</t>
  </si>
  <si>
    <t>bioelectronic devices</t>
  </si>
  <si>
    <t>medical science &amp; disease</t>
  </si>
  <si>
    <t>SC3</t>
  </si>
  <si>
    <t>bioinformatics</t>
  </si>
  <si>
    <t>microbiology</t>
  </si>
  <si>
    <t>cells</t>
  </si>
  <si>
    <t>population ecology</t>
  </si>
  <si>
    <t>complex fluids &amp; soft solids</t>
  </si>
  <si>
    <t>theoretical biology</t>
  </si>
  <si>
    <t>genomics</t>
  </si>
  <si>
    <t>biological &amp; medicinal chem.</t>
  </si>
  <si>
    <t>protein chemistry</t>
  </si>
  <si>
    <t>SC4</t>
  </si>
  <si>
    <t>catalysis &amp; enzymology</t>
  </si>
  <si>
    <t>protein folding / misfolding</t>
  </si>
  <si>
    <t>chemical biology</t>
  </si>
  <si>
    <t>structural biology</t>
  </si>
  <si>
    <t>artificial intelligence</t>
  </si>
  <si>
    <t>behavioural &amp; experimental eco</t>
  </si>
  <si>
    <t>comput./corpus linguistics</t>
  </si>
  <si>
    <t>computational linguistics</t>
  </si>
  <si>
    <t>criminal law &amp; criminology</t>
  </si>
  <si>
    <t>criminology</t>
  </si>
  <si>
    <t>governance</t>
  </si>
  <si>
    <t>information &amp; knowledge mgmt</t>
  </si>
  <si>
    <t>intelligent measurement sys.</t>
  </si>
  <si>
    <t>international law</t>
  </si>
  <si>
    <t>marketing</t>
  </si>
  <si>
    <t>psychology</t>
  </si>
  <si>
    <t>science &amp; technology studies</t>
  </si>
  <si>
    <t>social policy</t>
  </si>
  <si>
    <t>cognitive psychology</t>
  </si>
  <si>
    <t>cognitive science appl. in ict</t>
  </si>
  <si>
    <t>composition</t>
  </si>
  <si>
    <t>design processes</t>
  </si>
  <si>
    <t>developmental psychology</t>
  </si>
  <si>
    <t>human communication in ict</t>
  </si>
  <si>
    <t>human-computer interactions</t>
  </si>
  <si>
    <t>image &amp; vision computing</t>
  </si>
  <si>
    <t>mental health</t>
  </si>
  <si>
    <t>music &amp; acoustic technology</t>
  </si>
  <si>
    <t>musical performance</t>
  </si>
  <si>
    <t>new &amp; emerging comp. paradigms</t>
  </si>
  <si>
    <t>robotics &amp; autonomy</t>
  </si>
  <si>
    <t>vision &amp; senses - ict appl.</t>
  </si>
  <si>
    <t>macroeconomics</t>
  </si>
  <si>
    <t>political geography</t>
  </si>
  <si>
    <t>animal behaviour</t>
  </si>
  <si>
    <t>computer sys. &amp; architecture</t>
  </si>
  <si>
    <t>data handling &amp; storage</t>
  </si>
  <si>
    <t>digital signal processing</t>
  </si>
  <si>
    <t>fundamentals of computing</t>
  </si>
  <si>
    <t>industrial-org/occupational</t>
  </si>
  <si>
    <t>international relations theory</t>
  </si>
  <si>
    <t>knowledge management</t>
  </si>
  <si>
    <t>modelling &amp; simul. of it sys.</t>
  </si>
  <si>
    <t>networks &amp; distributed systems</t>
  </si>
  <si>
    <t>organisational studies</t>
  </si>
  <si>
    <t>parallel computing</t>
  </si>
  <si>
    <t>rf &amp; microwave technology</t>
  </si>
  <si>
    <t>social psychology</t>
  </si>
  <si>
    <t>software engineering</t>
  </si>
  <si>
    <t>system on chip</t>
  </si>
  <si>
    <t>vlsi design</t>
  </si>
  <si>
    <t>applied arts htp</t>
  </si>
  <si>
    <t>computer graphics &amp; visual.</t>
  </si>
  <si>
    <t>design engineering</t>
  </si>
  <si>
    <t>digital art &amp; design</t>
  </si>
  <si>
    <t>digital arts htp</t>
  </si>
  <si>
    <t>manufact. business strategy</t>
  </si>
  <si>
    <t>media &amp; communication studies</t>
  </si>
  <si>
    <t>mobile computing</t>
  </si>
  <si>
    <t>multimedia</t>
  </si>
  <si>
    <t>new media/web-based studies</t>
  </si>
  <si>
    <t>product design</t>
  </si>
  <si>
    <t>social anthropology</t>
  </si>
  <si>
    <t>social theory</t>
  </si>
  <si>
    <t>time-based media htp</t>
  </si>
  <si>
    <t>SC5</t>
  </si>
  <si>
    <t>Community 2</t>
  </si>
  <si>
    <t>acoustics</t>
  </si>
  <si>
    <t>aerodynamics</t>
  </si>
  <si>
    <t>assess/remediate contamination</t>
  </si>
  <si>
    <t>bioenergy</t>
  </si>
  <si>
    <t>coal technology</t>
  </si>
  <si>
    <t>combustion</t>
  </si>
  <si>
    <t>control engineering</t>
  </si>
  <si>
    <t>development geography</t>
  </si>
  <si>
    <t>earth engineering</t>
  </si>
  <si>
    <t>electric motor &amp; drive systems</t>
  </si>
  <si>
    <t>energy - conventional</t>
  </si>
  <si>
    <t>energy - marine &amp; hydropower</t>
  </si>
  <si>
    <t>fluid dynamics</t>
  </si>
  <si>
    <t>heat &amp; mass transfer</t>
  </si>
  <si>
    <t>microsystems</t>
  </si>
  <si>
    <t>multiphase flow</t>
  </si>
  <si>
    <t>pollution</t>
  </si>
  <si>
    <t>power sys man, prot &amp; control</t>
  </si>
  <si>
    <t>power systems plant</t>
  </si>
  <si>
    <t>rheology</t>
  </si>
  <si>
    <t>separation processes</t>
  </si>
  <si>
    <t>underwater engineering</t>
  </si>
  <si>
    <t>wind power</t>
  </si>
  <si>
    <t>biochemical engineering</t>
  </si>
  <si>
    <t>bioprocess engineering</t>
  </si>
  <si>
    <t>design of process systems</t>
  </si>
  <si>
    <t>food processing</t>
  </si>
  <si>
    <t>food structure/composition</t>
  </si>
  <si>
    <t>intelligent &amp; expert systems</t>
  </si>
  <si>
    <t>macro-molecular delivery</t>
  </si>
  <si>
    <t>manufact. enterprise ops&amp; mgmt</t>
  </si>
  <si>
    <t>manufacturing machine &amp; plant</t>
  </si>
  <si>
    <t>particle technology</t>
  </si>
  <si>
    <t>protein engineering</t>
  </si>
  <si>
    <t>asymmetric chemistry</t>
  </si>
  <si>
    <t>carbohydrate chemistry</t>
  </si>
  <si>
    <t>catalysis &amp; applied catalysis</t>
  </si>
  <si>
    <t>chemical structure</t>
  </si>
  <si>
    <t>chemical synthetic methodology</t>
  </si>
  <si>
    <t>co-ordination chemistry</t>
  </si>
  <si>
    <t>electrochemical science &amp; eng.</t>
  </si>
  <si>
    <t>electromagnetics</t>
  </si>
  <si>
    <t>evolution &amp; populations</t>
  </si>
  <si>
    <t>gas &amp; solution phase reactions</t>
  </si>
  <si>
    <t>materials characterisation</t>
  </si>
  <si>
    <t>materials processing</t>
  </si>
  <si>
    <t>materials synthesis &amp; growth</t>
  </si>
  <si>
    <t>physical organic chemistry</t>
  </si>
  <si>
    <t>plant physiology</t>
  </si>
  <si>
    <t>plant responses to environment</t>
  </si>
  <si>
    <t>reactor engineering</t>
  </si>
  <si>
    <t>surfaces &amp; interfaces</t>
  </si>
  <si>
    <t>carbon capture &amp; storage</t>
  </si>
  <si>
    <t>diamond light source</t>
  </si>
  <si>
    <t>energy storage</t>
  </si>
  <si>
    <t>eng. dynamics &amp; tribology</t>
  </si>
  <si>
    <t>fuel cell technologies</t>
  </si>
  <si>
    <t>instrumentation eng. &amp; dev.</t>
  </si>
  <si>
    <t>materials testing &amp; eng.</t>
  </si>
  <si>
    <t>mech. &amp; fluid power transmiss.</t>
  </si>
  <si>
    <t>oil &amp; gas extraction</t>
  </si>
  <si>
    <t>research approaches</t>
  </si>
  <si>
    <t>synthetic biology</t>
  </si>
  <si>
    <t>Community 3</t>
  </si>
  <si>
    <t>mathematical aspects of or</t>
  </si>
  <si>
    <t>microeconomic theory</t>
  </si>
  <si>
    <t>algebra &amp; geometry</t>
  </si>
  <si>
    <t>continuum mechanics</t>
  </si>
  <si>
    <t>logic &amp; combinatorics</t>
  </si>
  <si>
    <t>mathematical analysis</t>
  </si>
  <si>
    <t>mathematical physics</t>
  </si>
  <si>
    <t>non-linear systems mathematics</t>
  </si>
  <si>
    <t>numerical analysis</t>
  </si>
  <si>
    <t>statistics &amp; appl. probability</t>
  </si>
  <si>
    <t>Community 4</t>
  </si>
  <si>
    <t>complexity science</t>
  </si>
  <si>
    <t>economics</t>
  </si>
  <si>
    <t>education</t>
  </si>
  <si>
    <t>environmental planning</t>
  </si>
  <si>
    <t>human geography (general)</t>
  </si>
  <si>
    <t>management &amp; business studies</t>
  </si>
  <si>
    <t>social stats., comp. &amp; methods</t>
  </si>
  <si>
    <t>sociology</t>
  </si>
  <si>
    <t>sustainable energy networks</t>
  </si>
  <si>
    <t>urban &amp; land management</t>
  </si>
  <si>
    <t>animal organisms</t>
  </si>
  <si>
    <t>climate &amp; climate change</t>
  </si>
  <si>
    <t>coastal &amp; waterway engineering</t>
  </si>
  <si>
    <t>earth &amp; environmental</t>
  </si>
  <si>
    <t>energy - nuclear</t>
  </si>
  <si>
    <t>land - ocean interactions</t>
  </si>
  <si>
    <t>regional &amp; extreme weather</t>
  </si>
  <si>
    <t>building ops &amp; management</t>
  </si>
  <si>
    <t>civil engineering materials</t>
  </si>
  <si>
    <t>construction ops &amp; management</t>
  </si>
  <si>
    <t>energy efficiency</t>
  </si>
  <si>
    <t>environment &amp; health</t>
  </si>
  <si>
    <t>environmental economics</t>
  </si>
  <si>
    <t>pavement engineering</t>
  </si>
  <si>
    <t>structural engineering</t>
  </si>
  <si>
    <t>sustainable energy vectors</t>
  </si>
  <si>
    <t>waste management</t>
  </si>
  <si>
    <t>waste minimisation</t>
  </si>
  <si>
    <t>water engineering</t>
  </si>
  <si>
    <t>geohazards</t>
  </si>
  <si>
    <t>ground engineering</t>
  </si>
  <si>
    <t>soil science</t>
  </si>
  <si>
    <t>survey &amp; monitoring</t>
  </si>
  <si>
    <t>transport ops &amp; management</t>
  </si>
  <si>
    <t>design &amp; testing technology</t>
  </si>
  <si>
    <t>displays</t>
  </si>
  <si>
    <t>electronic devices &amp; subsys.</t>
  </si>
  <si>
    <t>lasers &amp; optics</t>
  </si>
  <si>
    <t>optical communications</t>
  </si>
  <si>
    <t>optical devices &amp; subsystems</t>
  </si>
  <si>
    <t>optical phenomena</t>
  </si>
  <si>
    <t>optoelect. devices &amp; circuits</t>
  </si>
  <si>
    <t>power electronics</t>
  </si>
  <si>
    <t>biological membranes</t>
  </si>
  <si>
    <t>biophysics</t>
  </si>
  <si>
    <t>condensed matter physics</t>
  </si>
  <si>
    <t>high performance computing</t>
  </si>
  <si>
    <t>magnetism/magnetic phenomena</t>
  </si>
  <si>
    <t>solar technology</t>
  </si>
  <si>
    <t>tools for the biosciences</t>
  </si>
  <si>
    <t>computational methods &amp; tools</t>
  </si>
  <si>
    <t>fusion</t>
  </si>
  <si>
    <t>plasmas - laser &amp; fusion</t>
  </si>
  <si>
    <t>plasmas - technological</t>
  </si>
  <si>
    <t>atoms &amp; ions</t>
  </si>
  <si>
    <t>cold atomic species</t>
  </si>
  <si>
    <t>light-matter interactions</t>
  </si>
  <si>
    <t>quantum fluids &amp; solids</t>
  </si>
  <si>
    <t>quantum optics &amp; information</t>
  </si>
  <si>
    <t>scattering &amp; spectroscopy</t>
  </si>
  <si>
    <t>Community 5</t>
  </si>
  <si>
    <t>Community 6</t>
  </si>
  <si>
    <t>combinatorial chemistry</t>
  </si>
  <si>
    <t>mantle &amp; core processes</t>
  </si>
  <si>
    <t>astron. &amp; space sci. technol.</t>
  </si>
  <si>
    <t>galactic &amp; interstellar astron</t>
  </si>
  <si>
    <t>nuclear structure</t>
  </si>
  <si>
    <t>musculoskeletal system</t>
  </si>
  <si>
    <t>bionanoscience</t>
  </si>
  <si>
    <t>bionanotechnology</t>
  </si>
  <si>
    <t>stem cell biology</t>
  </si>
  <si>
    <t>animal &amp; human physiology</t>
  </si>
  <si>
    <t>upper atmos process &amp; geospace</t>
  </si>
  <si>
    <t>mining &amp; minerals extraction</t>
  </si>
  <si>
    <t>safety &amp; reliability of plant</t>
  </si>
  <si>
    <t>crop science</t>
  </si>
  <si>
    <t>languages &amp; linguistics</t>
  </si>
  <si>
    <t>cultural history</t>
  </si>
  <si>
    <t>design htp</t>
  </si>
  <si>
    <t>economic &amp; social history</t>
  </si>
  <si>
    <t>language acquisition</t>
  </si>
  <si>
    <t>language training/educational</t>
  </si>
  <si>
    <t>policy, arts mgmt &amp; creat ind</t>
  </si>
  <si>
    <t>publishing</t>
  </si>
  <si>
    <t>cultural studies &amp; pop culture</t>
  </si>
  <si>
    <t>accelerator r&amp;d</t>
  </si>
  <si>
    <t>agricultural systems</t>
  </si>
  <si>
    <t>applied linguistics</t>
  </si>
  <si>
    <t>archaeology of literate soc.</t>
  </si>
  <si>
    <t>drama &amp; theatre - other</t>
  </si>
  <si>
    <t>environmental informatics</t>
  </si>
  <si>
    <t>escience</t>
  </si>
  <si>
    <t>human geography</t>
  </si>
  <si>
    <t>interpreting &amp; translation</t>
  </si>
  <si>
    <t>psycholinguistics</t>
  </si>
  <si>
    <t>science-based archaeology</t>
  </si>
  <si>
    <t>sociolinguistics</t>
  </si>
  <si>
    <t>Topic</t>
  </si>
  <si>
    <t>Number of grants</t>
  </si>
  <si>
    <t>Value of grants</t>
  </si>
  <si>
    <t>Latex format</t>
  </si>
  <si>
    <t>cell cycle</t>
  </si>
  <si>
    <t>ID</t>
  </si>
  <si>
    <t>2010-2016</t>
  </si>
  <si>
    <t>2000-2010</t>
  </si>
  <si>
    <t>1990-2000</t>
  </si>
</sst>
</file>

<file path=xl/styles.xml><?xml version="1.0" encoding="utf-8"?>
<styleSheet xmlns="http://schemas.openxmlformats.org/spreadsheetml/2006/main">
  <numFmts count="3">
    <numFmt numFmtId="8" formatCode="&quot;£&quot;#,##0.00;[Red]\-&quot;£&quot;#,##0.00"/>
    <numFmt numFmtId="164" formatCode="0.0"/>
    <numFmt numFmtId="165" formatCode="0.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1" fillId="0" borderId="1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" fontId="0" fillId="0" borderId="1" xfId="0" applyNumberFormat="1" applyBorder="1" applyAlignment="1">
      <alignment horizontal="right"/>
    </xf>
    <xf numFmtId="165" fontId="0" fillId="0" borderId="3" xfId="0" applyNumberFormat="1" applyBorder="1" applyAlignment="1">
      <alignment horizontal="right"/>
    </xf>
    <xf numFmtId="49" fontId="0" fillId="0" borderId="1" xfId="0" applyNumberFormat="1" applyBorder="1" applyAlignment="1">
      <alignment horizontal="right"/>
    </xf>
    <xf numFmtId="165" fontId="0" fillId="0" borderId="1" xfId="0" applyNumberFormat="1" applyBorder="1"/>
    <xf numFmtId="164" fontId="0" fillId="0" borderId="1" xfId="0" applyNumberFormat="1" applyBorder="1"/>
    <xf numFmtId="1" fontId="0" fillId="0" borderId="1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1" fontId="0" fillId="0" borderId="3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" fontId="0" fillId="0" borderId="1" xfId="0" applyNumberFormat="1" applyBorder="1" applyAlignment="1">
      <alignment horizontal="right"/>
    </xf>
    <xf numFmtId="165" fontId="0" fillId="0" borderId="3" xfId="0" applyNumberFormat="1" applyBorder="1" applyAlignment="1">
      <alignment horizontal="right"/>
    </xf>
    <xf numFmtId="49" fontId="0" fillId="0" borderId="1" xfId="0" applyNumberFormat="1" applyBorder="1" applyAlignment="1">
      <alignment horizontal="right"/>
    </xf>
    <xf numFmtId="165" fontId="0" fillId="0" borderId="1" xfId="0" applyNumberFormat="1" applyBorder="1"/>
    <xf numFmtId="164" fontId="0" fillId="0" borderId="1" xfId="0" applyNumberFormat="1" applyBorder="1"/>
    <xf numFmtId="1" fontId="0" fillId="0" borderId="1" xfId="0" applyNumberFormat="1" applyBorder="1"/>
    <xf numFmtId="165" fontId="0" fillId="0" borderId="2" xfId="0" applyNumberFormat="1" applyBorder="1"/>
    <xf numFmtId="1" fontId="0" fillId="0" borderId="3" xfId="0" applyNumberFormat="1" applyBorder="1" applyAlignment="1">
      <alignment horizontal="right"/>
    </xf>
    <xf numFmtId="0" fontId="1" fillId="0" borderId="2" xfId="0" applyFon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" fontId="0" fillId="0" borderId="1" xfId="0" applyNumberFormat="1" applyBorder="1" applyAlignment="1">
      <alignment horizontal="right"/>
    </xf>
    <xf numFmtId="165" fontId="0" fillId="0" borderId="3" xfId="0" applyNumberFormat="1" applyBorder="1" applyAlignment="1">
      <alignment horizontal="right"/>
    </xf>
    <xf numFmtId="49" fontId="0" fillId="0" borderId="1" xfId="0" applyNumberFormat="1" applyBorder="1" applyAlignment="1">
      <alignment horizontal="right"/>
    </xf>
    <xf numFmtId="165" fontId="0" fillId="0" borderId="1" xfId="0" applyNumberFormat="1" applyBorder="1"/>
    <xf numFmtId="164" fontId="0" fillId="0" borderId="1" xfId="0" applyNumberFormat="1" applyBorder="1"/>
    <xf numFmtId="1" fontId="0" fillId="0" borderId="1" xfId="0" applyNumberFormat="1" applyBorder="1"/>
    <xf numFmtId="165" fontId="0" fillId="0" borderId="2" xfId="0" applyNumberFormat="1" applyBorder="1"/>
    <xf numFmtId="1" fontId="0" fillId="0" borderId="3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" fontId="0" fillId="0" borderId="1" xfId="0" applyNumberForma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center"/>
    </xf>
    <xf numFmtId="1" fontId="0" fillId="0" borderId="1" xfId="0" applyNumberFormat="1" applyFill="1" applyBorder="1"/>
    <xf numFmtId="1" fontId="0" fillId="0" borderId="1" xfId="0" applyNumberFormat="1" applyBorder="1"/>
    <xf numFmtId="1" fontId="0" fillId="0" borderId="1" xfId="0" applyNumberFormat="1" applyBorder="1"/>
    <xf numFmtId="8" fontId="0" fillId="0" borderId="1" xfId="0" applyNumberFormat="1" applyFill="1" applyBorder="1"/>
    <xf numFmtId="0" fontId="0" fillId="0" borderId="1" xfId="0" applyBorder="1" applyAlignment="1">
      <alignment horizontal="center"/>
    </xf>
    <xf numFmtId="0" fontId="0" fillId="0" borderId="0" xfId="0"/>
    <xf numFmtId="0" fontId="1" fillId="0" borderId="1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0" fillId="0" borderId="1" xfId="0" applyBorder="1" applyAlignment="1">
      <alignment horizontal="center"/>
    </xf>
    <xf numFmtId="1" fontId="0" fillId="0" borderId="3" xfId="0" applyNumberFormat="1" applyBorder="1"/>
    <xf numFmtId="0" fontId="2" fillId="2" borderId="11" xfId="0" applyFont="1" applyFill="1" applyBorder="1"/>
    <xf numFmtId="1" fontId="0" fillId="0" borderId="0" xfId="0" applyNumberForma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0" fontId="1" fillId="0" borderId="18" xfId="0" applyFont="1" applyBorder="1" applyAlignment="1">
      <alignment horizontal="right"/>
    </xf>
    <xf numFmtId="1" fontId="0" fillId="0" borderId="5" xfId="0" applyNumberFormat="1" applyBorder="1" applyAlignment="1">
      <alignment horizontal="right"/>
    </xf>
    <xf numFmtId="0" fontId="2" fillId="2" borderId="11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right"/>
    </xf>
    <xf numFmtId="0" fontId="0" fillId="0" borderId="0" xfId="0"/>
    <xf numFmtId="1" fontId="0" fillId="0" borderId="3" xfId="0" applyNumberFormat="1" applyFill="1" applyBorder="1" applyAlignment="1">
      <alignment horizontal="center"/>
    </xf>
    <xf numFmtId="8" fontId="0" fillId="0" borderId="3" xfId="0" applyNumberFormat="1" applyFill="1" applyBorder="1" applyAlignment="1">
      <alignment horizontal="center"/>
    </xf>
    <xf numFmtId="8" fontId="0" fillId="0" borderId="16" xfId="0" applyNumberFormat="1" applyFill="1" applyBorder="1" applyAlignment="1">
      <alignment horizontal="center"/>
    </xf>
    <xf numFmtId="1" fontId="0" fillId="0" borderId="5" xfId="0" applyNumberFormat="1" applyFill="1" applyBorder="1" applyAlignment="1">
      <alignment horizontal="center"/>
    </xf>
    <xf numFmtId="8" fontId="0" fillId="0" borderId="14" xfId="0" applyNumberFormat="1" applyFill="1" applyBorder="1" applyAlignment="1">
      <alignment horizontal="center"/>
    </xf>
    <xf numFmtId="8" fontId="0" fillId="0" borderId="1" xfId="0" applyNumberFormat="1" applyFill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right"/>
    </xf>
    <xf numFmtId="0" fontId="1" fillId="0" borderId="3" xfId="0" applyFont="1" applyFill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0" fillId="0" borderId="4" xfId="0" applyBorder="1"/>
    <xf numFmtId="0" fontId="0" fillId="0" borderId="10" xfId="0" applyBorder="1"/>
    <xf numFmtId="0" fontId="0" fillId="0" borderId="9" xfId="0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1" fontId="0" fillId="0" borderId="3" xfId="0" applyNumberFormat="1" applyFill="1" applyBorder="1"/>
    <xf numFmtId="8" fontId="0" fillId="0" borderId="3" xfId="0" applyNumberFormat="1" applyFill="1" applyBorder="1"/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3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4" xfId="0" applyBorder="1" applyAlignment="1">
      <alignment horizontal="center" vertical="center" textRotation="90"/>
    </xf>
    <xf numFmtId="0" fontId="1" fillId="0" borderId="19" xfId="0" applyFont="1" applyBorder="1" applyAlignment="1">
      <alignment horizontal="center" vertical="center" textRotation="90"/>
    </xf>
    <xf numFmtId="0" fontId="1" fillId="0" borderId="2" xfId="0" applyFont="1" applyBorder="1" applyAlignment="1">
      <alignment horizontal="center" vertical="center" textRotation="90"/>
    </xf>
    <xf numFmtId="0" fontId="0" fillId="0" borderId="2" xfId="0" applyBorder="1" applyAlignment="1">
      <alignment vertical="center"/>
    </xf>
    <xf numFmtId="0" fontId="1" fillId="0" borderId="3" xfId="0" applyFont="1" applyBorder="1" applyAlignment="1">
      <alignment horizontal="center" vertical="center" textRotation="90"/>
    </xf>
    <xf numFmtId="0" fontId="0" fillId="0" borderId="3" xfId="0" applyBorder="1" applyAlignment="1">
      <alignment horizontal="left"/>
    </xf>
    <xf numFmtId="0" fontId="2" fillId="0" borderId="1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 textRotation="90"/>
    </xf>
    <xf numFmtId="0" fontId="0" fillId="0" borderId="1" xfId="0" applyBorder="1" applyAlignment="1">
      <alignment vertical="center"/>
    </xf>
    <xf numFmtId="0" fontId="0" fillId="0" borderId="19" xfId="0" applyBorder="1" applyAlignment="1">
      <alignment horizontal="left" vertical="center"/>
    </xf>
    <xf numFmtId="0" fontId="0" fillId="0" borderId="0" xfId="0" applyBorder="1"/>
    <xf numFmtId="0" fontId="1" fillId="0" borderId="0" xfId="0" applyFont="1" applyBorder="1" applyAlignment="1">
      <alignment horizontal="center" vertical="center" textRotation="90"/>
    </xf>
    <xf numFmtId="0" fontId="2" fillId="0" borderId="0" xfId="0" applyFont="1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0" xfId="0" applyBorder="1" applyAlignment="1">
      <alignment vertical="center"/>
    </xf>
    <xf numFmtId="0" fontId="2" fillId="2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textRotation="90"/>
    </xf>
    <xf numFmtId="0" fontId="1" fillId="0" borderId="2" xfId="0" applyFont="1" applyBorder="1" applyAlignment="1">
      <alignment horizontal="center" vertical="center" textRotation="90"/>
    </xf>
    <xf numFmtId="0" fontId="1" fillId="0" borderId="3" xfId="0" applyFont="1" applyBorder="1" applyAlignment="1">
      <alignment horizontal="center" vertical="center" textRotation="90"/>
    </xf>
    <xf numFmtId="0" fontId="1" fillId="0" borderId="7" xfId="0" applyFont="1" applyBorder="1" applyAlignment="1">
      <alignment horizontal="center" vertical="center" textRotation="90"/>
    </xf>
    <xf numFmtId="0" fontId="2" fillId="0" borderId="13" xfId="0" applyFont="1" applyBorder="1" applyAlignment="1">
      <alignment horizontal="center" vertical="center" textRotation="90"/>
    </xf>
    <xf numFmtId="0" fontId="2" fillId="0" borderId="6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 textRotation="90"/>
    </xf>
    <xf numFmtId="0" fontId="1" fillId="0" borderId="12" xfId="0" applyFont="1" applyBorder="1" applyAlignment="1">
      <alignment horizontal="center" vertical="center" textRotation="90"/>
    </xf>
    <xf numFmtId="0" fontId="1" fillId="0" borderId="6" xfId="0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 textRotation="90"/>
    </xf>
    <xf numFmtId="0" fontId="1" fillId="0" borderId="13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0" borderId="3" xfId="0" applyBorder="1" applyAlignment="1">
      <alignment horizontal="right" wrapText="1"/>
    </xf>
    <xf numFmtId="0" fontId="0" fillId="0" borderId="2" xfId="0" applyBorder="1" applyAlignment="1">
      <alignment horizontal="right"/>
    </xf>
    <xf numFmtId="0" fontId="0" fillId="0" borderId="2" xfId="0" applyBorder="1" applyAlignment="1">
      <alignment horizontal="right" wrapText="1"/>
    </xf>
    <xf numFmtId="0" fontId="0" fillId="0" borderId="8" xfId="0" applyBorder="1" applyAlignment="1">
      <alignment horizontal="right" wrapText="1"/>
    </xf>
    <xf numFmtId="0" fontId="1" fillId="2" borderId="2" xfId="0" applyFont="1" applyFill="1" applyBorder="1" applyAlignment="1">
      <alignment horizontal="right"/>
    </xf>
    <xf numFmtId="0" fontId="0" fillId="0" borderId="20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nodes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nodes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nodes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F24"/>
  <sheetViews>
    <sheetView workbookViewId="0">
      <selection activeCell="H8" sqref="H8"/>
    </sheetView>
  </sheetViews>
  <sheetFormatPr defaultRowHeight="15"/>
  <cols>
    <col min="2" max="2" width="28.5703125" bestFit="1" customWidth="1"/>
    <col min="3" max="5" width="10.85546875" bestFit="1" customWidth="1"/>
  </cols>
  <sheetData>
    <row r="1" spans="2:6">
      <c r="F1" s="78"/>
    </row>
    <row r="2" spans="2:6" ht="15.75" thickBot="1">
      <c r="F2" s="78"/>
    </row>
    <row r="3" spans="2:6" ht="15.75" thickBot="1">
      <c r="B3" s="54" t="s">
        <v>32</v>
      </c>
      <c r="C3" s="57" t="s">
        <v>22</v>
      </c>
      <c r="D3" s="25" t="s">
        <v>23</v>
      </c>
      <c r="E3" s="25" t="s">
        <v>24</v>
      </c>
      <c r="F3" s="78"/>
    </row>
    <row r="4" spans="2:6">
      <c r="B4" s="50" t="s">
        <v>0</v>
      </c>
      <c r="C4" s="14">
        <v>223</v>
      </c>
      <c r="D4" s="24">
        <v>208</v>
      </c>
      <c r="E4" s="35">
        <v>136</v>
      </c>
      <c r="F4" s="78"/>
    </row>
    <row r="5" spans="2:6">
      <c r="B5" s="1" t="s">
        <v>1</v>
      </c>
      <c r="C5" s="6">
        <v>2008</v>
      </c>
      <c r="D5" s="17">
        <v>3592</v>
      </c>
      <c r="E5" s="28">
        <v>748</v>
      </c>
      <c r="F5" s="78"/>
    </row>
    <row r="6" spans="2:6">
      <c r="B6" s="1" t="s">
        <v>2</v>
      </c>
      <c r="C6" s="8" t="s">
        <v>19</v>
      </c>
      <c r="D6" s="19" t="s">
        <v>19</v>
      </c>
      <c r="E6" s="30" t="s">
        <v>19</v>
      </c>
      <c r="F6" s="78"/>
    </row>
    <row r="7" spans="2:6">
      <c r="B7" s="1" t="s">
        <v>3</v>
      </c>
      <c r="C7" s="8" t="s">
        <v>20</v>
      </c>
      <c r="D7" s="19" t="s">
        <v>20</v>
      </c>
      <c r="E7" s="30" t="s">
        <v>20</v>
      </c>
      <c r="F7" s="78"/>
    </row>
    <row r="8" spans="2:6">
      <c r="B8" s="1" t="s">
        <v>4</v>
      </c>
      <c r="C8" s="8" t="s">
        <v>20</v>
      </c>
      <c r="D8" s="19" t="s">
        <v>21</v>
      </c>
      <c r="E8" s="30" t="s">
        <v>20</v>
      </c>
      <c r="F8" s="78"/>
    </row>
    <row r="9" spans="2:6">
      <c r="B9" s="1" t="s">
        <v>5</v>
      </c>
      <c r="C9" s="5">
        <v>18.009</v>
      </c>
      <c r="D9" s="16">
        <v>34.537999999999997</v>
      </c>
      <c r="E9" s="26">
        <v>11</v>
      </c>
      <c r="F9" s="78"/>
    </row>
    <row r="10" spans="2:6">
      <c r="B10" s="1" t="s">
        <v>6</v>
      </c>
      <c r="C10" s="9">
        <v>19.542999999999999</v>
      </c>
      <c r="D10" s="20">
        <v>35.337000000000003</v>
      </c>
      <c r="E10" s="31">
        <v>12.721</v>
      </c>
      <c r="F10" s="78"/>
    </row>
    <row r="11" spans="2:6">
      <c r="B11" s="1" t="s">
        <v>7</v>
      </c>
      <c r="C11" s="10">
        <v>5</v>
      </c>
      <c r="D11" s="21">
        <v>5</v>
      </c>
      <c r="E11" s="32">
        <v>6</v>
      </c>
      <c r="F11" s="78"/>
    </row>
    <row r="12" spans="2:6">
      <c r="B12" s="1" t="s">
        <v>8</v>
      </c>
      <c r="C12" s="4">
        <v>3</v>
      </c>
      <c r="D12" s="15">
        <v>1</v>
      </c>
      <c r="E12" s="26">
        <v>3</v>
      </c>
      <c r="F12" s="78"/>
    </row>
    <row r="13" spans="2:6">
      <c r="B13" s="1" t="s">
        <v>9</v>
      </c>
      <c r="C13" s="5">
        <v>8.1000000000000003E-2</v>
      </c>
      <c r="D13" s="16">
        <v>0.16700000000000001</v>
      </c>
      <c r="E13" s="27">
        <v>8.1000000000000003E-2</v>
      </c>
      <c r="F13" s="78"/>
    </row>
    <row r="14" spans="2:6">
      <c r="B14" s="1" t="s">
        <v>10</v>
      </c>
      <c r="C14" s="9">
        <v>0.373</v>
      </c>
      <c r="D14" s="20">
        <v>0.27100000000000002</v>
      </c>
      <c r="E14" s="31">
        <v>0.4</v>
      </c>
      <c r="F14" s="78"/>
    </row>
    <row r="15" spans="2:6">
      <c r="B15" s="1" t="s">
        <v>11</v>
      </c>
      <c r="C15" s="11">
        <v>6</v>
      </c>
      <c r="D15" s="22">
        <v>5</v>
      </c>
      <c r="E15" s="33">
        <v>5</v>
      </c>
      <c r="F15" s="78"/>
    </row>
    <row r="16" spans="2:6">
      <c r="B16" s="1" t="s">
        <v>12</v>
      </c>
      <c r="C16" s="11">
        <v>1</v>
      </c>
      <c r="D16" s="22">
        <v>2</v>
      </c>
      <c r="E16" s="33">
        <v>1</v>
      </c>
      <c r="F16" s="78"/>
    </row>
    <row r="17" spans="1:6">
      <c r="B17" s="1" t="s">
        <v>13</v>
      </c>
      <c r="C17" s="9">
        <v>0.42299999999999999</v>
      </c>
      <c r="D17" s="20">
        <v>0.245</v>
      </c>
      <c r="E17" s="31">
        <v>0.39200000000000002</v>
      </c>
      <c r="F17" s="78"/>
    </row>
    <row r="18" spans="1:6">
      <c r="B18" s="1" t="s">
        <v>14</v>
      </c>
      <c r="C18" s="9">
        <v>156.483</v>
      </c>
      <c r="D18" s="20">
        <v>109.776</v>
      </c>
      <c r="E18" s="31">
        <v>108.536</v>
      </c>
      <c r="F18" s="78"/>
    </row>
    <row r="19" spans="1:6" ht="15.75" thickBot="1">
      <c r="B19" s="3" t="s">
        <v>15</v>
      </c>
      <c r="C19" s="12">
        <v>29.706</v>
      </c>
      <c r="D19" s="23">
        <v>12.234999999999999</v>
      </c>
      <c r="E19" s="34">
        <v>32.006999999999998</v>
      </c>
      <c r="F19" s="78"/>
    </row>
    <row r="20" spans="1:6">
      <c r="B20" s="2" t="s">
        <v>16</v>
      </c>
      <c r="C20" s="7">
        <v>0.59699999999999998</v>
      </c>
      <c r="D20" s="18">
        <v>0.59</v>
      </c>
      <c r="E20" s="29">
        <v>0.45300000000000001</v>
      </c>
      <c r="F20" s="78"/>
    </row>
    <row r="21" spans="1:6" ht="15.75" thickBot="1">
      <c r="B21" s="3" t="s">
        <v>17</v>
      </c>
      <c r="C21" s="12">
        <v>0.20399999999999999</v>
      </c>
      <c r="D21" s="23">
        <v>0.23200000000000001</v>
      </c>
      <c r="E21" s="34">
        <v>0.105</v>
      </c>
      <c r="F21" s="78"/>
    </row>
    <row r="22" spans="1:6">
      <c r="B22" s="2" t="s">
        <v>18</v>
      </c>
      <c r="C22" s="13">
        <v>2.395</v>
      </c>
      <c r="D22" s="18">
        <v>2.077</v>
      </c>
      <c r="E22" s="29">
        <v>2.54</v>
      </c>
      <c r="F22" s="78"/>
    </row>
    <row r="23" spans="1:6">
      <c r="F23" s="78"/>
    </row>
    <row r="24" spans="1:6" ht="15.75" thickBot="1">
      <c r="A24" s="77"/>
      <c r="B24" s="77"/>
      <c r="C24" s="77"/>
      <c r="D24" s="77"/>
      <c r="E24" s="77"/>
      <c r="F24" s="79"/>
    </row>
  </sheetData>
  <pageMargins left="0.7" right="0.7" top="0.75" bottom="0.75" header="0.3" footer="0.3"/>
  <pageSetup paperSize="0" orientation="portrait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92"/>
  <sheetViews>
    <sheetView topLeftCell="A79" workbookViewId="0">
      <selection activeCell="H7" sqref="H7"/>
    </sheetView>
  </sheetViews>
  <sheetFormatPr defaultRowHeight="15"/>
  <cols>
    <col min="2" max="2" width="31.7109375" bestFit="1" customWidth="1"/>
    <col min="3" max="3" width="30.85546875" bestFit="1" customWidth="1"/>
    <col min="4" max="5" width="3.7109375" bestFit="1" customWidth="1"/>
    <col min="8" max="8" width="59.85546875" bestFit="1" customWidth="1"/>
  </cols>
  <sheetData>
    <row r="1" spans="2:9">
      <c r="F1" s="78"/>
      <c r="I1" s="78"/>
    </row>
    <row r="2" spans="2:9" ht="15.75" thickBot="1">
      <c r="F2" s="78"/>
      <c r="H2" s="132" t="s">
        <v>313</v>
      </c>
      <c r="I2" s="78"/>
    </row>
    <row r="3" spans="2:9">
      <c r="B3" s="85" t="s">
        <v>138</v>
      </c>
      <c r="C3" s="85" t="s">
        <v>83</v>
      </c>
      <c r="D3" s="111" t="s">
        <v>43</v>
      </c>
      <c r="E3" s="115" t="s">
        <v>44</v>
      </c>
      <c r="F3" s="78"/>
      <c r="H3" s="128" t="str">
        <f>SUBSTITUTE(B3&amp;", "&amp;C3&amp;", "&amp;B4, "&amp;", "\&amp;")</f>
        <v>acoustics, intelligent measurement sys., aerodynamics</v>
      </c>
      <c r="I3" s="78"/>
    </row>
    <row r="4" spans="2:9" ht="15.75" thickBot="1">
      <c r="B4" s="87" t="s">
        <v>139</v>
      </c>
      <c r="C4" s="87"/>
      <c r="D4" s="112"/>
      <c r="E4" s="116"/>
      <c r="F4" s="78"/>
      <c r="H4" s="129"/>
      <c r="I4" s="78"/>
    </row>
    <row r="5" spans="2:9" ht="30">
      <c r="B5" s="86" t="s">
        <v>142</v>
      </c>
      <c r="C5" s="85" t="s">
        <v>148</v>
      </c>
      <c r="D5" s="114" t="s">
        <v>48</v>
      </c>
      <c r="E5" s="116"/>
      <c r="F5" s="78"/>
      <c r="H5" s="128" t="str">
        <f>SUBSTITUTE(B5&amp;", "&amp;C5&amp;", "&amp;B6&amp;", "&amp;C6, "&amp;", "\&amp;")</f>
        <v>coal technology, energy - conventional, combustion, safety \&amp; reliability of plant</v>
      </c>
      <c r="I5" s="78"/>
    </row>
    <row r="6" spans="2:9" ht="15.75" thickBot="1">
      <c r="B6" s="87" t="s">
        <v>143</v>
      </c>
      <c r="C6" s="87" t="s">
        <v>287</v>
      </c>
      <c r="D6" s="112"/>
      <c r="E6" s="116"/>
      <c r="F6" s="78"/>
      <c r="H6" s="129"/>
      <c r="I6" s="78"/>
    </row>
    <row r="7" spans="2:9" ht="30">
      <c r="B7" s="86" t="s">
        <v>162</v>
      </c>
      <c r="C7" s="86" t="s">
        <v>151</v>
      </c>
      <c r="D7" s="114" t="s">
        <v>60</v>
      </c>
      <c r="E7" s="116"/>
      <c r="F7" s="78"/>
      <c r="H7" s="128" t="str">
        <f>SUBSTITUTE(B7&amp;", "&amp;C7&amp;", "&amp;B8&amp;", "&amp;C8, "&amp;", "\&amp;")</f>
        <v>bioprocess engineering, heat \&amp; mass transfer, cells, multiphase flow</v>
      </c>
      <c r="I7" s="78"/>
    </row>
    <row r="8" spans="2:9">
      <c r="B8" s="85" t="s">
        <v>63</v>
      </c>
      <c r="C8" s="85" t="s">
        <v>153</v>
      </c>
      <c r="D8" s="111"/>
      <c r="E8" s="116"/>
      <c r="F8" s="78"/>
      <c r="H8" s="106"/>
      <c r="I8" s="78"/>
    </row>
    <row r="9" spans="2:9" ht="30">
      <c r="B9" s="85" t="s">
        <v>65</v>
      </c>
      <c r="C9" s="85" t="s">
        <v>170</v>
      </c>
      <c r="D9" s="111"/>
      <c r="E9" s="116"/>
      <c r="F9" s="78"/>
      <c r="H9" s="127" t="str">
        <f>SUBSTITUTE(B9&amp;", "&amp;C9&amp;", "&amp;B10&amp;", "&amp;C10, "&amp;", "\&amp;")</f>
        <v>complex fluids \&amp; soft solids, particle technology, design of process systems, reactor engineering</v>
      </c>
      <c r="I9" s="78"/>
    </row>
    <row r="10" spans="2:9">
      <c r="B10" s="85" t="s">
        <v>163</v>
      </c>
      <c r="C10" s="85" t="s">
        <v>188</v>
      </c>
      <c r="D10" s="111"/>
      <c r="E10" s="116"/>
      <c r="F10" s="78"/>
      <c r="H10" s="106"/>
      <c r="I10" s="78"/>
    </row>
    <row r="11" spans="2:9" ht="15.75" thickBot="1">
      <c r="B11" s="87" t="s">
        <v>150</v>
      </c>
      <c r="C11" s="87" t="s">
        <v>157</v>
      </c>
      <c r="D11" s="112"/>
      <c r="E11" s="116"/>
      <c r="F11" s="78"/>
      <c r="H11" s="130" t="str">
        <f>SUBSTITUTE(B11&amp;", "&amp;C11, "&amp;", "\&amp;")</f>
        <v>fluid dynamics, rheology</v>
      </c>
      <c r="I11" s="78"/>
    </row>
    <row r="12" spans="2:9" ht="30">
      <c r="B12" s="86" t="s">
        <v>230</v>
      </c>
      <c r="C12" s="86" t="s">
        <v>246</v>
      </c>
      <c r="D12" s="114" t="s">
        <v>70</v>
      </c>
      <c r="E12" s="116"/>
      <c r="F12" s="78"/>
      <c r="H12" s="128" t="str">
        <f>SUBSTITUTE(B12&amp;", "&amp;C12&amp;", "&amp;B13&amp;", "&amp;C13, "&amp;", "\&amp;")</f>
        <v>building ops \&amp; management, transport ops \&amp; management, computer graphics \&amp; visual., urban \&amp; land management</v>
      </c>
      <c r="I12" s="78"/>
    </row>
    <row r="13" spans="2:9">
      <c r="B13" s="85" t="s">
        <v>123</v>
      </c>
      <c r="C13" s="85" t="s">
        <v>222</v>
      </c>
      <c r="D13" s="111"/>
      <c r="E13" s="116"/>
      <c r="F13" s="78"/>
      <c r="H13" s="106"/>
      <c r="I13" s="78"/>
    </row>
    <row r="14" spans="2:9">
      <c r="B14" s="85" t="s">
        <v>233</v>
      </c>
      <c r="C14" s="85" t="s">
        <v>160</v>
      </c>
      <c r="D14" s="111"/>
      <c r="E14" s="116"/>
      <c r="F14" s="78"/>
      <c r="H14" s="127" t="str">
        <f>SUBSTITUTE(B14&amp;", "&amp;C14&amp;", "&amp;B15, "&amp;", "\&amp;")</f>
        <v>energy efficiency, wind power, intelligent \&amp; expert systems</v>
      </c>
      <c r="I14" s="78"/>
    </row>
    <row r="15" spans="2:9" ht="15.75" thickBot="1">
      <c r="B15" s="87" t="s">
        <v>166</v>
      </c>
      <c r="C15" s="87"/>
      <c r="D15" s="112"/>
      <c r="E15" s="116"/>
      <c r="F15" s="78"/>
      <c r="H15" s="129"/>
      <c r="I15" s="78"/>
    </row>
    <row r="16" spans="2:9" ht="30">
      <c r="B16" s="86" t="s">
        <v>141</v>
      </c>
      <c r="C16" s="86" t="s">
        <v>240</v>
      </c>
      <c r="D16" s="113" t="s">
        <v>136</v>
      </c>
      <c r="E16" s="116"/>
      <c r="F16" s="78"/>
      <c r="H16" s="128" t="str">
        <f>SUBSTITUTE(B16&amp;", "&amp;C16&amp;", "&amp;B17&amp;", "&amp;C17, "&amp;", "\&amp;")</f>
        <v>bioenergy, waste minimisation, waste management, water engineering</v>
      </c>
      <c r="I16" s="78"/>
    </row>
    <row r="17" spans="1:9">
      <c r="B17" s="85" t="s">
        <v>239</v>
      </c>
      <c r="C17" s="85" t="s">
        <v>241</v>
      </c>
      <c r="D17" s="111"/>
      <c r="E17" s="117"/>
      <c r="F17" s="78"/>
      <c r="H17" s="85"/>
      <c r="I17" s="78"/>
    </row>
    <row r="18" spans="1:9" s="84" customFormat="1">
      <c r="B18" s="100"/>
      <c r="C18" s="100"/>
      <c r="D18" s="101"/>
      <c r="E18" s="102"/>
      <c r="F18" s="78"/>
      <c r="I18" s="78"/>
    </row>
    <row r="19" spans="1:9" ht="15.75" thickBot="1">
      <c r="A19" s="77"/>
      <c r="B19" s="77"/>
      <c r="C19" s="77"/>
      <c r="D19" s="77"/>
      <c r="E19" s="77"/>
      <c r="F19" s="79"/>
      <c r="G19" s="133"/>
      <c r="H19" s="77"/>
      <c r="I19" s="79"/>
    </row>
    <row r="20" spans="1:9" s="84" customFormat="1">
      <c r="A20" s="100"/>
      <c r="B20" s="100"/>
      <c r="C20" s="100"/>
      <c r="D20" s="100"/>
      <c r="E20" s="100"/>
      <c r="F20" s="78"/>
      <c r="I20" s="78"/>
    </row>
    <row r="21" spans="1:9" ht="15.75" thickBot="1">
      <c r="F21" s="78"/>
      <c r="H21" s="132" t="s">
        <v>313</v>
      </c>
      <c r="I21" s="78"/>
    </row>
    <row r="22" spans="1:9" ht="30">
      <c r="B22" s="85" t="s">
        <v>258</v>
      </c>
      <c r="C22" s="85" t="s">
        <v>184</v>
      </c>
      <c r="D22" s="111" t="s">
        <v>43</v>
      </c>
      <c r="E22" s="115" t="s">
        <v>137</v>
      </c>
      <c r="F22" s="78"/>
      <c r="H22" s="128" t="str">
        <f>SUBSTITUTE(B22&amp;", "&amp;C22&amp;", "&amp;B23&amp;", "&amp;C23, "&amp;", "\&amp;")</f>
        <v>condensed matter physics, materials synthesis \&amp; growth, magnetism/magnetic phenomena, quantum fluids \&amp; solids</v>
      </c>
      <c r="I22" s="78"/>
    </row>
    <row r="23" spans="1:9">
      <c r="B23" s="85" t="s">
        <v>260</v>
      </c>
      <c r="C23" s="85" t="s">
        <v>270</v>
      </c>
      <c r="D23" s="111"/>
      <c r="E23" s="116"/>
      <c r="F23" s="78"/>
      <c r="H23" s="106"/>
      <c r="I23" s="78"/>
    </row>
    <row r="24" spans="1:9" ht="30">
      <c r="B24" s="85" t="s">
        <v>182</v>
      </c>
      <c r="C24" s="85" t="s">
        <v>261</v>
      </c>
      <c r="D24" s="111"/>
      <c r="E24" s="116"/>
      <c r="F24" s="78"/>
      <c r="H24" s="127" t="str">
        <f>SUBSTITUTE(B24&amp;", "&amp;C24&amp;", "&amp;B25&amp;", "&amp;C25, "&amp;", "\&amp;")</f>
        <v>materials characterisation, solar technology, materials processing, sustainable energy networks</v>
      </c>
      <c r="I24" s="78"/>
    </row>
    <row r="25" spans="1:9" ht="15.75" thickBot="1">
      <c r="B25" s="87" t="s">
        <v>183</v>
      </c>
      <c r="C25" s="87" t="s">
        <v>221</v>
      </c>
      <c r="D25" s="112"/>
      <c r="E25" s="116"/>
      <c r="F25" s="78"/>
      <c r="H25" s="129"/>
      <c r="I25" s="78"/>
    </row>
    <row r="26" spans="1:9" ht="30">
      <c r="B26" s="86" t="s">
        <v>248</v>
      </c>
      <c r="C26" s="86" t="s">
        <v>254</v>
      </c>
      <c r="D26" s="114" t="s">
        <v>48</v>
      </c>
      <c r="E26" s="116"/>
      <c r="F26" s="78"/>
      <c r="H26" s="128" t="str">
        <f>SUBSTITUTE(B26&amp;", "&amp;C26&amp;", "&amp;B27&amp;", "&amp;C27, "&amp;", "\&amp;")</f>
        <v>displays, optoelect. devices \&amp; circuits, electronic devices \&amp; subsys., power electronics</v>
      </c>
      <c r="I26" s="78"/>
    </row>
    <row r="27" spans="1:9">
      <c r="B27" s="85" t="s">
        <v>249</v>
      </c>
      <c r="C27" s="85" t="s">
        <v>255</v>
      </c>
      <c r="D27" s="111"/>
      <c r="E27" s="116"/>
      <c r="F27" s="78"/>
      <c r="H27" s="106"/>
      <c r="I27" s="78"/>
    </row>
    <row r="28" spans="1:9" ht="30">
      <c r="B28" s="85" t="s">
        <v>152</v>
      </c>
      <c r="C28" s="85" t="s">
        <v>120</v>
      </c>
      <c r="D28" s="111"/>
      <c r="E28" s="116"/>
      <c r="F28" s="78"/>
      <c r="H28" s="127" t="str">
        <f>SUBSTITUTE(B28&amp;", "&amp;C28&amp;", "&amp;B29&amp;", "&amp;C29, "&amp;", "\&amp;")</f>
        <v>microsystems, system on chip, optical communications, vlsi design</v>
      </c>
      <c r="I28" s="78"/>
    </row>
    <row r="29" spans="1:9">
      <c r="B29" s="85" t="s">
        <v>251</v>
      </c>
      <c r="C29" s="85" t="s">
        <v>121</v>
      </c>
      <c r="D29" s="111"/>
      <c r="E29" s="116"/>
      <c r="F29" s="78"/>
      <c r="H29" s="106"/>
      <c r="I29" s="78"/>
    </row>
    <row r="30" spans="1:9" ht="15.75" thickBot="1">
      <c r="B30" s="87" t="s">
        <v>252</v>
      </c>
      <c r="C30" s="87"/>
      <c r="D30" s="112"/>
      <c r="E30" s="116"/>
      <c r="F30" s="78"/>
      <c r="H30" s="130" t="str">
        <f>SUBSTITUTE(B30, "&amp;", "\&amp;")</f>
        <v>optical devices \&amp; subsystems</v>
      </c>
      <c r="I30" s="78"/>
    </row>
    <row r="31" spans="1:9" ht="30">
      <c r="B31" s="86" t="s">
        <v>267</v>
      </c>
      <c r="C31" s="86" t="s">
        <v>253</v>
      </c>
      <c r="D31" s="113" t="s">
        <v>60</v>
      </c>
      <c r="E31" s="116"/>
      <c r="F31" s="78"/>
      <c r="H31" s="128" t="str">
        <f>SUBSTITUTE(B31&amp;", "&amp;C31&amp;", "&amp;B32&amp;", "&amp;C32, "&amp;", "\&amp;")</f>
        <v>atoms \&amp; ions, optical phenomena, cold atomic species, plasmas - laser \&amp; fusion</v>
      </c>
      <c r="I31" s="78"/>
    </row>
    <row r="32" spans="1:9">
      <c r="B32" s="85" t="s">
        <v>268</v>
      </c>
      <c r="C32" s="85" t="s">
        <v>265</v>
      </c>
      <c r="D32" s="111"/>
      <c r="E32" s="116"/>
      <c r="F32" s="78"/>
      <c r="H32" s="106"/>
      <c r="I32" s="78"/>
    </row>
    <row r="33" spans="1:9" ht="30">
      <c r="B33" s="85" t="s">
        <v>250</v>
      </c>
      <c r="C33" s="85" t="s">
        <v>271</v>
      </c>
      <c r="D33" s="111"/>
      <c r="E33" s="116"/>
      <c r="F33" s="78"/>
      <c r="H33" s="127" t="str">
        <f>SUBSTITUTE(B33&amp;", "&amp;C33&amp;", "&amp;B34&amp;", "&amp;C34, "&amp;", "\&amp;")</f>
        <v>lasers \&amp; optics, quantum optics \&amp; information, light-matter interactions, scattering \&amp; spectroscopy</v>
      </c>
      <c r="I33" s="78"/>
    </row>
    <row r="34" spans="1:9">
      <c r="B34" s="85" t="s">
        <v>269</v>
      </c>
      <c r="C34" s="85" t="s">
        <v>272</v>
      </c>
      <c r="D34" s="111"/>
      <c r="E34" s="117"/>
      <c r="F34" s="78"/>
      <c r="H34" s="85"/>
      <c r="I34" s="78"/>
    </row>
    <row r="35" spans="1:9" s="84" customFormat="1">
      <c r="B35" s="100"/>
      <c r="C35" s="100"/>
      <c r="D35" s="101"/>
      <c r="E35" s="102"/>
      <c r="F35" s="78"/>
      <c r="I35" s="78"/>
    </row>
    <row r="36" spans="1:9" ht="15.75" thickBot="1">
      <c r="A36" s="77"/>
      <c r="B36" s="77"/>
      <c r="C36" s="77"/>
      <c r="D36" s="77"/>
      <c r="E36" s="77"/>
      <c r="F36" s="79"/>
      <c r="G36" s="133"/>
      <c r="H36" s="77"/>
      <c r="I36" s="79"/>
    </row>
    <row r="37" spans="1:9" s="84" customFormat="1">
      <c r="A37" s="100"/>
      <c r="B37" s="100"/>
      <c r="C37" s="100"/>
      <c r="D37" s="100"/>
      <c r="E37" s="100"/>
      <c r="F37" s="78"/>
      <c r="I37" s="78"/>
    </row>
    <row r="38" spans="1:9" ht="15.75" thickBot="1">
      <c r="F38" s="78"/>
      <c r="H38" s="132" t="s">
        <v>313</v>
      </c>
      <c r="I38" s="78"/>
    </row>
    <row r="39" spans="1:9" ht="30">
      <c r="B39" s="85" t="s">
        <v>53</v>
      </c>
      <c r="C39" s="85" t="s">
        <v>113</v>
      </c>
      <c r="D39" s="111" t="s">
        <v>43</v>
      </c>
      <c r="E39" s="120" t="s">
        <v>201</v>
      </c>
      <c r="F39" s="78"/>
      <c r="H39" s="128" t="str">
        <f>SUBSTITUTE(B39&amp;", "&amp;C39&amp;", "&amp;B40&amp;", "&amp;C40, "&amp;", "\&amp;")</f>
        <v>development (biosciences), modelling \&amp; simul. of it sys., drug formulation \&amp; delivery, theoretical biology</v>
      </c>
      <c r="I39" s="78"/>
    </row>
    <row r="40" spans="1:9" ht="15.75" thickBot="1">
      <c r="B40" s="87" t="s">
        <v>55</v>
      </c>
      <c r="C40" s="87" t="s">
        <v>66</v>
      </c>
      <c r="D40" s="112"/>
      <c r="E40" s="120"/>
      <c r="F40" s="78"/>
      <c r="H40" s="129"/>
      <c r="I40" s="78"/>
    </row>
    <row r="41" spans="1:9" ht="30">
      <c r="B41" s="86" t="s">
        <v>204</v>
      </c>
      <c r="C41" s="86" t="s">
        <v>207</v>
      </c>
      <c r="D41" s="114" t="s">
        <v>48</v>
      </c>
      <c r="E41" s="120"/>
      <c r="F41" s="78"/>
      <c r="H41" s="128" t="str">
        <f>SUBSTITUTE(B41&amp;", "&amp;C41&amp;", "&amp;B42&amp;", "&amp;C42, "&amp;", "\&amp;")</f>
        <v>algebra \&amp; geometry, mathematical analysis, fundamentals of computing, mathematical physics</v>
      </c>
      <c r="I41" s="78"/>
    </row>
    <row r="42" spans="1:9" ht="15.75" thickBot="1">
      <c r="B42" s="87" t="s">
        <v>109</v>
      </c>
      <c r="C42" s="87" t="s">
        <v>208</v>
      </c>
      <c r="D42" s="112"/>
      <c r="E42" s="120"/>
      <c r="F42" s="78"/>
      <c r="H42" s="129"/>
      <c r="I42" s="78"/>
    </row>
    <row r="43" spans="1:9" ht="30">
      <c r="B43" s="86" t="s">
        <v>205</v>
      </c>
      <c r="C43" s="86" t="s">
        <v>210</v>
      </c>
      <c r="D43" s="113" t="s">
        <v>60</v>
      </c>
      <c r="E43" s="120"/>
      <c r="F43" s="78"/>
      <c r="H43" s="128" t="str">
        <f>SUBSTITUTE(B43&amp;", "&amp;C43&amp;", "&amp;B44&amp;", "&amp;C44, "&amp;", "\&amp;")</f>
        <v>continuum mechanics, numerical analysis, logic \&amp; combinatorics, parallel computing</v>
      </c>
      <c r="I43" s="78"/>
    </row>
    <row r="44" spans="1:9">
      <c r="B44" s="85" t="s">
        <v>206</v>
      </c>
      <c r="C44" s="85" t="s">
        <v>116</v>
      </c>
      <c r="D44" s="111"/>
      <c r="E44" s="120"/>
      <c r="F44" s="78"/>
      <c r="H44" s="106"/>
      <c r="I44" s="78"/>
    </row>
    <row r="45" spans="1:9" ht="30">
      <c r="B45" s="85" t="s">
        <v>202</v>
      </c>
      <c r="C45" s="85" t="s">
        <v>64</v>
      </c>
      <c r="D45" s="111"/>
      <c r="E45" s="120"/>
      <c r="F45" s="78"/>
      <c r="H45" s="127" t="str">
        <f>SUBSTITUTE(B45&amp;", "&amp;C45&amp;", "&amp;B46&amp;", "&amp;C46, "&amp;", "\&amp;")</f>
        <v>mathematical aspects of or, population ecology, medical science \&amp; disease, statistics \&amp; appl. probability</v>
      </c>
      <c r="I45" s="78"/>
    </row>
    <row r="46" spans="1:9">
      <c r="B46" s="85" t="s">
        <v>59</v>
      </c>
      <c r="C46" s="85" t="s">
        <v>211</v>
      </c>
      <c r="D46" s="111"/>
      <c r="E46" s="120"/>
      <c r="F46" s="78"/>
      <c r="H46" s="106"/>
      <c r="I46" s="78"/>
    </row>
    <row r="47" spans="1:9">
      <c r="B47" s="85" t="s">
        <v>209</v>
      </c>
      <c r="C47" s="85"/>
      <c r="D47" s="111"/>
      <c r="E47" s="120"/>
      <c r="F47" s="78"/>
      <c r="H47" s="127" t="str">
        <f>SUBSTITUTE(B47, "&amp;", "\&amp;")</f>
        <v>non-linear systems mathematics</v>
      </c>
      <c r="I47" s="78"/>
    </row>
    <row r="48" spans="1:9" s="84" customFormat="1">
      <c r="B48" s="100"/>
      <c r="C48" s="100"/>
      <c r="D48" s="101"/>
      <c r="E48" s="102"/>
      <c r="F48" s="78"/>
      <c r="I48" s="78"/>
    </row>
    <row r="49" spans="1:9" ht="15.75" thickBot="1">
      <c r="A49" s="77"/>
      <c r="B49" s="77"/>
      <c r="C49" s="77"/>
      <c r="D49" s="77"/>
      <c r="E49" s="77"/>
      <c r="F49" s="79"/>
      <c r="G49" s="133"/>
      <c r="H49" s="77"/>
      <c r="I49" s="79"/>
    </row>
    <row r="50" spans="1:9" s="84" customFormat="1">
      <c r="A50" s="100"/>
      <c r="B50" s="100"/>
      <c r="C50" s="100"/>
      <c r="D50" s="100"/>
      <c r="E50" s="100"/>
      <c r="F50" s="78"/>
      <c r="I50" s="78"/>
    </row>
    <row r="51" spans="1:9" ht="15.75" thickBot="1">
      <c r="F51" s="78"/>
      <c r="H51" s="132" t="s">
        <v>313</v>
      </c>
      <c r="I51" s="78"/>
    </row>
    <row r="52" spans="1:9" ht="30">
      <c r="B52" s="85" t="s">
        <v>144</v>
      </c>
      <c r="C52" s="85" t="s">
        <v>169</v>
      </c>
      <c r="D52" s="111" t="s">
        <v>43</v>
      </c>
      <c r="E52" s="120" t="s">
        <v>212</v>
      </c>
      <c r="F52" s="78"/>
      <c r="H52" s="128" t="str">
        <f>SUBSTITUTE(B52&amp;", "&amp;C52&amp;", "&amp;B53&amp;", "&amp;C53, "&amp;", "\&amp;")</f>
        <v>control engineering, manufacturing machine \&amp; plant, electric motor \&amp; drive systems, mech. \&amp; fluid power transmiss.</v>
      </c>
      <c r="I52" s="78"/>
    </row>
    <row r="53" spans="1:9" ht="15.75" thickBot="1">
      <c r="B53" s="87" t="s">
        <v>147</v>
      </c>
      <c r="C53" s="87" t="s">
        <v>197</v>
      </c>
      <c r="D53" s="112"/>
      <c r="E53" s="120"/>
      <c r="F53" s="78"/>
      <c r="H53" s="129"/>
      <c r="I53" s="78"/>
    </row>
    <row r="54" spans="1:9" ht="30">
      <c r="B54" s="86" t="s">
        <v>58</v>
      </c>
      <c r="C54" s="86" t="s">
        <v>129</v>
      </c>
      <c r="D54" s="113" t="s">
        <v>48</v>
      </c>
      <c r="E54" s="120"/>
      <c r="F54" s="78"/>
      <c r="H54" s="128" t="str">
        <f>SUBSTITUTE(B54&amp;", "&amp;C54&amp;", "&amp;B55&amp;", "&amp;C55, "&amp;", "\&amp;")</f>
        <v>bioelectronic devices, mobile computing, cognitive science appl. in ict, multimedia</v>
      </c>
      <c r="I54" s="78"/>
    </row>
    <row r="55" spans="1:9">
      <c r="B55" s="85" t="s">
        <v>90</v>
      </c>
      <c r="C55" s="85" t="s">
        <v>130</v>
      </c>
      <c r="D55" s="111"/>
      <c r="E55" s="120"/>
      <c r="F55" s="78"/>
      <c r="H55" s="106"/>
      <c r="I55" s="78"/>
    </row>
    <row r="56" spans="1:9" ht="30">
      <c r="B56" s="85" t="s">
        <v>108</v>
      </c>
      <c r="C56" s="85" t="s">
        <v>114</v>
      </c>
      <c r="D56" s="111"/>
      <c r="E56" s="120"/>
      <c r="F56" s="78"/>
      <c r="H56" s="127" t="str">
        <f>SUBSTITUTE(B56&amp;", "&amp;C56&amp;", "&amp;B57&amp;", "&amp;C57, "&amp;", "\&amp;")</f>
        <v>digital signal processing, networks \&amp; distributed systems, electromagnetics, rf \&amp; microwave technology</v>
      </c>
      <c r="I56" s="78"/>
    </row>
    <row r="57" spans="1:9">
      <c r="B57" s="85" t="s">
        <v>179</v>
      </c>
      <c r="C57" s="85" t="s">
        <v>117</v>
      </c>
      <c r="D57" s="111"/>
      <c r="E57" s="120"/>
      <c r="F57" s="78"/>
      <c r="H57" s="106"/>
      <c r="I57" s="78"/>
    </row>
    <row r="58" spans="1:9" ht="30">
      <c r="B58" s="85" t="s">
        <v>94</v>
      </c>
      <c r="C58" s="85" t="s">
        <v>102</v>
      </c>
      <c r="D58" s="111"/>
      <c r="E58" s="120"/>
      <c r="F58" s="78"/>
      <c r="H58" s="127" t="str">
        <f>SUBSTITUTE(B58&amp;", "&amp;C58&amp;", "&amp;B59, "&amp;", "\&amp;")</f>
        <v>human communication in ict, vision \&amp; senses - ict appl., human-computer interactions</v>
      </c>
      <c r="I58" s="78"/>
    </row>
    <row r="59" spans="1:9" ht="15.75" thickBot="1">
      <c r="B59" s="87" t="s">
        <v>95</v>
      </c>
      <c r="C59" s="87"/>
      <c r="D59" s="112"/>
      <c r="E59" s="120"/>
      <c r="F59" s="78"/>
      <c r="H59" s="129"/>
      <c r="I59" s="78"/>
    </row>
    <row r="60" spans="1:9" ht="30">
      <c r="B60" s="86" t="s">
        <v>140</v>
      </c>
      <c r="C60" s="86" t="s">
        <v>243</v>
      </c>
      <c r="D60" s="113" t="s">
        <v>60</v>
      </c>
      <c r="E60" s="120"/>
      <c r="F60" s="78"/>
      <c r="H60" s="128" t="str">
        <f>SUBSTITUTE(B60&amp;", "&amp;C60&amp;", "&amp;B61&amp;", "&amp;C61, "&amp;", "\&amp;")</f>
        <v>assess/remediate contamination, ground engineering, civil engineering materials, materials testing \&amp; eng.</v>
      </c>
      <c r="I60" s="78"/>
    </row>
    <row r="61" spans="1:9">
      <c r="B61" s="85" t="s">
        <v>231</v>
      </c>
      <c r="C61" s="85" t="s">
        <v>196</v>
      </c>
      <c r="D61" s="111"/>
      <c r="E61" s="120"/>
      <c r="F61" s="78"/>
      <c r="H61" s="106"/>
      <c r="I61" s="78"/>
    </row>
    <row r="62" spans="1:9" ht="30">
      <c r="B62" s="85" t="s">
        <v>225</v>
      </c>
      <c r="C62" s="85" t="s">
        <v>98</v>
      </c>
      <c r="D62" s="111"/>
      <c r="E62" s="120"/>
      <c r="F62" s="78"/>
      <c r="H62" s="127" t="str">
        <f>SUBSTITUTE(B62&amp;", "&amp;C62&amp;", "&amp;B63&amp;", "&amp;C63, "&amp;", "\&amp;")</f>
        <v>coastal \&amp; waterway engineering, music \&amp; acoustic technology, energy - nuclear, oil \&amp; gas extraction</v>
      </c>
      <c r="I62" s="78"/>
    </row>
    <row r="63" spans="1:9">
      <c r="B63" s="85" t="s">
        <v>227</v>
      </c>
      <c r="C63" s="85" t="s">
        <v>198</v>
      </c>
      <c r="D63" s="111"/>
      <c r="E63" s="120"/>
      <c r="F63" s="78"/>
      <c r="H63" s="106"/>
      <c r="I63" s="78"/>
    </row>
    <row r="64" spans="1:9" ht="15.75" thickBot="1">
      <c r="B64" s="87" t="s">
        <v>193</v>
      </c>
      <c r="C64" s="87" t="s">
        <v>236</v>
      </c>
      <c r="D64" s="112"/>
      <c r="E64" s="120"/>
      <c r="F64" s="78"/>
      <c r="H64" s="130" t="str">
        <f>SUBSTITUTE(B64&amp;", "&amp;C64, "&amp;", "\&amp;")</f>
        <v>eng. dynamics \&amp; tribology, pavement engineering</v>
      </c>
      <c r="I64" s="78"/>
    </row>
    <row r="65" spans="1:9" ht="30">
      <c r="B65" s="86" t="s">
        <v>232</v>
      </c>
      <c r="C65" s="86" t="s">
        <v>127</v>
      </c>
      <c r="D65" s="113" t="s">
        <v>70</v>
      </c>
      <c r="E65" s="120"/>
      <c r="F65" s="78"/>
      <c r="H65" s="128" t="str">
        <f>SUBSTITUTE(B65&amp;", "&amp;C65&amp;", "&amp;B66&amp;", "&amp;C66, "&amp;", "\&amp;")</f>
        <v>construction ops \&amp; management, manufact. business strategy, design \&amp; testing technology, manufact. enterprise ops\&amp; mgmt</v>
      </c>
      <c r="I65" s="78"/>
    </row>
    <row r="66" spans="1:9">
      <c r="B66" s="85" t="s">
        <v>247</v>
      </c>
      <c r="C66" s="85" t="s">
        <v>168</v>
      </c>
      <c r="D66" s="111"/>
      <c r="E66" s="120"/>
      <c r="F66" s="78"/>
      <c r="H66" s="106"/>
      <c r="I66" s="78"/>
    </row>
    <row r="67" spans="1:9" ht="30">
      <c r="B67" s="85" t="s">
        <v>124</v>
      </c>
      <c r="C67" s="85" t="s">
        <v>279</v>
      </c>
      <c r="D67" s="111"/>
      <c r="E67" s="120"/>
      <c r="F67" s="78"/>
      <c r="H67" s="127" t="str">
        <f>SUBSTITUTE(B67&amp;", "&amp;C67&amp;", "&amp;B68&amp;", "&amp;C68, "&amp;", "\&amp;")</f>
        <v>design engineering, nuclear structure, design processes, software engineering</v>
      </c>
      <c r="I67" s="78"/>
    </row>
    <row r="68" spans="1:9">
      <c r="B68" s="85" t="s">
        <v>92</v>
      </c>
      <c r="C68" s="85" t="s">
        <v>119</v>
      </c>
      <c r="D68" s="111"/>
      <c r="E68" s="120"/>
      <c r="F68" s="78"/>
      <c r="H68" s="106"/>
      <c r="I68" s="78"/>
    </row>
    <row r="69" spans="1:9" ht="15.75" thickBot="1">
      <c r="B69" s="87" t="s">
        <v>82</v>
      </c>
      <c r="C69" s="87"/>
      <c r="D69" s="112"/>
      <c r="E69" s="120"/>
      <c r="F69" s="78"/>
      <c r="H69" s="130" t="str">
        <f>SUBSTITUTE(B69, "&amp;", "\&amp;")</f>
        <v>information \&amp; knowledge mgmt</v>
      </c>
      <c r="I69" s="78"/>
    </row>
    <row r="70" spans="1:9" ht="30">
      <c r="B70" s="86" t="s">
        <v>75</v>
      </c>
      <c r="C70" s="86" t="s">
        <v>262</v>
      </c>
      <c r="D70" s="113" t="s">
        <v>136</v>
      </c>
      <c r="E70" s="120"/>
      <c r="F70" s="78"/>
      <c r="H70" s="128" t="str">
        <f>SUBSTITUTE(B70&amp;", "&amp;C70&amp;", "&amp;B71&amp;", "&amp;C71, "&amp;", "\&amp;")</f>
        <v>artificial intelligence, tools for the biosciences, image \&amp; vision computing, underwater engineering</v>
      </c>
      <c r="I70" s="78"/>
    </row>
    <row r="71" spans="1:9">
      <c r="B71" s="85" t="s">
        <v>96</v>
      </c>
      <c r="C71" s="85" t="s">
        <v>159</v>
      </c>
      <c r="D71" s="111"/>
      <c r="E71" s="120"/>
      <c r="F71" s="78"/>
      <c r="H71" s="106"/>
      <c r="I71" s="78"/>
    </row>
    <row r="72" spans="1:9">
      <c r="B72" s="85" t="s">
        <v>101</v>
      </c>
      <c r="C72" s="85"/>
      <c r="D72" s="111"/>
      <c r="E72" s="120"/>
      <c r="F72" s="78"/>
      <c r="H72" s="127" t="str">
        <f>SUBSTITUTE(B72, "&amp;", "\&amp;")</f>
        <v>robotics \&amp; autonomy</v>
      </c>
      <c r="I72" s="78"/>
    </row>
    <row r="73" spans="1:9" s="84" customFormat="1">
      <c r="B73" s="100"/>
      <c r="C73" s="100"/>
      <c r="D73" s="101"/>
      <c r="E73" s="102"/>
      <c r="F73" s="78"/>
      <c r="I73" s="78"/>
    </row>
    <row r="74" spans="1:9" ht="15.75" thickBot="1">
      <c r="A74" s="77"/>
      <c r="B74" s="77"/>
      <c r="C74" s="77"/>
      <c r="D74" s="77"/>
      <c r="E74" s="77"/>
      <c r="F74" s="79"/>
      <c r="G74" s="133"/>
      <c r="H74" s="77"/>
      <c r="I74" s="79"/>
    </row>
    <row r="75" spans="1:9" s="84" customFormat="1">
      <c r="A75" s="100"/>
      <c r="B75" s="100"/>
      <c r="C75" s="100"/>
      <c r="D75" s="100"/>
      <c r="E75" s="100"/>
      <c r="F75" s="78"/>
      <c r="I75" s="78"/>
    </row>
    <row r="76" spans="1:9" ht="15.75" thickBot="1">
      <c r="F76" s="78"/>
      <c r="H76" s="132" t="s">
        <v>313</v>
      </c>
      <c r="I76" s="78"/>
    </row>
    <row r="77" spans="1:9" ht="30">
      <c r="B77" s="85" t="s">
        <v>68</v>
      </c>
      <c r="C77" s="85" t="s">
        <v>176</v>
      </c>
      <c r="D77" s="111" t="s">
        <v>43</v>
      </c>
      <c r="E77" s="115" t="s">
        <v>273</v>
      </c>
      <c r="F77" s="78"/>
      <c r="H77" s="128" t="str">
        <f>SUBSTITUTE(B77&amp;", "&amp;C77&amp;", "&amp;B78&amp;", "&amp;C78, "&amp;", "\&amp;")</f>
        <v>biological \&amp; medicinal chem., chemical synthetic methodology, catalysis \&amp; enzymology, co-ordination chemistry</v>
      </c>
      <c r="I77" s="78"/>
    </row>
    <row r="78" spans="1:9">
      <c r="B78" s="85" t="s">
        <v>71</v>
      </c>
      <c r="C78" s="85" t="s">
        <v>177</v>
      </c>
      <c r="D78" s="111"/>
      <c r="E78" s="116"/>
      <c r="F78" s="78"/>
      <c r="H78" s="106"/>
      <c r="I78" s="78"/>
    </row>
    <row r="79" spans="1:9" ht="30">
      <c r="B79" s="85" t="s">
        <v>73</v>
      </c>
      <c r="C79" s="85" t="s">
        <v>181</v>
      </c>
      <c r="D79" s="111"/>
      <c r="E79" s="116"/>
      <c r="F79" s="78"/>
      <c r="H79" s="127" t="str">
        <f>SUBSTITUTE(B79&amp;", "&amp;C79&amp;", "&amp;B80&amp;", "&amp;C80, "&amp;", "\&amp;")</f>
        <v>chemical biology, gas \&amp; solution phase reactions, chemical structure, physical organic chemistry</v>
      </c>
      <c r="I79" s="78"/>
    </row>
    <row r="80" spans="1:9" ht="15.75" thickBot="1">
      <c r="B80" s="87" t="s">
        <v>175</v>
      </c>
      <c r="C80" s="87" t="s">
        <v>185</v>
      </c>
      <c r="D80" s="112"/>
      <c r="E80" s="116"/>
      <c r="F80" s="78"/>
      <c r="H80" s="129"/>
      <c r="I80" s="78"/>
    </row>
    <row r="81" spans="1:9" ht="30">
      <c r="B81" s="86" t="s">
        <v>172</v>
      </c>
      <c r="C81" s="86" t="s">
        <v>174</v>
      </c>
      <c r="D81" s="114" t="s">
        <v>48</v>
      </c>
      <c r="E81" s="116"/>
      <c r="F81" s="78"/>
      <c r="H81" s="128" t="str">
        <f>SUBSTITUTE(B81&amp;", "&amp;C81&amp;", "&amp;B82&amp;", "&amp;C82, "&amp;", "\&amp;")</f>
        <v>asymmetric chemistry, catalysis \&amp; applied catalysis, carbohydrate chemistry, combinatorial chemistry</v>
      </c>
      <c r="I81" s="78"/>
    </row>
    <row r="82" spans="1:9" ht="15.75" thickBot="1">
      <c r="B82" s="87" t="s">
        <v>173</v>
      </c>
      <c r="C82" s="87" t="s">
        <v>275</v>
      </c>
      <c r="D82" s="112"/>
      <c r="E82" s="116"/>
      <c r="F82" s="78"/>
      <c r="H82" s="129"/>
      <c r="I82" s="78"/>
    </row>
    <row r="83" spans="1:9" ht="30">
      <c r="B83" s="86" t="s">
        <v>42</v>
      </c>
      <c r="C83" s="86" t="s">
        <v>266</v>
      </c>
      <c r="D83" s="114" t="s">
        <v>60</v>
      </c>
      <c r="E83" s="116"/>
      <c r="F83" s="78"/>
      <c r="H83" s="128" t="str">
        <f>SUBSTITUTE(B83&amp;", "&amp;C83&amp;", "&amp;B84&amp;", "&amp;C84, "&amp;", "\&amp;")</f>
        <v>analytical science, plasmas - technological, instrumentation eng. \&amp; dev., surfaces \&amp; interfaces</v>
      </c>
      <c r="I83" s="78"/>
    </row>
    <row r="84" spans="1:9" ht="15.75" thickBot="1">
      <c r="B84" s="87" t="s">
        <v>195</v>
      </c>
      <c r="C84" s="87" t="s">
        <v>189</v>
      </c>
      <c r="D84" s="112"/>
      <c r="E84" s="116"/>
      <c r="F84" s="78"/>
      <c r="H84" s="129"/>
      <c r="I84" s="78"/>
    </row>
    <row r="85" spans="1:9" ht="30">
      <c r="B85" s="86" t="s">
        <v>46</v>
      </c>
      <c r="C85" s="86" t="s">
        <v>156</v>
      </c>
      <c r="D85" s="114" t="s">
        <v>70</v>
      </c>
      <c r="E85" s="116"/>
      <c r="F85" s="78"/>
      <c r="H85" s="128" t="str">
        <f>SUBSTITUTE(B85&amp;", "&amp;C85&amp;", "&amp;B86&amp;", "&amp;C86, "&amp;", "\&amp;")</f>
        <v>biomaterials, power systems plant, med.instrument.device\&amp; equip., tissue engineering</v>
      </c>
      <c r="I85" s="78"/>
    </row>
    <row r="86" spans="1:9">
      <c r="B86" s="85" t="s">
        <v>47</v>
      </c>
      <c r="C86" s="85" t="s">
        <v>56</v>
      </c>
      <c r="D86" s="111"/>
      <c r="E86" s="116"/>
      <c r="F86" s="78"/>
      <c r="H86" s="106"/>
      <c r="I86" s="78"/>
    </row>
    <row r="87" spans="1:9" ht="15.75" thickBot="1">
      <c r="B87" s="87" t="s">
        <v>155</v>
      </c>
      <c r="C87" s="87"/>
      <c r="D87" s="112"/>
      <c r="E87" s="116"/>
      <c r="F87" s="78"/>
      <c r="H87" s="130" t="str">
        <f>SUBSTITUTE(B87, "&amp;", "\&amp;")</f>
        <v>power sys man, prot \&amp; control</v>
      </c>
      <c r="I87" s="78"/>
    </row>
    <row r="88" spans="1:9" ht="30">
      <c r="B88" s="86" t="s">
        <v>178</v>
      </c>
      <c r="C88" s="86" t="s">
        <v>286</v>
      </c>
      <c r="D88" s="113" t="s">
        <v>136</v>
      </c>
      <c r="E88" s="116"/>
      <c r="F88" s="78"/>
      <c r="H88" s="128" t="str">
        <f>SUBSTITUTE(B88&amp;", "&amp;C88&amp;", "&amp;B89&amp;", "&amp;C89, "&amp;", "\&amp;")</f>
        <v>electrochemical science \&amp; eng., mining \&amp; minerals extraction, energy storage, separation processes</v>
      </c>
      <c r="I88" s="78"/>
    </row>
    <row r="89" spans="1:9">
      <c r="B89" s="85" t="s">
        <v>192</v>
      </c>
      <c r="C89" s="85" t="s">
        <v>158</v>
      </c>
      <c r="D89" s="111"/>
      <c r="E89" s="116"/>
      <c r="F89" s="78"/>
      <c r="H89" s="106"/>
      <c r="I89" s="78"/>
    </row>
    <row r="90" spans="1:9">
      <c r="B90" s="85" t="s">
        <v>194</v>
      </c>
      <c r="C90" s="85" t="s">
        <v>238</v>
      </c>
      <c r="D90" s="111"/>
      <c r="E90" s="117"/>
      <c r="F90" s="78"/>
      <c r="H90" s="127" t="str">
        <f>SUBSTITUTE(B90&amp;", "&amp;C90, "&amp;", "\&amp;")</f>
        <v>fuel cell technologies, sustainable energy vectors</v>
      </c>
      <c r="I90" s="78"/>
    </row>
    <row r="91" spans="1:9" s="84" customFormat="1">
      <c r="B91" s="100"/>
      <c r="C91" s="100"/>
      <c r="D91" s="101"/>
      <c r="E91" s="102"/>
      <c r="F91" s="78"/>
      <c r="I91" s="78"/>
    </row>
    <row r="92" spans="1:9" ht="15.75" thickBot="1">
      <c r="A92" s="77"/>
      <c r="B92" s="77"/>
      <c r="C92" s="77"/>
      <c r="D92" s="77"/>
      <c r="E92" s="77"/>
      <c r="F92" s="79"/>
      <c r="G92" s="133"/>
      <c r="H92" s="77"/>
      <c r="I92" s="79"/>
    </row>
  </sheetData>
  <mergeCells count="26">
    <mergeCell ref="E3:E17"/>
    <mergeCell ref="D39:D40"/>
    <mergeCell ref="D41:D42"/>
    <mergeCell ref="D43:D47"/>
    <mergeCell ref="E39:E47"/>
    <mergeCell ref="D22:D25"/>
    <mergeCell ref="D26:D30"/>
    <mergeCell ref="D31:D34"/>
    <mergeCell ref="E22:E34"/>
    <mergeCell ref="D3:D4"/>
    <mergeCell ref="D5:D6"/>
    <mergeCell ref="D7:D11"/>
    <mergeCell ref="D12:D15"/>
    <mergeCell ref="D16:D17"/>
    <mergeCell ref="D88:D90"/>
    <mergeCell ref="E77:E90"/>
    <mergeCell ref="E52:E72"/>
    <mergeCell ref="D77:D80"/>
    <mergeCell ref="D81:D82"/>
    <mergeCell ref="D83:D84"/>
    <mergeCell ref="D85:D87"/>
    <mergeCell ref="D70:D72"/>
    <mergeCell ref="D65:D69"/>
    <mergeCell ref="D60:D64"/>
    <mergeCell ref="D54:D59"/>
    <mergeCell ref="D52:D5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I11"/>
  <sheetViews>
    <sheetView workbookViewId="0">
      <selection activeCell="G23" sqref="G23"/>
    </sheetView>
  </sheetViews>
  <sheetFormatPr defaultRowHeight="15"/>
  <cols>
    <col min="2" max="2" width="16.7109375" bestFit="1" customWidth="1"/>
  </cols>
  <sheetData>
    <row r="1" spans="1:9">
      <c r="I1" s="78"/>
    </row>
    <row r="2" spans="1:9">
      <c r="I2" s="78"/>
    </row>
    <row r="3" spans="1:9" ht="15.75" thickBot="1">
      <c r="A3" s="48"/>
      <c r="C3" s="109" t="s">
        <v>22</v>
      </c>
      <c r="D3" s="109"/>
      <c r="E3" s="109" t="s">
        <v>23</v>
      </c>
      <c r="F3" s="109"/>
      <c r="G3" s="109" t="s">
        <v>24</v>
      </c>
      <c r="H3" s="109"/>
      <c r="I3" s="78"/>
    </row>
    <row r="4" spans="1:9" ht="15.75" thickBot="1">
      <c r="A4" s="48"/>
      <c r="B4" s="60" t="s">
        <v>32</v>
      </c>
      <c r="C4" s="58">
        <v>6</v>
      </c>
      <c r="D4" s="36">
        <v>0.373</v>
      </c>
      <c r="E4" s="38">
        <v>6</v>
      </c>
      <c r="F4" s="37">
        <v>0.373</v>
      </c>
      <c r="G4" s="40">
        <v>5</v>
      </c>
      <c r="H4" s="39">
        <v>0.4</v>
      </c>
      <c r="I4" s="78"/>
    </row>
    <row r="5" spans="1:9" s="48" customFormat="1" ht="15.75" thickBot="1">
      <c r="B5" s="55"/>
      <c r="C5" s="56"/>
      <c r="D5" s="55"/>
      <c r="E5" s="56"/>
      <c r="F5" s="55"/>
      <c r="G5" s="56"/>
      <c r="I5" s="78"/>
    </row>
    <row r="6" spans="1:9" ht="15.75" thickBot="1">
      <c r="B6" s="59" t="s">
        <v>32</v>
      </c>
      <c r="C6" s="57" t="s">
        <v>26</v>
      </c>
      <c r="D6" s="51" t="s">
        <v>27</v>
      </c>
      <c r="E6" s="51" t="s">
        <v>28</v>
      </c>
      <c r="F6" s="51" t="s">
        <v>29</v>
      </c>
      <c r="G6" s="51" t="s">
        <v>30</v>
      </c>
      <c r="H6" s="51" t="s">
        <v>31</v>
      </c>
      <c r="I6" s="78"/>
    </row>
    <row r="7" spans="1:9">
      <c r="B7" s="50" t="s">
        <v>22</v>
      </c>
      <c r="C7" s="53">
        <v>29</v>
      </c>
      <c r="D7" s="53">
        <v>61</v>
      </c>
      <c r="E7" s="53">
        <v>63</v>
      </c>
      <c r="F7" s="53">
        <v>10</v>
      </c>
      <c r="G7" s="53">
        <v>34</v>
      </c>
      <c r="H7" s="53">
        <v>26</v>
      </c>
      <c r="I7" s="78"/>
    </row>
    <row r="8" spans="1:9">
      <c r="B8" s="41" t="s">
        <v>23</v>
      </c>
      <c r="C8" s="44">
        <v>67</v>
      </c>
      <c r="D8" s="44">
        <v>43</v>
      </c>
      <c r="E8" s="44">
        <v>25</v>
      </c>
      <c r="F8" s="44">
        <v>2</v>
      </c>
      <c r="G8" s="44">
        <v>71</v>
      </c>
      <c r="H8" s="42" t="s">
        <v>25</v>
      </c>
      <c r="I8" s="78"/>
    </row>
    <row r="9" spans="1:9">
      <c r="B9" s="41" t="s">
        <v>24</v>
      </c>
      <c r="C9" s="45">
        <v>28</v>
      </c>
      <c r="D9" s="45">
        <v>25</v>
      </c>
      <c r="E9" s="45">
        <v>17</v>
      </c>
      <c r="F9" s="45">
        <v>39</v>
      </c>
      <c r="G9" s="45">
        <v>27</v>
      </c>
      <c r="H9" s="42" t="s">
        <v>25</v>
      </c>
      <c r="I9" s="78"/>
    </row>
    <row r="10" spans="1:9">
      <c r="I10" s="78"/>
    </row>
    <row r="11" spans="1:9" ht="15.75" thickBot="1">
      <c r="A11" s="77"/>
      <c r="B11" s="77"/>
      <c r="C11" s="77"/>
      <c r="D11" s="77"/>
      <c r="E11" s="77"/>
      <c r="F11" s="77"/>
      <c r="G11" s="77"/>
      <c r="H11" s="77"/>
      <c r="I11" s="79"/>
    </row>
  </sheetData>
  <mergeCells count="3">
    <mergeCell ref="C3:D3"/>
    <mergeCell ref="E3:F3"/>
    <mergeCell ref="G3: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O13"/>
  <sheetViews>
    <sheetView workbookViewId="0">
      <selection activeCell="C17" sqref="C17"/>
    </sheetView>
  </sheetViews>
  <sheetFormatPr defaultRowHeight="15"/>
  <cols>
    <col min="2" max="2" width="16.7109375" bestFit="1" customWidth="1"/>
    <col min="3" max="3" width="19.28515625" bestFit="1" customWidth="1"/>
    <col min="4" max="4" width="17" bestFit="1" customWidth="1"/>
    <col min="5" max="6" width="21" bestFit="1" customWidth="1"/>
    <col min="7" max="7" width="19.28515625" bestFit="1" customWidth="1"/>
    <col min="8" max="8" width="17" bestFit="1" customWidth="1"/>
    <col min="9" max="9" width="22" customWidth="1"/>
    <col min="10" max="10" width="21" bestFit="1" customWidth="1"/>
    <col min="12" max="12" width="16.42578125" bestFit="1" customWidth="1"/>
    <col min="14" max="14" width="14.85546875" bestFit="1" customWidth="1"/>
  </cols>
  <sheetData>
    <row r="1" spans="1:15">
      <c r="O1" s="78"/>
    </row>
    <row r="2" spans="1:15" ht="15.75" thickBot="1">
      <c r="O2" s="78"/>
    </row>
    <row r="3" spans="1:15" ht="15.75" thickBot="1">
      <c r="B3" s="59" t="s">
        <v>32</v>
      </c>
      <c r="C3" s="110" t="s">
        <v>26</v>
      </c>
      <c r="D3" s="109"/>
      <c r="E3" s="109" t="s">
        <v>27</v>
      </c>
      <c r="F3" s="109"/>
      <c r="G3" s="109" t="s">
        <v>28</v>
      </c>
      <c r="H3" s="109"/>
      <c r="I3" s="109" t="s">
        <v>29</v>
      </c>
      <c r="J3" s="109"/>
      <c r="K3" s="109" t="s">
        <v>30</v>
      </c>
      <c r="L3" s="109"/>
      <c r="M3" s="109" t="s">
        <v>31</v>
      </c>
      <c r="N3" s="109"/>
      <c r="O3" s="78"/>
    </row>
    <row r="4" spans="1:15">
      <c r="B4" s="76" t="s">
        <v>22</v>
      </c>
      <c r="C4" s="82">
        <v>511</v>
      </c>
      <c r="D4" s="83">
        <v>629252220</v>
      </c>
      <c r="E4" s="82">
        <v>774</v>
      </c>
      <c r="F4" s="83">
        <v>862371774</v>
      </c>
      <c r="G4" s="82">
        <v>1338</v>
      </c>
      <c r="H4" s="83">
        <v>1588154301</v>
      </c>
      <c r="I4" s="82">
        <v>317</v>
      </c>
      <c r="J4" s="83">
        <v>332049139</v>
      </c>
      <c r="K4" s="82">
        <v>480</v>
      </c>
      <c r="L4" s="83">
        <v>584011108</v>
      </c>
      <c r="M4" s="82">
        <v>484</v>
      </c>
      <c r="N4" s="83">
        <v>766100550</v>
      </c>
      <c r="O4" s="78"/>
    </row>
    <row r="5" spans="1:15">
      <c r="B5" s="49" t="s">
        <v>23</v>
      </c>
      <c r="C5" s="43">
        <v>8682</v>
      </c>
      <c r="D5" s="46">
        <v>2659763502</v>
      </c>
      <c r="E5" s="43">
        <v>5167</v>
      </c>
      <c r="F5" s="46">
        <v>1390418857</v>
      </c>
      <c r="G5" s="43">
        <v>1394</v>
      </c>
      <c r="H5" s="46">
        <v>699531193</v>
      </c>
      <c r="I5" s="43">
        <v>1</v>
      </c>
      <c r="J5" s="46">
        <v>1302692</v>
      </c>
      <c r="K5" s="43">
        <v>4099</v>
      </c>
      <c r="L5" s="46">
        <v>1305411413</v>
      </c>
      <c r="M5" s="47" t="s">
        <v>25</v>
      </c>
      <c r="N5" s="47" t="s">
        <v>25</v>
      </c>
      <c r="O5" s="78"/>
    </row>
    <row r="6" spans="1:15">
      <c r="B6" s="49" t="s">
        <v>24</v>
      </c>
      <c r="C6" s="43">
        <v>2015</v>
      </c>
      <c r="D6" s="46">
        <v>246162121</v>
      </c>
      <c r="E6" s="43">
        <v>3995</v>
      </c>
      <c r="F6" s="46">
        <v>661276305</v>
      </c>
      <c r="G6" s="43">
        <v>1328</v>
      </c>
      <c r="H6" s="46">
        <v>88213418</v>
      </c>
      <c r="I6" s="43">
        <v>3455</v>
      </c>
      <c r="J6" s="46">
        <v>496979869</v>
      </c>
      <c r="K6" s="43">
        <v>2567</v>
      </c>
      <c r="L6" s="46">
        <v>385212887</v>
      </c>
      <c r="M6" s="52" t="s">
        <v>25</v>
      </c>
      <c r="N6" s="52" t="s">
        <v>25</v>
      </c>
      <c r="O6" s="78"/>
    </row>
    <row r="7" spans="1:15" ht="15.75" thickBot="1">
      <c r="O7" s="78"/>
    </row>
    <row r="8" spans="1:15" s="61" customFormat="1" ht="30.75" thickBot="1">
      <c r="B8" s="73" t="s">
        <v>32</v>
      </c>
      <c r="C8" s="72" t="s">
        <v>33</v>
      </c>
      <c r="D8" s="68" t="s">
        <v>34</v>
      </c>
      <c r="E8" s="68" t="s">
        <v>35</v>
      </c>
      <c r="F8" s="69" t="s">
        <v>36</v>
      </c>
      <c r="G8" s="70" t="s">
        <v>37</v>
      </c>
      <c r="H8" s="71" t="s">
        <v>38</v>
      </c>
      <c r="I8" s="70" t="s">
        <v>39</v>
      </c>
      <c r="J8" s="68" t="s">
        <v>40</v>
      </c>
      <c r="O8" s="78"/>
    </row>
    <row r="9" spans="1:15">
      <c r="B9" s="75" t="s">
        <v>22</v>
      </c>
      <c r="C9" s="62">
        <f>C4+E4+G4+I4+K4+M4</f>
        <v>3904</v>
      </c>
      <c r="D9" s="63">
        <f>D4+F4+H4+J4+L4+N4</f>
        <v>4761939092</v>
      </c>
      <c r="E9" s="62">
        <v>3072</v>
      </c>
      <c r="F9" s="64">
        <v>3540915946</v>
      </c>
      <c r="G9" s="65">
        <v>3103</v>
      </c>
      <c r="H9" s="66">
        <v>3562007519</v>
      </c>
      <c r="I9" s="65">
        <f t="shared" ref="I9:J11" si="0">G9-E9</f>
        <v>31</v>
      </c>
      <c r="J9" s="67">
        <f t="shared" si="0"/>
        <v>21091573</v>
      </c>
      <c r="O9" s="78"/>
    </row>
    <row r="10" spans="1:15">
      <c r="B10" s="74" t="s">
        <v>23</v>
      </c>
      <c r="C10" s="62">
        <f>C5+E5+G5+I5+K5</f>
        <v>19343</v>
      </c>
      <c r="D10" s="63">
        <f>D5+F5+H5+J5+L5</f>
        <v>6056427657</v>
      </c>
      <c r="E10" s="62">
        <v>16617</v>
      </c>
      <c r="F10" s="64">
        <v>4914626476</v>
      </c>
      <c r="G10" s="65">
        <v>16768</v>
      </c>
      <c r="H10" s="66">
        <v>4938445991</v>
      </c>
      <c r="I10" s="65">
        <f t="shared" si="0"/>
        <v>151</v>
      </c>
      <c r="J10" s="67">
        <f t="shared" si="0"/>
        <v>23819515</v>
      </c>
      <c r="O10" s="78"/>
    </row>
    <row r="11" spans="1:15">
      <c r="B11" s="74" t="s">
        <v>24</v>
      </c>
      <c r="C11" s="62">
        <f>C6+E6+G6+I6+K6</f>
        <v>13360</v>
      </c>
      <c r="D11" s="63">
        <f>D6+F6+H6+J6+L6</f>
        <v>1877844600</v>
      </c>
      <c r="E11" s="62">
        <v>12791</v>
      </c>
      <c r="F11" s="64">
        <v>1748711322</v>
      </c>
      <c r="G11" s="65">
        <v>13179</v>
      </c>
      <c r="H11" s="66">
        <v>1785227448</v>
      </c>
      <c r="I11" s="65">
        <f t="shared" si="0"/>
        <v>388</v>
      </c>
      <c r="J11" s="67">
        <f t="shared" si="0"/>
        <v>36516126</v>
      </c>
      <c r="O11" s="78"/>
    </row>
    <row r="12" spans="1:15">
      <c r="O12" s="78"/>
    </row>
    <row r="13" spans="1:15" ht="15.75" thickBot="1">
      <c r="A13" s="77"/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9"/>
    </row>
  </sheetData>
  <mergeCells count="6">
    <mergeCell ref="M3:N3"/>
    <mergeCell ref="C3:D3"/>
    <mergeCell ref="E3:F3"/>
    <mergeCell ref="G3:H3"/>
    <mergeCell ref="I3:J3"/>
    <mergeCell ref="K3:L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L74"/>
  <sheetViews>
    <sheetView topLeftCell="G1" workbookViewId="0">
      <selection activeCell="P5" sqref="P5"/>
    </sheetView>
  </sheetViews>
  <sheetFormatPr defaultRowHeight="15"/>
  <cols>
    <col min="2" max="2" width="30.140625" bestFit="1" customWidth="1"/>
    <col min="3" max="3" width="30.5703125" bestFit="1" customWidth="1"/>
    <col min="4" max="4" width="31" bestFit="1" customWidth="1"/>
    <col min="5" max="5" width="31.42578125" style="108" bestFit="1" customWidth="1"/>
    <col min="6" max="6" width="65.85546875" style="108" bestFit="1" customWidth="1"/>
    <col min="7" max="7" width="9.140625" style="108"/>
    <col min="8" max="8" width="31.5703125" bestFit="1" customWidth="1"/>
    <col min="9" max="9" width="10.85546875" bestFit="1" customWidth="1"/>
    <col min="10" max="10" width="32.42578125" bestFit="1" customWidth="1"/>
    <col min="11" max="11" width="10.85546875" bestFit="1" customWidth="1"/>
    <col min="12" max="12" width="40.28515625" bestFit="1" customWidth="1"/>
  </cols>
  <sheetData>
    <row r="2" spans="2:12">
      <c r="B2" s="105" t="s">
        <v>316</v>
      </c>
      <c r="C2" s="105" t="s">
        <v>317</v>
      </c>
      <c r="D2" s="105" t="s">
        <v>316</v>
      </c>
      <c r="E2" s="105" t="s">
        <v>317</v>
      </c>
      <c r="F2" s="105" t="s">
        <v>313</v>
      </c>
      <c r="H2" s="105" t="s">
        <v>317</v>
      </c>
      <c r="I2" s="105" t="s">
        <v>318</v>
      </c>
      <c r="J2" s="105" t="s">
        <v>317</v>
      </c>
      <c r="K2" s="105" t="s">
        <v>318</v>
      </c>
      <c r="L2" s="105" t="s">
        <v>313</v>
      </c>
    </row>
    <row r="3" spans="2:12">
      <c r="B3" s="106" t="s">
        <v>41</v>
      </c>
      <c r="C3" s="106" t="s">
        <v>284</v>
      </c>
      <c r="D3" s="106" t="str">
        <f>SUBSTITUTE(B3, "&amp;", "\&amp;")</f>
        <v>ageing: chemistry/biochemistry</v>
      </c>
      <c r="E3" s="106" t="str">
        <f>SUBSTITUTE(C3, "&amp;", "\&amp;")</f>
        <v>animal \&amp; human physiology</v>
      </c>
      <c r="F3" s="106" t="str">
        <f>"{"&amp;D3&amp;"}"&amp;" &amp; "&amp;"{"&amp;E3&amp;"}"&amp;"\\"</f>
        <v>{ageing: chemistry/biochemistry} &amp; {animal \&amp; human physiology}\\</v>
      </c>
      <c r="H3" s="106" t="s">
        <v>298</v>
      </c>
      <c r="I3" s="106" t="s">
        <v>25</v>
      </c>
      <c r="J3" s="106" t="str">
        <f>SUBSTITUTE(H3, "&amp;", "\&amp;")</f>
        <v>accelerator r\&amp;d</v>
      </c>
      <c r="K3" s="106" t="str">
        <f>SUBSTITUTE(I3, "&amp;", "\&amp;")</f>
        <v>-</v>
      </c>
      <c r="L3" s="106" t="str">
        <f>"{"&amp;J3&amp;"}"&amp;" &amp; "&amp;"{"&amp;K3&amp;"}"&amp;"\\"</f>
        <v>{accelerator r\&amp;d} &amp; {-}\\</v>
      </c>
    </row>
    <row r="4" spans="2:12">
      <c r="B4" s="106" t="s">
        <v>105</v>
      </c>
      <c r="C4" s="106" t="s">
        <v>277</v>
      </c>
      <c r="D4" s="106" t="str">
        <f t="shared" ref="D4:D53" si="0">SUBSTITUTE(B4, "&amp;", "\&amp;")</f>
        <v>animal behaviour</v>
      </c>
      <c r="E4" s="106" t="str">
        <f t="shared" ref="E4:E53" si="1">SUBSTITUTE(C4, "&amp;", "\&amp;")</f>
        <v>astron. \&amp; space sci. technol.</v>
      </c>
      <c r="F4" s="106" t="str">
        <f t="shared" ref="F4:F53" si="2">"{"&amp;D4&amp;"}"&amp;" &amp; "&amp;"{"&amp;E4&amp;"}"&amp;"\\"</f>
        <v>{animal behaviour} &amp; {astron. \&amp; space sci. technol.}\\</v>
      </c>
      <c r="H4" s="106" t="s">
        <v>299</v>
      </c>
      <c r="I4" s="106" t="s">
        <v>25</v>
      </c>
      <c r="J4" s="106" t="str">
        <f t="shared" ref="J4:J67" si="3">SUBSTITUTE(H4, "&amp;", "\&amp;")</f>
        <v>agricultural systems</v>
      </c>
      <c r="K4" s="106" t="str">
        <f t="shared" ref="K4:K67" si="4">SUBSTITUTE(I4, "&amp;", "\&amp;")</f>
        <v>-</v>
      </c>
      <c r="L4" s="106" t="str">
        <f t="shared" ref="L4:L67" si="5">"{"&amp;J4&amp;"}"&amp;" &amp; "&amp;"{"&amp;K4&amp;"}"&amp;"\\"</f>
        <v>{agricultural systems} &amp; {-}\\</v>
      </c>
    </row>
    <row r="5" spans="2:12">
      <c r="B5" s="106" t="s">
        <v>223</v>
      </c>
      <c r="C5" s="106" t="s">
        <v>290</v>
      </c>
      <c r="D5" s="106" t="str">
        <f t="shared" si="0"/>
        <v>animal organisms</v>
      </c>
      <c r="E5" s="106" t="str">
        <f t="shared" si="1"/>
        <v>cultural history</v>
      </c>
      <c r="F5" s="106" t="str">
        <f t="shared" si="2"/>
        <v>{animal organisms} &amp; {cultural history}\\</v>
      </c>
      <c r="H5" s="106" t="s">
        <v>284</v>
      </c>
      <c r="I5" s="106" t="s">
        <v>25</v>
      </c>
      <c r="J5" s="106" t="str">
        <f t="shared" si="3"/>
        <v>animal \&amp; human physiology</v>
      </c>
      <c r="K5" s="106" t="str">
        <f t="shared" si="4"/>
        <v>-</v>
      </c>
      <c r="L5" s="106" t="str">
        <f t="shared" si="5"/>
        <v>{animal \&amp; human physiology} &amp; {-}\\</v>
      </c>
    </row>
    <row r="6" spans="2:12">
      <c r="B6" s="106" t="s">
        <v>76</v>
      </c>
      <c r="C6" s="106" t="s">
        <v>297</v>
      </c>
      <c r="D6" s="106" t="str">
        <f t="shared" si="0"/>
        <v>behavioural \&amp; experimental eco</v>
      </c>
      <c r="E6" s="106" t="str">
        <f t="shared" si="1"/>
        <v>cultural studies \&amp; pop culture</v>
      </c>
      <c r="F6" s="106" t="str">
        <f t="shared" si="2"/>
        <v>{behavioural \&amp; experimental eco} &amp; {cultural studies \&amp; pop culture}\\</v>
      </c>
      <c r="H6" s="106" t="s">
        <v>122</v>
      </c>
      <c r="I6" s="106" t="s">
        <v>25</v>
      </c>
      <c r="J6" s="106" t="str">
        <f t="shared" si="3"/>
        <v>applied arts htp</v>
      </c>
      <c r="K6" s="106" t="str">
        <f t="shared" si="4"/>
        <v>-</v>
      </c>
      <c r="L6" s="106" t="str">
        <f t="shared" si="5"/>
        <v>{applied arts htp} &amp; {-}\\</v>
      </c>
    </row>
    <row r="7" spans="2:12">
      <c r="B7" s="106" t="s">
        <v>161</v>
      </c>
      <c r="C7" s="106" t="s">
        <v>306</v>
      </c>
      <c r="D7" s="106" t="str">
        <f t="shared" si="0"/>
        <v>biochemical engineering</v>
      </c>
      <c r="E7" s="106" t="str">
        <f t="shared" si="1"/>
        <v>interpreting \&amp; translation</v>
      </c>
      <c r="F7" s="106" t="str">
        <f t="shared" si="2"/>
        <v>{biochemical engineering} &amp; {interpreting \&amp; translation}\\</v>
      </c>
      <c r="H7" s="106" t="s">
        <v>300</v>
      </c>
      <c r="I7" s="106" t="s">
        <v>25</v>
      </c>
      <c r="J7" s="106" t="str">
        <f t="shared" si="3"/>
        <v>applied linguistics</v>
      </c>
      <c r="K7" s="106" t="str">
        <f t="shared" si="4"/>
        <v>-</v>
      </c>
      <c r="L7" s="106" t="str">
        <f t="shared" si="5"/>
        <v>{applied linguistics} &amp; {-}\\</v>
      </c>
    </row>
    <row r="8" spans="2:12">
      <c r="B8" s="106" t="s">
        <v>45</v>
      </c>
      <c r="C8" s="106" t="s">
        <v>296</v>
      </c>
      <c r="D8" s="106" t="str">
        <f t="shared" si="0"/>
        <v>biomedical sciences</v>
      </c>
      <c r="E8" s="106" t="str">
        <f t="shared" si="1"/>
        <v>publishing</v>
      </c>
      <c r="F8" s="106" t="str">
        <f t="shared" si="2"/>
        <v>{biomedical sciences} &amp; {publishing}\\</v>
      </c>
      <c r="H8" s="106" t="s">
        <v>301</v>
      </c>
      <c r="I8" s="106" t="s">
        <v>25</v>
      </c>
      <c r="J8" s="106" t="str">
        <f t="shared" si="3"/>
        <v>archaeology of literate soc.</v>
      </c>
      <c r="K8" s="106" t="str">
        <f t="shared" si="4"/>
        <v>-</v>
      </c>
      <c r="L8" s="106" t="str">
        <f t="shared" si="5"/>
        <v>{archaeology of literate soc.} &amp; {-}\\</v>
      </c>
    </row>
    <row r="9" spans="2:12">
      <c r="B9" s="106" t="s">
        <v>224</v>
      </c>
      <c r="C9" s="106" t="s">
        <v>298</v>
      </c>
      <c r="D9" s="106" t="str">
        <f t="shared" si="0"/>
        <v>climate \&amp; climate change</v>
      </c>
      <c r="E9" s="106" t="str">
        <f t="shared" si="1"/>
        <v>accelerator r\&amp;d</v>
      </c>
      <c r="F9" s="106" t="str">
        <f t="shared" si="2"/>
        <v>{climate \&amp; climate change} &amp; {accelerator r\&amp;d}\\</v>
      </c>
      <c r="H9" s="106" t="s">
        <v>277</v>
      </c>
      <c r="I9" s="106" t="s">
        <v>25</v>
      </c>
      <c r="J9" s="106" t="str">
        <f t="shared" si="3"/>
        <v>astron. \&amp; space sci. technol.</v>
      </c>
      <c r="K9" s="106" t="str">
        <f t="shared" si="4"/>
        <v>-</v>
      </c>
      <c r="L9" s="106" t="str">
        <f t="shared" si="5"/>
        <v>{astron. \&amp; space sci. technol.} &amp; {-}\\</v>
      </c>
    </row>
    <row r="10" spans="2:12">
      <c r="B10" s="106" t="s">
        <v>89</v>
      </c>
      <c r="C10" s="106" t="s">
        <v>299</v>
      </c>
      <c r="D10" s="106" t="str">
        <f t="shared" si="0"/>
        <v>cognitive psychology</v>
      </c>
      <c r="E10" s="106" t="str">
        <f t="shared" si="1"/>
        <v>agricultural systems</v>
      </c>
      <c r="F10" s="106" t="str">
        <f t="shared" si="2"/>
        <v>{cognitive psychology} &amp; {agricultural systems}\\</v>
      </c>
      <c r="H10" s="106" t="s">
        <v>61</v>
      </c>
      <c r="I10" s="106" t="s">
        <v>25</v>
      </c>
      <c r="J10" s="106" t="str">
        <f t="shared" si="3"/>
        <v>bioinformatics</v>
      </c>
      <c r="K10" s="106" t="str">
        <f t="shared" si="4"/>
        <v>-</v>
      </c>
      <c r="L10" s="106" t="str">
        <f t="shared" si="5"/>
        <v>{bioinformatics} &amp; {-}\\</v>
      </c>
    </row>
    <row r="11" spans="2:12">
      <c r="B11" s="106" t="s">
        <v>91</v>
      </c>
      <c r="C11" s="106" t="s">
        <v>300</v>
      </c>
      <c r="D11" s="106" t="str">
        <f t="shared" si="0"/>
        <v>composition</v>
      </c>
      <c r="E11" s="106" t="str">
        <f t="shared" si="1"/>
        <v>applied linguistics</v>
      </c>
      <c r="F11" s="106" t="str">
        <f t="shared" si="2"/>
        <v>{composition} &amp; {applied linguistics}\\</v>
      </c>
      <c r="H11" s="106" t="s">
        <v>256</v>
      </c>
      <c r="I11" s="106" t="s">
        <v>25</v>
      </c>
      <c r="J11" s="106" t="str">
        <f t="shared" si="3"/>
        <v>biological membranes</v>
      </c>
      <c r="K11" s="106" t="str">
        <f t="shared" si="4"/>
        <v>-</v>
      </c>
      <c r="L11" s="106" t="str">
        <f t="shared" si="5"/>
        <v>{biological membranes} &amp; {-}\\</v>
      </c>
    </row>
    <row r="12" spans="2:12">
      <c r="B12" s="106" t="s">
        <v>78</v>
      </c>
      <c r="C12" s="106" t="s">
        <v>301</v>
      </c>
      <c r="D12" s="106" t="str">
        <f t="shared" si="0"/>
        <v>computational linguistics</v>
      </c>
      <c r="E12" s="106" t="str">
        <f t="shared" si="1"/>
        <v>archaeology of literate soc.</v>
      </c>
      <c r="F12" s="106" t="str">
        <f t="shared" si="2"/>
        <v>{computational linguistics} &amp; {archaeology of literate soc.}\\</v>
      </c>
      <c r="H12" s="106" t="s">
        <v>49</v>
      </c>
      <c r="I12" s="106" t="s">
        <v>25</v>
      </c>
      <c r="J12" s="106" t="str">
        <f t="shared" si="3"/>
        <v>biomechanics \&amp; rehabilitation</v>
      </c>
      <c r="K12" s="106" t="str">
        <f t="shared" si="4"/>
        <v>-</v>
      </c>
      <c r="L12" s="106" t="str">
        <f t="shared" si="5"/>
        <v>{biomechanics \&amp; rehabilitation} &amp; {-}\\</v>
      </c>
    </row>
    <row r="13" spans="2:12">
      <c r="B13" s="106" t="s">
        <v>263</v>
      </c>
      <c r="C13" s="106" t="s">
        <v>281</v>
      </c>
      <c r="D13" s="106" t="str">
        <f t="shared" si="0"/>
        <v>computational methods \&amp; tools</v>
      </c>
      <c r="E13" s="106" t="str">
        <f t="shared" si="1"/>
        <v>bionanoscience</v>
      </c>
      <c r="F13" s="106" t="str">
        <f t="shared" si="2"/>
        <v>{computational methods \&amp; tools} &amp; {bionanoscience}\\</v>
      </c>
      <c r="H13" s="106" t="s">
        <v>51</v>
      </c>
      <c r="I13" s="106" t="s">
        <v>25</v>
      </c>
      <c r="J13" s="106" t="str">
        <f t="shared" si="3"/>
        <v>biomedical neuroscience</v>
      </c>
      <c r="K13" s="106" t="str">
        <f t="shared" si="4"/>
        <v>-</v>
      </c>
      <c r="L13" s="106" t="str">
        <f t="shared" si="5"/>
        <v>{biomedical neuroscience} &amp; {-}\\</v>
      </c>
    </row>
    <row r="14" spans="2:12">
      <c r="B14" s="106" t="s">
        <v>79</v>
      </c>
      <c r="C14" s="106" t="s">
        <v>282</v>
      </c>
      <c r="D14" s="106" t="str">
        <f t="shared" si="0"/>
        <v>criminal law \&amp; criminology</v>
      </c>
      <c r="E14" s="106" t="str">
        <f t="shared" si="1"/>
        <v>bionanotechnology</v>
      </c>
      <c r="F14" s="106" t="str">
        <f t="shared" si="2"/>
        <v>{criminal law \&amp; criminology} &amp; {bionanotechnology}\\</v>
      </c>
      <c r="H14" s="106" t="s">
        <v>281</v>
      </c>
      <c r="I14" s="106" t="s">
        <v>25</v>
      </c>
      <c r="J14" s="106" t="str">
        <f t="shared" si="3"/>
        <v>bionanoscience</v>
      </c>
      <c r="K14" s="106" t="str">
        <f t="shared" si="4"/>
        <v>-</v>
      </c>
      <c r="L14" s="106" t="str">
        <f t="shared" si="5"/>
        <v>{bionanoscience} &amp; {-}\\</v>
      </c>
    </row>
    <row r="15" spans="2:12">
      <c r="B15" s="106" t="s">
        <v>80</v>
      </c>
      <c r="C15" s="106" t="s">
        <v>314</v>
      </c>
      <c r="D15" s="106" t="str">
        <f t="shared" si="0"/>
        <v>criminology</v>
      </c>
      <c r="E15" s="106" t="str">
        <f t="shared" si="1"/>
        <v>cell cycle</v>
      </c>
      <c r="F15" s="106" t="str">
        <f t="shared" si="2"/>
        <v>{criminology} &amp; {cell cycle}\\</v>
      </c>
      <c r="H15" s="106" t="s">
        <v>282</v>
      </c>
      <c r="I15" s="106" t="s">
        <v>25</v>
      </c>
      <c r="J15" s="106" t="str">
        <f t="shared" si="3"/>
        <v>bionanotechnology</v>
      </c>
      <c r="K15" s="106" t="str">
        <f t="shared" si="4"/>
        <v>-</v>
      </c>
      <c r="L15" s="106" t="str">
        <f t="shared" si="5"/>
        <v>{bionanotechnology} &amp; {-}\\</v>
      </c>
    </row>
    <row r="16" spans="2:12">
      <c r="B16" s="106" t="s">
        <v>107</v>
      </c>
      <c r="C16" s="106" t="s">
        <v>275</v>
      </c>
      <c r="D16" s="106" t="str">
        <f t="shared" si="0"/>
        <v>data handling \&amp; storage</v>
      </c>
      <c r="E16" s="106" t="str">
        <f t="shared" si="1"/>
        <v>combinatorial chemistry</v>
      </c>
      <c r="F16" s="106" t="str">
        <f t="shared" si="2"/>
        <v>{data handling \&amp; storage} &amp; {combinatorial chemistry}\\</v>
      </c>
      <c r="H16" s="106" t="s">
        <v>257</v>
      </c>
      <c r="I16" s="106" t="s">
        <v>25</v>
      </c>
      <c r="J16" s="106" t="str">
        <f t="shared" si="3"/>
        <v>biophysics</v>
      </c>
      <c r="K16" s="106" t="str">
        <f t="shared" si="4"/>
        <v>-</v>
      </c>
      <c r="L16" s="106" t="str">
        <f t="shared" si="5"/>
        <v>{biophysics} &amp; {-}\\</v>
      </c>
    </row>
    <row r="17" spans="2:12">
      <c r="B17" s="106" t="s">
        <v>145</v>
      </c>
      <c r="C17" s="106" t="s">
        <v>288</v>
      </c>
      <c r="D17" s="106" t="str">
        <f t="shared" si="0"/>
        <v>development geography</v>
      </c>
      <c r="E17" s="106" t="str">
        <f t="shared" si="1"/>
        <v>crop science</v>
      </c>
      <c r="F17" s="106" t="str">
        <f t="shared" si="2"/>
        <v>{development geography} &amp; {crop science}\\</v>
      </c>
      <c r="H17" s="106" t="s">
        <v>190</v>
      </c>
      <c r="I17" s="106" t="s">
        <v>25</v>
      </c>
      <c r="J17" s="106" t="str">
        <f t="shared" si="3"/>
        <v>carbon capture \&amp; storage</v>
      </c>
      <c r="K17" s="106" t="str">
        <f t="shared" si="4"/>
        <v>-</v>
      </c>
      <c r="L17" s="106" t="str">
        <f t="shared" si="5"/>
        <v>{carbon capture \&amp; storage} &amp; {-}\\</v>
      </c>
    </row>
    <row r="18" spans="2:12">
      <c r="B18" s="106" t="s">
        <v>93</v>
      </c>
      <c r="C18" s="106" t="s">
        <v>291</v>
      </c>
      <c r="D18" s="106" t="str">
        <f t="shared" si="0"/>
        <v>developmental psychology</v>
      </c>
      <c r="E18" s="106" t="str">
        <f t="shared" si="1"/>
        <v>design htp</v>
      </c>
      <c r="F18" s="106" t="str">
        <f t="shared" si="2"/>
        <v>{developmental psychology} &amp; {design htp}\\</v>
      </c>
      <c r="H18" s="106" t="s">
        <v>314</v>
      </c>
      <c r="I18" s="106" t="s">
        <v>25</v>
      </c>
      <c r="J18" s="106" t="str">
        <f t="shared" si="3"/>
        <v>cell cycle</v>
      </c>
      <c r="K18" s="106" t="str">
        <f t="shared" si="4"/>
        <v>-</v>
      </c>
      <c r="L18" s="106" t="str">
        <f t="shared" si="5"/>
        <v>{cell cycle} &amp; {-}\\</v>
      </c>
    </row>
    <row r="19" spans="2:12">
      <c r="B19" s="106" t="s">
        <v>191</v>
      </c>
      <c r="C19" s="106" t="s">
        <v>302</v>
      </c>
      <c r="D19" s="106" t="str">
        <f t="shared" si="0"/>
        <v>diamond light source</v>
      </c>
      <c r="E19" s="106" t="str">
        <f t="shared" si="1"/>
        <v>drama \&amp; theatre - other</v>
      </c>
      <c r="F19" s="106" t="str">
        <f t="shared" si="2"/>
        <v>{diamond light source} &amp; {drama \&amp; theatre - other}\\</v>
      </c>
      <c r="H19" s="106" t="s">
        <v>213</v>
      </c>
      <c r="I19" s="106" t="s">
        <v>25</v>
      </c>
      <c r="J19" s="106" t="str">
        <f t="shared" si="3"/>
        <v>complexity science</v>
      </c>
      <c r="K19" s="106" t="str">
        <f t="shared" si="4"/>
        <v>-</v>
      </c>
      <c r="L19" s="106" t="str">
        <f t="shared" si="5"/>
        <v>{complexity science} &amp; {-}\\</v>
      </c>
    </row>
    <row r="20" spans="2:12">
      <c r="B20" s="106" t="s">
        <v>226</v>
      </c>
      <c r="C20" s="106" t="s">
        <v>292</v>
      </c>
      <c r="D20" s="106" t="str">
        <f t="shared" si="0"/>
        <v>earth \&amp; environmental</v>
      </c>
      <c r="E20" s="106" t="str">
        <f t="shared" si="1"/>
        <v>economic \&amp; social history</v>
      </c>
      <c r="F20" s="106" t="str">
        <f t="shared" si="2"/>
        <v>{earth \&amp; environmental} &amp; {economic \&amp; social history}\\</v>
      </c>
      <c r="H20" s="106" t="s">
        <v>77</v>
      </c>
      <c r="I20" s="106" t="s">
        <v>25</v>
      </c>
      <c r="J20" s="106" t="str">
        <f t="shared" si="3"/>
        <v>comput./corpus linguistics</v>
      </c>
      <c r="K20" s="106" t="str">
        <f t="shared" si="4"/>
        <v>-</v>
      </c>
      <c r="L20" s="106" t="str">
        <f t="shared" si="5"/>
        <v>{comput./corpus linguistics} &amp; {-}\\</v>
      </c>
    </row>
    <row r="21" spans="2:12">
      <c r="B21" s="106" t="s">
        <v>146</v>
      </c>
      <c r="C21" s="106" t="s">
        <v>303</v>
      </c>
      <c r="D21" s="106" t="str">
        <f t="shared" si="0"/>
        <v>earth engineering</v>
      </c>
      <c r="E21" s="106" t="str">
        <f t="shared" si="1"/>
        <v>environmental informatics</v>
      </c>
      <c r="F21" s="106" t="str">
        <f t="shared" si="2"/>
        <v>{earth engineering} &amp; {environmental informatics}\\</v>
      </c>
      <c r="H21" s="106" t="s">
        <v>106</v>
      </c>
      <c r="I21" s="106" t="s">
        <v>25</v>
      </c>
      <c r="J21" s="106" t="str">
        <f t="shared" si="3"/>
        <v>computer sys. \&amp; architecture</v>
      </c>
      <c r="K21" s="106" t="str">
        <f t="shared" si="4"/>
        <v>-</v>
      </c>
      <c r="L21" s="106" t="str">
        <f t="shared" si="5"/>
        <v>{computer sys. \&amp; architecture} &amp; {-}\\</v>
      </c>
    </row>
    <row r="22" spans="2:12">
      <c r="B22" s="106" t="s">
        <v>234</v>
      </c>
      <c r="C22" s="106" t="s">
        <v>304</v>
      </c>
      <c r="D22" s="106" t="str">
        <f t="shared" si="0"/>
        <v>environment \&amp; health</v>
      </c>
      <c r="E22" s="106" t="str">
        <f t="shared" si="1"/>
        <v>escience</v>
      </c>
      <c r="F22" s="106" t="str">
        <f t="shared" si="2"/>
        <v>{environment \&amp; health} &amp; {escience}\\</v>
      </c>
      <c r="H22" s="106" t="s">
        <v>288</v>
      </c>
      <c r="I22" s="106" t="s">
        <v>25</v>
      </c>
      <c r="J22" s="106" t="str">
        <f t="shared" si="3"/>
        <v>crop science</v>
      </c>
      <c r="K22" s="106" t="str">
        <f t="shared" si="4"/>
        <v>-</v>
      </c>
      <c r="L22" s="106" t="str">
        <f t="shared" si="5"/>
        <v>{crop science} &amp; {-}\\</v>
      </c>
    </row>
    <row r="23" spans="2:12">
      <c r="B23" s="106" t="s">
        <v>235</v>
      </c>
      <c r="C23" s="106" t="s">
        <v>278</v>
      </c>
      <c r="D23" s="106" t="str">
        <f t="shared" si="0"/>
        <v>environmental economics</v>
      </c>
      <c r="E23" s="106" t="str">
        <f t="shared" si="1"/>
        <v>galactic \&amp; interstellar astron</v>
      </c>
      <c r="F23" s="106" t="str">
        <f t="shared" si="2"/>
        <v>{environmental economics} &amp; {galactic \&amp; interstellar astron}\\</v>
      </c>
      <c r="H23" s="106" t="s">
        <v>290</v>
      </c>
      <c r="I23" s="106" t="s">
        <v>25</v>
      </c>
      <c r="J23" s="106" t="str">
        <f t="shared" si="3"/>
        <v>cultural history</v>
      </c>
      <c r="K23" s="106" t="str">
        <f t="shared" si="4"/>
        <v>-</v>
      </c>
      <c r="L23" s="106" t="str">
        <f t="shared" si="5"/>
        <v>{cultural history} &amp; {-}\\</v>
      </c>
    </row>
    <row r="24" spans="2:12">
      <c r="B24" s="106" t="s">
        <v>242</v>
      </c>
      <c r="C24" s="106" t="s">
        <v>305</v>
      </c>
      <c r="D24" s="106" t="str">
        <f t="shared" si="0"/>
        <v>geohazards</v>
      </c>
      <c r="E24" s="106" t="str">
        <f t="shared" si="1"/>
        <v>human geography</v>
      </c>
      <c r="F24" s="106" t="str">
        <f t="shared" si="2"/>
        <v>{geohazards} &amp; {human geography}\\</v>
      </c>
      <c r="H24" s="106" t="s">
        <v>297</v>
      </c>
      <c r="I24" s="106" t="s">
        <v>25</v>
      </c>
      <c r="J24" s="106" t="str">
        <f t="shared" si="3"/>
        <v>cultural studies \&amp; pop culture</v>
      </c>
      <c r="K24" s="106" t="str">
        <f t="shared" si="4"/>
        <v>-</v>
      </c>
      <c r="L24" s="106" t="str">
        <f t="shared" si="5"/>
        <v>{cultural studies \&amp; pop culture} &amp; {-}\\</v>
      </c>
    </row>
    <row r="25" spans="2:12">
      <c r="B25" s="106" t="s">
        <v>81</v>
      </c>
      <c r="C25" s="106" t="s">
        <v>293</v>
      </c>
      <c r="D25" s="106" t="str">
        <f t="shared" si="0"/>
        <v>governance</v>
      </c>
      <c r="E25" s="106" t="str">
        <f t="shared" si="1"/>
        <v>language acquisition</v>
      </c>
      <c r="F25" s="106" t="str">
        <f t="shared" si="2"/>
        <v>{governance} &amp; {language acquisition}\\</v>
      </c>
      <c r="H25" s="106" t="s">
        <v>291</v>
      </c>
      <c r="I25" s="106" t="s">
        <v>25</v>
      </c>
      <c r="J25" s="106" t="str">
        <f t="shared" si="3"/>
        <v>design htp</v>
      </c>
      <c r="K25" s="106" t="str">
        <f t="shared" si="4"/>
        <v>-</v>
      </c>
      <c r="L25" s="106" t="str">
        <f t="shared" si="5"/>
        <v>{design htp} &amp; {-}\\</v>
      </c>
    </row>
    <row r="26" spans="2:12">
      <c r="B26" s="106" t="s">
        <v>217</v>
      </c>
      <c r="C26" s="106" t="s">
        <v>294</v>
      </c>
      <c r="D26" s="106" t="str">
        <f t="shared" si="0"/>
        <v>human geography (general)</v>
      </c>
      <c r="E26" s="106" t="str">
        <f t="shared" si="1"/>
        <v>language training/educational</v>
      </c>
      <c r="F26" s="106" t="str">
        <f t="shared" si="2"/>
        <v>{human geography (general)} &amp; {language training/educational}\\</v>
      </c>
      <c r="H26" s="106" t="s">
        <v>125</v>
      </c>
      <c r="I26" s="106" t="s">
        <v>25</v>
      </c>
      <c r="J26" s="106" t="str">
        <f t="shared" si="3"/>
        <v>digital art \&amp; design</v>
      </c>
      <c r="K26" s="106" t="str">
        <f t="shared" si="4"/>
        <v>-</v>
      </c>
      <c r="L26" s="106" t="str">
        <f t="shared" si="5"/>
        <v>{digital art \&amp; design} &amp; {-}\\</v>
      </c>
    </row>
    <row r="27" spans="2:12">
      <c r="B27" s="106" t="s">
        <v>110</v>
      </c>
      <c r="C27" s="106" t="s">
        <v>289</v>
      </c>
      <c r="D27" s="106" t="str">
        <f t="shared" si="0"/>
        <v>industrial-org/occupational</v>
      </c>
      <c r="E27" s="106" t="str">
        <f t="shared" si="1"/>
        <v>languages \&amp; linguistics</v>
      </c>
      <c r="F27" s="106" t="str">
        <f t="shared" si="2"/>
        <v>{industrial-org/occupational} &amp; {languages \&amp; linguistics}\\</v>
      </c>
      <c r="H27" s="106" t="s">
        <v>126</v>
      </c>
      <c r="I27" s="106" t="s">
        <v>25</v>
      </c>
      <c r="J27" s="106" t="str">
        <f t="shared" si="3"/>
        <v>digital arts htp</v>
      </c>
      <c r="K27" s="106" t="str">
        <f t="shared" si="4"/>
        <v>-</v>
      </c>
      <c r="L27" s="106" t="str">
        <f t="shared" si="5"/>
        <v>{digital arts htp} &amp; {-}\\</v>
      </c>
    </row>
    <row r="28" spans="2:12">
      <c r="B28" s="106" t="s">
        <v>84</v>
      </c>
      <c r="C28" s="106" t="s">
        <v>276</v>
      </c>
      <c r="D28" s="106" t="str">
        <f t="shared" si="0"/>
        <v>international law</v>
      </c>
      <c r="E28" s="106" t="str">
        <f t="shared" si="1"/>
        <v>mantle \&amp; core processes</v>
      </c>
      <c r="F28" s="106" t="str">
        <f t="shared" si="2"/>
        <v>{international law} &amp; {mantle \&amp; core processes}\\</v>
      </c>
      <c r="H28" s="106" t="s">
        <v>302</v>
      </c>
      <c r="I28" s="106" t="s">
        <v>25</v>
      </c>
      <c r="J28" s="106" t="str">
        <f t="shared" si="3"/>
        <v>drama \&amp; theatre - other</v>
      </c>
      <c r="K28" s="106" t="str">
        <f t="shared" si="4"/>
        <v>-</v>
      </c>
      <c r="L28" s="106" t="str">
        <f t="shared" si="5"/>
        <v>{drama \&amp; theatre - other} &amp; {-}\\</v>
      </c>
    </row>
    <row r="29" spans="2:12">
      <c r="B29" s="106" t="s">
        <v>111</v>
      </c>
      <c r="C29" s="106" t="s">
        <v>286</v>
      </c>
      <c r="D29" s="106" t="str">
        <f t="shared" si="0"/>
        <v>international relations theory</v>
      </c>
      <c r="E29" s="106" t="str">
        <f t="shared" si="1"/>
        <v>mining \&amp; minerals extraction</v>
      </c>
      <c r="F29" s="106" t="str">
        <f t="shared" si="2"/>
        <v>{international relations theory} &amp; {mining \&amp; minerals extraction}\\</v>
      </c>
      <c r="H29" s="106" t="s">
        <v>292</v>
      </c>
      <c r="I29" s="106" t="s">
        <v>25</v>
      </c>
      <c r="J29" s="106" t="str">
        <f t="shared" si="3"/>
        <v>economic \&amp; social history</v>
      </c>
      <c r="K29" s="106" t="str">
        <f t="shared" si="4"/>
        <v>-</v>
      </c>
      <c r="L29" s="106" t="str">
        <f t="shared" si="5"/>
        <v>{economic \&amp; social history} &amp; {-}\\</v>
      </c>
    </row>
    <row r="30" spans="2:12">
      <c r="B30" s="106" t="s">
        <v>112</v>
      </c>
      <c r="C30" s="106" t="s">
        <v>280</v>
      </c>
      <c r="D30" s="106" t="str">
        <f t="shared" si="0"/>
        <v>knowledge management</v>
      </c>
      <c r="E30" s="106" t="str">
        <f t="shared" si="1"/>
        <v>musculoskeletal system</v>
      </c>
      <c r="F30" s="106" t="str">
        <f t="shared" si="2"/>
        <v>{knowledge management} &amp; {musculoskeletal system}\\</v>
      </c>
      <c r="H30" s="106" t="s">
        <v>214</v>
      </c>
      <c r="I30" s="106" t="s">
        <v>25</v>
      </c>
      <c r="J30" s="106" t="str">
        <f t="shared" si="3"/>
        <v>economics</v>
      </c>
      <c r="K30" s="106" t="str">
        <f t="shared" si="4"/>
        <v>-</v>
      </c>
      <c r="L30" s="106" t="str">
        <f t="shared" si="5"/>
        <v>{economics} &amp; {-}\\</v>
      </c>
    </row>
    <row r="31" spans="2:12">
      <c r="B31" s="106" t="s">
        <v>228</v>
      </c>
      <c r="C31" s="106" t="s">
        <v>279</v>
      </c>
      <c r="D31" s="106" t="str">
        <f t="shared" si="0"/>
        <v>land - ocean interactions</v>
      </c>
      <c r="E31" s="106" t="str">
        <f t="shared" si="1"/>
        <v>nuclear structure</v>
      </c>
      <c r="F31" s="106" t="str">
        <f t="shared" si="2"/>
        <v>{land - ocean interactions} &amp; {nuclear structure}\\</v>
      </c>
      <c r="H31" s="106" t="s">
        <v>215</v>
      </c>
      <c r="I31" s="106" t="s">
        <v>25</v>
      </c>
      <c r="J31" s="106" t="str">
        <f t="shared" si="3"/>
        <v>education</v>
      </c>
      <c r="K31" s="106" t="str">
        <f t="shared" si="4"/>
        <v>-</v>
      </c>
      <c r="L31" s="106" t="str">
        <f t="shared" si="5"/>
        <v>{education} &amp; {-}\\</v>
      </c>
    </row>
    <row r="32" spans="2:12">
      <c r="B32" s="106" t="s">
        <v>167</v>
      </c>
      <c r="C32" s="106" t="s">
        <v>295</v>
      </c>
      <c r="D32" s="106" t="str">
        <f t="shared" si="0"/>
        <v>macro-molecular delivery</v>
      </c>
      <c r="E32" s="106" t="str">
        <f t="shared" si="1"/>
        <v>policy, arts mgmt \&amp; creat ind</v>
      </c>
      <c r="F32" s="106" t="str">
        <f t="shared" si="2"/>
        <v>{macro-molecular delivery} &amp; {policy, arts mgmt \&amp; creat ind}\\</v>
      </c>
      <c r="H32" s="106" t="s">
        <v>149</v>
      </c>
      <c r="I32" s="106" t="s">
        <v>25</v>
      </c>
      <c r="J32" s="106" t="str">
        <f t="shared" si="3"/>
        <v>energy - marine \&amp; hydropower</v>
      </c>
      <c r="K32" s="106" t="str">
        <f t="shared" si="4"/>
        <v>-</v>
      </c>
      <c r="L32" s="106" t="str">
        <f t="shared" si="5"/>
        <v>{energy - marine \&amp; hydropower} &amp; {-}\\</v>
      </c>
    </row>
    <row r="33" spans="2:12">
      <c r="B33" s="106" t="s">
        <v>103</v>
      </c>
      <c r="C33" s="106" t="s">
        <v>307</v>
      </c>
      <c r="D33" s="106" t="str">
        <f t="shared" si="0"/>
        <v>macroeconomics</v>
      </c>
      <c r="E33" s="106" t="str">
        <f t="shared" si="1"/>
        <v>psycholinguistics</v>
      </c>
      <c r="F33" s="106" t="str">
        <f t="shared" si="2"/>
        <v>{macroeconomics} &amp; {psycholinguistics}\\</v>
      </c>
      <c r="H33" s="106" t="s">
        <v>303</v>
      </c>
      <c r="I33" s="106" t="s">
        <v>25</v>
      </c>
      <c r="J33" s="106" t="str">
        <f t="shared" si="3"/>
        <v>environmental informatics</v>
      </c>
      <c r="K33" s="106" t="str">
        <f t="shared" si="4"/>
        <v>-</v>
      </c>
      <c r="L33" s="106" t="str">
        <f t="shared" si="5"/>
        <v>{environmental informatics} &amp; {-}\\</v>
      </c>
    </row>
    <row r="34" spans="2:12">
      <c r="B34" s="106" t="s">
        <v>85</v>
      </c>
      <c r="C34" s="106" t="s">
        <v>287</v>
      </c>
      <c r="D34" s="106" t="str">
        <f t="shared" si="0"/>
        <v>marketing</v>
      </c>
      <c r="E34" s="106" t="str">
        <f t="shared" si="1"/>
        <v>safety \&amp; reliability of plant</v>
      </c>
      <c r="F34" s="106" t="str">
        <f t="shared" si="2"/>
        <v>{marketing} &amp; {safety \&amp; reliability of plant}\\</v>
      </c>
      <c r="H34" s="106" t="s">
        <v>216</v>
      </c>
      <c r="I34" s="106" t="s">
        <v>25</v>
      </c>
      <c r="J34" s="106" t="str">
        <f t="shared" si="3"/>
        <v>environmental planning</v>
      </c>
      <c r="K34" s="106" t="str">
        <f t="shared" si="4"/>
        <v>-</v>
      </c>
      <c r="L34" s="106" t="str">
        <f t="shared" si="5"/>
        <v>{environmental planning} &amp; {-}\\</v>
      </c>
    </row>
    <row r="35" spans="2:12">
      <c r="B35" s="106" t="s">
        <v>57</v>
      </c>
      <c r="C35" s="106" t="s">
        <v>308</v>
      </c>
      <c r="D35" s="106" t="str">
        <f t="shared" si="0"/>
        <v>mathematical \&amp; statistic psych</v>
      </c>
      <c r="E35" s="106" t="str">
        <f t="shared" si="1"/>
        <v>science-based archaeology</v>
      </c>
      <c r="F35" s="106" t="str">
        <f t="shared" si="2"/>
        <v>{mathematical \&amp; statistic psych} &amp; {science-based archaeology}\\</v>
      </c>
      <c r="H35" s="106" t="s">
        <v>304</v>
      </c>
      <c r="I35" s="106" t="s">
        <v>25</v>
      </c>
      <c r="J35" s="106" t="str">
        <f t="shared" si="3"/>
        <v>escience</v>
      </c>
      <c r="K35" s="106" t="str">
        <f t="shared" si="4"/>
        <v>-</v>
      </c>
      <c r="L35" s="106" t="str">
        <f t="shared" si="5"/>
        <v>{escience} &amp; {-}\\</v>
      </c>
    </row>
    <row r="36" spans="2:12">
      <c r="B36" s="106" t="s">
        <v>203</v>
      </c>
      <c r="C36" s="106" t="s">
        <v>309</v>
      </c>
      <c r="D36" s="106" t="str">
        <f t="shared" si="0"/>
        <v>microeconomic theory</v>
      </c>
      <c r="E36" s="106" t="str">
        <f t="shared" si="1"/>
        <v>sociolinguistics</v>
      </c>
      <c r="F36" s="106" t="str">
        <f t="shared" si="2"/>
        <v>{microeconomic theory} &amp; {sociolinguistics}\\</v>
      </c>
      <c r="H36" s="106" t="s">
        <v>180</v>
      </c>
      <c r="I36" s="106" t="s">
        <v>25</v>
      </c>
      <c r="J36" s="106" t="str">
        <f t="shared" si="3"/>
        <v>evolution \&amp; populations</v>
      </c>
      <c r="K36" s="106" t="str">
        <f t="shared" si="4"/>
        <v>-</v>
      </c>
      <c r="L36" s="106" t="str">
        <f t="shared" si="5"/>
        <v>{evolution \&amp; populations} &amp; {-}\\</v>
      </c>
    </row>
    <row r="37" spans="2:12">
      <c r="B37" s="106" t="s">
        <v>99</v>
      </c>
      <c r="C37" s="106" t="s">
        <v>283</v>
      </c>
      <c r="D37" s="106" t="str">
        <f t="shared" si="0"/>
        <v>musical performance</v>
      </c>
      <c r="E37" s="106" t="str">
        <f t="shared" si="1"/>
        <v>stem cell biology</v>
      </c>
      <c r="F37" s="106" t="str">
        <f t="shared" si="2"/>
        <v>{musical performance} &amp; {stem cell biology}\\</v>
      </c>
      <c r="H37" s="106" t="s">
        <v>164</v>
      </c>
      <c r="I37" s="106" t="s">
        <v>25</v>
      </c>
      <c r="J37" s="106" t="str">
        <f t="shared" si="3"/>
        <v>food processing</v>
      </c>
      <c r="K37" s="106" t="str">
        <f t="shared" si="4"/>
        <v>-</v>
      </c>
      <c r="L37" s="106" t="str">
        <f t="shared" si="5"/>
        <v>{food processing} &amp; {-}\\</v>
      </c>
    </row>
    <row r="38" spans="2:12">
      <c r="B38" s="106" t="s">
        <v>52</v>
      </c>
      <c r="C38" s="106" t="s">
        <v>285</v>
      </c>
      <c r="D38" s="106" t="str">
        <f t="shared" si="0"/>
        <v>novel industrial products</v>
      </c>
      <c r="E38" s="106" t="str">
        <f t="shared" si="1"/>
        <v>upper atmos process \&amp; geospace</v>
      </c>
      <c r="F38" s="106" t="str">
        <f t="shared" si="2"/>
        <v>{novel industrial products} &amp; {upper atmos process \&amp; geospace}\\</v>
      </c>
      <c r="H38" s="106" t="s">
        <v>165</v>
      </c>
      <c r="I38" s="106" t="s">
        <v>25</v>
      </c>
      <c r="J38" s="106" t="str">
        <f t="shared" si="3"/>
        <v>food structure/composition</v>
      </c>
      <c r="K38" s="106" t="str">
        <f t="shared" si="4"/>
        <v>-</v>
      </c>
      <c r="L38" s="106" t="str">
        <f t="shared" si="5"/>
        <v>{food structure/composition} &amp; {-}\\</v>
      </c>
    </row>
    <row r="39" spans="2:12">
      <c r="B39" s="106" t="s">
        <v>115</v>
      </c>
      <c r="C39" s="107" t="s">
        <v>25</v>
      </c>
      <c r="D39" s="106" t="str">
        <f t="shared" si="0"/>
        <v>organisational studies</v>
      </c>
      <c r="E39" s="106" t="str">
        <f t="shared" si="1"/>
        <v>-</v>
      </c>
      <c r="F39" s="106" t="str">
        <f t="shared" si="2"/>
        <v>{organisational studies} &amp; {-}\\</v>
      </c>
      <c r="H39" s="106" t="s">
        <v>264</v>
      </c>
      <c r="I39" s="106" t="s">
        <v>25</v>
      </c>
      <c r="J39" s="106" t="str">
        <f t="shared" si="3"/>
        <v>fusion</v>
      </c>
      <c r="K39" s="106" t="str">
        <f t="shared" si="4"/>
        <v>-</v>
      </c>
      <c r="L39" s="106" t="str">
        <f t="shared" si="5"/>
        <v>{fusion} &amp; {-}\\</v>
      </c>
    </row>
    <row r="40" spans="2:12">
      <c r="B40" s="106" t="s">
        <v>186</v>
      </c>
      <c r="C40" s="107" t="s">
        <v>25</v>
      </c>
      <c r="D40" s="106" t="str">
        <f t="shared" si="0"/>
        <v>plant physiology</v>
      </c>
      <c r="E40" s="106" t="str">
        <f t="shared" si="1"/>
        <v>-</v>
      </c>
      <c r="F40" s="106" t="str">
        <f t="shared" si="2"/>
        <v>{plant physiology} &amp; {-}\\</v>
      </c>
      <c r="H40" s="106" t="s">
        <v>278</v>
      </c>
      <c r="I40" s="106" t="s">
        <v>25</v>
      </c>
      <c r="J40" s="106" t="str">
        <f t="shared" si="3"/>
        <v>galactic \&amp; interstellar astron</v>
      </c>
      <c r="K40" s="106" t="str">
        <f t="shared" si="4"/>
        <v>-</v>
      </c>
      <c r="L40" s="106" t="str">
        <f t="shared" si="5"/>
        <v>{galactic \&amp; interstellar astron} &amp; {-}\\</v>
      </c>
    </row>
    <row r="41" spans="2:12">
      <c r="B41" s="106" t="s">
        <v>187</v>
      </c>
      <c r="C41" s="107" t="s">
        <v>25</v>
      </c>
      <c r="D41" s="106" t="str">
        <f t="shared" si="0"/>
        <v>plant responses to environment</v>
      </c>
      <c r="E41" s="106" t="str">
        <f t="shared" si="1"/>
        <v>-</v>
      </c>
      <c r="F41" s="106" t="str">
        <f t="shared" si="2"/>
        <v>{plant responses to environment} &amp; {-}\\</v>
      </c>
      <c r="H41" s="106" t="s">
        <v>67</v>
      </c>
      <c r="I41" s="106" t="s">
        <v>25</v>
      </c>
      <c r="J41" s="106" t="str">
        <f t="shared" si="3"/>
        <v>genomics</v>
      </c>
      <c r="K41" s="106" t="str">
        <f t="shared" si="4"/>
        <v>-</v>
      </c>
      <c r="L41" s="106" t="str">
        <f t="shared" si="5"/>
        <v>{genomics} &amp; {-}\\</v>
      </c>
    </row>
    <row r="42" spans="2:12">
      <c r="B42" s="106" t="s">
        <v>104</v>
      </c>
      <c r="C42" s="107" t="s">
        <v>25</v>
      </c>
      <c r="D42" s="106" t="str">
        <f t="shared" si="0"/>
        <v>political geography</v>
      </c>
      <c r="E42" s="106" t="str">
        <f t="shared" si="1"/>
        <v>-</v>
      </c>
      <c r="F42" s="106" t="str">
        <f t="shared" si="2"/>
        <v>{political geography} &amp; {-}\\</v>
      </c>
      <c r="H42" s="106" t="s">
        <v>259</v>
      </c>
      <c r="I42" s="106" t="s">
        <v>25</v>
      </c>
      <c r="J42" s="106" t="str">
        <f t="shared" si="3"/>
        <v>high performance computing</v>
      </c>
      <c r="K42" s="106" t="str">
        <f t="shared" si="4"/>
        <v>-</v>
      </c>
      <c r="L42" s="106" t="str">
        <f t="shared" si="5"/>
        <v>{high performance computing} &amp; {-}\\</v>
      </c>
    </row>
    <row r="43" spans="2:12">
      <c r="B43" s="106" t="s">
        <v>171</v>
      </c>
      <c r="C43" s="107" t="s">
        <v>25</v>
      </c>
      <c r="D43" s="106" t="str">
        <f t="shared" si="0"/>
        <v>protein engineering</v>
      </c>
      <c r="E43" s="106" t="str">
        <f t="shared" si="1"/>
        <v>-</v>
      </c>
      <c r="F43" s="106" t="str">
        <f t="shared" si="2"/>
        <v>{protein engineering} &amp; {-}\\</v>
      </c>
      <c r="H43" s="106" t="s">
        <v>305</v>
      </c>
      <c r="I43" s="106" t="s">
        <v>25</v>
      </c>
      <c r="J43" s="106" t="str">
        <f t="shared" si="3"/>
        <v>human geography</v>
      </c>
      <c r="K43" s="106" t="str">
        <f t="shared" si="4"/>
        <v>-</v>
      </c>
      <c r="L43" s="106" t="str">
        <f t="shared" si="5"/>
        <v>{human geography} &amp; {-}\\</v>
      </c>
    </row>
    <row r="44" spans="2:12">
      <c r="B44" s="106" t="s">
        <v>229</v>
      </c>
      <c r="C44" s="107" t="s">
        <v>25</v>
      </c>
      <c r="D44" s="106" t="str">
        <f t="shared" si="0"/>
        <v>regional \&amp; extreme weather</v>
      </c>
      <c r="E44" s="106" t="str">
        <f t="shared" si="1"/>
        <v>-</v>
      </c>
      <c r="F44" s="106" t="str">
        <f t="shared" si="2"/>
        <v>{regional \&amp; extreme weather} &amp; {-}\\</v>
      </c>
      <c r="H44" s="106" t="s">
        <v>306</v>
      </c>
      <c r="I44" s="106" t="s">
        <v>25</v>
      </c>
      <c r="J44" s="106" t="str">
        <f t="shared" si="3"/>
        <v>interpreting \&amp; translation</v>
      </c>
      <c r="K44" s="106" t="str">
        <f t="shared" si="4"/>
        <v>-</v>
      </c>
      <c r="L44" s="106" t="str">
        <f t="shared" si="5"/>
        <v>{interpreting \&amp; translation} &amp; {-}\\</v>
      </c>
    </row>
    <row r="45" spans="2:12">
      <c r="B45" s="106" t="s">
        <v>199</v>
      </c>
      <c r="C45" s="107" t="s">
        <v>25</v>
      </c>
      <c r="D45" s="106" t="str">
        <f t="shared" si="0"/>
        <v>research approaches</v>
      </c>
      <c r="E45" s="106" t="str">
        <f t="shared" si="1"/>
        <v>-</v>
      </c>
      <c r="F45" s="106" t="str">
        <f t="shared" si="2"/>
        <v>{research approaches} &amp; {-}\\</v>
      </c>
      <c r="H45" s="106" t="s">
        <v>293</v>
      </c>
      <c r="I45" s="106" t="s">
        <v>25</v>
      </c>
      <c r="J45" s="106" t="str">
        <f t="shared" si="3"/>
        <v>language acquisition</v>
      </c>
      <c r="K45" s="106" t="str">
        <f t="shared" si="4"/>
        <v>-</v>
      </c>
      <c r="L45" s="106" t="str">
        <f t="shared" si="5"/>
        <v>{language acquisition} &amp; {-}\\</v>
      </c>
    </row>
    <row r="46" spans="2:12">
      <c r="B46" s="106" t="s">
        <v>87</v>
      </c>
      <c r="C46" s="107" t="s">
        <v>25</v>
      </c>
      <c r="D46" s="106" t="str">
        <f t="shared" si="0"/>
        <v>science \&amp; technology studies</v>
      </c>
      <c r="E46" s="106" t="str">
        <f t="shared" si="1"/>
        <v>-</v>
      </c>
      <c r="F46" s="106" t="str">
        <f t="shared" si="2"/>
        <v>{science \&amp; technology studies} &amp; {-}\\</v>
      </c>
      <c r="H46" s="106" t="s">
        <v>294</v>
      </c>
      <c r="I46" s="106" t="s">
        <v>25</v>
      </c>
      <c r="J46" s="106" t="str">
        <f t="shared" si="3"/>
        <v>language training/educational</v>
      </c>
      <c r="K46" s="106" t="str">
        <f t="shared" si="4"/>
        <v>-</v>
      </c>
      <c r="L46" s="106" t="str">
        <f t="shared" si="5"/>
        <v>{language training/educational} &amp; {-}\\</v>
      </c>
    </row>
    <row r="47" spans="2:12">
      <c r="B47" s="106" t="s">
        <v>133</v>
      </c>
      <c r="C47" s="107" t="s">
        <v>25</v>
      </c>
      <c r="D47" s="106" t="str">
        <f t="shared" si="0"/>
        <v>social anthropology</v>
      </c>
      <c r="E47" s="106" t="str">
        <f t="shared" si="1"/>
        <v>-</v>
      </c>
      <c r="F47" s="106" t="str">
        <f t="shared" si="2"/>
        <v>{social anthropology} &amp; {-}\\</v>
      </c>
      <c r="H47" s="106" t="s">
        <v>289</v>
      </c>
      <c r="I47" s="106" t="s">
        <v>25</v>
      </c>
      <c r="J47" s="106" t="str">
        <f t="shared" si="3"/>
        <v>languages \&amp; linguistics</v>
      </c>
      <c r="K47" s="106" t="str">
        <f t="shared" si="4"/>
        <v>-</v>
      </c>
      <c r="L47" s="106" t="str">
        <f t="shared" si="5"/>
        <v>{languages \&amp; linguistics} &amp; {-}\\</v>
      </c>
    </row>
    <row r="48" spans="2:12">
      <c r="B48" s="106" t="s">
        <v>88</v>
      </c>
      <c r="C48" s="107" t="s">
        <v>25</v>
      </c>
      <c r="D48" s="106" t="str">
        <f t="shared" si="0"/>
        <v>social policy</v>
      </c>
      <c r="E48" s="106" t="str">
        <f t="shared" si="1"/>
        <v>-</v>
      </c>
      <c r="F48" s="106" t="str">
        <f t="shared" si="2"/>
        <v>{social policy} &amp; {-}\\</v>
      </c>
      <c r="H48" s="106" t="s">
        <v>218</v>
      </c>
      <c r="I48" s="106" t="s">
        <v>25</v>
      </c>
      <c r="J48" s="106" t="str">
        <f t="shared" si="3"/>
        <v>management \&amp; business studies</v>
      </c>
      <c r="K48" s="106" t="str">
        <f t="shared" si="4"/>
        <v>-</v>
      </c>
      <c r="L48" s="106" t="str">
        <f t="shared" si="5"/>
        <v>{management \&amp; business studies} &amp; {-}\\</v>
      </c>
    </row>
    <row r="49" spans="2:12">
      <c r="B49" s="106" t="s">
        <v>118</v>
      </c>
      <c r="C49" s="107" t="s">
        <v>25</v>
      </c>
      <c r="D49" s="106" t="str">
        <f t="shared" si="0"/>
        <v>social psychology</v>
      </c>
      <c r="E49" s="106" t="str">
        <f t="shared" si="1"/>
        <v>-</v>
      </c>
      <c r="F49" s="106" t="str">
        <f t="shared" si="2"/>
        <v>{social psychology} &amp; {-}\\</v>
      </c>
      <c r="H49" s="106" t="s">
        <v>276</v>
      </c>
      <c r="I49" s="106" t="s">
        <v>25</v>
      </c>
      <c r="J49" s="106" t="str">
        <f t="shared" si="3"/>
        <v>mantle \&amp; core processes</v>
      </c>
      <c r="K49" s="106" t="str">
        <f t="shared" si="4"/>
        <v>-</v>
      </c>
      <c r="L49" s="106" t="str">
        <f t="shared" si="5"/>
        <v>{mantle \&amp; core processes} &amp; {-}\\</v>
      </c>
    </row>
    <row r="50" spans="2:12">
      <c r="B50" s="106" t="s">
        <v>134</v>
      </c>
      <c r="C50" s="107" t="s">
        <v>25</v>
      </c>
      <c r="D50" s="106" t="str">
        <f t="shared" si="0"/>
        <v>social theory</v>
      </c>
      <c r="E50" s="106" t="str">
        <f t="shared" si="1"/>
        <v>-</v>
      </c>
      <c r="F50" s="106" t="str">
        <f t="shared" si="2"/>
        <v>{social theory} &amp; {-}\\</v>
      </c>
      <c r="H50" s="106" t="s">
        <v>128</v>
      </c>
      <c r="I50" s="106" t="s">
        <v>25</v>
      </c>
      <c r="J50" s="106" t="str">
        <f t="shared" si="3"/>
        <v>media \&amp; communication studies</v>
      </c>
      <c r="K50" s="106" t="str">
        <f t="shared" si="4"/>
        <v>-</v>
      </c>
      <c r="L50" s="106" t="str">
        <f t="shared" si="5"/>
        <v>{media \&amp; communication studies} &amp; {-}\\</v>
      </c>
    </row>
    <row r="51" spans="2:12">
      <c r="B51" s="106" t="s">
        <v>245</v>
      </c>
      <c r="C51" s="107" t="s">
        <v>25</v>
      </c>
      <c r="D51" s="106" t="str">
        <f t="shared" si="0"/>
        <v>survey \&amp; monitoring</v>
      </c>
      <c r="E51" s="106" t="str">
        <f t="shared" si="1"/>
        <v>-</v>
      </c>
      <c r="F51" s="106" t="str">
        <f t="shared" si="2"/>
        <v>{survey \&amp; monitoring} &amp; {-}\\</v>
      </c>
      <c r="H51" s="106" t="s">
        <v>50</v>
      </c>
      <c r="I51" s="106" t="s">
        <v>25</v>
      </c>
      <c r="J51" s="106" t="str">
        <f t="shared" si="3"/>
        <v>medical imaging</v>
      </c>
      <c r="K51" s="106" t="str">
        <f t="shared" si="4"/>
        <v>-</v>
      </c>
      <c r="L51" s="106" t="str">
        <f t="shared" si="5"/>
        <v>{medical imaging} &amp; {-}\\</v>
      </c>
    </row>
    <row r="52" spans="2:12">
      <c r="B52" s="106" t="s">
        <v>54</v>
      </c>
      <c r="C52" s="107" t="s">
        <v>25</v>
      </c>
      <c r="D52" s="106" t="str">
        <f t="shared" si="0"/>
        <v>systems neuroscience</v>
      </c>
      <c r="E52" s="106" t="str">
        <f t="shared" si="1"/>
        <v>-</v>
      </c>
      <c r="F52" s="106" t="str">
        <f t="shared" si="2"/>
        <v>{systems neuroscience} &amp; {-}\\</v>
      </c>
      <c r="H52" s="106" t="s">
        <v>97</v>
      </c>
      <c r="I52" s="106" t="s">
        <v>25</v>
      </c>
      <c r="J52" s="106" t="str">
        <f t="shared" si="3"/>
        <v>mental health</v>
      </c>
      <c r="K52" s="106" t="str">
        <f t="shared" si="4"/>
        <v>-</v>
      </c>
      <c r="L52" s="106" t="str">
        <f t="shared" si="5"/>
        <v>{mental health} &amp; {-}\\</v>
      </c>
    </row>
    <row r="53" spans="2:12">
      <c r="B53" s="106" t="s">
        <v>135</v>
      </c>
      <c r="C53" s="107" t="s">
        <v>25</v>
      </c>
      <c r="D53" s="106" t="str">
        <f t="shared" si="0"/>
        <v>time-based media htp</v>
      </c>
      <c r="E53" s="106" t="str">
        <f t="shared" si="1"/>
        <v>-</v>
      </c>
      <c r="F53" s="106" t="str">
        <f t="shared" si="2"/>
        <v>{time-based media htp} &amp; {-}\\</v>
      </c>
      <c r="H53" s="106" t="s">
        <v>62</v>
      </c>
      <c r="I53" s="106" t="s">
        <v>25</v>
      </c>
      <c r="J53" s="106" t="str">
        <f t="shared" si="3"/>
        <v>microbiology</v>
      </c>
      <c r="K53" s="106" t="str">
        <f t="shared" si="4"/>
        <v>-</v>
      </c>
      <c r="L53" s="106" t="str">
        <f t="shared" si="5"/>
        <v>{microbiology} &amp; {-}\\</v>
      </c>
    </row>
    <row r="54" spans="2:12">
      <c r="H54" s="106" t="s">
        <v>280</v>
      </c>
      <c r="I54" s="106" t="s">
        <v>25</v>
      </c>
      <c r="J54" s="106" t="str">
        <f t="shared" si="3"/>
        <v>musculoskeletal system</v>
      </c>
      <c r="K54" s="106" t="str">
        <f t="shared" si="4"/>
        <v>-</v>
      </c>
      <c r="L54" s="106" t="str">
        <f t="shared" si="5"/>
        <v>{musculoskeletal system} &amp; {-}\\</v>
      </c>
    </row>
    <row r="55" spans="2:12">
      <c r="H55" s="106" t="s">
        <v>100</v>
      </c>
      <c r="I55" s="106" t="s">
        <v>25</v>
      </c>
      <c r="J55" s="106" t="str">
        <f t="shared" si="3"/>
        <v>new \&amp; emerging comp. paradigms</v>
      </c>
      <c r="K55" s="106" t="str">
        <f t="shared" si="4"/>
        <v>-</v>
      </c>
      <c r="L55" s="106" t="str">
        <f t="shared" si="5"/>
        <v>{new \&amp; emerging comp. paradigms} &amp; {-}\\</v>
      </c>
    </row>
    <row r="56" spans="2:12">
      <c r="H56" s="106" t="s">
        <v>131</v>
      </c>
      <c r="I56" s="106" t="s">
        <v>25</v>
      </c>
      <c r="J56" s="106" t="str">
        <f t="shared" si="3"/>
        <v>new media/web-based studies</v>
      </c>
      <c r="K56" s="106" t="str">
        <f t="shared" si="4"/>
        <v>-</v>
      </c>
      <c r="L56" s="106" t="str">
        <f t="shared" si="5"/>
        <v>{new media/web-based studies} &amp; {-}\\</v>
      </c>
    </row>
    <row r="57" spans="2:12">
      <c r="H57" s="106" t="s">
        <v>295</v>
      </c>
      <c r="I57" s="106" t="s">
        <v>25</v>
      </c>
      <c r="J57" s="106" t="str">
        <f t="shared" si="3"/>
        <v>policy, arts mgmt \&amp; creat ind</v>
      </c>
      <c r="K57" s="106" t="str">
        <f t="shared" si="4"/>
        <v>-</v>
      </c>
      <c r="L57" s="106" t="str">
        <f t="shared" si="5"/>
        <v>{policy, arts mgmt \&amp; creat ind} &amp; {-}\\</v>
      </c>
    </row>
    <row r="58" spans="2:12">
      <c r="H58" s="106" t="s">
        <v>154</v>
      </c>
      <c r="I58" s="106" t="s">
        <v>25</v>
      </c>
      <c r="J58" s="106" t="str">
        <f t="shared" si="3"/>
        <v>pollution</v>
      </c>
      <c r="K58" s="106" t="str">
        <f t="shared" si="4"/>
        <v>-</v>
      </c>
      <c r="L58" s="106" t="str">
        <f t="shared" si="5"/>
        <v>{pollution} &amp; {-}\\</v>
      </c>
    </row>
    <row r="59" spans="2:12">
      <c r="H59" s="106" t="s">
        <v>132</v>
      </c>
      <c r="I59" s="106" t="s">
        <v>25</v>
      </c>
      <c r="J59" s="106" t="str">
        <f t="shared" si="3"/>
        <v>product design</v>
      </c>
      <c r="K59" s="106" t="str">
        <f t="shared" si="4"/>
        <v>-</v>
      </c>
      <c r="L59" s="106" t="str">
        <f t="shared" si="5"/>
        <v>{product design} &amp; {-}\\</v>
      </c>
    </row>
    <row r="60" spans="2:12">
      <c r="H60" s="106" t="s">
        <v>69</v>
      </c>
      <c r="I60" s="106" t="s">
        <v>25</v>
      </c>
      <c r="J60" s="106" t="str">
        <f t="shared" si="3"/>
        <v>protein chemistry</v>
      </c>
      <c r="K60" s="106" t="str">
        <f t="shared" si="4"/>
        <v>-</v>
      </c>
      <c r="L60" s="106" t="str">
        <f t="shared" si="5"/>
        <v>{protein chemistry} &amp; {-}\\</v>
      </c>
    </row>
    <row r="61" spans="2:12">
      <c r="H61" s="106" t="s">
        <v>72</v>
      </c>
      <c r="I61" s="106" t="s">
        <v>25</v>
      </c>
      <c r="J61" s="106" t="str">
        <f t="shared" si="3"/>
        <v>protein folding / misfolding</v>
      </c>
      <c r="K61" s="106" t="str">
        <f t="shared" si="4"/>
        <v>-</v>
      </c>
      <c r="L61" s="106" t="str">
        <f t="shared" si="5"/>
        <v>{protein folding / misfolding} &amp; {-}\\</v>
      </c>
    </row>
    <row r="62" spans="2:12">
      <c r="H62" s="106" t="s">
        <v>307</v>
      </c>
      <c r="I62" s="106" t="s">
        <v>25</v>
      </c>
      <c r="J62" s="106" t="str">
        <f t="shared" si="3"/>
        <v>psycholinguistics</v>
      </c>
      <c r="K62" s="106" t="str">
        <f t="shared" si="4"/>
        <v>-</v>
      </c>
      <c r="L62" s="106" t="str">
        <f t="shared" si="5"/>
        <v>{psycholinguistics} &amp; {-}\\</v>
      </c>
    </row>
    <row r="63" spans="2:12">
      <c r="H63" s="106" t="s">
        <v>86</v>
      </c>
      <c r="I63" s="106" t="s">
        <v>25</v>
      </c>
      <c r="J63" s="106" t="str">
        <f t="shared" si="3"/>
        <v>psychology</v>
      </c>
      <c r="K63" s="106" t="str">
        <f t="shared" si="4"/>
        <v>-</v>
      </c>
      <c r="L63" s="106" t="str">
        <f t="shared" si="5"/>
        <v>{psychology} &amp; {-}\\</v>
      </c>
    </row>
    <row r="64" spans="2:12">
      <c r="H64" s="106" t="s">
        <v>296</v>
      </c>
      <c r="I64" s="106" t="s">
        <v>25</v>
      </c>
      <c r="J64" s="106" t="str">
        <f t="shared" si="3"/>
        <v>publishing</v>
      </c>
      <c r="K64" s="106" t="str">
        <f t="shared" si="4"/>
        <v>-</v>
      </c>
      <c r="L64" s="106" t="str">
        <f t="shared" si="5"/>
        <v>{publishing} &amp; {-}\\</v>
      </c>
    </row>
    <row r="65" spans="8:12">
      <c r="H65" s="106" t="s">
        <v>308</v>
      </c>
      <c r="I65" s="106" t="s">
        <v>25</v>
      </c>
      <c r="J65" s="106" t="str">
        <f t="shared" si="3"/>
        <v>science-based archaeology</v>
      </c>
      <c r="K65" s="106" t="str">
        <f t="shared" si="4"/>
        <v>-</v>
      </c>
      <c r="L65" s="106" t="str">
        <f t="shared" si="5"/>
        <v>{science-based archaeology} &amp; {-}\\</v>
      </c>
    </row>
    <row r="66" spans="8:12">
      <c r="H66" s="106" t="s">
        <v>219</v>
      </c>
      <c r="I66" s="106" t="s">
        <v>25</v>
      </c>
      <c r="J66" s="106" t="str">
        <f t="shared" si="3"/>
        <v>social stats., comp. \&amp; methods</v>
      </c>
      <c r="K66" s="106" t="str">
        <f t="shared" si="4"/>
        <v>-</v>
      </c>
      <c r="L66" s="106" t="str">
        <f t="shared" si="5"/>
        <v>{social stats., comp. \&amp; methods} &amp; {-}\\</v>
      </c>
    </row>
    <row r="67" spans="8:12">
      <c r="H67" s="106" t="s">
        <v>309</v>
      </c>
      <c r="I67" s="106" t="s">
        <v>25</v>
      </c>
      <c r="J67" s="106" t="str">
        <f t="shared" si="3"/>
        <v>sociolinguistics</v>
      </c>
      <c r="K67" s="106" t="str">
        <f t="shared" si="4"/>
        <v>-</v>
      </c>
      <c r="L67" s="106" t="str">
        <f t="shared" si="5"/>
        <v>{sociolinguistics} &amp; {-}\\</v>
      </c>
    </row>
    <row r="68" spans="8:12">
      <c r="H68" s="106" t="s">
        <v>220</v>
      </c>
      <c r="I68" s="106" t="s">
        <v>25</v>
      </c>
      <c r="J68" s="106" t="str">
        <f t="shared" ref="J68:J74" si="6">SUBSTITUTE(H68, "&amp;", "\&amp;")</f>
        <v>sociology</v>
      </c>
      <c r="K68" s="106" t="str">
        <f t="shared" ref="K68:K74" si="7">SUBSTITUTE(I68, "&amp;", "\&amp;")</f>
        <v>-</v>
      </c>
      <c r="L68" s="106" t="str">
        <f t="shared" ref="L68:L74" si="8">"{"&amp;J68&amp;"}"&amp;" &amp; "&amp;"{"&amp;K68&amp;"}"&amp;"\\"</f>
        <v>{sociology} &amp; {-}\\</v>
      </c>
    </row>
    <row r="69" spans="8:12">
      <c r="H69" s="106" t="s">
        <v>244</v>
      </c>
      <c r="I69" s="106" t="s">
        <v>25</v>
      </c>
      <c r="J69" s="106" t="str">
        <f t="shared" si="6"/>
        <v>soil science</v>
      </c>
      <c r="K69" s="106" t="str">
        <f t="shared" si="7"/>
        <v>-</v>
      </c>
      <c r="L69" s="106" t="str">
        <f t="shared" si="8"/>
        <v>{soil science} &amp; {-}\\</v>
      </c>
    </row>
    <row r="70" spans="8:12">
      <c r="H70" s="106" t="s">
        <v>283</v>
      </c>
      <c r="I70" s="106" t="s">
        <v>25</v>
      </c>
      <c r="J70" s="106" t="str">
        <f t="shared" si="6"/>
        <v>stem cell biology</v>
      </c>
      <c r="K70" s="106" t="str">
        <f t="shared" si="7"/>
        <v>-</v>
      </c>
      <c r="L70" s="106" t="str">
        <f t="shared" si="8"/>
        <v>{stem cell biology} &amp; {-}\\</v>
      </c>
    </row>
    <row r="71" spans="8:12">
      <c r="H71" s="106" t="s">
        <v>74</v>
      </c>
      <c r="I71" s="106" t="s">
        <v>25</v>
      </c>
      <c r="J71" s="106" t="str">
        <f t="shared" si="6"/>
        <v>structural biology</v>
      </c>
      <c r="K71" s="106" t="str">
        <f t="shared" si="7"/>
        <v>-</v>
      </c>
      <c r="L71" s="106" t="str">
        <f t="shared" si="8"/>
        <v>{structural biology} &amp; {-}\\</v>
      </c>
    </row>
    <row r="72" spans="8:12">
      <c r="H72" s="106" t="s">
        <v>237</v>
      </c>
      <c r="I72" s="106" t="s">
        <v>25</v>
      </c>
      <c r="J72" s="106" t="str">
        <f t="shared" si="6"/>
        <v>structural engineering</v>
      </c>
      <c r="K72" s="106" t="str">
        <f t="shared" si="7"/>
        <v>-</v>
      </c>
      <c r="L72" s="106" t="str">
        <f t="shared" si="8"/>
        <v>{structural engineering} &amp; {-}\\</v>
      </c>
    </row>
    <row r="73" spans="8:12">
      <c r="H73" s="106" t="s">
        <v>200</v>
      </c>
      <c r="I73" s="106" t="s">
        <v>25</v>
      </c>
      <c r="J73" s="106" t="str">
        <f t="shared" si="6"/>
        <v>synthetic biology</v>
      </c>
      <c r="K73" s="106" t="str">
        <f t="shared" si="7"/>
        <v>-</v>
      </c>
      <c r="L73" s="106" t="str">
        <f t="shared" si="8"/>
        <v>{synthetic biology} &amp; {-}\\</v>
      </c>
    </row>
    <row r="74" spans="8:12">
      <c r="H74" s="106" t="s">
        <v>285</v>
      </c>
      <c r="I74" s="106" t="s">
        <v>25</v>
      </c>
      <c r="J74" s="106" t="str">
        <f t="shared" si="6"/>
        <v>upper atmos process \&amp; geospace</v>
      </c>
      <c r="K74" s="106" t="str">
        <f t="shared" si="7"/>
        <v>-</v>
      </c>
      <c r="L74" s="106" t="str">
        <f t="shared" si="8"/>
        <v>{upper atmos process \&amp; geospace} &amp; {-}\\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2:H225"/>
  <sheetViews>
    <sheetView workbookViewId="0">
      <selection activeCell="D20" sqref="D20"/>
    </sheetView>
  </sheetViews>
  <sheetFormatPr defaultRowHeight="15"/>
  <cols>
    <col min="1" max="1" width="9.140625" style="84"/>
    <col min="3" max="3" width="31.7109375" bestFit="1" customWidth="1"/>
    <col min="4" max="4" width="32.42578125" style="84" bestFit="1" customWidth="1"/>
    <col min="5" max="5" width="18.5703125" bestFit="1" customWidth="1"/>
    <col min="6" max="7" width="15.85546875" bestFit="1" customWidth="1"/>
    <col min="8" max="8" width="71.5703125" bestFit="1" customWidth="1"/>
  </cols>
  <sheetData>
    <row r="2" spans="2:8">
      <c r="B2" s="105" t="s">
        <v>315</v>
      </c>
      <c r="C2" s="105" t="s">
        <v>310</v>
      </c>
      <c r="D2" s="105" t="s">
        <v>310</v>
      </c>
      <c r="E2" s="105" t="s">
        <v>311</v>
      </c>
      <c r="F2" s="105" t="s">
        <v>312</v>
      </c>
      <c r="G2" s="105" t="s">
        <v>312</v>
      </c>
      <c r="H2" s="105" t="s">
        <v>313</v>
      </c>
    </row>
    <row r="3" spans="2:8">
      <c r="B3" s="85">
        <v>1</v>
      </c>
      <c r="C3" s="106" t="s">
        <v>184</v>
      </c>
      <c r="D3" s="106" t="str">
        <f>SUBSTITUTE(C3, "&amp;", "\&amp;")</f>
        <v>materials synthesis \&amp; growth</v>
      </c>
      <c r="E3" s="106">
        <v>273</v>
      </c>
      <c r="F3" s="106">
        <v>305344034</v>
      </c>
      <c r="G3" s="106" t="str">
        <f>TEXT(F3,"#,##0.00")</f>
        <v>305,344,034.00</v>
      </c>
      <c r="H3" s="106" t="str">
        <f>"{"&amp;B3&amp;"}"&amp;" &amp; "&amp;"{"&amp;D3&amp;"}"&amp;" &amp; "&amp;"{"&amp;E3&amp;"} &amp; {\pounds"&amp;G3&amp;"}"&amp;"\\"</f>
        <v>{1} &amp; {materials synthesis \&amp; growth} &amp; {273} &amp; {\pounds305,344,034.00}\\</v>
      </c>
    </row>
    <row r="4" spans="2:8">
      <c r="B4" s="85">
        <v>2</v>
      </c>
      <c r="C4" s="106" t="s">
        <v>182</v>
      </c>
      <c r="D4" s="106" t="str">
        <f t="shared" ref="D4:D66" si="0">SUBSTITUTE(C4, "&amp;", "\&amp;")</f>
        <v>materials characterisation</v>
      </c>
      <c r="E4" s="106">
        <v>270</v>
      </c>
      <c r="F4" s="106">
        <v>350845612</v>
      </c>
      <c r="G4" s="106" t="str">
        <f t="shared" ref="G4:G66" si="1">TEXT(F4,"#,##0.00")</f>
        <v>350,845,612.00</v>
      </c>
      <c r="H4" s="106" t="str">
        <f t="shared" ref="H4:H67" si="2">"{"&amp;B4&amp;"}"&amp;" &amp; "&amp;"{"&amp;D4&amp;"}"&amp;" &amp; "&amp;"{"&amp;E4&amp;"} &amp; {\pounds"&amp;G4&amp;"}"&amp;"\\"</f>
        <v>{2} &amp; {materials characterisation} &amp; {270} &amp; {\pounds350,845,612.00}\\</v>
      </c>
    </row>
    <row r="5" spans="2:8">
      <c r="B5" s="85">
        <v>3</v>
      </c>
      <c r="C5" s="106" t="s">
        <v>169</v>
      </c>
      <c r="D5" s="106" t="str">
        <f t="shared" si="0"/>
        <v>manufacturing machine \&amp; plant</v>
      </c>
      <c r="E5" s="106">
        <v>196</v>
      </c>
      <c r="F5" s="106">
        <v>273265770</v>
      </c>
      <c r="G5" s="106" t="str">
        <f t="shared" si="1"/>
        <v>273,265,770.00</v>
      </c>
      <c r="H5" s="106" t="str">
        <f t="shared" si="2"/>
        <v>{3} &amp; {manufacturing machine \&amp; plant} &amp; {196} &amp; {\pounds273,265,770.00}\\</v>
      </c>
    </row>
    <row r="6" spans="2:8">
      <c r="B6" s="85">
        <v>4</v>
      </c>
      <c r="C6" s="106" t="s">
        <v>109</v>
      </c>
      <c r="D6" s="106" t="str">
        <f t="shared" si="0"/>
        <v>fundamentals of computing</v>
      </c>
      <c r="E6" s="106">
        <v>175</v>
      </c>
      <c r="F6" s="106">
        <v>140728848</v>
      </c>
      <c r="G6" s="106" t="str">
        <f t="shared" si="1"/>
        <v>140,728,848.00</v>
      </c>
      <c r="H6" s="106" t="str">
        <f t="shared" si="2"/>
        <v>{4} &amp; {fundamentals of computing} &amp; {175} &amp; {\pounds140,728,848.00}\\</v>
      </c>
    </row>
    <row r="7" spans="2:8">
      <c r="B7" s="85">
        <v>5</v>
      </c>
      <c r="C7" s="106" t="s">
        <v>47</v>
      </c>
      <c r="D7" s="106" t="str">
        <f t="shared" si="0"/>
        <v>med.instrument.device\&amp; equip.</v>
      </c>
      <c r="E7" s="106">
        <v>155</v>
      </c>
      <c r="F7" s="106">
        <v>192497214</v>
      </c>
      <c r="G7" s="106" t="str">
        <f t="shared" si="1"/>
        <v>192,497,214.00</v>
      </c>
      <c r="H7" s="106" t="str">
        <f t="shared" si="2"/>
        <v>{5} &amp; {med.instrument.device\&amp; equip.} &amp; {155} &amp; {\pounds192,497,214.00}\\</v>
      </c>
    </row>
    <row r="8" spans="2:8">
      <c r="B8" s="85">
        <v>6</v>
      </c>
      <c r="C8" s="106" t="s">
        <v>95</v>
      </c>
      <c r="D8" s="106" t="str">
        <f t="shared" si="0"/>
        <v>human-computer interactions</v>
      </c>
      <c r="E8" s="106">
        <v>147</v>
      </c>
      <c r="F8" s="106">
        <v>193369943</v>
      </c>
      <c r="G8" s="106" t="str">
        <f t="shared" si="1"/>
        <v>193,369,943.00</v>
      </c>
      <c r="H8" s="106" t="str">
        <f t="shared" si="2"/>
        <v>{6} &amp; {human-computer interactions} &amp; {147} &amp; {\pounds193,369,943.00}\\</v>
      </c>
    </row>
    <row r="9" spans="2:8">
      <c r="B9" s="85">
        <v>7</v>
      </c>
      <c r="C9" s="106" t="s">
        <v>75</v>
      </c>
      <c r="D9" s="106" t="str">
        <f t="shared" si="0"/>
        <v>artificial intelligence</v>
      </c>
      <c r="E9" s="106">
        <v>146</v>
      </c>
      <c r="F9" s="106">
        <v>231826208</v>
      </c>
      <c r="G9" s="106" t="str">
        <f t="shared" si="1"/>
        <v>231,826,208.00</v>
      </c>
      <c r="H9" s="106" t="str">
        <f t="shared" si="2"/>
        <v>{7} &amp; {artificial intelligence} &amp; {146} &amp; {\pounds231,826,208.00}\\</v>
      </c>
    </row>
    <row r="10" spans="2:8">
      <c r="B10" s="85">
        <v>8</v>
      </c>
      <c r="C10" s="106" t="s">
        <v>82</v>
      </c>
      <c r="D10" s="106" t="str">
        <f t="shared" si="0"/>
        <v>information \&amp; knowledge mgmt</v>
      </c>
      <c r="E10" s="106">
        <v>141</v>
      </c>
      <c r="F10" s="106">
        <v>211234642</v>
      </c>
      <c r="G10" s="106" t="str">
        <f t="shared" si="1"/>
        <v>211,234,642.00</v>
      </c>
      <c r="H10" s="106" t="str">
        <f t="shared" si="2"/>
        <v>{8} &amp; {information \&amp; knowledge mgmt} &amp; {141} &amp; {\pounds211,234,642.00}\\</v>
      </c>
    </row>
    <row r="11" spans="2:8">
      <c r="B11" s="85">
        <v>9</v>
      </c>
      <c r="C11" s="106" t="s">
        <v>204</v>
      </c>
      <c r="D11" s="106" t="str">
        <f t="shared" si="0"/>
        <v>algebra \&amp; geometry</v>
      </c>
      <c r="E11" s="106">
        <v>131</v>
      </c>
      <c r="F11" s="106">
        <v>69459955</v>
      </c>
      <c r="G11" s="106" t="str">
        <f t="shared" si="1"/>
        <v>69,459,955.00</v>
      </c>
      <c r="H11" s="106" t="str">
        <f t="shared" si="2"/>
        <v>{9} &amp; {algebra \&amp; geometry} &amp; {131} &amp; {\pounds69,459,955.00}\\</v>
      </c>
    </row>
    <row r="12" spans="2:8">
      <c r="B12" s="85">
        <v>10</v>
      </c>
      <c r="C12" s="106" t="s">
        <v>174</v>
      </c>
      <c r="D12" s="106" t="str">
        <f t="shared" si="0"/>
        <v>catalysis \&amp; applied catalysis</v>
      </c>
      <c r="E12" s="106">
        <v>124</v>
      </c>
      <c r="F12" s="106">
        <v>116914672</v>
      </c>
      <c r="G12" s="106" t="str">
        <f t="shared" si="1"/>
        <v>116,914,672.00</v>
      </c>
      <c r="H12" s="106" t="str">
        <f t="shared" si="2"/>
        <v>{10} &amp; {catalysis \&amp; applied catalysis} &amp; {124} &amp; {\pounds116,914,672.00}\\</v>
      </c>
    </row>
    <row r="13" spans="2:8">
      <c r="B13" s="85">
        <v>11</v>
      </c>
      <c r="C13" s="106" t="s">
        <v>211</v>
      </c>
      <c r="D13" s="106" t="str">
        <f t="shared" si="0"/>
        <v>statistics \&amp; appl. probability</v>
      </c>
      <c r="E13" s="106">
        <v>120</v>
      </c>
      <c r="F13" s="106">
        <v>200779552</v>
      </c>
      <c r="G13" s="106" t="str">
        <f t="shared" si="1"/>
        <v>200,779,552.00</v>
      </c>
      <c r="H13" s="106" t="str">
        <f t="shared" si="2"/>
        <v>{11} &amp; {statistics \&amp; appl. probability} &amp; {120} &amp; {\pounds200,779,552.00}\\</v>
      </c>
    </row>
    <row r="14" spans="2:8">
      <c r="B14" s="85">
        <v>12</v>
      </c>
      <c r="C14" s="106" t="s">
        <v>114</v>
      </c>
      <c r="D14" s="106" t="str">
        <f t="shared" si="0"/>
        <v>networks \&amp; distributed systems</v>
      </c>
      <c r="E14" s="106">
        <v>110</v>
      </c>
      <c r="F14" s="106">
        <v>177563885</v>
      </c>
      <c r="G14" s="106" t="str">
        <f t="shared" si="1"/>
        <v>177,563,885.00</v>
      </c>
      <c r="H14" s="106" t="str">
        <f t="shared" si="2"/>
        <v>{12} &amp; {networks \&amp; distributed systems} &amp; {110} &amp; {\pounds177,563,885.00}\\</v>
      </c>
    </row>
    <row r="15" spans="2:8">
      <c r="B15" s="85">
        <v>13</v>
      </c>
      <c r="C15" s="106" t="s">
        <v>183</v>
      </c>
      <c r="D15" s="106" t="str">
        <f t="shared" si="0"/>
        <v>materials processing</v>
      </c>
      <c r="E15" s="106">
        <v>108</v>
      </c>
      <c r="F15" s="106">
        <v>203775655</v>
      </c>
      <c r="G15" s="106" t="str">
        <f t="shared" si="1"/>
        <v>203,775,655.00</v>
      </c>
      <c r="H15" s="106" t="str">
        <f t="shared" si="2"/>
        <v>{13} &amp; {materials processing} &amp; {108} &amp; {\pounds203,775,655.00}\\</v>
      </c>
    </row>
    <row r="16" spans="2:8">
      <c r="B16" s="85">
        <v>14</v>
      </c>
      <c r="C16" s="106" t="s">
        <v>233</v>
      </c>
      <c r="D16" s="106" t="str">
        <f t="shared" si="0"/>
        <v>energy efficiency</v>
      </c>
      <c r="E16" s="106">
        <v>100</v>
      </c>
      <c r="F16" s="106">
        <v>150990954</v>
      </c>
      <c r="G16" s="106" t="str">
        <f t="shared" si="1"/>
        <v>150,990,954.00</v>
      </c>
      <c r="H16" s="106" t="str">
        <f t="shared" si="2"/>
        <v>{14} &amp; {energy efficiency} &amp; {100} &amp; {\pounds150,990,954.00}\\</v>
      </c>
    </row>
    <row r="17" spans="2:8">
      <c r="B17" s="85">
        <v>15</v>
      </c>
      <c r="C17" s="106" t="s">
        <v>42</v>
      </c>
      <c r="D17" s="106" t="str">
        <f t="shared" si="0"/>
        <v>analytical science</v>
      </c>
      <c r="E17" s="106">
        <v>90</v>
      </c>
      <c r="F17" s="106">
        <v>145977721</v>
      </c>
      <c r="G17" s="106" t="str">
        <f t="shared" si="1"/>
        <v>145,977,721.00</v>
      </c>
      <c r="H17" s="106" t="str">
        <f t="shared" si="2"/>
        <v>{15} &amp; {analytical science} &amp; {90} &amp; {\pounds145,977,721.00}\\</v>
      </c>
    </row>
    <row r="18" spans="2:8">
      <c r="B18" s="85">
        <v>16</v>
      </c>
      <c r="C18" s="106" t="s">
        <v>119</v>
      </c>
      <c r="D18" s="106" t="str">
        <f t="shared" si="0"/>
        <v>software engineering</v>
      </c>
      <c r="E18" s="106">
        <v>87</v>
      </c>
      <c r="F18" s="106">
        <v>92094590</v>
      </c>
      <c r="G18" s="106" t="str">
        <f t="shared" si="1"/>
        <v>92,094,590.00</v>
      </c>
      <c r="H18" s="106" t="str">
        <f t="shared" si="2"/>
        <v>{16} &amp; {software engineering} &amp; {87} &amp; {\pounds92,094,590.00}\\</v>
      </c>
    </row>
    <row r="19" spans="2:8">
      <c r="B19" s="85">
        <v>17</v>
      </c>
      <c r="C19" s="106" t="s">
        <v>207</v>
      </c>
      <c r="D19" s="106" t="str">
        <f t="shared" si="0"/>
        <v>mathematical analysis</v>
      </c>
      <c r="E19" s="106">
        <v>86</v>
      </c>
      <c r="F19" s="106">
        <v>56207447</v>
      </c>
      <c r="G19" s="106" t="str">
        <f t="shared" si="1"/>
        <v>56,207,447.00</v>
      </c>
      <c r="H19" s="106" t="str">
        <f t="shared" si="2"/>
        <v>{17} &amp; {mathematical analysis} &amp; {86} &amp; {\pounds56,207,447.00}\\</v>
      </c>
    </row>
    <row r="20" spans="2:8">
      <c r="B20" s="85">
        <v>18</v>
      </c>
      <c r="C20" s="106" t="s">
        <v>258</v>
      </c>
      <c r="D20" s="106" t="str">
        <f t="shared" si="0"/>
        <v>condensed matter physics</v>
      </c>
      <c r="E20" s="106">
        <v>82</v>
      </c>
      <c r="F20" s="106">
        <v>97207707</v>
      </c>
      <c r="G20" s="106" t="str">
        <f t="shared" si="1"/>
        <v>97,207,707.00</v>
      </c>
      <c r="H20" s="106" t="str">
        <f t="shared" si="2"/>
        <v>{18} &amp; {condensed matter physics} &amp; {82} &amp; {\pounds97,207,707.00}\\</v>
      </c>
    </row>
    <row r="21" spans="2:8">
      <c r="B21" s="85">
        <v>19</v>
      </c>
      <c r="C21" s="106" t="s">
        <v>46</v>
      </c>
      <c r="D21" s="106" t="str">
        <f t="shared" si="0"/>
        <v>biomaterials</v>
      </c>
      <c r="E21" s="106">
        <v>81</v>
      </c>
      <c r="F21" s="106">
        <v>101030647</v>
      </c>
      <c r="G21" s="106" t="str">
        <f t="shared" si="1"/>
        <v>101,030,647.00</v>
      </c>
      <c r="H21" s="106" t="str">
        <f t="shared" si="2"/>
        <v>{19} &amp; {biomaterials} &amp; {81} &amp; {\pounds101,030,647.00}\\</v>
      </c>
    </row>
    <row r="22" spans="2:8">
      <c r="B22" s="85">
        <v>20</v>
      </c>
      <c r="C22" s="106" t="s">
        <v>117</v>
      </c>
      <c r="D22" s="106" t="str">
        <f t="shared" si="0"/>
        <v>rf \&amp; microwave technology</v>
      </c>
      <c r="E22" s="106">
        <v>81</v>
      </c>
      <c r="F22" s="106">
        <v>71900374</v>
      </c>
      <c r="G22" s="106" t="str">
        <f t="shared" si="1"/>
        <v>71,900,374.00</v>
      </c>
      <c r="H22" s="106" t="str">
        <f t="shared" si="2"/>
        <v>{20} &amp; {rf \&amp; microwave technology} &amp; {81} &amp; {\pounds71,900,374.00}\\</v>
      </c>
    </row>
    <row r="23" spans="2:8">
      <c r="B23" s="85">
        <v>21</v>
      </c>
      <c r="C23" s="106" t="s">
        <v>227</v>
      </c>
      <c r="D23" s="106" t="str">
        <f t="shared" si="0"/>
        <v>energy - nuclear</v>
      </c>
      <c r="E23" s="106">
        <v>79</v>
      </c>
      <c r="F23" s="106">
        <v>77162994</v>
      </c>
      <c r="G23" s="106" t="str">
        <f t="shared" si="1"/>
        <v>77,162,994.00</v>
      </c>
      <c r="H23" s="106" t="str">
        <f t="shared" si="2"/>
        <v>{21} &amp; {energy - nuclear} &amp; {79} &amp; {\pounds77,162,994.00}\\</v>
      </c>
    </row>
    <row r="24" spans="2:8">
      <c r="B24" s="85">
        <v>22</v>
      </c>
      <c r="C24" s="106" t="s">
        <v>101</v>
      </c>
      <c r="D24" s="106" t="str">
        <f t="shared" si="0"/>
        <v>robotics \&amp; autonomy</v>
      </c>
      <c r="E24" s="106">
        <v>77</v>
      </c>
      <c r="F24" s="106">
        <v>93009453</v>
      </c>
      <c r="G24" s="106" t="str">
        <f t="shared" si="1"/>
        <v>93,009,453.00</v>
      </c>
      <c r="H24" s="106" t="str">
        <f t="shared" si="2"/>
        <v>{22} &amp; {robotics \&amp; autonomy} &amp; {77} &amp; {\pounds93,009,453.00}\\</v>
      </c>
    </row>
    <row r="25" spans="2:8">
      <c r="B25" s="85">
        <v>23</v>
      </c>
      <c r="C25" s="106" t="s">
        <v>96</v>
      </c>
      <c r="D25" s="106" t="str">
        <f t="shared" si="0"/>
        <v>image \&amp; vision computing</v>
      </c>
      <c r="E25" s="106">
        <v>74</v>
      </c>
      <c r="F25" s="106">
        <v>116964229</v>
      </c>
      <c r="G25" s="106" t="str">
        <f t="shared" si="1"/>
        <v>116,964,229.00</v>
      </c>
      <c r="H25" s="106" t="str">
        <f t="shared" si="2"/>
        <v>{23} &amp; {image \&amp; vision computing} &amp; {74} &amp; {\pounds116,964,229.00}\\</v>
      </c>
    </row>
    <row r="26" spans="2:8">
      <c r="B26" s="85">
        <v>24</v>
      </c>
      <c r="C26" s="106" t="s">
        <v>260</v>
      </c>
      <c r="D26" s="106" t="str">
        <f t="shared" si="0"/>
        <v>magnetism/magnetic phenomena</v>
      </c>
      <c r="E26" s="106">
        <v>74</v>
      </c>
      <c r="F26" s="106">
        <v>61078943</v>
      </c>
      <c r="G26" s="106" t="str">
        <f t="shared" si="1"/>
        <v>61,078,943.00</v>
      </c>
      <c r="H26" s="106" t="str">
        <f t="shared" si="2"/>
        <v>{24} &amp; {magnetism/magnetic phenomena} &amp; {74} &amp; {\pounds61,078,943.00}\\</v>
      </c>
    </row>
    <row r="27" spans="2:8">
      <c r="B27" s="85">
        <v>25</v>
      </c>
      <c r="C27" s="106" t="s">
        <v>176</v>
      </c>
      <c r="D27" s="106" t="str">
        <f t="shared" si="0"/>
        <v>chemical synthetic methodology</v>
      </c>
      <c r="E27" s="106">
        <v>72</v>
      </c>
      <c r="F27" s="106">
        <v>101788856</v>
      </c>
      <c r="G27" s="106" t="str">
        <f t="shared" si="1"/>
        <v>101,788,856.00</v>
      </c>
      <c r="H27" s="106" t="str">
        <f t="shared" si="2"/>
        <v>{25} &amp; {chemical synthetic methodology} &amp; {72} &amp; {\pounds101,788,856.00}\\</v>
      </c>
    </row>
    <row r="28" spans="2:8">
      <c r="B28" s="85">
        <v>26</v>
      </c>
      <c r="C28" s="106" t="s">
        <v>249</v>
      </c>
      <c r="D28" s="106" t="str">
        <f t="shared" si="0"/>
        <v>electronic devices \&amp; subsys.</v>
      </c>
      <c r="E28" s="106">
        <v>72</v>
      </c>
      <c r="F28" s="106">
        <v>123197049</v>
      </c>
      <c r="G28" s="106" t="str">
        <f t="shared" si="1"/>
        <v>123,197,049.00</v>
      </c>
      <c r="H28" s="106" t="str">
        <f t="shared" si="2"/>
        <v>{26} &amp; {electronic devices \&amp; subsys.} &amp; {72} &amp; {\pounds123,197,049.00}\\</v>
      </c>
    </row>
    <row r="29" spans="2:8">
      <c r="B29" s="85">
        <v>27</v>
      </c>
      <c r="C29" s="106" t="s">
        <v>210</v>
      </c>
      <c r="D29" s="106" t="str">
        <f t="shared" si="0"/>
        <v>numerical analysis</v>
      </c>
      <c r="E29" s="106">
        <v>68</v>
      </c>
      <c r="F29" s="106">
        <v>68652593</v>
      </c>
      <c r="G29" s="106" t="str">
        <f t="shared" si="1"/>
        <v>68,652,593.00</v>
      </c>
      <c r="H29" s="106" t="str">
        <f t="shared" si="2"/>
        <v>{27} &amp; {numerical analysis} &amp; {68} &amp; {\pounds68,652,593.00}\\</v>
      </c>
    </row>
    <row r="30" spans="2:8">
      <c r="B30" s="85">
        <v>28</v>
      </c>
      <c r="C30" s="106" t="s">
        <v>271</v>
      </c>
      <c r="D30" s="106" t="str">
        <f t="shared" si="0"/>
        <v>quantum optics \&amp; information</v>
      </c>
      <c r="E30" s="106">
        <v>68</v>
      </c>
      <c r="F30" s="106">
        <v>99752497</v>
      </c>
      <c r="G30" s="106" t="str">
        <f t="shared" si="1"/>
        <v>99,752,497.00</v>
      </c>
      <c r="H30" s="106" t="str">
        <f t="shared" si="2"/>
        <v>{28} &amp; {quantum optics \&amp; information} &amp; {68} &amp; {\pounds99,752,497.00}\\</v>
      </c>
    </row>
    <row r="31" spans="2:8">
      <c r="B31" s="85">
        <v>29</v>
      </c>
      <c r="C31" s="106" t="s">
        <v>192</v>
      </c>
      <c r="D31" s="106" t="str">
        <f t="shared" si="0"/>
        <v>energy storage</v>
      </c>
      <c r="E31" s="106">
        <v>65</v>
      </c>
      <c r="F31" s="106">
        <v>71775478</v>
      </c>
      <c r="G31" s="106" t="str">
        <f t="shared" si="1"/>
        <v>71,775,478.00</v>
      </c>
      <c r="H31" s="106" t="str">
        <f t="shared" si="2"/>
        <v>{29} &amp; {energy storage} &amp; {65} &amp; {\pounds71,775,478.00}\\</v>
      </c>
    </row>
    <row r="32" spans="2:8">
      <c r="B32" s="85">
        <v>30</v>
      </c>
      <c r="C32" s="106" t="s">
        <v>195</v>
      </c>
      <c r="D32" s="106" t="str">
        <f t="shared" si="0"/>
        <v>instrumentation eng. \&amp; dev.</v>
      </c>
      <c r="E32" s="106">
        <v>65</v>
      </c>
      <c r="F32" s="106">
        <v>68148151</v>
      </c>
      <c r="G32" s="106" t="str">
        <f t="shared" si="1"/>
        <v>68,148,151.00</v>
      </c>
      <c r="H32" s="106" t="str">
        <f t="shared" si="2"/>
        <v>{30} &amp; {instrumentation eng. \&amp; dev.} &amp; {65} &amp; {\pounds68,148,151.00}\\</v>
      </c>
    </row>
    <row r="33" spans="2:8">
      <c r="B33" s="85">
        <v>31</v>
      </c>
      <c r="C33" s="106" t="s">
        <v>168</v>
      </c>
      <c r="D33" s="106" t="str">
        <f t="shared" si="0"/>
        <v>manufact. enterprise ops\&amp; mgmt</v>
      </c>
      <c r="E33" s="106">
        <v>65</v>
      </c>
      <c r="F33" s="106">
        <v>119063980</v>
      </c>
      <c r="G33" s="106" t="str">
        <f t="shared" si="1"/>
        <v>119,063,980.00</v>
      </c>
      <c r="H33" s="106" t="str">
        <f t="shared" si="2"/>
        <v>{31} &amp; {manufact. enterprise ops\&amp; mgmt} &amp; {65} &amp; {\pounds119,063,980.00}\\</v>
      </c>
    </row>
    <row r="34" spans="2:8">
      <c r="B34" s="85">
        <v>32</v>
      </c>
      <c r="C34" s="106" t="s">
        <v>209</v>
      </c>
      <c r="D34" s="106" t="str">
        <f t="shared" si="0"/>
        <v>non-linear systems mathematics</v>
      </c>
      <c r="E34" s="106">
        <v>62</v>
      </c>
      <c r="F34" s="106">
        <v>75268389</v>
      </c>
      <c r="G34" s="106" t="str">
        <f t="shared" si="1"/>
        <v>75,268,389.00</v>
      </c>
      <c r="H34" s="106" t="str">
        <f t="shared" si="2"/>
        <v>{32} &amp; {non-linear systems mathematics} &amp; {62} &amp; {\pounds75,268,389.00}\\</v>
      </c>
    </row>
    <row r="35" spans="2:8">
      <c r="B35" s="85">
        <v>33</v>
      </c>
      <c r="C35" s="106" t="s">
        <v>221</v>
      </c>
      <c r="D35" s="106" t="str">
        <f t="shared" si="0"/>
        <v>sustainable energy networks</v>
      </c>
      <c r="E35" s="106">
        <v>62</v>
      </c>
      <c r="F35" s="106">
        <v>91222489</v>
      </c>
      <c r="G35" s="106" t="str">
        <f t="shared" si="1"/>
        <v>91,222,489.00</v>
      </c>
      <c r="H35" s="106" t="str">
        <f t="shared" si="2"/>
        <v>{33} &amp; {sustainable energy networks} &amp; {62} &amp; {\pounds91,222,489.00}\\</v>
      </c>
    </row>
    <row r="36" spans="2:8">
      <c r="B36" s="85">
        <v>34</v>
      </c>
      <c r="C36" s="106" t="s">
        <v>108</v>
      </c>
      <c r="D36" s="106" t="str">
        <f t="shared" si="0"/>
        <v>digital signal processing</v>
      </c>
      <c r="E36" s="106">
        <v>61</v>
      </c>
      <c r="F36" s="106">
        <v>74370433</v>
      </c>
      <c r="G36" s="106" t="str">
        <f t="shared" si="1"/>
        <v>74,370,433.00</v>
      </c>
      <c r="H36" s="106" t="str">
        <f t="shared" si="2"/>
        <v>{34} &amp; {digital signal processing} &amp; {61} &amp; {\pounds74,370,433.00}\\</v>
      </c>
    </row>
    <row r="37" spans="2:8">
      <c r="B37" s="85">
        <v>35</v>
      </c>
      <c r="C37" s="106" t="s">
        <v>150</v>
      </c>
      <c r="D37" s="106" t="str">
        <f t="shared" si="0"/>
        <v>fluid dynamics</v>
      </c>
      <c r="E37" s="106">
        <v>61</v>
      </c>
      <c r="F37" s="106">
        <v>51953657</v>
      </c>
      <c r="G37" s="106" t="str">
        <f t="shared" si="1"/>
        <v>51,953,657.00</v>
      </c>
      <c r="H37" s="106" t="str">
        <f t="shared" si="2"/>
        <v>{35} &amp; {fluid dynamics} &amp; {61} &amp; {\pounds51,953,657.00}\\</v>
      </c>
    </row>
    <row r="38" spans="2:8">
      <c r="B38" s="85">
        <v>36</v>
      </c>
      <c r="C38" s="106" t="s">
        <v>261</v>
      </c>
      <c r="D38" s="106" t="str">
        <f t="shared" si="0"/>
        <v>solar technology</v>
      </c>
      <c r="E38" s="106">
        <v>61</v>
      </c>
      <c r="F38" s="106">
        <v>40262413</v>
      </c>
      <c r="G38" s="106" t="str">
        <f t="shared" si="1"/>
        <v>40,262,413.00</v>
      </c>
      <c r="H38" s="106" t="str">
        <f t="shared" si="2"/>
        <v>{36} &amp; {solar technology} &amp; {61} &amp; {\pounds40,262,413.00}\\</v>
      </c>
    </row>
    <row r="39" spans="2:8">
      <c r="B39" s="85">
        <v>37</v>
      </c>
      <c r="C39" s="106" t="s">
        <v>50</v>
      </c>
      <c r="D39" s="106" t="str">
        <f t="shared" si="0"/>
        <v>medical imaging</v>
      </c>
      <c r="E39" s="106">
        <v>60</v>
      </c>
      <c r="F39" s="106">
        <v>73682425</v>
      </c>
      <c r="G39" s="106" t="str">
        <f t="shared" si="1"/>
        <v>73,682,425.00</v>
      </c>
      <c r="H39" s="106" t="str">
        <f t="shared" si="2"/>
        <v>{37} &amp; {medical imaging} &amp; {60} &amp; {\pounds73,682,425.00}\\</v>
      </c>
    </row>
    <row r="40" spans="2:8">
      <c r="B40" s="85">
        <v>38</v>
      </c>
      <c r="C40" s="106" t="s">
        <v>205</v>
      </c>
      <c r="D40" s="106" t="str">
        <f t="shared" si="0"/>
        <v>continuum mechanics</v>
      </c>
      <c r="E40" s="106">
        <v>57</v>
      </c>
      <c r="F40" s="106">
        <v>56547841</v>
      </c>
      <c r="G40" s="106" t="str">
        <f t="shared" si="1"/>
        <v>56,547,841.00</v>
      </c>
      <c r="H40" s="106" t="str">
        <f t="shared" si="2"/>
        <v>{38} &amp; {continuum mechanics} &amp; {57} &amp; {\pounds56,547,841.00}\\</v>
      </c>
    </row>
    <row r="41" spans="2:8">
      <c r="B41" s="85">
        <v>39</v>
      </c>
      <c r="C41" s="106" t="s">
        <v>196</v>
      </c>
      <c r="D41" s="106" t="str">
        <f t="shared" si="0"/>
        <v>materials testing \&amp; eng.</v>
      </c>
      <c r="E41" s="106">
        <v>57</v>
      </c>
      <c r="F41" s="106">
        <v>94707839</v>
      </c>
      <c r="G41" s="106" t="str">
        <f t="shared" si="1"/>
        <v>94,707,839.00</v>
      </c>
      <c r="H41" s="106" t="str">
        <f t="shared" si="2"/>
        <v>{39} &amp; {materials testing \&amp; eng.} &amp; {57} &amp; {\pounds94,707,839.00}\\</v>
      </c>
    </row>
    <row r="42" spans="2:8">
      <c r="B42" s="85">
        <v>40</v>
      </c>
      <c r="C42" s="106" t="s">
        <v>65</v>
      </c>
      <c r="D42" s="106" t="str">
        <f t="shared" si="0"/>
        <v>complex fluids \&amp; soft solids</v>
      </c>
      <c r="E42" s="106">
        <v>54</v>
      </c>
      <c r="F42" s="106">
        <v>51883688</v>
      </c>
      <c r="G42" s="106" t="str">
        <f t="shared" si="1"/>
        <v>51,883,688.00</v>
      </c>
      <c r="H42" s="106" t="str">
        <f t="shared" si="2"/>
        <v>{40} &amp; {complex fluids \&amp; soft solids} &amp; {54} &amp; {\pounds51,883,688.00}\\</v>
      </c>
    </row>
    <row r="43" spans="2:8">
      <c r="B43" s="85">
        <v>41</v>
      </c>
      <c r="C43" s="106" t="s">
        <v>254</v>
      </c>
      <c r="D43" s="106" t="str">
        <f t="shared" si="0"/>
        <v>optoelect. devices \&amp; circuits</v>
      </c>
      <c r="E43" s="106">
        <v>54</v>
      </c>
      <c r="F43" s="106">
        <v>117816421</v>
      </c>
      <c r="G43" s="106" t="str">
        <f t="shared" si="1"/>
        <v>117,816,421.00</v>
      </c>
      <c r="H43" s="106" t="str">
        <f t="shared" si="2"/>
        <v>{41} &amp; {optoelect. devices \&amp; circuits} &amp; {54} &amp; {\pounds117,816,421.00}\\</v>
      </c>
    </row>
    <row r="44" spans="2:8">
      <c r="B44" s="85">
        <v>42</v>
      </c>
      <c r="C44" s="106" t="s">
        <v>252</v>
      </c>
      <c r="D44" s="106" t="str">
        <f t="shared" si="0"/>
        <v>optical devices \&amp; subsystems</v>
      </c>
      <c r="E44" s="106">
        <v>53</v>
      </c>
      <c r="F44" s="106">
        <v>99280018</v>
      </c>
      <c r="G44" s="106" t="str">
        <f t="shared" si="1"/>
        <v>99,280,018.00</v>
      </c>
      <c r="H44" s="106" t="str">
        <f t="shared" si="2"/>
        <v>{42} &amp; {optical devices \&amp; subsystems} &amp; {53} &amp; {\pounds99,280,018.00}\\</v>
      </c>
    </row>
    <row r="45" spans="2:8">
      <c r="B45" s="85">
        <v>43</v>
      </c>
      <c r="C45" s="106" t="s">
        <v>175</v>
      </c>
      <c r="D45" s="106" t="str">
        <f t="shared" si="0"/>
        <v>chemical structure</v>
      </c>
      <c r="E45" s="106">
        <v>52</v>
      </c>
      <c r="F45" s="106">
        <v>57198101</v>
      </c>
      <c r="G45" s="106" t="str">
        <f t="shared" si="1"/>
        <v>57,198,101.00</v>
      </c>
      <c r="H45" s="106" t="str">
        <f t="shared" si="2"/>
        <v>{43} &amp; {chemical structure} &amp; {52} &amp; {\pounds57,198,101.00}\\</v>
      </c>
    </row>
    <row r="46" spans="2:8">
      <c r="B46" s="85">
        <v>44</v>
      </c>
      <c r="C46" s="106" t="s">
        <v>106</v>
      </c>
      <c r="D46" s="106" t="str">
        <f t="shared" si="0"/>
        <v>computer sys. \&amp; architecture</v>
      </c>
      <c r="E46" s="106">
        <v>52</v>
      </c>
      <c r="F46" s="106">
        <v>60302509</v>
      </c>
      <c r="G46" s="106" t="str">
        <f t="shared" si="1"/>
        <v>60,302,509.00</v>
      </c>
      <c r="H46" s="106" t="str">
        <f t="shared" si="2"/>
        <v>{44} &amp; {computer sys. \&amp; architecture} &amp; {52} &amp; {\pounds60,302,509.00}\\</v>
      </c>
    </row>
    <row r="47" spans="2:8">
      <c r="B47" s="85">
        <v>45</v>
      </c>
      <c r="C47" s="106" t="s">
        <v>163</v>
      </c>
      <c r="D47" s="106" t="str">
        <f t="shared" si="0"/>
        <v>design of process systems</v>
      </c>
      <c r="E47" s="106">
        <v>52</v>
      </c>
      <c r="F47" s="106">
        <v>97558106</v>
      </c>
      <c r="G47" s="106" t="str">
        <f t="shared" si="1"/>
        <v>97,558,106.00</v>
      </c>
      <c r="H47" s="106" t="str">
        <f t="shared" si="2"/>
        <v>{45} &amp; {design of process systems} &amp; {52} &amp; {\pounds97,558,106.00}\\</v>
      </c>
    </row>
    <row r="48" spans="2:8">
      <c r="B48" s="85">
        <v>46</v>
      </c>
      <c r="C48" s="106" t="s">
        <v>139</v>
      </c>
      <c r="D48" s="106" t="str">
        <f t="shared" si="0"/>
        <v>aerodynamics</v>
      </c>
      <c r="E48" s="106">
        <v>50</v>
      </c>
      <c r="F48" s="106">
        <v>51110961</v>
      </c>
      <c r="G48" s="106" t="str">
        <f t="shared" si="1"/>
        <v>51,110,961.00</v>
      </c>
      <c r="H48" s="106" t="str">
        <f t="shared" si="2"/>
        <v>{46} &amp; {aerodynamics} &amp; {50} &amp; {\pounds51,110,961.00}\\</v>
      </c>
    </row>
    <row r="49" spans="2:8">
      <c r="B49" s="85">
        <v>47</v>
      </c>
      <c r="C49" s="106" t="s">
        <v>49</v>
      </c>
      <c r="D49" s="106" t="str">
        <f t="shared" si="0"/>
        <v>biomechanics \&amp; rehabilitation</v>
      </c>
      <c r="E49" s="106">
        <v>47</v>
      </c>
      <c r="F49" s="106">
        <v>62830082</v>
      </c>
      <c r="G49" s="106" t="str">
        <f t="shared" si="1"/>
        <v>62,830,082.00</v>
      </c>
      <c r="H49" s="106" t="str">
        <f t="shared" si="2"/>
        <v>{47} &amp; {biomechanics \&amp; rehabilitation} &amp; {47} &amp; {\pounds62,830,082.00}\\</v>
      </c>
    </row>
    <row r="50" spans="2:8">
      <c r="B50" s="85">
        <v>48</v>
      </c>
      <c r="C50" s="106" t="s">
        <v>129</v>
      </c>
      <c r="D50" s="106" t="str">
        <f t="shared" si="0"/>
        <v>mobile computing</v>
      </c>
      <c r="E50" s="106">
        <v>46</v>
      </c>
      <c r="F50" s="106">
        <v>67914107</v>
      </c>
      <c r="G50" s="106" t="str">
        <f t="shared" si="1"/>
        <v>67,914,107.00</v>
      </c>
      <c r="H50" s="106" t="str">
        <f t="shared" si="2"/>
        <v>{48} &amp; {mobile computing} &amp; {46} &amp; {\pounds67,914,107.00}\\</v>
      </c>
    </row>
    <row r="51" spans="2:8">
      <c r="B51" s="85">
        <v>49</v>
      </c>
      <c r="C51" s="106" t="s">
        <v>56</v>
      </c>
      <c r="D51" s="106" t="str">
        <f t="shared" si="0"/>
        <v>tissue engineering</v>
      </c>
      <c r="E51" s="106">
        <v>46</v>
      </c>
      <c r="F51" s="106">
        <v>85152510</v>
      </c>
      <c r="G51" s="106" t="str">
        <f t="shared" si="1"/>
        <v>85,152,510.00</v>
      </c>
      <c r="H51" s="106" t="str">
        <f t="shared" si="2"/>
        <v>{49} &amp; {tissue engineering} &amp; {46} &amp; {\pounds85,152,510.00}\\</v>
      </c>
    </row>
    <row r="52" spans="2:8">
      <c r="B52" s="85">
        <v>50</v>
      </c>
      <c r="C52" s="106" t="s">
        <v>257</v>
      </c>
      <c r="D52" s="106" t="str">
        <f t="shared" si="0"/>
        <v>biophysics</v>
      </c>
      <c r="E52" s="106">
        <v>45</v>
      </c>
      <c r="F52" s="106">
        <v>44234268</v>
      </c>
      <c r="G52" s="106" t="str">
        <f t="shared" si="1"/>
        <v>44,234,268.00</v>
      </c>
      <c r="H52" s="106" t="str">
        <f t="shared" si="2"/>
        <v>{50} &amp; {biophysics} &amp; {45} &amp; {\pounds44,234,268.00}\\</v>
      </c>
    </row>
    <row r="53" spans="2:8">
      <c r="B53" s="85">
        <v>51</v>
      </c>
      <c r="C53" s="106" t="s">
        <v>144</v>
      </c>
      <c r="D53" s="106" t="str">
        <f t="shared" si="0"/>
        <v>control engineering</v>
      </c>
      <c r="E53" s="106">
        <v>43</v>
      </c>
      <c r="F53" s="106">
        <v>66051915</v>
      </c>
      <c r="G53" s="106" t="str">
        <f t="shared" si="1"/>
        <v>66,051,915.00</v>
      </c>
      <c r="H53" s="106" t="str">
        <f t="shared" si="2"/>
        <v>{51} &amp; {control engineering} &amp; {43} &amp; {\pounds66,051,915.00}\\</v>
      </c>
    </row>
    <row r="54" spans="2:8">
      <c r="B54" s="85">
        <v>52</v>
      </c>
      <c r="C54" s="106" t="s">
        <v>206</v>
      </c>
      <c r="D54" s="106" t="str">
        <f t="shared" si="0"/>
        <v>logic \&amp; combinatorics</v>
      </c>
      <c r="E54" s="106">
        <v>43</v>
      </c>
      <c r="F54" s="106">
        <v>24297595</v>
      </c>
      <c r="G54" s="106" t="str">
        <f t="shared" si="1"/>
        <v>24,297,595.00</v>
      </c>
      <c r="H54" s="106" t="str">
        <f t="shared" si="2"/>
        <v>{52} &amp; {logic \&amp; combinatorics} &amp; {43} &amp; {\pounds24,297,595.00}\\</v>
      </c>
    </row>
    <row r="55" spans="2:8">
      <c r="B55" s="85">
        <v>53</v>
      </c>
      <c r="C55" s="106" t="s">
        <v>247</v>
      </c>
      <c r="D55" s="106" t="str">
        <f t="shared" si="0"/>
        <v>design \&amp; testing technology</v>
      </c>
      <c r="E55" s="106">
        <v>40</v>
      </c>
      <c r="F55" s="106">
        <v>63777809</v>
      </c>
      <c r="G55" s="106" t="str">
        <f t="shared" si="1"/>
        <v>63,777,809.00</v>
      </c>
      <c r="H55" s="106" t="str">
        <f t="shared" si="2"/>
        <v>{53} &amp; {design \&amp; testing technology} &amp; {40} &amp; {\pounds63,777,809.00}\\</v>
      </c>
    </row>
    <row r="56" spans="2:8">
      <c r="B56" s="85">
        <v>54</v>
      </c>
      <c r="C56" s="106" t="s">
        <v>181</v>
      </c>
      <c r="D56" s="106" t="str">
        <f t="shared" si="0"/>
        <v>gas \&amp; solution phase reactions</v>
      </c>
      <c r="E56" s="106">
        <v>40</v>
      </c>
      <c r="F56" s="106">
        <v>47267022</v>
      </c>
      <c r="G56" s="106" t="str">
        <f t="shared" si="1"/>
        <v>47,267,022.00</v>
      </c>
      <c r="H56" s="106" t="str">
        <f t="shared" si="2"/>
        <v>{54} &amp; {gas \&amp; solution phase reactions} &amp; {40} &amp; {\pounds47,267,022.00}\\</v>
      </c>
    </row>
    <row r="57" spans="2:8">
      <c r="B57" s="85">
        <v>55</v>
      </c>
      <c r="C57" s="106" t="s">
        <v>222</v>
      </c>
      <c r="D57" s="106" t="str">
        <f t="shared" si="0"/>
        <v>urban \&amp; land management</v>
      </c>
      <c r="E57" s="106">
        <v>39</v>
      </c>
      <c r="F57" s="106">
        <v>73439680</v>
      </c>
      <c r="G57" s="106" t="str">
        <f t="shared" si="1"/>
        <v>73,439,680.00</v>
      </c>
      <c r="H57" s="106" t="str">
        <f t="shared" si="2"/>
        <v>{55} &amp; {urban \&amp; land management} &amp; {39} &amp; {\pounds73,439,680.00}\\</v>
      </c>
    </row>
    <row r="58" spans="2:8">
      <c r="B58" s="85">
        <v>56</v>
      </c>
      <c r="C58" s="106" t="s">
        <v>73</v>
      </c>
      <c r="D58" s="106" t="str">
        <f t="shared" si="0"/>
        <v>chemical biology</v>
      </c>
      <c r="E58" s="106">
        <v>38</v>
      </c>
      <c r="F58" s="106">
        <v>64182393</v>
      </c>
      <c r="G58" s="106" t="str">
        <f t="shared" si="1"/>
        <v>64,182,393.00</v>
      </c>
      <c r="H58" s="106" t="str">
        <f t="shared" si="2"/>
        <v>{56} &amp; {chemical biology} &amp; {38} &amp; {\pounds64,182,393.00}\\</v>
      </c>
    </row>
    <row r="59" spans="2:8">
      <c r="B59" s="85">
        <v>57</v>
      </c>
      <c r="C59" s="106" t="s">
        <v>177</v>
      </c>
      <c r="D59" s="106" t="str">
        <f t="shared" si="0"/>
        <v>co-ordination chemistry</v>
      </c>
      <c r="E59" s="106">
        <v>38</v>
      </c>
      <c r="F59" s="106">
        <v>25587639</v>
      </c>
      <c r="G59" s="106" t="str">
        <f t="shared" si="1"/>
        <v>25,587,639.00</v>
      </c>
      <c r="H59" s="106" t="str">
        <f t="shared" si="2"/>
        <v>{57} &amp; {co-ordination chemistry} &amp; {38} &amp; {\pounds25,587,639.00}\\</v>
      </c>
    </row>
    <row r="60" spans="2:8">
      <c r="B60" s="85">
        <v>58</v>
      </c>
      <c r="C60" s="106" t="s">
        <v>213</v>
      </c>
      <c r="D60" s="106" t="str">
        <f t="shared" si="0"/>
        <v>complexity science</v>
      </c>
      <c r="E60" s="106">
        <v>38</v>
      </c>
      <c r="F60" s="106">
        <v>77295542</v>
      </c>
      <c r="G60" s="106" t="str">
        <f t="shared" si="1"/>
        <v>77,295,542.00</v>
      </c>
      <c r="H60" s="106" t="str">
        <f t="shared" si="2"/>
        <v>{58} &amp; {complexity science} &amp; {38} &amp; {\pounds77,295,542.00}\\</v>
      </c>
    </row>
    <row r="61" spans="2:8">
      <c r="B61" s="85">
        <v>59</v>
      </c>
      <c r="C61" s="106" t="s">
        <v>208</v>
      </c>
      <c r="D61" s="106" t="str">
        <f t="shared" si="0"/>
        <v>mathematical physics</v>
      </c>
      <c r="E61" s="106">
        <v>38</v>
      </c>
      <c r="F61" s="106">
        <v>27981443</v>
      </c>
      <c r="G61" s="106" t="str">
        <f t="shared" si="1"/>
        <v>27,981,443.00</v>
      </c>
      <c r="H61" s="106" t="str">
        <f t="shared" si="2"/>
        <v>{59} &amp; {mathematical physics} &amp; {38} &amp; {\pounds27,981,443.00}\\</v>
      </c>
    </row>
    <row r="62" spans="2:8">
      <c r="B62" s="85">
        <v>60</v>
      </c>
      <c r="C62" s="106" t="s">
        <v>265</v>
      </c>
      <c r="D62" s="106" t="str">
        <f t="shared" si="0"/>
        <v>plasmas - laser \&amp; fusion</v>
      </c>
      <c r="E62" s="106">
        <v>38</v>
      </c>
      <c r="F62" s="106">
        <v>32160232</v>
      </c>
      <c r="G62" s="106" t="str">
        <f t="shared" si="1"/>
        <v>32,160,232.00</v>
      </c>
      <c r="H62" s="106" t="str">
        <f t="shared" si="2"/>
        <v>{60} &amp; {plasmas - laser \&amp; fusion} &amp; {38} &amp; {\pounds32,160,232.00}\\</v>
      </c>
    </row>
    <row r="63" spans="2:8">
      <c r="B63" s="85">
        <v>61</v>
      </c>
      <c r="C63" s="106" t="s">
        <v>246</v>
      </c>
      <c r="D63" s="106" t="str">
        <f t="shared" si="0"/>
        <v>transport ops \&amp; management</v>
      </c>
      <c r="E63" s="106">
        <v>37</v>
      </c>
      <c r="F63" s="106">
        <v>60741338</v>
      </c>
      <c r="G63" s="106" t="str">
        <f t="shared" si="1"/>
        <v>60,741,338.00</v>
      </c>
      <c r="H63" s="106" t="str">
        <f t="shared" si="2"/>
        <v>{61} &amp; {transport ops \&amp; management} &amp; {37} &amp; {\pounds60,741,338.00}\\</v>
      </c>
    </row>
    <row r="64" spans="2:8">
      <c r="B64" s="85">
        <v>62</v>
      </c>
      <c r="C64" s="106" t="s">
        <v>123</v>
      </c>
      <c r="D64" s="106" t="str">
        <f t="shared" si="0"/>
        <v>computer graphics \&amp; visual.</v>
      </c>
      <c r="E64" s="106">
        <v>36</v>
      </c>
      <c r="F64" s="106">
        <v>68214771</v>
      </c>
      <c r="G64" s="106" t="str">
        <f t="shared" si="1"/>
        <v>68,214,771.00</v>
      </c>
      <c r="H64" s="106" t="str">
        <f t="shared" si="2"/>
        <v>{62} &amp; {computer graphics \&amp; visual.} &amp; {36} &amp; {\pounds68,214,771.00}\\</v>
      </c>
    </row>
    <row r="65" spans="2:8">
      <c r="B65" s="85">
        <v>63</v>
      </c>
      <c r="C65" s="106" t="s">
        <v>124</v>
      </c>
      <c r="D65" s="106" t="str">
        <f t="shared" si="0"/>
        <v>design engineering</v>
      </c>
      <c r="E65" s="106">
        <v>36</v>
      </c>
      <c r="F65" s="106">
        <v>54318218</v>
      </c>
      <c r="G65" s="106" t="str">
        <f t="shared" si="1"/>
        <v>54,318,218.00</v>
      </c>
      <c r="H65" s="106" t="str">
        <f t="shared" si="2"/>
        <v>{63} &amp; {design engineering} &amp; {36} &amp; {\pounds54,318,218.00}\\</v>
      </c>
    </row>
    <row r="66" spans="2:8">
      <c r="B66" s="85">
        <v>64</v>
      </c>
      <c r="C66" s="106" t="s">
        <v>152</v>
      </c>
      <c r="D66" s="106" t="str">
        <f t="shared" si="0"/>
        <v>microsystems</v>
      </c>
      <c r="E66" s="106">
        <v>36</v>
      </c>
      <c r="F66" s="106">
        <v>57061520</v>
      </c>
      <c r="G66" s="106" t="str">
        <f t="shared" si="1"/>
        <v>57,061,520.00</v>
      </c>
      <c r="H66" s="106" t="str">
        <f t="shared" si="2"/>
        <v>{64} &amp; {microsystems} &amp; {36} &amp; {\pounds57,061,520.00}\\</v>
      </c>
    </row>
    <row r="67" spans="2:8">
      <c r="B67" s="85">
        <v>65</v>
      </c>
      <c r="C67" s="106" t="s">
        <v>189</v>
      </c>
      <c r="D67" s="106" t="str">
        <f t="shared" ref="D67:D130" si="3">SUBSTITUTE(C67, "&amp;", "\&amp;")</f>
        <v>surfaces \&amp; interfaces</v>
      </c>
      <c r="E67" s="106">
        <v>36</v>
      </c>
      <c r="F67" s="106">
        <v>33940347</v>
      </c>
      <c r="G67" s="106" t="str">
        <f t="shared" ref="G67:G130" si="4">TEXT(F67,"#,##0.00")</f>
        <v>33,940,347.00</v>
      </c>
      <c r="H67" s="106" t="str">
        <f t="shared" si="2"/>
        <v>{65} &amp; {surfaces \&amp; interfaces} &amp; {36} &amp; {\pounds33,940,347.00}\\</v>
      </c>
    </row>
    <row r="68" spans="2:8">
      <c r="B68" s="85">
        <v>66</v>
      </c>
      <c r="C68" s="106" t="s">
        <v>237</v>
      </c>
      <c r="D68" s="106" t="str">
        <f t="shared" si="3"/>
        <v>structural engineering</v>
      </c>
      <c r="E68" s="106">
        <v>35</v>
      </c>
      <c r="F68" s="106">
        <v>38256069</v>
      </c>
      <c r="G68" s="106" t="str">
        <f t="shared" si="4"/>
        <v>38,256,069.00</v>
      </c>
      <c r="H68" s="106" t="str">
        <f t="shared" ref="H68:H131" si="5">"{"&amp;B68&amp;"}"&amp;" &amp; "&amp;"{"&amp;D68&amp;"}"&amp;" &amp; "&amp;"{"&amp;E68&amp;"} &amp; {\pounds"&amp;G68&amp;"}"&amp;"\\"</f>
        <v>{66} &amp; {structural engineering} &amp; {35} &amp; {\pounds38,256,069.00}\\</v>
      </c>
    </row>
    <row r="69" spans="2:8">
      <c r="B69" s="85">
        <v>67</v>
      </c>
      <c r="C69" s="106" t="s">
        <v>241</v>
      </c>
      <c r="D69" s="106" t="str">
        <f t="shared" si="3"/>
        <v>water engineering</v>
      </c>
      <c r="E69" s="106">
        <v>35</v>
      </c>
      <c r="F69" s="106">
        <v>64215111</v>
      </c>
      <c r="G69" s="106" t="str">
        <f t="shared" si="4"/>
        <v>64,215,111.00</v>
      </c>
      <c r="H69" s="106" t="str">
        <f t="shared" si="5"/>
        <v>{67} &amp; {water engineering} &amp; {35} &amp; {\pounds64,215,111.00}\\</v>
      </c>
    </row>
    <row r="70" spans="2:8">
      <c r="B70" s="85">
        <v>68</v>
      </c>
      <c r="C70" s="106" t="s">
        <v>190</v>
      </c>
      <c r="D70" s="106" t="str">
        <f t="shared" si="3"/>
        <v>carbon capture \&amp; storage</v>
      </c>
      <c r="E70" s="106">
        <v>34</v>
      </c>
      <c r="F70" s="106">
        <v>36659546</v>
      </c>
      <c r="G70" s="106" t="str">
        <f t="shared" si="4"/>
        <v>36,659,546.00</v>
      </c>
      <c r="H70" s="106" t="str">
        <f t="shared" si="5"/>
        <v>{68} &amp; {carbon capture \&amp; storage} &amp; {34} &amp; {\pounds36,659,546.00}\\</v>
      </c>
    </row>
    <row r="71" spans="2:8">
      <c r="B71" s="85">
        <v>69</v>
      </c>
      <c r="C71" s="106" t="s">
        <v>55</v>
      </c>
      <c r="D71" s="106" t="str">
        <f t="shared" si="3"/>
        <v>drug formulation \&amp; delivery</v>
      </c>
      <c r="E71" s="106">
        <v>34</v>
      </c>
      <c r="F71" s="106">
        <v>55765735</v>
      </c>
      <c r="G71" s="106" t="str">
        <f t="shared" si="4"/>
        <v>55,765,735.00</v>
      </c>
      <c r="H71" s="106" t="str">
        <f t="shared" si="5"/>
        <v>{69} &amp; {drug formulation \&amp; delivery} &amp; {34} &amp; {\pounds55,765,735.00}\\</v>
      </c>
    </row>
    <row r="72" spans="2:8">
      <c r="B72" s="85">
        <v>70</v>
      </c>
      <c r="C72" s="106" t="s">
        <v>230</v>
      </c>
      <c r="D72" s="106" t="str">
        <f t="shared" si="3"/>
        <v>building ops \&amp; management</v>
      </c>
      <c r="E72" s="106">
        <v>33</v>
      </c>
      <c r="F72" s="106">
        <v>67993377</v>
      </c>
      <c r="G72" s="106" t="str">
        <f t="shared" si="4"/>
        <v>67,993,377.00</v>
      </c>
      <c r="H72" s="106" t="str">
        <f t="shared" si="5"/>
        <v>{70} &amp; {building ops \&amp; management} &amp; {33} &amp; {\pounds67,993,377.00}\\</v>
      </c>
    </row>
    <row r="73" spans="2:8">
      <c r="B73" s="85">
        <v>71</v>
      </c>
      <c r="C73" s="106" t="s">
        <v>143</v>
      </c>
      <c r="D73" s="106" t="str">
        <f t="shared" si="3"/>
        <v>combustion</v>
      </c>
      <c r="E73" s="106">
        <v>33</v>
      </c>
      <c r="F73" s="106">
        <v>27342322</v>
      </c>
      <c r="G73" s="106" t="str">
        <f t="shared" si="4"/>
        <v>27,342,322.00</v>
      </c>
      <c r="H73" s="106" t="str">
        <f t="shared" si="5"/>
        <v>{71} &amp; {combustion} &amp; {33} &amp; {\pounds27,342,322.00}\\</v>
      </c>
    </row>
    <row r="74" spans="2:8">
      <c r="B74" s="85">
        <v>72</v>
      </c>
      <c r="C74" s="106" t="s">
        <v>243</v>
      </c>
      <c r="D74" s="106" t="str">
        <f t="shared" si="3"/>
        <v>ground engineering</v>
      </c>
      <c r="E74" s="106">
        <v>33</v>
      </c>
      <c r="F74" s="106">
        <v>32605304</v>
      </c>
      <c r="G74" s="106" t="str">
        <f t="shared" si="4"/>
        <v>32,605,304.00</v>
      </c>
      <c r="H74" s="106" t="str">
        <f t="shared" si="5"/>
        <v>{72} &amp; {ground engineering} &amp; {33} &amp; {\pounds32,605,304.00}\\</v>
      </c>
    </row>
    <row r="75" spans="2:8">
      <c r="B75" s="85">
        <v>73</v>
      </c>
      <c r="C75" s="106" t="s">
        <v>231</v>
      </c>
      <c r="D75" s="106" t="str">
        <f t="shared" si="3"/>
        <v>civil engineering materials</v>
      </c>
      <c r="E75" s="106">
        <v>31</v>
      </c>
      <c r="F75" s="106">
        <v>19613822</v>
      </c>
      <c r="G75" s="106" t="str">
        <f t="shared" si="4"/>
        <v>19,613,822.00</v>
      </c>
      <c r="H75" s="106" t="str">
        <f t="shared" si="5"/>
        <v>{73} &amp; {civil engineering materials} &amp; {31} &amp; {\pounds19,613,822.00}\\</v>
      </c>
    </row>
    <row r="76" spans="2:8">
      <c r="B76" s="85">
        <v>74</v>
      </c>
      <c r="C76" s="106" t="s">
        <v>225</v>
      </c>
      <c r="D76" s="106" t="str">
        <f t="shared" si="3"/>
        <v>coastal \&amp; waterway engineering</v>
      </c>
      <c r="E76" s="106">
        <v>31</v>
      </c>
      <c r="F76" s="106">
        <v>22329706</v>
      </c>
      <c r="G76" s="106" t="str">
        <f t="shared" si="4"/>
        <v>22,329,706.00</v>
      </c>
      <c r="H76" s="106" t="str">
        <f t="shared" si="5"/>
        <v>{74} &amp; {coastal \&amp; waterway engineering} &amp; {31} &amp; {\pounds22,329,706.00}\\</v>
      </c>
    </row>
    <row r="77" spans="2:8">
      <c r="B77" s="85">
        <v>75</v>
      </c>
      <c r="C77" s="106" t="s">
        <v>178</v>
      </c>
      <c r="D77" s="106" t="str">
        <f t="shared" si="3"/>
        <v>electrochemical science \&amp; eng.</v>
      </c>
      <c r="E77" s="106">
        <v>31</v>
      </c>
      <c r="F77" s="106">
        <v>30783229</v>
      </c>
      <c r="G77" s="106" t="str">
        <f t="shared" si="4"/>
        <v>30,783,229.00</v>
      </c>
      <c r="H77" s="106" t="str">
        <f t="shared" si="5"/>
        <v>{75} &amp; {electrochemical science \&amp; eng.} &amp; {31} &amp; {\pounds30,783,229.00}\\</v>
      </c>
    </row>
    <row r="78" spans="2:8">
      <c r="B78" s="85">
        <v>76</v>
      </c>
      <c r="C78" s="106" t="s">
        <v>238</v>
      </c>
      <c r="D78" s="106" t="str">
        <f t="shared" si="3"/>
        <v>sustainable energy vectors</v>
      </c>
      <c r="E78" s="106">
        <v>31</v>
      </c>
      <c r="F78" s="106">
        <v>63410664</v>
      </c>
      <c r="G78" s="106" t="str">
        <f t="shared" si="4"/>
        <v>63,410,664.00</v>
      </c>
      <c r="H78" s="106" t="str">
        <f t="shared" si="5"/>
        <v>{76} &amp; {sustainable energy vectors} &amp; {31} &amp; {\pounds63,410,664.00}\\</v>
      </c>
    </row>
    <row r="79" spans="2:8">
      <c r="B79" s="85">
        <v>77</v>
      </c>
      <c r="C79" s="106" t="s">
        <v>193</v>
      </c>
      <c r="D79" s="106" t="str">
        <f t="shared" si="3"/>
        <v>eng. dynamics \&amp; tribology</v>
      </c>
      <c r="E79" s="106">
        <v>30</v>
      </c>
      <c r="F79" s="106">
        <v>36426390</v>
      </c>
      <c r="G79" s="106" t="str">
        <f t="shared" si="4"/>
        <v>36,426,390.00</v>
      </c>
      <c r="H79" s="106" t="str">
        <f t="shared" si="5"/>
        <v>{77} &amp; {eng. dynamics \&amp; tribology} &amp; {30} &amp; {\pounds36,426,390.00}\\</v>
      </c>
    </row>
    <row r="80" spans="2:8">
      <c r="B80" s="85">
        <v>78</v>
      </c>
      <c r="C80" s="106" t="s">
        <v>59</v>
      </c>
      <c r="D80" s="106" t="str">
        <f t="shared" si="3"/>
        <v>medical science \&amp; disease</v>
      </c>
      <c r="E80" s="106">
        <v>30</v>
      </c>
      <c r="F80" s="106">
        <v>56249992</v>
      </c>
      <c r="G80" s="106" t="str">
        <f t="shared" si="4"/>
        <v>56,249,992.00</v>
      </c>
      <c r="H80" s="106" t="str">
        <f t="shared" si="5"/>
        <v>{78} &amp; {medical science \&amp; disease} &amp; {30} &amp; {\pounds56,249,992.00}\\</v>
      </c>
    </row>
    <row r="81" spans="2:8">
      <c r="B81" s="85">
        <v>79</v>
      </c>
      <c r="C81" s="106" t="s">
        <v>200</v>
      </c>
      <c r="D81" s="106" t="str">
        <f t="shared" si="3"/>
        <v>synthetic biology</v>
      </c>
      <c r="E81" s="106">
        <v>30</v>
      </c>
      <c r="F81" s="106">
        <v>52068052</v>
      </c>
      <c r="G81" s="106" t="str">
        <f t="shared" si="4"/>
        <v>52,068,052.00</v>
      </c>
      <c r="H81" s="106" t="str">
        <f t="shared" si="5"/>
        <v>{79} &amp; {synthetic biology} &amp; {30} &amp; {\pounds52,068,052.00}\\</v>
      </c>
    </row>
    <row r="82" spans="2:8">
      <c r="B82" s="85">
        <v>80</v>
      </c>
      <c r="C82" s="106" t="s">
        <v>141</v>
      </c>
      <c r="D82" s="106" t="str">
        <f t="shared" si="3"/>
        <v>bioenergy</v>
      </c>
      <c r="E82" s="106">
        <v>29</v>
      </c>
      <c r="F82" s="106">
        <v>31787943</v>
      </c>
      <c r="G82" s="106" t="str">
        <f t="shared" si="4"/>
        <v>31,787,943.00</v>
      </c>
      <c r="H82" s="106" t="str">
        <f t="shared" si="5"/>
        <v>{80} &amp; {bioenergy} &amp; {29} &amp; {\pounds31,787,943.00}\\</v>
      </c>
    </row>
    <row r="83" spans="2:8">
      <c r="B83" s="85">
        <v>81</v>
      </c>
      <c r="C83" s="106" t="s">
        <v>68</v>
      </c>
      <c r="D83" s="106" t="str">
        <f t="shared" si="3"/>
        <v>biological \&amp; medicinal chem.</v>
      </c>
      <c r="E83" s="106">
        <v>29</v>
      </c>
      <c r="F83" s="106">
        <v>45503257</v>
      </c>
      <c r="G83" s="106" t="str">
        <f t="shared" si="4"/>
        <v>45,503,257.00</v>
      </c>
      <c r="H83" s="106" t="str">
        <f t="shared" si="5"/>
        <v>{81} &amp; {biological \&amp; medicinal chem.} &amp; {29} &amp; {\pounds45,503,257.00}\\</v>
      </c>
    </row>
    <row r="84" spans="2:8">
      <c r="B84" s="85">
        <v>82</v>
      </c>
      <c r="C84" s="106" t="s">
        <v>102</v>
      </c>
      <c r="D84" s="106" t="str">
        <f t="shared" si="3"/>
        <v>vision \&amp; senses - ict appl.</v>
      </c>
      <c r="E84" s="106">
        <v>29</v>
      </c>
      <c r="F84" s="106">
        <v>25991424</v>
      </c>
      <c r="G84" s="106" t="str">
        <f t="shared" si="4"/>
        <v>25,991,424.00</v>
      </c>
      <c r="H84" s="106" t="str">
        <f t="shared" si="5"/>
        <v>{82} &amp; {vision \&amp; senses - ict appl.} &amp; {29} &amp; {\pounds25,991,424.00}\\</v>
      </c>
    </row>
    <row r="85" spans="2:8">
      <c r="B85" s="85">
        <v>83</v>
      </c>
      <c r="C85" s="106" t="s">
        <v>194</v>
      </c>
      <c r="D85" s="106" t="str">
        <f t="shared" si="3"/>
        <v>fuel cell technologies</v>
      </c>
      <c r="E85" s="106">
        <v>28</v>
      </c>
      <c r="F85" s="106">
        <v>41944010</v>
      </c>
      <c r="G85" s="106" t="str">
        <f t="shared" si="4"/>
        <v>41,944,010.00</v>
      </c>
      <c r="H85" s="106" t="str">
        <f t="shared" si="5"/>
        <v>{83} &amp; {fuel cell technologies} &amp; {28} &amp; {\pounds41,944,010.00}\\</v>
      </c>
    </row>
    <row r="86" spans="2:8">
      <c r="B86" s="85">
        <v>84</v>
      </c>
      <c r="C86" s="106" t="s">
        <v>149</v>
      </c>
      <c r="D86" s="106" t="str">
        <f t="shared" si="3"/>
        <v>energy - marine \&amp; hydropower</v>
      </c>
      <c r="E86" s="106">
        <v>27</v>
      </c>
      <c r="F86" s="106">
        <v>34863003</v>
      </c>
      <c r="G86" s="106" t="str">
        <f t="shared" si="4"/>
        <v>34,863,003.00</v>
      </c>
      <c r="H86" s="106" t="str">
        <f t="shared" si="5"/>
        <v>{84} &amp; {energy - marine \&amp; hydropower} &amp; {27} &amp; {\pounds34,863,003.00}\\</v>
      </c>
    </row>
    <row r="87" spans="2:8">
      <c r="B87" s="85">
        <v>85</v>
      </c>
      <c r="C87" s="106" t="s">
        <v>151</v>
      </c>
      <c r="D87" s="106" t="str">
        <f t="shared" si="3"/>
        <v>heat \&amp; mass transfer</v>
      </c>
      <c r="E87" s="106">
        <v>27</v>
      </c>
      <c r="F87" s="106">
        <v>37435379</v>
      </c>
      <c r="G87" s="106" t="str">
        <f t="shared" si="4"/>
        <v>37,435,379.00</v>
      </c>
      <c r="H87" s="106" t="str">
        <f t="shared" si="5"/>
        <v>{85} &amp; {heat \&amp; mass transfer} &amp; {27} &amp; {\pounds37,435,379.00}\\</v>
      </c>
    </row>
    <row r="88" spans="2:8">
      <c r="B88" s="85">
        <v>86</v>
      </c>
      <c r="C88" s="106" t="s">
        <v>259</v>
      </c>
      <c r="D88" s="106" t="str">
        <f t="shared" si="3"/>
        <v>high performance computing</v>
      </c>
      <c r="E88" s="106">
        <v>27</v>
      </c>
      <c r="F88" s="106">
        <v>8615102</v>
      </c>
      <c r="G88" s="106" t="str">
        <f t="shared" si="4"/>
        <v>8,615,102.00</v>
      </c>
      <c r="H88" s="106" t="str">
        <f t="shared" si="5"/>
        <v>{86} &amp; {high performance computing} &amp; {27} &amp; {\pounds8,615,102.00}\\</v>
      </c>
    </row>
    <row r="89" spans="2:8">
      <c r="B89" s="85">
        <v>87</v>
      </c>
      <c r="C89" s="106" t="s">
        <v>185</v>
      </c>
      <c r="D89" s="106" t="str">
        <f t="shared" si="3"/>
        <v>physical organic chemistry</v>
      </c>
      <c r="E89" s="106">
        <v>27</v>
      </c>
      <c r="F89" s="106">
        <v>20341238</v>
      </c>
      <c r="G89" s="106" t="str">
        <f t="shared" si="4"/>
        <v>20,341,238.00</v>
      </c>
      <c r="H89" s="106" t="str">
        <f t="shared" si="5"/>
        <v>{87} &amp; {physical organic chemistry} &amp; {27} &amp; {\pounds20,341,238.00}\\</v>
      </c>
    </row>
    <row r="90" spans="2:8">
      <c r="B90" s="85">
        <v>88</v>
      </c>
      <c r="C90" s="106" t="s">
        <v>170</v>
      </c>
      <c r="D90" s="106" t="str">
        <f t="shared" si="3"/>
        <v>particle technology</v>
      </c>
      <c r="E90" s="106">
        <v>26</v>
      </c>
      <c r="F90" s="106">
        <v>32455830</v>
      </c>
      <c r="G90" s="106" t="str">
        <f t="shared" si="4"/>
        <v>32,455,830.00</v>
      </c>
      <c r="H90" s="106" t="str">
        <f t="shared" si="5"/>
        <v>{88} &amp; {particle technology} &amp; {26} &amp; {\pounds32,455,830.00}\\</v>
      </c>
    </row>
    <row r="91" spans="2:8">
      <c r="B91" s="85">
        <v>89</v>
      </c>
      <c r="C91" s="106" t="s">
        <v>269</v>
      </c>
      <c r="D91" s="106" t="str">
        <f t="shared" si="3"/>
        <v>light-matter interactions</v>
      </c>
      <c r="E91" s="106">
        <v>25</v>
      </c>
      <c r="F91" s="106">
        <v>35116928</v>
      </c>
      <c r="G91" s="106" t="str">
        <f t="shared" si="4"/>
        <v>35,116,928.00</v>
      </c>
      <c r="H91" s="106" t="str">
        <f t="shared" si="5"/>
        <v>{89} &amp; {light-matter interactions} &amp; {25} &amp; {\pounds35,116,928.00}\\</v>
      </c>
    </row>
    <row r="92" spans="2:8">
      <c r="B92" s="85">
        <v>90</v>
      </c>
      <c r="C92" s="106" t="s">
        <v>153</v>
      </c>
      <c r="D92" s="106" t="str">
        <f t="shared" si="3"/>
        <v>multiphase flow</v>
      </c>
      <c r="E92" s="106">
        <v>25</v>
      </c>
      <c r="F92" s="106">
        <v>24773814</v>
      </c>
      <c r="G92" s="106" t="str">
        <f t="shared" si="4"/>
        <v>24,773,814.00</v>
      </c>
      <c r="H92" s="106" t="str">
        <f t="shared" si="5"/>
        <v>{90} &amp; {multiphase flow} &amp; {25} &amp; {\pounds24,773,814.00}\\</v>
      </c>
    </row>
    <row r="93" spans="2:8">
      <c r="B93" s="85">
        <v>91</v>
      </c>
      <c r="C93" s="106" t="s">
        <v>251</v>
      </c>
      <c r="D93" s="106" t="str">
        <f t="shared" si="3"/>
        <v>optical communications</v>
      </c>
      <c r="E93" s="106">
        <v>25</v>
      </c>
      <c r="F93" s="106">
        <v>60200016</v>
      </c>
      <c r="G93" s="106" t="str">
        <f t="shared" si="4"/>
        <v>60,200,016.00</v>
      </c>
      <c r="H93" s="106" t="str">
        <f t="shared" si="5"/>
        <v>{91} &amp; {optical communications} &amp; {25} &amp; {\pounds60,200,016.00}\\</v>
      </c>
    </row>
    <row r="94" spans="2:8">
      <c r="B94" s="85">
        <v>92</v>
      </c>
      <c r="C94" s="106" t="s">
        <v>250</v>
      </c>
      <c r="D94" s="106" t="str">
        <f t="shared" si="3"/>
        <v>lasers \&amp; optics</v>
      </c>
      <c r="E94" s="106">
        <v>24</v>
      </c>
      <c r="F94" s="106">
        <v>59840920</v>
      </c>
      <c r="G94" s="106" t="str">
        <f t="shared" si="4"/>
        <v>59,840,920.00</v>
      </c>
      <c r="H94" s="106" t="str">
        <f t="shared" si="5"/>
        <v>{92} &amp; {lasers \&amp; optics} &amp; {24} &amp; {\pounds59,840,920.00}\\</v>
      </c>
    </row>
    <row r="95" spans="2:8">
      <c r="B95" s="85">
        <v>93</v>
      </c>
      <c r="C95" s="106" t="s">
        <v>202</v>
      </c>
      <c r="D95" s="106" t="str">
        <f t="shared" si="3"/>
        <v>mathematical aspects of or</v>
      </c>
      <c r="E95" s="106">
        <v>24</v>
      </c>
      <c r="F95" s="106">
        <v>36307556</v>
      </c>
      <c r="G95" s="106" t="str">
        <f t="shared" si="4"/>
        <v>36,307,556.00</v>
      </c>
      <c r="H95" s="106" t="str">
        <f t="shared" si="5"/>
        <v>{93} &amp; {mathematical aspects of or} &amp; {24} &amp; {\pounds36,307,556.00}\\</v>
      </c>
    </row>
    <row r="96" spans="2:8">
      <c r="B96" s="85">
        <v>94</v>
      </c>
      <c r="C96" s="106" t="s">
        <v>138</v>
      </c>
      <c r="D96" s="106" t="str">
        <f t="shared" si="3"/>
        <v>acoustics</v>
      </c>
      <c r="E96" s="106">
        <v>23</v>
      </c>
      <c r="F96" s="106">
        <v>15766542</v>
      </c>
      <c r="G96" s="106" t="str">
        <f t="shared" si="4"/>
        <v>15,766,542.00</v>
      </c>
      <c r="H96" s="106" t="str">
        <f t="shared" si="5"/>
        <v>{94} &amp; {acoustics} &amp; {23} &amp; {\pounds15,766,542.00}\\</v>
      </c>
    </row>
    <row r="97" spans="2:8">
      <c r="B97" s="85">
        <v>95</v>
      </c>
      <c r="C97" s="106" t="s">
        <v>268</v>
      </c>
      <c r="D97" s="106" t="str">
        <f t="shared" si="3"/>
        <v>cold atomic species</v>
      </c>
      <c r="E97" s="106">
        <v>23</v>
      </c>
      <c r="F97" s="106">
        <v>30906872</v>
      </c>
      <c r="G97" s="106" t="str">
        <f t="shared" si="4"/>
        <v>30,906,872.00</v>
      </c>
      <c r="H97" s="106" t="str">
        <f t="shared" si="5"/>
        <v>{95} &amp; {cold atomic species} &amp; {23} &amp; {\pounds30,906,872.00}\\</v>
      </c>
    </row>
    <row r="98" spans="2:8">
      <c r="B98" s="85">
        <v>96</v>
      </c>
      <c r="C98" s="106" t="s">
        <v>94</v>
      </c>
      <c r="D98" s="106" t="str">
        <f t="shared" si="3"/>
        <v>human communication in ict</v>
      </c>
      <c r="E98" s="106">
        <v>23</v>
      </c>
      <c r="F98" s="106">
        <v>26806703</v>
      </c>
      <c r="G98" s="106" t="str">
        <f t="shared" si="4"/>
        <v>26,806,703.00</v>
      </c>
      <c r="H98" s="106" t="str">
        <f t="shared" si="5"/>
        <v>{96} &amp; {human communication in ict} &amp; {23} &amp; {\pounds26,806,703.00}\\</v>
      </c>
    </row>
    <row r="99" spans="2:8">
      <c r="B99" s="85">
        <v>97</v>
      </c>
      <c r="C99" s="106" t="s">
        <v>188</v>
      </c>
      <c r="D99" s="106" t="str">
        <f t="shared" si="3"/>
        <v>reactor engineering</v>
      </c>
      <c r="E99" s="106">
        <v>21</v>
      </c>
      <c r="F99" s="106">
        <v>20306317</v>
      </c>
      <c r="G99" s="106" t="str">
        <f t="shared" si="4"/>
        <v>20,306,317.00</v>
      </c>
      <c r="H99" s="106" t="str">
        <f t="shared" si="5"/>
        <v>{97} &amp; {reactor engineering} &amp; {21} &amp; {\pounds20,306,317.00}\\</v>
      </c>
    </row>
    <row r="100" spans="2:8">
      <c r="B100" s="85">
        <v>98</v>
      </c>
      <c r="C100" s="106" t="s">
        <v>148</v>
      </c>
      <c r="D100" s="106" t="str">
        <f t="shared" si="3"/>
        <v>energy - conventional</v>
      </c>
      <c r="E100" s="106">
        <v>20</v>
      </c>
      <c r="F100" s="106">
        <v>37659404</v>
      </c>
      <c r="G100" s="106" t="str">
        <f t="shared" si="4"/>
        <v>37,659,404.00</v>
      </c>
      <c r="H100" s="106" t="str">
        <f t="shared" si="5"/>
        <v>{98} &amp; {energy - conventional} &amp; {20} &amp; {\pounds37,659,404.00}\\</v>
      </c>
    </row>
    <row r="101" spans="2:8">
      <c r="B101" s="85">
        <v>99</v>
      </c>
      <c r="C101" s="106" t="s">
        <v>162</v>
      </c>
      <c r="D101" s="106" t="str">
        <f t="shared" si="3"/>
        <v>bioprocess engineering</v>
      </c>
      <c r="E101" s="106">
        <v>19</v>
      </c>
      <c r="F101" s="106">
        <v>29798746</v>
      </c>
      <c r="G101" s="106" t="str">
        <f t="shared" si="4"/>
        <v>29,798,746.00</v>
      </c>
      <c r="H101" s="106" t="str">
        <f t="shared" si="5"/>
        <v>{99} &amp; {bioprocess engineering} &amp; {19} &amp; {\pounds29,798,746.00}\\</v>
      </c>
    </row>
    <row r="102" spans="2:8">
      <c r="B102" s="85">
        <v>100</v>
      </c>
      <c r="C102" s="106" t="s">
        <v>98</v>
      </c>
      <c r="D102" s="106" t="str">
        <f t="shared" si="3"/>
        <v>music \&amp; acoustic technology</v>
      </c>
      <c r="E102" s="106">
        <v>19</v>
      </c>
      <c r="F102" s="106">
        <v>28310628</v>
      </c>
      <c r="G102" s="106" t="str">
        <f t="shared" si="4"/>
        <v>28,310,628.00</v>
      </c>
      <c r="H102" s="106" t="str">
        <f t="shared" si="5"/>
        <v>{100} &amp; {music \&amp; acoustic technology} &amp; {19} &amp; {\pounds28,310,628.00}\\</v>
      </c>
    </row>
    <row r="103" spans="2:8">
      <c r="B103" s="85">
        <v>101</v>
      </c>
      <c r="C103" s="106" t="s">
        <v>51</v>
      </c>
      <c r="D103" s="106" t="str">
        <f t="shared" si="3"/>
        <v>biomedical neuroscience</v>
      </c>
      <c r="E103" s="106">
        <v>18</v>
      </c>
      <c r="F103" s="106">
        <v>29394374</v>
      </c>
      <c r="G103" s="106" t="str">
        <f t="shared" si="4"/>
        <v>29,394,374.00</v>
      </c>
      <c r="H103" s="106" t="str">
        <f t="shared" si="5"/>
        <v>{101} &amp; {biomedical neuroscience} &amp; {18} &amp; {\pounds29,394,374.00}\\</v>
      </c>
    </row>
    <row r="104" spans="2:8">
      <c r="B104" s="85">
        <v>102</v>
      </c>
      <c r="C104" s="106" t="s">
        <v>158</v>
      </c>
      <c r="D104" s="106" t="str">
        <f t="shared" si="3"/>
        <v>separation processes</v>
      </c>
      <c r="E104" s="106">
        <v>18</v>
      </c>
      <c r="F104" s="106">
        <v>18158126</v>
      </c>
      <c r="G104" s="106" t="str">
        <f t="shared" si="4"/>
        <v>18,158,126.00</v>
      </c>
      <c r="H104" s="106" t="str">
        <f t="shared" si="5"/>
        <v>{102} &amp; {separation processes} &amp; {18} &amp; {\pounds18,158,126.00}\\</v>
      </c>
    </row>
    <row r="105" spans="2:8">
      <c r="B105" s="85">
        <v>103</v>
      </c>
      <c r="C105" s="106" t="s">
        <v>160</v>
      </c>
      <c r="D105" s="106" t="str">
        <f t="shared" si="3"/>
        <v>wind power</v>
      </c>
      <c r="E105" s="106">
        <v>17</v>
      </c>
      <c r="F105" s="106">
        <v>27401527</v>
      </c>
      <c r="G105" s="106" t="str">
        <f t="shared" si="4"/>
        <v>27,401,527.00</v>
      </c>
      <c r="H105" s="106" t="str">
        <f t="shared" si="5"/>
        <v>{103} &amp; {wind power} &amp; {17} &amp; {\pounds27,401,527.00}\\</v>
      </c>
    </row>
    <row r="106" spans="2:8">
      <c r="B106" s="85">
        <v>104</v>
      </c>
      <c r="C106" s="106" t="s">
        <v>61</v>
      </c>
      <c r="D106" s="106" t="str">
        <f t="shared" si="3"/>
        <v>bioinformatics</v>
      </c>
      <c r="E106" s="106">
        <v>16</v>
      </c>
      <c r="F106" s="106">
        <v>52029825</v>
      </c>
      <c r="G106" s="106" t="str">
        <f t="shared" si="4"/>
        <v>52,029,825.00</v>
      </c>
      <c r="H106" s="106" t="str">
        <f t="shared" si="5"/>
        <v>{104} &amp; {bioinformatics} &amp; {16} &amp; {\pounds52,029,825.00}\\</v>
      </c>
    </row>
    <row r="107" spans="2:8">
      <c r="B107" s="85">
        <v>105</v>
      </c>
      <c r="C107" s="106" t="s">
        <v>77</v>
      </c>
      <c r="D107" s="106" t="str">
        <f t="shared" si="3"/>
        <v>comput./corpus linguistics</v>
      </c>
      <c r="E107" s="106">
        <v>14</v>
      </c>
      <c r="F107" s="106">
        <v>6931002</v>
      </c>
      <c r="G107" s="106" t="str">
        <f t="shared" si="4"/>
        <v>6,931,002.00</v>
      </c>
      <c r="H107" s="106" t="str">
        <f t="shared" si="5"/>
        <v>{105} &amp; {comput./corpus linguistics} &amp; {14} &amp; {\pounds6,931,002.00}\\</v>
      </c>
    </row>
    <row r="108" spans="2:8">
      <c r="B108" s="85">
        <v>106</v>
      </c>
      <c r="C108" s="106" t="s">
        <v>92</v>
      </c>
      <c r="D108" s="106" t="str">
        <f t="shared" si="3"/>
        <v>design processes</v>
      </c>
      <c r="E108" s="106">
        <v>14</v>
      </c>
      <c r="F108" s="106">
        <v>22405461</v>
      </c>
      <c r="G108" s="106" t="str">
        <f t="shared" si="4"/>
        <v>22,405,461.00</v>
      </c>
      <c r="H108" s="106" t="str">
        <f t="shared" si="5"/>
        <v>{106} &amp; {design processes} &amp; {14} &amp; {\pounds22,405,461.00}\\</v>
      </c>
    </row>
    <row r="109" spans="2:8">
      <c r="B109" s="85">
        <v>107</v>
      </c>
      <c r="C109" s="106" t="s">
        <v>267</v>
      </c>
      <c r="D109" s="106" t="str">
        <f t="shared" si="3"/>
        <v>atoms \&amp; ions</v>
      </c>
      <c r="E109" s="106">
        <v>13</v>
      </c>
      <c r="F109" s="106">
        <v>6214215</v>
      </c>
      <c r="G109" s="106" t="str">
        <f t="shared" si="4"/>
        <v>6,214,215.00</v>
      </c>
      <c r="H109" s="106" t="str">
        <f t="shared" si="5"/>
        <v>{107} &amp; {atoms \&amp; ions} &amp; {13} &amp; {\pounds6,214,215.00}\\</v>
      </c>
    </row>
    <row r="110" spans="2:8">
      <c r="B110" s="85">
        <v>108</v>
      </c>
      <c r="C110" s="106" t="s">
        <v>232</v>
      </c>
      <c r="D110" s="106" t="str">
        <f t="shared" si="3"/>
        <v>construction ops \&amp; management</v>
      </c>
      <c r="E110" s="106">
        <v>13</v>
      </c>
      <c r="F110" s="106">
        <v>24891070</v>
      </c>
      <c r="G110" s="106" t="str">
        <f t="shared" si="4"/>
        <v>24,891,070.00</v>
      </c>
      <c r="H110" s="106" t="str">
        <f t="shared" si="5"/>
        <v>{108} &amp; {construction ops \&amp; management} &amp; {13} &amp; {\pounds24,891,070.00}\\</v>
      </c>
    </row>
    <row r="111" spans="2:8">
      <c r="B111" s="85">
        <v>109</v>
      </c>
      <c r="C111" s="106" t="s">
        <v>147</v>
      </c>
      <c r="D111" s="106" t="str">
        <f t="shared" si="3"/>
        <v>electric motor \&amp; drive systems</v>
      </c>
      <c r="E111" s="106">
        <v>13</v>
      </c>
      <c r="F111" s="106">
        <v>11263500</v>
      </c>
      <c r="G111" s="106" t="str">
        <f t="shared" si="4"/>
        <v>11,263,500.00</v>
      </c>
      <c r="H111" s="106" t="str">
        <f t="shared" si="5"/>
        <v>{109} &amp; {electric motor \&amp; drive systems} &amp; {13} &amp; {\pounds11,263,500.00}\\</v>
      </c>
    </row>
    <row r="112" spans="2:8">
      <c r="B112" s="85">
        <v>110</v>
      </c>
      <c r="C112" s="106" t="s">
        <v>113</v>
      </c>
      <c r="D112" s="106" t="str">
        <f t="shared" si="3"/>
        <v>modelling \&amp; simul. of it sys.</v>
      </c>
      <c r="E112" s="106">
        <v>13</v>
      </c>
      <c r="F112" s="106">
        <v>21688225</v>
      </c>
      <c r="G112" s="106" t="str">
        <f t="shared" si="4"/>
        <v>21,688,225.00</v>
      </c>
      <c r="H112" s="106" t="str">
        <f t="shared" si="5"/>
        <v>{110} &amp; {modelling \&amp; simul. of it sys.} &amp; {13} &amp; {\pounds21,688,225.00}\\</v>
      </c>
    </row>
    <row r="113" spans="2:8">
      <c r="B113" s="85">
        <v>111</v>
      </c>
      <c r="C113" s="106" t="s">
        <v>253</v>
      </c>
      <c r="D113" s="106" t="str">
        <f t="shared" si="3"/>
        <v>optical phenomena</v>
      </c>
      <c r="E113" s="106">
        <v>13</v>
      </c>
      <c r="F113" s="106">
        <v>24315772</v>
      </c>
      <c r="G113" s="106" t="str">
        <f t="shared" si="4"/>
        <v>24,315,772.00</v>
      </c>
      <c r="H113" s="106" t="str">
        <f t="shared" si="5"/>
        <v>{111} &amp; {optical phenomena} &amp; {13} &amp; {\pounds24,315,772.00}\\</v>
      </c>
    </row>
    <row r="114" spans="2:8">
      <c r="B114" s="85">
        <v>112</v>
      </c>
      <c r="C114" s="106" t="s">
        <v>270</v>
      </c>
      <c r="D114" s="106" t="str">
        <f t="shared" si="3"/>
        <v>quantum fluids \&amp; solids</v>
      </c>
      <c r="E114" s="106">
        <v>12</v>
      </c>
      <c r="F114" s="106">
        <v>12041645</v>
      </c>
      <c r="G114" s="106" t="str">
        <f t="shared" si="4"/>
        <v>12,041,645.00</v>
      </c>
      <c r="H114" s="106" t="str">
        <f t="shared" si="5"/>
        <v>{112} &amp; {quantum fluids \&amp; solids} &amp; {12} &amp; {\pounds12,041,645.00}\\</v>
      </c>
    </row>
    <row r="115" spans="2:8">
      <c r="B115" s="85">
        <v>113</v>
      </c>
      <c r="C115" s="106" t="s">
        <v>172</v>
      </c>
      <c r="D115" s="106" t="str">
        <f t="shared" si="3"/>
        <v>asymmetric chemistry</v>
      </c>
      <c r="E115" s="106">
        <v>11</v>
      </c>
      <c r="F115" s="106">
        <v>13640958</v>
      </c>
      <c r="G115" s="106" t="str">
        <f t="shared" si="4"/>
        <v>13,640,958.00</v>
      </c>
      <c r="H115" s="106" t="str">
        <f t="shared" si="5"/>
        <v>{113} &amp; {asymmetric chemistry} &amp; {11} &amp; {\pounds13,640,958.00}\\</v>
      </c>
    </row>
    <row r="116" spans="2:8">
      <c r="B116" s="85">
        <v>114</v>
      </c>
      <c r="C116" s="106" t="s">
        <v>116</v>
      </c>
      <c r="D116" s="106" t="str">
        <f t="shared" si="3"/>
        <v>parallel computing</v>
      </c>
      <c r="E116" s="106">
        <v>11</v>
      </c>
      <c r="F116" s="106">
        <v>12635358</v>
      </c>
      <c r="G116" s="106" t="str">
        <f t="shared" si="4"/>
        <v>12,635,358.00</v>
      </c>
      <c r="H116" s="106" t="str">
        <f t="shared" si="5"/>
        <v>{114} &amp; {parallel computing} &amp; {11} &amp; {\pounds12,635,358.00}\\</v>
      </c>
    </row>
    <row r="117" spans="2:8">
      <c r="B117" s="85">
        <v>115</v>
      </c>
      <c r="C117" s="106" t="s">
        <v>157</v>
      </c>
      <c r="D117" s="106" t="str">
        <f t="shared" si="3"/>
        <v>rheology</v>
      </c>
      <c r="E117" s="106">
        <v>11</v>
      </c>
      <c r="F117" s="106">
        <v>4582687</v>
      </c>
      <c r="G117" s="106" t="str">
        <f t="shared" si="4"/>
        <v>4,582,687.00</v>
      </c>
      <c r="H117" s="106" t="str">
        <f t="shared" si="5"/>
        <v>{115} &amp; {rheology} &amp; {11} &amp; {\pounds4,582,687.00}\\</v>
      </c>
    </row>
    <row r="118" spans="2:8">
      <c r="B118" s="85">
        <v>116</v>
      </c>
      <c r="C118" s="106" t="s">
        <v>127</v>
      </c>
      <c r="D118" s="106" t="str">
        <f t="shared" si="3"/>
        <v>manufact. business strategy</v>
      </c>
      <c r="E118" s="106">
        <v>10</v>
      </c>
      <c r="F118" s="106">
        <v>11140214</v>
      </c>
      <c r="G118" s="106" t="str">
        <f t="shared" si="4"/>
        <v>11,140,214.00</v>
      </c>
      <c r="H118" s="106" t="str">
        <f t="shared" si="5"/>
        <v>{116} &amp; {manufact. business strategy} &amp; {10} &amp; {\pounds11,140,214.00}\\</v>
      </c>
    </row>
    <row r="119" spans="2:8">
      <c r="B119" s="85">
        <v>117</v>
      </c>
      <c r="C119" s="106" t="s">
        <v>264</v>
      </c>
      <c r="D119" s="106" t="str">
        <f t="shared" si="3"/>
        <v>fusion</v>
      </c>
      <c r="E119" s="106">
        <v>9</v>
      </c>
      <c r="F119" s="106">
        <v>190002289</v>
      </c>
      <c r="G119" s="106" t="str">
        <f t="shared" si="4"/>
        <v>190,002,289.00</v>
      </c>
      <c r="H119" s="106" t="str">
        <f t="shared" si="5"/>
        <v>{117} &amp; {fusion} &amp; {9} &amp; {\pounds190,002,289.00}\\</v>
      </c>
    </row>
    <row r="120" spans="2:8">
      <c r="B120" s="85">
        <v>118</v>
      </c>
      <c r="C120" s="106" t="s">
        <v>218</v>
      </c>
      <c r="D120" s="106" t="str">
        <f t="shared" si="3"/>
        <v>management \&amp; business studies</v>
      </c>
      <c r="E120" s="106">
        <v>8</v>
      </c>
      <c r="F120" s="106">
        <v>17784633</v>
      </c>
      <c r="G120" s="106" t="str">
        <f t="shared" si="4"/>
        <v>17,784,633.00</v>
      </c>
      <c r="H120" s="106" t="str">
        <f t="shared" si="5"/>
        <v>{118} &amp; {management \&amp; business studies} &amp; {8} &amp; {\pounds17,784,633.00}\\</v>
      </c>
    </row>
    <row r="121" spans="2:8">
      <c r="B121" s="85">
        <v>119</v>
      </c>
      <c r="C121" s="106" t="s">
        <v>130</v>
      </c>
      <c r="D121" s="106" t="str">
        <f t="shared" si="3"/>
        <v>multimedia</v>
      </c>
      <c r="E121" s="106">
        <v>8</v>
      </c>
      <c r="F121" s="106">
        <v>31132743</v>
      </c>
      <c r="G121" s="106" t="str">
        <f t="shared" si="4"/>
        <v>31,132,743.00</v>
      </c>
      <c r="H121" s="106" t="str">
        <f t="shared" si="5"/>
        <v>{119} &amp; {multimedia} &amp; {8} &amp; {\pounds31,132,743.00}\\</v>
      </c>
    </row>
    <row r="122" spans="2:8">
      <c r="B122" s="85">
        <v>120</v>
      </c>
      <c r="C122" s="106" t="s">
        <v>266</v>
      </c>
      <c r="D122" s="106" t="str">
        <f t="shared" si="3"/>
        <v>plasmas - technological</v>
      </c>
      <c r="E122" s="106">
        <v>8</v>
      </c>
      <c r="F122" s="106">
        <v>10160650</v>
      </c>
      <c r="G122" s="106" t="str">
        <f t="shared" si="4"/>
        <v>10,160,650.00</v>
      </c>
      <c r="H122" s="106" t="str">
        <f t="shared" si="5"/>
        <v>{120} &amp; {plasmas - technological} &amp; {8} &amp; {\pounds10,160,650.00}\\</v>
      </c>
    </row>
    <row r="123" spans="2:8">
      <c r="B123" s="85">
        <v>121</v>
      </c>
      <c r="C123" s="106" t="s">
        <v>86</v>
      </c>
      <c r="D123" s="106" t="str">
        <f t="shared" si="3"/>
        <v>psychology</v>
      </c>
      <c r="E123" s="106">
        <v>8</v>
      </c>
      <c r="F123" s="106">
        <v>9857802</v>
      </c>
      <c r="G123" s="106" t="str">
        <f t="shared" si="4"/>
        <v>9,857,802.00</v>
      </c>
      <c r="H123" s="106" t="str">
        <f t="shared" si="5"/>
        <v>{121} &amp; {psychology} &amp; {8} &amp; {\pounds9,857,802.00}\\</v>
      </c>
    </row>
    <row r="124" spans="2:8">
      <c r="B124" s="85">
        <v>122</v>
      </c>
      <c r="C124" s="106" t="s">
        <v>66</v>
      </c>
      <c r="D124" s="106" t="str">
        <f t="shared" si="3"/>
        <v>theoretical biology</v>
      </c>
      <c r="E124" s="106">
        <v>8</v>
      </c>
      <c r="F124" s="106">
        <v>32975270</v>
      </c>
      <c r="G124" s="106" t="str">
        <f t="shared" si="4"/>
        <v>32,975,270.00</v>
      </c>
      <c r="H124" s="106" t="str">
        <f t="shared" si="5"/>
        <v>{122} &amp; {theoretical biology} &amp; {8} &amp; {\pounds32,975,270.00}\\</v>
      </c>
    </row>
    <row r="125" spans="2:8">
      <c r="B125" s="85">
        <v>123</v>
      </c>
      <c r="C125" s="106" t="s">
        <v>89</v>
      </c>
      <c r="D125" s="106" t="str">
        <f t="shared" si="3"/>
        <v>cognitive psychology</v>
      </c>
      <c r="E125" s="106">
        <v>7</v>
      </c>
      <c r="F125" s="106">
        <v>3369386</v>
      </c>
      <c r="G125" s="106" t="str">
        <f t="shared" si="4"/>
        <v>3,369,386.00</v>
      </c>
      <c r="H125" s="106" t="str">
        <f t="shared" si="5"/>
        <v>{123} &amp; {cognitive psychology} &amp; {7} &amp; {\pounds3,369,386.00}\\</v>
      </c>
    </row>
    <row r="126" spans="2:8">
      <c r="B126" s="85">
        <v>124</v>
      </c>
      <c r="C126" s="106" t="s">
        <v>90</v>
      </c>
      <c r="D126" s="106" t="str">
        <f t="shared" si="3"/>
        <v>cognitive science appl. in ict</v>
      </c>
      <c r="E126" s="106">
        <v>7</v>
      </c>
      <c r="F126" s="106">
        <v>7657173</v>
      </c>
      <c r="G126" s="106" t="str">
        <f t="shared" si="4"/>
        <v>7,657,173.00</v>
      </c>
      <c r="H126" s="106" t="str">
        <f t="shared" si="5"/>
        <v>{124} &amp; {cognitive science appl. in ict} &amp; {7} &amp; {\pounds7,657,173.00}\\</v>
      </c>
    </row>
    <row r="127" spans="2:8">
      <c r="B127" s="85">
        <v>125</v>
      </c>
      <c r="C127" s="106" t="s">
        <v>100</v>
      </c>
      <c r="D127" s="106" t="str">
        <f t="shared" si="3"/>
        <v>new \&amp; emerging comp. paradigms</v>
      </c>
      <c r="E127" s="106">
        <v>7</v>
      </c>
      <c r="F127" s="106">
        <v>17376463</v>
      </c>
      <c r="G127" s="106" t="str">
        <f t="shared" si="4"/>
        <v>17,376,463.00</v>
      </c>
      <c r="H127" s="106" t="str">
        <f t="shared" si="5"/>
        <v>{125} &amp; {new \&amp; emerging comp. paradigms} &amp; {7} &amp; {\pounds17,376,463.00}\\</v>
      </c>
    </row>
    <row r="128" spans="2:8">
      <c r="B128" s="85">
        <v>126</v>
      </c>
      <c r="C128" s="106" t="s">
        <v>161</v>
      </c>
      <c r="D128" s="106" t="str">
        <f t="shared" si="3"/>
        <v>biochemical engineering</v>
      </c>
      <c r="E128" s="106">
        <v>6</v>
      </c>
      <c r="F128" s="106">
        <v>18986493</v>
      </c>
      <c r="G128" s="106" t="str">
        <f t="shared" si="4"/>
        <v>18,986,493.00</v>
      </c>
      <c r="H128" s="106" t="str">
        <f t="shared" si="5"/>
        <v>{126} &amp; {biochemical engineering} &amp; {6} &amp; {\pounds18,986,493.00}\\</v>
      </c>
    </row>
    <row r="129" spans="2:8">
      <c r="B129" s="85">
        <v>127</v>
      </c>
      <c r="C129" s="106" t="s">
        <v>118</v>
      </c>
      <c r="D129" s="106" t="str">
        <f t="shared" si="3"/>
        <v>social psychology</v>
      </c>
      <c r="E129" s="106">
        <v>6</v>
      </c>
      <c r="F129" s="106">
        <v>4160146</v>
      </c>
      <c r="G129" s="106" t="str">
        <f t="shared" si="4"/>
        <v>4,160,146.00</v>
      </c>
      <c r="H129" s="106" t="str">
        <f t="shared" si="5"/>
        <v>{127} &amp; {social psychology} &amp; {6} &amp; {\pounds4,160,146.00}\\</v>
      </c>
    </row>
    <row r="130" spans="2:8">
      <c r="B130" s="85">
        <v>128</v>
      </c>
      <c r="C130" s="106" t="s">
        <v>244</v>
      </c>
      <c r="D130" s="106" t="str">
        <f t="shared" si="3"/>
        <v>soil science</v>
      </c>
      <c r="E130" s="106">
        <v>6</v>
      </c>
      <c r="F130" s="106">
        <v>2458999</v>
      </c>
      <c r="G130" s="106" t="str">
        <f t="shared" si="4"/>
        <v>2,458,999.00</v>
      </c>
      <c r="H130" s="106" t="str">
        <f t="shared" si="5"/>
        <v>{128} &amp; {soil science} &amp; {6} &amp; {\pounds2,458,999.00}\\</v>
      </c>
    </row>
    <row r="131" spans="2:8">
      <c r="B131" s="85">
        <v>129</v>
      </c>
      <c r="C131" s="106" t="s">
        <v>120</v>
      </c>
      <c r="D131" s="106" t="str">
        <f t="shared" ref="D131:D194" si="6">SUBSTITUTE(C131, "&amp;", "\&amp;")</f>
        <v>system on chip</v>
      </c>
      <c r="E131" s="106">
        <v>6</v>
      </c>
      <c r="F131" s="106">
        <v>12898174</v>
      </c>
      <c r="G131" s="106" t="str">
        <f t="shared" ref="G131:G194" si="7">TEXT(F131,"#,##0.00")</f>
        <v>12,898,174.00</v>
      </c>
      <c r="H131" s="106" t="str">
        <f t="shared" si="5"/>
        <v>{129} &amp; {system on chip} &amp; {6} &amp; {\pounds12,898,174.00}\\</v>
      </c>
    </row>
    <row r="132" spans="2:8">
      <c r="B132" s="85">
        <v>130</v>
      </c>
      <c r="C132" s="106" t="s">
        <v>159</v>
      </c>
      <c r="D132" s="106" t="str">
        <f t="shared" si="6"/>
        <v>underwater engineering</v>
      </c>
      <c r="E132" s="106">
        <v>6</v>
      </c>
      <c r="F132" s="106">
        <v>7492407</v>
      </c>
      <c r="G132" s="106" t="str">
        <f t="shared" si="7"/>
        <v>7,492,407.00</v>
      </c>
      <c r="H132" s="106" t="str">
        <f t="shared" ref="H132:H195" si="8">"{"&amp;B132&amp;"}"&amp;" &amp; "&amp;"{"&amp;D132&amp;"}"&amp;" &amp; "&amp;"{"&amp;E132&amp;"} &amp; {\pounds"&amp;G132&amp;"}"&amp;"\\"</f>
        <v>{130} &amp; {underwater engineering} &amp; {6} &amp; {\pounds7,492,407.00}\\</v>
      </c>
    </row>
    <row r="133" spans="2:8">
      <c r="B133" s="85">
        <v>131</v>
      </c>
      <c r="C133" s="106" t="s">
        <v>239</v>
      </c>
      <c r="D133" s="106" t="str">
        <f t="shared" si="6"/>
        <v>waste management</v>
      </c>
      <c r="E133" s="106">
        <v>6</v>
      </c>
      <c r="F133" s="106">
        <v>12104515</v>
      </c>
      <c r="G133" s="106" t="str">
        <f t="shared" si="7"/>
        <v>12,104,515.00</v>
      </c>
      <c r="H133" s="106" t="str">
        <f t="shared" si="8"/>
        <v>{131} &amp; {waste management} &amp; {6} &amp; {\pounds12,104,515.00}\\</v>
      </c>
    </row>
    <row r="134" spans="2:8">
      <c r="B134" s="85">
        <v>132</v>
      </c>
      <c r="C134" s="106" t="s">
        <v>240</v>
      </c>
      <c r="D134" s="106" t="str">
        <f t="shared" si="6"/>
        <v>waste minimisation</v>
      </c>
      <c r="E134" s="106">
        <v>6</v>
      </c>
      <c r="F134" s="106">
        <v>8717814</v>
      </c>
      <c r="G134" s="106" t="str">
        <f t="shared" si="7"/>
        <v>8,717,814.00</v>
      </c>
      <c r="H134" s="106" t="str">
        <f t="shared" si="8"/>
        <v>{132} &amp; {waste minimisation} &amp; {6} &amp; {\pounds8,717,814.00}\\</v>
      </c>
    </row>
    <row r="135" spans="2:8">
      <c r="B135" s="85">
        <v>133</v>
      </c>
      <c r="C135" s="106" t="s">
        <v>58</v>
      </c>
      <c r="D135" s="106" t="str">
        <f t="shared" si="6"/>
        <v>bioelectronic devices</v>
      </c>
      <c r="E135" s="106">
        <v>5</v>
      </c>
      <c r="F135" s="106">
        <v>22042473</v>
      </c>
      <c r="G135" s="106" t="str">
        <f t="shared" si="7"/>
        <v>22,042,473.00</v>
      </c>
      <c r="H135" s="106" t="str">
        <f t="shared" si="8"/>
        <v>{133} &amp; {bioelectronic devices} &amp; {5} &amp; {\pounds22,042,473.00}\\</v>
      </c>
    </row>
    <row r="136" spans="2:8">
      <c r="B136" s="85">
        <v>134</v>
      </c>
      <c r="C136" s="106" t="s">
        <v>80</v>
      </c>
      <c r="D136" s="106" t="str">
        <f t="shared" si="6"/>
        <v>criminology</v>
      </c>
      <c r="E136" s="106">
        <v>5</v>
      </c>
      <c r="F136" s="106">
        <v>5080147</v>
      </c>
      <c r="G136" s="106" t="str">
        <f t="shared" si="7"/>
        <v>5,080,147.00</v>
      </c>
      <c r="H136" s="106" t="str">
        <f t="shared" si="8"/>
        <v>{134} &amp; {criminology} &amp; {5} &amp; {\pounds5,080,147.00}\\</v>
      </c>
    </row>
    <row r="137" spans="2:8">
      <c r="B137" s="85">
        <v>135</v>
      </c>
      <c r="C137" s="106" t="s">
        <v>53</v>
      </c>
      <c r="D137" s="106" t="str">
        <f t="shared" si="6"/>
        <v>development (biosciences)</v>
      </c>
      <c r="E137" s="106">
        <v>5</v>
      </c>
      <c r="F137" s="106">
        <v>2325834</v>
      </c>
      <c r="G137" s="106" t="str">
        <f t="shared" si="7"/>
        <v>2,325,834.00</v>
      </c>
      <c r="H137" s="106" t="str">
        <f t="shared" si="8"/>
        <v>{135} &amp; {development (biosciences)} &amp; {5} &amp; {\pounds2,325,834.00}\\</v>
      </c>
    </row>
    <row r="138" spans="2:8">
      <c r="B138" s="85">
        <v>136</v>
      </c>
      <c r="C138" s="106" t="s">
        <v>67</v>
      </c>
      <c r="D138" s="106" t="str">
        <f t="shared" si="6"/>
        <v>genomics</v>
      </c>
      <c r="E138" s="106">
        <v>5</v>
      </c>
      <c r="F138" s="106">
        <v>24454128</v>
      </c>
      <c r="G138" s="106" t="str">
        <f t="shared" si="7"/>
        <v>24,454,128.00</v>
      </c>
      <c r="H138" s="106" t="str">
        <f t="shared" si="8"/>
        <v>{136} &amp; {genomics} &amp; {5} &amp; {\pounds24,454,128.00}\\</v>
      </c>
    </row>
    <row r="139" spans="2:8">
      <c r="B139" s="85">
        <v>137</v>
      </c>
      <c r="C139" s="106" t="s">
        <v>166</v>
      </c>
      <c r="D139" s="106" t="str">
        <f t="shared" si="6"/>
        <v>intelligent \&amp; expert systems</v>
      </c>
      <c r="E139" s="106">
        <v>5</v>
      </c>
      <c r="F139" s="106">
        <v>9297777</v>
      </c>
      <c r="G139" s="106" t="str">
        <f t="shared" si="7"/>
        <v>9,297,777.00</v>
      </c>
      <c r="H139" s="106" t="str">
        <f t="shared" si="8"/>
        <v>{137} &amp; {intelligent \&amp; expert systems} &amp; {5} &amp; {\pounds9,297,777.00}\\</v>
      </c>
    </row>
    <row r="140" spans="2:8">
      <c r="B140" s="85">
        <v>138</v>
      </c>
      <c r="C140" s="106" t="s">
        <v>115</v>
      </c>
      <c r="D140" s="106" t="str">
        <f t="shared" si="6"/>
        <v>organisational studies</v>
      </c>
      <c r="E140" s="106">
        <v>5</v>
      </c>
      <c r="F140" s="106">
        <v>5952437</v>
      </c>
      <c r="G140" s="106" t="str">
        <f t="shared" si="7"/>
        <v>5,952,437.00</v>
      </c>
      <c r="H140" s="106" t="str">
        <f t="shared" si="8"/>
        <v>{138} &amp; {organisational studies} &amp; {5} &amp; {\pounds5,952,437.00}\\</v>
      </c>
    </row>
    <row r="141" spans="2:8">
      <c r="B141" s="85">
        <v>139</v>
      </c>
      <c r="C141" s="106" t="s">
        <v>155</v>
      </c>
      <c r="D141" s="106" t="str">
        <f t="shared" si="6"/>
        <v>power sys man, prot \&amp; control</v>
      </c>
      <c r="E141" s="106">
        <v>5</v>
      </c>
      <c r="F141" s="106">
        <v>2609392</v>
      </c>
      <c r="G141" s="106" t="str">
        <f t="shared" si="7"/>
        <v>2,609,392.00</v>
      </c>
      <c r="H141" s="106" t="str">
        <f t="shared" si="8"/>
        <v>{139} &amp; {power sys man, prot \&amp; control} &amp; {5} &amp; {\pounds2,609,392.00}\\</v>
      </c>
    </row>
    <row r="142" spans="2:8">
      <c r="B142" s="85">
        <v>140</v>
      </c>
      <c r="C142" s="106" t="s">
        <v>125</v>
      </c>
      <c r="D142" s="106" t="str">
        <f t="shared" si="6"/>
        <v>digital art \&amp; design</v>
      </c>
      <c r="E142" s="106">
        <v>4</v>
      </c>
      <c r="F142" s="106">
        <v>18465875</v>
      </c>
      <c r="G142" s="106" t="str">
        <f t="shared" si="7"/>
        <v>18,465,875.00</v>
      </c>
      <c r="H142" s="106" t="str">
        <f t="shared" si="8"/>
        <v>{140} &amp; {digital art \&amp; design} &amp; {4} &amp; {\pounds18,465,875.00}\\</v>
      </c>
    </row>
    <row r="143" spans="2:8">
      <c r="B143" s="85">
        <v>141</v>
      </c>
      <c r="C143" s="106" t="s">
        <v>164</v>
      </c>
      <c r="D143" s="106" t="str">
        <f t="shared" si="6"/>
        <v>food processing</v>
      </c>
      <c r="E143" s="106">
        <v>4</v>
      </c>
      <c r="F143" s="106">
        <v>7452606</v>
      </c>
      <c r="G143" s="106" t="str">
        <f t="shared" si="7"/>
        <v>7,452,606.00</v>
      </c>
      <c r="H143" s="106" t="str">
        <f t="shared" si="8"/>
        <v>{141} &amp; {food processing} &amp; {4} &amp; {\pounds7,452,606.00}\\</v>
      </c>
    </row>
    <row r="144" spans="2:8">
      <c r="B144" s="85">
        <v>142</v>
      </c>
      <c r="C144" s="106" t="s">
        <v>131</v>
      </c>
      <c r="D144" s="106" t="str">
        <f t="shared" si="6"/>
        <v>new media/web-based studies</v>
      </c>
      <c r="E144" s="106">
        <v>4</v>
      </c>
      <c r="F144" s="106">
        <v>25232837</v>
      </c>
      <c r="G144" s="106" t="str">
        <f t="shared" si="7"/>
        <v>25,232,837.00</v>
      </c>
      <c r="H144" s="106" t="str">
        <f t="shared" si="8"/>
        <v>{142} &amp; {new media/web-based studies} &amp; {4} &amp; {\pounds25,232,837.00}\\</v>
      </c>
    </row>
    <row r="145" spans="2:8">
      <c r="B145" s="85">
        <v>143</v>
      </c>
      <c r="C145" s="106" t="s">
        <v>121</v>
      </c>
      <c r="D145" s="106" t="str">
        <f t="shared" si="6"/>
        <v>vlsi design</v>
      </c>
      <c r="E145" s="106">
        <v>4</v>
      </c>
      <c r="F145" s="106">
        <v>7404543</v>
      </c>
      <c r="G145" s="106" t="str">
        <f t="shared" si="7"/>
        <v>7,404,543.00</v>
      </c>
      <c r="H145" s="106" t="str">
        <f t="shared" si="8"/>
        <v>{143} &amp; {vlsi design} &amp; {4} &amp; {\pounds7,404,543.00}\\</v>
      </c>
    </row>
    <row r="146" spans="2:8">
      <c r="B146" s="85">
        <v>144</v>
      </c>
      <c r="C146" s="106" t="s">
        <v>140</v>
      </c>
      <c r="D146" s="106" t="str">
        <f t="shared" si="6"/>
        <v>assess/remediate contamination</v>
      </c>
      <c r="E146" s="106">
        <v>3</v>
      </c>
      <c r="F146" s="106">
        <v>4534982</v>
      </c>
      <c r="G146" s="106" t="str">
        <f t="shared" si="7"/>
        <v>4,534,982.00</v>
      </c>
      <c r="H146" s="106" t="str">
        <f t="shared" si="8"/>
        <v>{144} &amp; {assess/remediate contamination} &amp; {3} &amp; {\pounds4,534,982.00}\\</v>
      </c>
    </row>
    <row r="147" spans="2:8">
      <c r="B147" s="85">
        <v>145</v>
      </c>
      <c r="C147" s="106" t="s">
        <v>224</v>
      </c>
      <c r="D147" s="106" t="str">
        <f t="shared" si="6"/>
        <v>climate \&amp; climate change</v>
      </c>
      <c r="E147" s="106">
        <v>3</v>
      </c>
      <c r="F147" s="106">
        <v>1750258</v>
      </c>
      <c r="G147" s="106" t="str">
        <f t="shared" si="7"/>
        <v>1,750,258.00</v>
      </c>
      <c r="H147" s="106" t="str">
        <f t="shared" si="8"/>
        <v>{145} &amp; {climate \&amp; climate change} &amp; {3} &amp; {\pounds1,750,258.00}\\</v>
      </c>
    </row>
    <row r="148" spans="2:8">
      <c r="B148" s="85">
        <v>146</v>
      </c>
      <c r="C148" s="106" t="s">
        <v>79</v>
      </c>
      <c r="D148" s="106" t="str">
        <f t="shared" si="6"/>
        <v>criminal law \&amp; criminology</v>
      </c>
      <c r="E148" s="106">
        <v>3</v>
      </c>
      <c r="F148" s="106">
        <v>5019737</v>
      </c>
      <c r="G148" s="106" t="str">
        <f t="shared" si="7"/>
        <v>5,019,737.00</v>
      </c>
      <c r="H148" s="106" t="str">
        <f t="shared" si="8"/>
        <v>{146} &amp; {criminal law \&amp; criminology} &amp; {3} &amp; {\pounds5,019,737.00}\\</v>
      </c>
    </row>
    <row r="149" spans="2:8">
      <c r="B149" s="85">
        <v>147</v>
      </c>
      <c r="C149" s="106" t="s">
        <v>248</v>
      </c>
      <c r="D149" s="106" t="str">
        <f t="shared" si="6"/>
        <v>displays</v>
      </c>
      <c r="E149" s="106">
        <v>3</v>
      </c>
      <c r="F149" s="106">
        <v>11749150</v>
      </c>
      <c r="G149" s="106" t="str">
        <f t="shared" si="7"/>
        <v>11,749,150.00</v>
      </c>
      <c r="H149" s="106" t="str">
        <f t="shared" si="8"/>
        <v>{147} &amp; {displays} &amp; {3} &amp; {\pounds11,749,150.00}\\</v>
      </c>
    </row>
    <row r="150" spans="2:8">
      <c r="B150" s="85">
        <v>148</v>
      </c>
      <c r="C150" s="106" t="s">
        <v>214</v>
      </c>
      <c r="D150" s="106" t="str">
        <f t="shared" si="6"/>
        <v>economics</v>
      </c>
      <c r="E150" s="106">
        <v>3</v>
      </c>
      <c r="F150" s="106">
        <v>11015140</v>
      </c>
      <c r="G150" s="106" t="str">
        <f t="shared" si="7"/>
        <v>11,015,140.00</v>
      </c>
      <c r="H150" s="106" t="str">
        <f t="shared" si="8"/>
        <v>{148} &amp; {economics} &amp; {3} &amp; {\pounds11,015,140.00}\\</v>
      </c>
    </row>
    <row r="151" spans="2:8">
      <c r="B151" s="85">
        <v>149</v>
      </c>
      <c r="C151" s="106" t="s">
        <v>179</v>
      </c>
      <c r="D151" s="106" t="str">
        <f t="shared" si="6"/>
        <v>electromagnetics</v>
      </c>
      <c r="E151" s="106">
        <v>3</v>
      </c>
      <c r="F151" s="106">
        <v>6188182</v>
      </c>
      <c r="G151" s="106" t="str">
        <f t="shared" si="7"/>
        <v>6,188,182.00</v>
      </c>
      <c r="H151" s="106" t="str">
        <f t="shared" si="8"/>
        <v>{149} &amp; {electromagnetics} &amp; {3} &amp; {\pounds6,188,182.00}\\</v>
      </c>
    </row>
    <row r="152" spans="2:8">
      <c r="B152" s="85">
        <v>150</v>
      </c>
      <c r="C152" s="106" t="s">
        <v>165</v>
      </c>
      <c r="D152" s="106" t="str">
        <f t="shared" si="6"/>
        <v>food structure/composition</v>
      </c>
      <c r="E152" s="106">
        <v>3</v>
      </c>
      <c r="F152" s="106">
        <v>5141921</v>
      </c>
      <c r="G152" s="106" t="str">
        <f t="shared" si="7"/>
        <v>5,141,921.00</v>
      </c>
      <c r="H152" s="106" t="str">
        <f t="shared" si="8"/>
        <v>{150} &amp; {food structure/composition} &amp; {3} &amp; {\pounds5,141,921.00}\\</v>
      </c>
    </row>
    <row r="153" spans="2:8">
      <c r="B153" s="85">
        <v>151</v>
      </c>
      <c r="C153" s="106" t="s">
        <v>167</v>
      </c>
      <c r="D153" s="106" t="str">
        <f t="shared" si="6"/>
        <v>macro-molecular delivery</v>
      </c>
      <c r="E153" s="106">
        <v>3</v>
      </c>
      <c r="F153" s="106">
        <v>7026191</v>
      </c>
      <c r="G153" s="106" t="str">
        <f t="shared" si="7"/>
        <v>7,026,191.00</v>
      </c>
      <c r="H153" s="106" t="str">
        <f t="shared" si="8"/>
        <v>{151} &amp; {macro-molecular delivery} &amp; {3} &amp; {\pounds7,026,191.00}\\</v>
      </c>
    </row>
    <row r="154" spans="2:8">
      <c r="B154" s="85">
        <v>152</v>
      </c>
      <c r="C154" s="106" t="s">
        <v>128</v>
      </c>
      <c r="D154" s="106" t="str">
        <f t="shared" si="6"/>
        <v>media \&amp; communication studies</v>
      </c>
      <c r="E154" s="106">
        <v>3</v>
      </c>
      <c r="F154" s="106">
        <v>12545468</v>
      </c>
      <c r="G154" s="106" t="str">
        <f t="shared" si="7"/>
        <v>12,545,468.00</v>
      </c>
      <c r="H154" s="106" t="str">
        <f t="shared" si="8"/>
        <v>{152} &amp; {media \&amp; communication studies} &amp; {3} &amp; {\pounds12,545,468.00}\\</v>
      </c>
    </row>
    <row r="155" spans="2:8">
      <c r="B155" s="85">
        <v>153</v>
      </c>
      <c r="C155" s="106" t="s">
        <v>236</v>
      </c>
      <c r="D155" s="106" t="str">
        <f t="shared" si="6"/>
        <v>pavement engineering</v>
      </c>
      <c r="E155" s="106">
        <v>3</v>
      </c>
      <c r="F155" s="106">
        <v>10890078</v>
      </c>
      <c r="G155" s="106" t="str">
        <f t="shared" si="7"/>
        <v>10,890,078.00</v>
      </c>
      <c r="H155" s="106" t="str">
        <f t="shared" si="8"/>
        <v>{153} &amp; {pavement engineering} &amp; {3} &amp; {\pounds10,890,078.00}\\</v>
      </c>
    </row>
    <row r="156" spans="2:8">
      <c r="B156" s="85">
        <v>154</v>
      </c>
      <c r="C156" s="106" t="s">
        <v>64</v>
      </c>
      <c r="D156" s="106" t="str">
        <f t="shared" si="6"/>
        <v>population ecology</v>
      </c>
      <c r="E156" s="106">
        <v>3</v>
      </c>
      <c r="F156" s="106">
        <v>16690970</v>
      </c>
      <c r="G156" s="106" t="str">
        <f t="shared" si="7"/>
        <v>16,690,970.00</v>
      </c>
      <c r="H156" s="106" t="str">
        <f t="shared" si="8"/>
        <v>{154} &amp; {population ecology} &amp; {3} &amp; {\pounds16,690,970.00}\\</v>
      </c>
    </row>
    <row r="157" spans="2:8">
      <c r="B157" s="85">
        <v>155</v>
      </c>
      <c r="C157" s="106" t="s">
        <v>272</v>
      </c>
      <c r="D157" s="106" t="str">
        <f t="shared" si="6"/>
        <v>scattering \&amp; spectroscopy</v>
      </c>
      <c r="E157" s="106">
        <v>3</v>
      </c>
      <c r="F157" s="106">
        <v>7558809</v>
      </c>
      <c r="G157" s="106" t="str">
        <f t="shared" si="7"/>
        <v>7,558,809.00</v>
      </c>
      <c r="H157" s="106" t="str">
        <f t="shared" si="8"/>
        <v>{155} &amp; {scattering \&amp; spectroscopy} &amp; {3} &amp; {\pounds7,558,809.00}\\</v>
      </c>
    </row>
    <row r="158" spans="2:8">
      <c r="B158" s="85">
        <v>156</v>
      </c>
      <c r="C158" s="106" t="s">
        <v>88</v>
      </c>
      <c r="D158" s="106" t="str">
        <f t="shared" si="6"/>
        <v>social policy</v>
      </c>
      <c r="E158" s="106">
        <v>3</v>
      </c>
      <c r="F158" s="106">
        <v>1942868</v>
      </c>
      <c r="G158" s="106" t="str">
        <f t="shared" si="7"/>
        <v>1,942,868.00</v>
      </c>
      <c r="H158" s="106" t="str">
        <f t="shared" si="8"/>
        <v>{156} &amp; {social policy} &amp; {3} &amp; {\pounds1,942,868.00}\\</v>
      </c>
    </row>
    <row r="159" spans="2:8">
      <c r="B159" s="85">
        <v>157</v>
      </c>
      <c r="C159" s="106" t="s">
        <v>262</v>
      </c>
      <c r="D159" s="106" t="str">
        <f t="shared" si="6"/>
        <v>tools for the biosciences</v>
      </c>
      <c r="E159" s="106">
        <v>3</v>
      </c>
      <c r="F159" s="106">
        <v>4221581</v>
      </c>
      <c r="G159" s="106" t="str">
        <f t="shared" si="7"/>
        <v>4,221,581.00</v>
      </c>
      <c r="H159" s="106" t="str">
        <f t="shared" si="8"/>
        <v>{157} &amp; {tools for the biosciences} &amp; {3} &amp; {\pounds4,221,581.00}\\</v>
      </c>
    </row>
    <row r="160" spans="2:8">
      <c r="B160" s="85">
        <v>158</v>
      </c>
      <c r="C160" s="106" t="s">
        <v>71</v>
      </c>
      <c r="D160" s="106" t="str">
        <f t="shared" si="6"/>
        <v>catalysis \&amp; enzymology</v>
      </c>
      <c r="E160" s="106">
        <v>2</v>
      </c>
      <c r="F160" s="106">
        <v>689340</v>
      </c>
      <c r="G160" s="106" t="str">
        <f t="shared" si="7"/>
        <v>689,340.00</v>
      </c>
      <c r="H160" s="106" t="str">
        <f t="shared" si="8"/>
        <v>{158} &amp; {catalysis \&amp; enzymology} &amp; {2} &amp; {\pounds689,340.00}\\</v>
      </c>
    </row>
    <row r="161" spans="2:8">
      <c r="B161" s="85">
        <v>159</v>
      </c>
      <c r="C161" s="106" t="s">
        <v>63</v>
      </c>
      <c r="D161" s="106" t="str">
        <f t="shared" si="6"/>
        <v>cells</v>
      </c>
      <c r="E161" s="106">
        <v>2</v>
      </c>
      <c r="F161" s="106">
        <v>6116997</v>
      </c>
      <c r="G161" s="106" t="str">
        <f t="shared" si="7"/>
        <v>6,116,997.00</v>
      </c>
      <c r="H161" s="106" t="str">
        <f t="shared" si="8"/>
        <v>{159} &amp; {cells} &amp; {2} &amp; {\pounds6,116,997.00}\\</v>
      </c>
    </row>
    <row r="162" spans="2:8">
      <c r="B162" s="85">
        <v>160</v>
      </c>
      <c r="C162" s="106" t="s">
        <v>126</v>
      </c>
      <c r="D162" s="106" t="str">
        <f t="shared" si="6"/>
        <v>digital arts htp</v>
      </c>
      <c r="E162" s="106">
        <v>2</v>
      </c>
      <c r="F162" s="106">
        <v>12062042</v>
      </c>
      <c r="G162" s="106" t="str">
        <f t="shared" si="7"/>
        <v>12,062,042.00</v>
      </c>
      <c r="H162" s="106" t="str">
        <f t="shared" si="8"/>
        <v>{160} &amp; {digital arts htp} &amp; {2} &amp; {\pounds12,062,042.00}\\</v>
      </c>
    </row>
    <row r="163" spans="2:8">
      <c r="B163" s="85">
        <v>161</v>
      </c>
      <c r="C163" s="106" t="s">
        <v>234</v>
      </c>
      <c r="D163" s="106" t="str">
        <f t="shared" si="6"/>
        <v>environment \&amp; health</v>
      </c>
      <c r="E163" s="106">
        <v>2</v>
      </c>
      <c r="F163" s="106">
        <v>568459</v>
      </c>
      <c r="G163" s="106" t="str">
        <f t="shared" si="7"/>
        <v>568,459.00</v>
      </c>
      <c r="H163" s="106" t="str">
        <f t="shared" si="8"/>
        <v>{161} &amp; {environment \&amp; health} &amp; {2} &amp; {\pounds568,459.00}\\</v>
      </c>
    </row>
    <row r="164" spans="2:8">
      <c r="B164" s="85">
        <v>162</v>
      </c>
      <c r="C164" s="106" t="s">
        <v>81</v>
      </c>
      <c r="D164" s="106" t="str">
        <f t="shared" si="6"/>
        <v>governance</v>
      </c>
      <c r="E164" s="106">
        <v>2</v>
      </c>
      <c r="F164" s="106">
        <v>1097691</v>
      </c>
      <c r="G164" s="106" t="str">
        <f t="shared" si="7"/>
        <v>1,097,691.00</v>
      </c>
      <c r="H164" s="106" t="str">
        <f t="shared" si="8"/>
        <v>{162} &amp; {governance} &amp; {2} &amp; {\pounds1,097,691.00}\\</v>
      </c>
    </row>
    <row r="165" spans="2:8">
      <c r="B165" s="85">
        <v>163</v>
      </c>
      <c r="C165" s="106" t="s">
        <v>112</v>
      </c>
      <c r="D165" s="106" t="str">
        <f t="shared" si="6"/>
        <v>knowledge management</v>
      </c>
      <c r="E165" s="106">
        <v>2</v>
      </c>
      <c r="F165" s="106">
        <v>1056671</v>
      </c>
      <c r="G165" s="106" t="str">
        <f t="shared" si="7"/>
        <v>1,056,671.00</v>
      </c>
      <c r="H165" s="106" t="str">
        <f t="shared" si="8"/>
        <v>{163} &amp; {knowledge management} &amp; {2} &amp; {\pounds1,056,671.00}\\</v>
      </c>
    </row>
    <row r="166" spans="2:8">
      <c r="B166" s="85">
        <v>164</v>
      </c>
      <c r="C166" s="106" t="s">
        <v>85</v>
      </c>
      <c r="D166" s="106" t="str">
        <f t="shared" si="6"/>
        <v>marketing</v>
      </c>
      <c r="E166" s="106">
        <v>2</v>
      </c>
      <c r="F166" s="106">
        <v>1015702</v>
      </c>
      <c r="G166" s="106" t="str">
        <f t="shared" si="7"/>
        <v>1,015,702.00</v>
      </c>
      <c r="H166" s="106" t="str">
        <f t="shared" si="8"/>
        <v>{164} &amp; {marketing} &amp; {2} &amp; {\pounds1,015,702.00}\\</v>
      </c>
    </row>
    <row r="167" spans="2:8">
      <c r="B167" s="85">
        <v>165</v>
      </c>
      <c r="C167" s="106" t="s">
        <v>57</v>
      </c>
      <c r="D167" s="106" t="str">
        <f t="shared" si="6"/>
        <v>mathematical \&amp; statistic psych</v>
      </c>
      <c r="E167" s="106">
        <v>2</v>
      </c>
      <c r="F167" s="106">
        <v>1117398</v>
      </c>
      <c r="G167" s="106" t="str">
        <f t="shared" si="7"/>
        <v>1,117,398.00</v>
      </c>
      <c r="H167" s="106" t="str">
        <f t="shared" si="8"/>
        <v>{165} &amp; {mathematical \&amp; statistic psych} &amp; {2} &amp; {\pounds1,117,398.00}\\</v>
      </c>
    </row>
    <row r="168" spans="2:8">
      <c r="B168" s="85">
        <v>166</v>
      </c>
      <c r="C168" s="106" t="s">
        <v>203</v>
      </c>
      <c r="D168" s="106" t="str">
        <f t="shared" si="6"/>
        <v>microeconomic theory</v>
      </c>
      <c r="E168" s="106">
        <v>2</v>
      </c>
      <c r="F168" s="106">
        <v>842950</v>
      </c>
      <c r="G168" s="106" t="str">
        <f t="shared" si="7"/>
        <v>842,950.00</v>
      </c>
      <c r="H168" s="106" t="str">
        <f t="shared" si="8"/>
        <v>{166} &amp; {microeconomic theory} &amp; {2} &amp; {\pounds842,950.00}\\</v>
      </c>
    </row>
    <row r="169" spans="2:8">
      <c r="B169" s="85">
        <v>167</v>
      </c>
      <c r="C169" s="106" t="s">
        <v>198</v>
      </c>
      <c r="D169" s="106" t="str">
        <f t="shared" si="6"/>
        <v>oil \&amp; gas extraction</v>
      </c>
      <c r="E169" s="106">
        <v>2</v>
      </c>
      <c r="F169" s="106">
        <v>2642452</v>
      </c>
      <c r="G169" s="106" t="str">
        <f t="shared" si="7"/>
        <v>2,642,452.00</v>
      </c>
      <c r="H169" s="106" t="str">
        <f t="shared" si="8"/>
        <v>{167} &amp; {oil \&amp; gas extraction} &amp; {2} &amp; {\pounds2,642,452.00}\\</v>
      </c>
    </row>
    <row r="170" spans="2:8">
      <c r="B170" s="85">
        <v>168</v>
      </c>
      <c r="C170" s="106" t="s">
        <v>186</v>
      </c>
      <c r="D170" s="106" t="str">
        <f t="shared" si="6"/>
        <v>plant physiology</v>
      </c>
      <c r="E170" s="106">
        <v>2</v>
      </c>
      <c r="F170" s="106">
        <v>1198745</v>
      </c>
      <c r="G170" s="106" t="str">
        <f t="shared" si="7"/>
        <v>1,198,745.00</v>
      </c>
      <c r="H170" s="106" t="str">
        <f t="shared" si="8"/>
        <v>{168} &amp; {plant physiology} &amp; {2} &amp; {\pounds1,198,745.00}\\</v>
      </c>
    </row>
    <row r="171" spans="2:8">
      <c r="B171" s="85">
        <v>169</v>
      </c>
      <c r="C171" s="106" t="s">
        <v>104</v>
      </c>
      <c r="D171" s="106" t="str">
        <f t="shared" si="6"/>
        <v>political geography</v>
      </c>
      <c r="E171" s="106">
        <v>2</v>
      </c>
      <c r="F171" s="106">
        <v>7455498</v>
      </c>
      <c r="G171" s="106" t="str">
        <f t="shared" si="7"/>
        <v>7,455,498.00</v>
      </c>
      <c r="H171" s="106" t="str">
        <f t="shared" si="8"/>
        <v>{169} &amp; {political geography} &amp; {2} &amp; {\pounds7,455,498.00}\\</v>
      </c>
    </row>
    <row r="172" spans="2:8">
      <c r="B172" s="85">
        <v>170</v>
      </c>
      <c r="C172" s="106" t="s">
        <v>255</v>
      </c>
      <c r="D172" s="106" t="str">
        <f t="shared" si="6"/>
        <v>power electronics</v>
      </c>
      <c r="E172" s="106">
        <v>2</v>
      </c>
      <c r="F172" s="106">
        <v>2270158</v>
      </c>
      <c r="G172" s="106" t="str">
        <f t="shared" si="7"/>
        <v>2,270,158.00</v>
      </c>
      <c r="H172" s="106" t="str">
        <f t="shared" si="8"/>
        <v>{170} &amp; {power electronics} &amp; {2} &amp; {\pounds2,270,158.00}\\</v>
      </c>
    </row>
    <row r="173" spans="2:8">
      <c r="B173" s="85">
        <v>171</v>
      </c>
      <c r="C173" s="106" t="s">
        <v>156</v>
      </c>
      <c r="D173" s="106" t="str">
        <f t="shared" si="6"/>
        <v>power systems plant</v>
      </c>
      <c r="E173" s="106">
        <v>2</v>
      </c>
      <c r="F173" s="106">
        <v>3941441</v>
      </c>
      <c r="G173" s="106" t="str">
        <f t="shared" si="7"/>
        <v>3,941,441.00</v>
      </c>
      <c r="H173" s="106" t="str">
        <f t="shared" si="8"/>
        <v>{171} &amp; {power systems plant} &amp; {2} &amp; {\pounds3,941,441.00}\\</v>
      </c>
    </row>
    <row r="174" spans="2:8">
      <c r="B174" s="85">
        <v>172</v>
      </c>
      <c r="C174" s="106" t="s">
        <v>69</v>
      </c>
      <c r="D174" s="106" t="str">
        <f t="shared" si="6"/>
        <v>protein chemistry</v>
      </c>
      <c r="E174" s="106">
        <v>2</v>
      </c>
      <c r="F174" s="106">
        <v>389453</v>
      </c>
      <c r="G174" s="106" t="str">
        <f t="shared" si="7"/>
        <v>389,453.00</v>
      </c>
      <c r="H174" s="106" t="str">
        <f t="shared" si="8"/>
        <v>{172} &amp; {protein chemistry} &amp; {2} &amp; {\pounds389,453.00}\\</v>
      </c>
    </row>
    <row r="175" spans="2:8">
      <c r="B175" s="85">
        <v>173</v>
      </c>
      <c r="C175" s="106" t="s">
        <v>229</v>
      </c>
      <c r="D175" s="106" t="str">
        <f t="shared" si="6"/>
        <v>regional \&amp; extreme weather</v>
      </c>
      <c r="E175" s="106">
        <v>2</v>
      </c>
      <c r="F175" s="106">
        <v>2750487</v>
      </c>
      <c r="G175" s="106" t="str">
        <f t="shared" si="7"/>
        <v>2,750,487.00</v>
      </c>
      <c r="H175" s="106" t="str">
        <f t="shared" si="8"/>
        <v>{173} &amp; {regional \&amp; extreme weather} &amp; {2} &amp; {\pounds2,750,487.00}\\</v>
      </c>
    </row>
    <row r="176" spans="2:8">
      <c r="B176" s="85">
        <v>174</v>
      </c>
      <c r="C176" s="106" t="s">
        <v>133</v>
      </c>
      <c r="D176" s="106" t="str">
        <f t="shared" si="6"/>
        <v>social anthropology</v>
      </c>
      <c r="E176" s="106">
        <v>2</v>
      </c>
      <c r="F176" s="106">
        <v>6771898</v>
      </c>
      <c r="G176" s="106" t="str">
        <f t="shared" si="7"/>
        <v>6,771,898.00</v>
      </c>
      <c r="H176" s="106" t="str">
        <f t="shared" si="8"/>
        <v>{174} &amp; {social anthropology} &amp; {2} &amp; {\pounds6,771,898.00}\\</v>
      </c>
    </row>
    <row r="177" spans="2:8">
      <c r="B177" s="85">
        <v>175</v>
      </c>
      <c r="C177" s="106" t="s">
        <v>74</v>
      </c>
      <c r="D177" s="106" t="str">
        <f t="shared" si="6"/>
        <v>structural biology</v>
      </c>
      <c r="E177" s="106">
        <v>2</v>
      </c>
      <c r="F177" s="106">
        <v>524187</v>
      </c>
      <c r="G177" s="106" t="str">
        <f t="shared" si="7"/>
        <v>524,187.00</v>
      </c>
      <c r="H177" s="106" t="str">
        <f t="shared" si="8"/>
        <v>{175} &amp; {structural biology} &amp; {2} &amp; {\pounds524,187.00}\\</v>
      </c>
    </row>
    <row r="178" spans="2:8">
      <c r="B178" s="85">
        <v>176</v>
      </c>
      <c r="C178" s="106" t="s">
        <v>41</v>
      </c>
      <c r="D178" s="106" t="str">
        <f t="shared" si="6"/>
        <v>ageing: chemistry/biochemistry</v>
      </c>
      <c r="E178" s="106">
        <v>1</v>
      </c>
      <c r="F178" s="106">
        <v>475926</v>
      </c>
      <c r="G178" s="106" t="str">
        <f t="shared" si="7"/>
        <v>475,926.00</v>
      </c>
      <c r="H178" s="106" t="str">
        <f t="shared" si="8"/>
        <v>{176} &amp; {ageing: chemistry/biochemistry} &amp; {1} &amp; {\pounds475,926.00}\\</v>
      </c>
    </row>
    <row r="179" spans="2:8">
      <c r="B179" s="85">
        <v>177</v>
      </c>
      <c r="C179" s="106" t="s">
        <v>105</v>
      </c>
      <c r="D179" s="106" t="str">
        <f t="shared" si="6"/>
        <v>animal behaviour</v>
      </c>
      <c r="E179" s="106">
        <v>1</v>
      </c>
      <c r="F179" s="106">
        <v>506361</v>
      </c>
      <c r="G179" s="106" t="str">
        <f t="shared" si="7"/>
        <v>506,361.00</v>
      </c>
      <c r="H179" s="106" t="str">
        <f t="shared" si="8"/>
        <v>{177} &amp; {animal behaviour} &amp; {1} &amp; {\pounds506,361.00}\\</v>
      </c>
    </row>
    <row r="180" spans="2:8">
      <c r="B180" s="85">
        <v>178</v>
      </c>
      <c r="C180" s="106" t="s">
        <v>223</v>
      </c>
      <c r="D180" s="106" t="str">
        <f t="shared" si="6"/>
        <v>animal organisms</v>
      </c>
      <c r="E180" s="106">
        <v>1</v>
      </c>
      <c r="F180" s="106">
        <v>1581410</v>
      </c>
      <c r="G180" s="106" t="str">
        <f t="shared" si="7"/>
        <v>1,581,410.00</v>
      </c>
      <c r="H180" s="106" t="str">
        <f t="shared" si="8"/>
        <v>{178} &amp; {animal organisms} &amp; {1} &amp; {\pounds1,581,410.00}\\</v>
      </c>
    </row>
    <row r="181" spans="2:8">
      <c r="B181" s="85">
        <v>179</v>
      </c>
      <c r="C181" s="106" t="s">
        <v>122</v>
      </c>
      <c r="D181" s="106" t="str">
        <f t="shared" si="6"/>
        <v>applied arts htp</v>
      </c>
      <c r="E181" s="106">
        <v>1</v>
      </c>
      <c r="F181" s="106">
        <v>6358107</v>
      </c>
      <c r="G181" s="106" t="str">
        <f t="shared" si="7"/>
        <v>6,358,107.00</v>
      </c>
      <c r="H181" s="106" t="str">
        <f t="shared" si="8"/>
        <v>{179} &amp; {applied arts htp} &amp; {1} &amp; {\pounds6,358,107.00}\\</v>
      </c>
    </row>
    <row r="182" spans="2:8">
      <c r="B182" s="85">
        <v>180</v>
      </c>
      <c r="C182" s="106" t="s">
        <v>76</v>
      </c>
      <c r="D182" s="106" t="str">
        <f t="shared" si="6"/>
        <v>behavioural \&amp; experimental eco</v>
      </c>
      <c r="E182" s="106">
        <v>1</v>
      </c>
      <c r="F182" s="106">
        <v>1975496</v>
      </c>
      <c r="G182" s="106" t="str">
        <f t="shared" si="7"/>
        <v>1,975,496.00</v>
      </c>
      <c r="H182" s="106" t="str">
        <f t="shared" si="8"/>
        <v>{180} &amp; {behavioural \&amp; experimental eco} &amp; {1} &amp; {\pounds1,975,496.00}\\</v>
      </c>
    </row>
    <row r="183" spans="2:8">
      <c r="B183" s="85">
        <v>181</v>
      </c>
      <c r="C183" s="106" t="s">
        <v>256</v>
      </c>
      <c r="D183" s="106" t="str">
        <f t="shared" si="6"/>
        <v>biological membranes</v>
      </c>
      <c r="E183" s="106">
        <v>1</v>
      </c>
      <c r="F183" s="106">
        <v>2215</v>
      </c>
      <c r="G183" s="106" t="str">
        <f t="shared" si="7"/>
        <v>2,215.00</v>
      </c>
      <c r="H183" s="106" t="str">
        <f t="shared" si="8"/>
        <v>{181} &amp; {biological membranes} &amp; {1} &amp; {\pounds2,215.00}\\</v>
      </c>
    </row>
    <row r="184" spans="2:8">
      <c r="B184" s="85">
        <v>182</v>
      </c>
      <c r="C184" s="106" t="s">
        <v>45</v>
      </c>
      <c r="D184" s="106" t="str">
        <f t="shared" si="6"/>
        <v>biomedical sciences</v>
      </c>
      <c r="E184" s="106">
        <v>1</v>
      </c>
      <c r="F184" s="106">
        <v>188407</v>
      </c>
      <c r="G184" s="106" t="str">
        <f t="shared" si="7"/>
        <v>188,407.00</v>
      </c>
      <c r="H184" s="106" t="str">
        <f t="shared" si="8"/>
        <v>{182} &amp; {biomedical sciences} &amp; {1} &amp; {\pounds188,407.00}\\</v>
      </c>
    </row>
    <row r="185" spans="2:8">
      <c r="B185" s="85">
        <v>183</v>
      </c>
      <c r="C185" s="106" t="s">
        <v>173</v>
      </c>
      <c r="D185" s="106" t="str">
        <f t="shared" si="6"/>
        <v>carbohydrate chemistry</v>
      </c>
      <c r="E185" s="106">
        <v>1</v>
      </c>
      <c r="F185" s="106">
        <v>920060</v>
      </c>
      <c r="G185" s="106" t="str">
        <f t="shared" si="7"/>
        <v>920,060.00</v>
      </c>
      <c r="H185" s="106" t="str">
        <f t="shared" si="8"/>
        <v>{183} &amp; {carbohydrate chemistry} &amp; {1} &amp; {\pounds920,060.00}\\</v>
      </c>
    </row>
    <row r="186" spans="2:8">
      <c r="B186" s="85">
        <v>184</v>
      </c>
      <c r="C186" s="106" t="s">
        <v>142</v>
      </c>
      <c r="D186" s="106" t="str">
        <f t="shared" si="6"/>
        <v>coal technology</v>
      </c>
      <c r="E186" s="106">
        <v>1</v>
      </c>
      <c r="F186" s="106">
        <v>6550555</v>
      </c>
      <c r="G186" s="106" t="str">
        <f t="shared" si="7"/>
        <v>6,550,555.00</v>
      </c>
      <c r="H186" s="106" t="str">
        <f t="shared" si="8"/>
        <v>{184} &amp; {coal technology} &amp; {1} &amp; {\pounds6,550,555.00}\\</v>
      </c>
    </row>
    <row r="187" spans="2:8">
      <c r="B187" s="85">
        <v>185</v>
      </c>
      <c r="C187" s="106" t="s">
        <v>91</v>
      </c>
      <c r="D187" s="106" t="str">
        <f t="shared" si="6"/>
        <v>composition</v>
      </c>
      <c r="E187" s="106">
        <v>1</v>
      </c>
      <c r="F187" s="106">
        <v>5971211</v>
      </c>
      <c r="G187" s="106" t="str">
        <f t="shared" si="7"/>
        <v>5,971,211.00</v>
      </c>
      <c r="H187" s="106" t="str">
        <f t="shared" si="8"/>
        <v>{185} &amp; {composition} &amp; {1} &amp; {\pounds5,971,211.00}\\</v>
      </c>
    </row>
    <row r="188" spans="2:8">
      <c r="B188" s="85">
        <v>186</v>
      </c>
      <c r="C188" s="106" t="s">
        <v>78</v>
      </c>
      <c r="D188" s="106" t="str">
        <f t="shared" si="6"/>
        <v>computational linguistics</v>
      </c>
      <c r="E188" s="106">
        <v>1</v>
      </c>
      <c r="F188" s="106">
        <v>340421</v>
      </c>
      <c r="G188" s="106" t="str">
        <f t="shared" si="7"/>
        <v>340,421.00</v>
      </c>
      <c r="H188" s="106" t="str">
        <f t="shared" si="8"/>
        <v>{186} &amp; {computational linguistics} &amp; {1} &amp; {\pounds340,421.00}\\</v>
      </c>
    </row>
    <row r="189" spans="2:8">
      <c r="B189" s="85">
        <v>187</v>
      </c>
      <c r="C189" s="106" t="s">
        <v>263</v>
      </c>
      <c r="D189" s="106" t="str">
        <f t="shared" si="6"/>
        <v>computational methods \&amp; tools</v>
      </c>
      <c r="E189" s="106">
        <v>1</v>
      </c>
      <c r="F189" s="106">
        <v>98603</v>
      </c>
      <c r="G189" s="106" t="str">
        <f t="shared" si="7"/>
        <v>98,603.00</v>
      </c>
      <c r="H189" s="106" t="str">
        <f t="shared" si="8"/>
        <v>{187} &amp; {computational methods \&amp; tools} &amp; {1} &amp; {\pounds98,603.00}\\</v>
      </c>
    </row>
    <row r="190" spans="2:8">
      <c r="B190" s="85">
        <v>188</v>
      </c>
      <c r="C190" s="106" t="s">
        <v>107</v>
      </c>
      <c r="D190" s="106" t="str">
        <f t="shared" si="6"/>
        <v>data handling \&amp; storage</v>
      </c>
      <c r="E190" s="106">
        <v>1</v>
      </c>
      <c r="F190" s="106">
        <v>742513</v>
      </c>
      <c r="G190" s="106" t="str">
        <f t="shared" si="7"/>
        <v>742,513.00</v>
      </c>
      <c r="H190" s="106" t="str">
        <f t="shared" si="8"/>
        <v>{188} &amp; {data handling \&amp; storage} &amp; {1} &amp; {\pounds742,513.00}\\</v>
      </c>
    </row>
    <row r="191" spans="2:8">
      <c r="B191" s="85">
        <v>189</v>
      </c>
      <c r="C191" s="106" t="s">
        <v>145</v>
      </c>
      <c r="D191" s="106" t="str">
        <f t="shared" si="6"/>
        <v>development geography</v>
      </c>
      <c r="E191" s="106">
        <v>1</v>
      </c>
      <c r="F191" s="106">
        <v>241076</v>
      </c>
      <c r="G191" s="106" t="str">
        <f t="shared" si="7"/>
        <v>241,076.00</v>
      </c>
      <c r="H191" s="106" t="str">
        <f t="shared" si="8"/>
        <v>{189} &amp; {development geography} &amp; {1} &amp; {\pounds241,076.00}\\</v>
      </c>
    </row>
    <row r="192" spans="2:8">
      <c r="B192" s="85">
        <v>190</v>
      </c>
      <c r="C192" s="106" t="s">
        <v>93</v>
      </c>
      <c r="D192" s="106" t="str">
        <f t="shared" si="6"/>
        <v>developmental psychology</v>
      </c>
      <c r="E192" s="106">
        <v>1</v>
      </c>
      <c r="F192" s="106">
        <v>559077</v>
      </c>
      <c r="G192" s="106" t="str">
        <f t="shared" si="7"/>
        <v>559,077.00</v>
      </c>
      <c r="H192" s="106" t="str">
        <f t="shared" si="8"/>
        <v>{190} &amp; {developmental psychology} &amp; {1} &amp; {\pounds559,077.00}\\</v>
      </c>
    </row>
    <row r="193" spans="2:8">
      <c r="B193" s="85">
        <v>191</v>
      </c>
      <c r="C193" s="106" t="s">
        <v>191</v>
      </c>
      <c r="D193" s="106" t="str">
        <f t="shared" si="6"/>
        <v>diamond light source</v>
      </c>
      <c r="E193" s="106">
        <v>1</v>
      </c>
      <c r="F193" s="106">
        <v>1436518</v>
      </c>
      <c r="G193" s="106" t="str">
        <f t="shared" si="7"/>
        <v>1,436,518.00</v>
      </c>
      <c r="H193" s="106" t="str">
        <f t="shared" si="8"/>
        <v>{191} &amp; {diamond light source} &amp; {1} &amp; {\pounds1,436,518.00}\\</v>
      </c>
    </row>
    <row r="194" spans="2:8">
      <c r="B194" s="85">
        <v>192</v>
      </c>
      <c r="C194" s="106" t="s">
        <v>226</v>
      </c>
      <c r="D194" s="106" t="str">
        <f t="shared" si="6"/>
        <v>earth \&amp; environmental</v>
      </c>
      <c r="E194" s="106">
        <v>1</v>
      </c>
      <c r="F194" s="106">
        <v>1581410</v>
      </c>
      <c r="G194" s="106" t="str">
        <f t="shared" si="7"/>
        <v>1,581,410.00</v>
      </c>
      <c r="H194" s="106" t="str">
        <f t="shared" si="8"/>
        <v>{192} &amp; {earth \&amp; environmental} &amp; {1} &amp; {\pounds1,581,410.00}\\</v>
      </c>
    </row>
    <row r="195" spans="2:8">
      <c r="B195" s="85">
        <v>193</v>
      </c>
      <c r="C195" s="106" t="s">
        <v>146</v>
      </c>
      <c r="D195" s="106" t="str">
        <f t="shared" ref="D195:D225" si="9">SUBSTITUTE(C195, "&amp;", "\&amp;")</f>
        <v>earth engineering</v>
      </c>
      <c r="E195" s="106">
        <v>1</v>
      </c>
      <c r="F195" s="106">
        <v>1000951</v>
      </c>
      <c r="G195" s="106" t="str">
        <f t="shared" ref="G195:G225" si="10">TEXT(F195,"#,##0.00")</f>
        <v>1,000,951.00</v>
      </c>
      <c r="H195" s="106" t="str">
        <f t="shared" si="8"/>
        <v>{193} &amp; {earth engineering} &amp; {1} &amp; {\pounds1,000,951.00}\\</v>
      </c>
    </row>
    <row r="196" spans="2:8">
      <c r="B196" s="85">
        <v>194</v>
      </c>
      <c r="C196" s="106" t="s">
        <v>215</v>
      </c>
      <c r="D196" s="106" t="str">
        <f t="shared" si="9"/>
        <v>education</v>
      </c>
      <c r="E196" s="106">
        <v>1</v>
      </c>
      <c r="F196" s="106">
        <v>3444605</v>
      </c>
      <c r="G196" s="106" t="str">
        <f t="shared" si="10"/>
        <v>3,444,605.00</v>
      </c>
      <c r="H196" s="106" t="str">
        <f t="shared" ref="H196:H225" si="11">"{"&amp;B196&amp;"}"&amp;" &amp; "&amp;"{"&amp;D196&amp;"}"&amp;" &amp; "&amp;"{"&amp;E196&amp;"} &amp; {\pounds"&amp;G196&amp;"}"&amp;"\\"</f>
        <v>{194} &amp; {education} &amp; {1} &amp; {\pounds3,444,605.00}\\</v>
      </c>
    </row>
    <row r="197" spans="2:8">
      <c r="B197" s="85">
        <v>195</v>
      </c>
      <c r="C197" s="106" t="s">
        <v>235</v>
      </c>
      <c r="D197" s="106" t="str">
        <f t="shared" si="9"/>
        <v>environmental economics</v>
      </c>
      <c r="E197" s="106">
        <v>1</v>
      </c>
      <c r="F197" s="106">
        <v>2926</v>
      </c>
      <c r="G197" s="106" t="str">
        <f t="shared" si="10"/>
        <v>2,926.00</v>
      </c>
      <c r="H197" s="106" t="str">
        <f t="shared" si="11"/>
        <v>{195} &amp; {environmental economics} &amp; {1} &amp; {\pounds2,926.00}\\</v>
      </c>
    </row>
    <row r="198" spans="2:8">
      <c r="B198" s="85">
        <v>196</v>
      </c>
      <c r="C198" s="106" t="s">
        <v>216</v>
      </c>
      <c r="D198" s="106" t="str">
        <f t="shared" si="9"/>
        <v>environmental planning</v>
      </c>
      <c r="E198" s="106">
        <v>1</v>
      </c>
      <c r="F198" s="106">
        <v>3567862</v>
      </c>
      <c r="G198" s="106" t="str">
        <f t="shared" si="10"/>
        <v>3,567,862.00</v>
      </c>
      <c r="H198" s="106" t="str">
        <f t="shared" si="11"/>
        <v>{196} &amp; {environmental planning} &amp; {1} &amp; {\pounds3,567,862.00}\\</v>
      </c>
    </row>
    <row r="199" spans="2:8">
      <c r="B199" s="85">
        <v>197</v>
      </c>
      <c r="C199" s="106" t="s">
        <v>180</v>
      </c>
      <c r="D199" s="106" t="str">
        <f t="shared" si="9"/>
        <v>evolution \&amp; populations</v>
      </c>
      <c r="E199" s="106">
        <v>1</v>
      </c>
      <c r="F199" s="106">
        <v>1190209</v>
      </c>
      <c r="G199" s="106" t="str">
        <f t="shared" si="10"/>
        <v>1,190,209.00</v>
      </c>
      <c r="H199" s="106" t="str">
        <f t="shared" si="11"/>
        <v>{197} &amp; {evolution \&amp; populations} &amp; {1} &amp; {\pounds1,190,209.00}\\</v>
      </c>
    </row>
    <row r="200" spans="2:8">
      <c r="B200" s="85">
        <v>198</v>
      </c>
      <c r="C200" s="106" t="s">
        <v>242</v>
      </c>
      <c r="D200" s="106" t="str">
        <f t="shared" si="9"/>
        <v>geohazards</v>
      </c>
      <c r="E200" s="106">
        <v>1</v>
      </c>
      <c r="F200" s="106">
        <v>246258</v>
      </c>
      <c r="G200" s="106" t="str">
        <f t="shared" si="10"/>
        <v>246,258.00</v>
      </c>
      <c r="H200" s="106" t="str">
        <f t="shared" si="11"/>
        <v>{198} &amp; {geohazards} &amp; {1} &amp; {\pounds246,258.00}\\</v>
      </c>
    </row>
    <row r="201" spans="2:8">
      <c r="B201" s="85">
        <v>199</v>
      </c>
      <c r="C201" s="106" t="s">
        <v>217</v>
      </c>
      <c r="D201" s="106" t="str">
        <f t="shared" si="9"/>
        <v>human geography (general)</v>
      </c>
      <c r="E201" s="106">
        <v>1</v>
      </c>
      <c r="F201" s="106">
        <v>3567862</v>
      </c>
      <c r="G201" s="106" t="str">
        <f t="shared" si="10"/>
        <v>3,567,862.00</v>
      </c>
      <c r="H201" s="106" t="str">
        <f t="shared" si="11"/>
        <v>{199} &amp; {human geography (general)} &amp; {1} &amp; {\pounds3,567,862.00}\\</v>
      </c>
    </row>
    <row r="202" spans="2:8">
      <c r="B202" s="85">
        <v>200</v>
      </c>
      <c r="C202" s="106" t="s">
        <v>110</v>
      </c>
      <c r="D202" s="106" t="str">
        <f t="shared" si="9"/>
        <v>industrial-org/occupational</v>
      </c>
      <c r="E202" s="106">
        <v>1</v>
      </c>
      <c r="F202" s="106">
        <v>3793546</v>
      </c>
      <c r="G202" s="106" t="str">
        <f t="shared" si="10"/>
        <v>3,793,546.00</v>
      </c>
      <c r="H202" s="106" t="str">
        <f t="shared" si="11"/>
        <v>{200} &amp; {industrial-org/occupational} &amp; {1} &amp; {\pounds3,793,546.00}\\</v>
      </c>
    </row>
    <row r="203" spans="2:8">
      <c r="B203" s="85">
        <v>201</v>
      </c>
      <c r="C203" s="106" t="s">
        <v>83</v>
      </c>
      <c r="D203" s="106" t="str">
        <f t="shared" si="9"/>
        <v>intelligent measurement sys.</v>
      </c>
      <c r="E203" s="106">
        <v>1</v>
      </c>
      <c r="F203" s="106">
        <v>4956495</v>
      </c>
      <c r="G203" s="106" t="str">
        <f t="shared" si="10"/>
        <v>4,956,495.00</v>
      </c>
      <c r="H203" s="106" t="str">
        <f t="shared" si="11"/>
        <v>{201} &amp; {intelligent measurement sys.} &amp; {1} &amp; {\pounds4,956,495.00}\\</v>
      </c>
    </row>
    <row r="204" spans="2:8">
      <c r="B204" s="85">
        <v>202</v>
      </c>
      <c r="C204" s="106" t="s">
        <v>84</v>
      </c>
      <c r="D204" s="106" t="str">
        <f t="shared" si="9"/>
        <v>international law</v>
      </c>
      <c r="E204" s="106">
        <v>1</v>
      </c>
      <c r="F204" s="106">
        <v>1975496</v>
      </c>
      <c r="G204" s="106" t="str">
        <f t="shared" si="10"/>
        <v>1,975,496.00</v>
      </c>
      <c r="H204" s="106" t="str">
        <f t="shared" si="11"/>
        <v>{202} &amp; {international law} &amp; {1} &amp; {\pounds1,975,496.00}\\</v>
      </c>
    </row>
    <row r="205" spans="2:8">
      <c r="B205" s="85">
        <v>203</v>
      </c>
      <c r="C205" s="106" t="s">
        <v>111</v>
      </c>
      <c r="D205" s="106" t="str">
        <f t="shared" si="9"/>
        <v>international relations theory</v>
      </c>
      <c r="E205" s="106">
        <v>1</v>
      </c>
      <c r="F205" s="106">
        <v>3489111</v>
      </c>
      <c r="G205" s="106" t="str">
        <f t="shared" si="10"/>
        <v>3,489,111.00</v>
      </c>
      <c r="H205" s="106" t="str">
        <f t="shared" si="11"/>
        <v>{203} &amp; {international relations theory} &amp; {1} &amp; {\pounds3,489,111.00}\\</v>
      </c>
    </row>
    <row r="206" spans="2:8">
      <c r="B206" s="85">
        <v>204</v>
      </c>
      <c r="C206" s="106" t="s">
        <v>228</v>
      </c>
      <c r="D206" s="106" t="str">
        <f t="shared" si="9"/>
        <v>land - ocean interactions</v>
      </c>
      <c r="E206" s="106">
        <v>1</v>
      </c>
      <c r="F206" s="106">
        <v>1415336</v>
      </c>
      <c r="G206" s="106" t="str">
        <f t="shared" si="10"/>
        <v>1,415,336.00</v>
      </c>
      <c r="H206" s="106" t="str">
        <f t="shared" si="11"/>
        <v>{204} &amp; {land - ocean interactions} &amp; {1} &amp; {\pounds1,415,336.00}\\</v>
      </c>
    </row>
    <row r="207" spans="2:8">
      <c r="B207" s="85">
        <v>205</v>
      </c>
      <c r="C207" s="106" t="s">
        <v>103</v>
      </c>
      <c r="D207" s="106" t="str">
        <f t="shared" si="9"/>
        <v>macroeconomics</v>
      </c>
      <c r="E207" s="106">
        <v>1</v>
      </c>
      <c r="F207" s="106">
        <v>4000602</v>
      </c>
      <c r="G207" s="106" t="str">
        <f t="shared" si="10"/>
        <v>4,000,602.00</v>
      </c>
      <c r="H207" s="106" t="str">
        <f t="shared" si="11"/>
        <v>{205} &amp; {macroeconomics} &amp; {1} &amp; {\pounds4,000,602.00}\\</v>
      </c>
    </row>
    <row r="208" spans="2:8">
      <c r="B208" s="85">
        <v>206</v>
      </c>
      <c r="C208" s="106" t="s">
        <v>197</v>
      </c>
      <c r="D208" s="106" t="str">
        <f t="shared" si="9"/>
        <v>mech. \&amp; fluid power transmiss.</v>
      </c>
      <c r="E208" s="106">
        <v>1</v>
      </c>
      <c r="F208" s="106">
        <v>514747</v>
      </c>
      <c r="G208" s="106" t="str">
        <f t="shared" si="10"/>
        <v>514,747.00</v>
      </c>
      <c r="H208" s="106" t="str">
        <f t="shared" si="11"/>
        <v>{206} &amp; {mech. \&amp; fluid power transmiss.} &amp; {1} &amp; {\pounds514,747.00}\\</v>
      </c>
    </row>
    <row r="209" spans="2:8">
      <c r="B209" s="85">
        <v>207</v>
      </c>
      <c r="C209" s="106" t="s">
        <v>97</v>
      </c>
      <c r="D209" s="106" t="str">
        <f t="shared" si="9"/>
        <v>mental health</v>
      </c>
      <c r="E209" s="106">
        <v>1</v>
      </c>
      <c r="F209" s="106">
        <v>294021</v>
      </c>
      <c r="G209" s="106" t="str">
        <f t="shared" si="10"/>
        <v>294,021.00</v>
      </c>
      <c r="H209" s="106" t="str">
        <f t="shared" si="11"/>
        <v>{207} &amp; {mental health} &amp; {1} &amp; {\pounds294,021.00}\\</v>
      </c>
    </row>
    <row r="210" spans="2:8">
      <c r="B210" s="85">
        <v>208</v>
      </c>
      <c r="C210" s="106" t="s">
        <v>62</v>
      </c>
      <c r="D210" s="106" t="str">
        <f t="shared" si="9"/>
        <v>microbiology</v>
      </c>
      <c r="E210" s="106">
        <v>1</v>
      </c>
      <c r="F210" s="106">
        <v>404819</v>
      </c>
      <c r="G210" s="106" t="str">
        <f t="shared" si="10"/>
        <v>404,819.00</v>
      </c>
      <c r="H210" s="106" t="str">
        <f t="shared" si="11"/>
        <v>{208} &amp; {microbiology} &amp; {1} &amp; {\pounds404,819.00}\\</v>
      </c>
    </row>
    <row r="211" spans="2:8">
      <c r="B211" s="85">
        <v>209</v>
      </c>
      <c r="C211" s="106" t="s">
        <v>99</v>
      </c>
      <c r="D211" s="106" t="str">
        <f t="shared" si="9"/>
        <v>musical performance</v>
      </c>
      <c r="E211" s="106">
        <v>1</v>
      </c>
      <c r="F211" s="106">
        <v>5971211</v>
      </c>
      <c r="G211" s="106" t="str">
        <f t="shared" si="10"/>
        <v>5,971,211.00</v>
      </c>
      <c r="H211" s="106" t="str">
        <f t="shared" si="11"/>
        <v>{209} &amp; {musical performance} &amp; {1} &amp; {\pounds5,971,211.00}\\</v>
      </c>
    </row>
    <row r="212" spans="2:8">
      <c r="B212" s="85">
        <v>210</v>
      </c>
      <c r="C212" s="106" t="s">
        <v>52</v>
      </c>
      <c r="D212" s="106" t="str">
        <f t="shared" si="9"/>
        <v>novel industrial products</v>
      </c>
      <c r="E212" s="106">
        <v>1</v>
      </c>
      <c r="F212" s="106">
        <v>7174439</v>
      </c>
      <c r="G212" s="106" t="str">
        <f t="shared" si="10"/>
        <v>7,174,439.00</v>
      </c>
      <c r="H212" s="106" t="str">
        <f t="shared" si="11"/>
        <v>{210} &amp; {novel industrial products} &amp; {1} &amp; {\pounds7,174,439.00}\\</v>
      </c>
    </row>
    <row r="213" spans="2:8">
      <c r="B213" s="85">
        <v>211</v>
      </c>
      <c r="C213" s="106" t="s">
        <v>187</v>
      </c>
      <c r="D213" s="106" t="str">
        <f t="shared" si="9"/>
        <v>plant responses to environment</v>
      </c>
      <c r="E213" s="106">
        <v>1</v>
      </c>
      <c r="F213" s="106">
        <v>1190209</v>
      </c>
      <c r="G213" s="106" t="str">
        <f t="shared" si="10"/>
        <v>1,190,209.00</v>
      </c>
      <c r="H213" s="106" t="str">
        <f t="shared" si="11"/>
        <v>{211} &amp; {plant responses to environment} &amp; {1} &amp; {\pounds1,190,209.00}\\</v>
      </c>
    </row>
    <row r="214" spans="2:8">
      <c r="B214" s="85">
        <v>212</v>
      </c>
      <c r="C214" s="106" t="s">
        <v>154</v>
      </c>
      <c r="D214" s="106" t="str">
        <f t="shared" si="9"/>
        <v>pollution</v>
      </c>
      <c r="E214" s="106">
        <v>1</v>
      </c>
      <c r="F214" s="106">
        <v>6531178</v>
      </c>
      <c r="G214" s="106" t="str">
        <f t="shared" si="10"/>
        <v>6,531,178.00</v>
      </c>
      <c r="H214" s="106" t="str">
        <f t="shared" si="11"/>
        <v>{212} &amp; {pollution} &amp; {1} &amp; {\pounds6,531,178.00}\\</v>
      </c>
    </row>
    <row r="215" spans="2:8">
      <c r="B215" s="85">
        <v>213</v>
      </c>
      <c r="C215" s="106" t="s">
        <v>132</v>
      </c>
      <c r="D215" s="106" t="str">
        <f t="shared" si="9"/>
        <v>product design</v>
      </c>
      <c r="E215" s="106">
        <v>1</v>
      </c>
      <c r="F215" s="106">
        <v>5965328</v>
      </c>
      <c r="G215" s="106" t="str">
        <f t="shared" si="10"/>
        <v>5,965,328.00</v>
      </c>
      <c r="H215" s="106" t="str">
        <f t="shared" si="11"/>
        <v>{213} &amp; {product design} &amp; {1} &amp; {\pounds5,965,328.00}\\</v>
      </c>
    </row>
    <row r="216" spans="2:8">
      <c r="B216" s="85">
        <v>214</v>
      </c>
      <c r="C216" s="106" t="s">
        <v>171</v>
      </c>
      <c r="D216" s="106" t="str">
        <f t="shared" si="9"/>
        <v>protein engineering</v>
      </c>
      <c r="E216" s="106">
        <v>1</v>
      </c>
      <c r="F216" s="106">
        <v>1015843</v>
      </c>
      <c r="G216" s="106" t="str">
        <f t="shared" si="10"/>
        <v>1,015,843.00</v>
      </c>
      <c r="H216" s="106" t="str">
        <f t="shared" si="11"/>
        <v>{214} &amp; {protein engineering} &amp; {1} &amp; {\pounds1,015,843.00}\\</v>
      </c>
    </row>
    <row r="217" spans="2:8">
      <c r="B217" s="85">
        <v>215</v>
      </c>
      <c r="C217" s="106" t="s">
        <v>72</v>
      </c>
      <c r="D217" s="106" t="str">
        <f t="shared" si="9"/>
        <v>protein folding / misfolding</v>
      </c>
      <c r="E217" s="106">
        <v>1</v>
      </c>
      <c r="F217" s="106">
        <v>458233</v>
      </c>
      <c r="G217" s="106" t="str">
        <f t="shared" si="10"/>
        <v>458,233.00</v>
      </c>
      <c r="H217" s="106" t="str">
        <f t="shared" si="11"/>
        <v>{215} &amp; {protein folding / misfolding} &amp; {1} &amp; {\pounds458,233.00}\\</v>
      </c>
    </row>
    <row r="218" spans="2:8">
      <c r="B218" s="85">
        <v>216</v>
      </c>
      <c r="C218" s="106" t="s">
        <v>199</v>
      </c>
      <c r="D218" s="106" t="str">
        <f t="shared" si="9"/>
        <v>research approaches</v>
      </c>
      <c r="E218" s="106">
        <v>1</v>
      </c>
      <c r="F218" s="106">
        <v>691643</v>
      </c>
      <c r="G218" s="106" t="str">
        <f t="shared" si="10"/>
        <v>691,643.00</v>
      </c>
      <c r="H218" s="106" t="str">
        <f t="shared" si="11"/>
        <v>{216} &amp; {research approaches} &amp; {1} &amp; {\pounds691,643.00}\\</v>
      </c>
    </row>
    <row r="219" spans="2:8">
      <c r="B219" s="85">
        <v>217</v>
      </c>
      <c r="C219" s="106" t="s">
        <v>87</v>
      </c>
      <c r="D219" s="106" t="str">
        <f t="shared" si="9"/>
        <v>science \&amp; technology studies</v>
      </c>
      <c r="E219" s="106">
        <v>1</v>
      </c>
      <c r="F219" s="106">
        <v>2667741</v>
      </c>
      <c r="G219" s="106" t="str">
        <f t="shared" si="10"/>
        <v>2,667,741.00</v>
      </c>
      <c r="H219" s="106" t="str">
        <f t="shared" si="11"/>
        <v>{217} &amp; {science \&amp; technology studies} &amp; {1} &amp; {\pounds2,667,741.00}\\</v>
      </c>
    </row>
    <row r="220" spans="2:8">
      <c r="B220" s="85">
        <v>218</v>
      </c>
      <c r="C220" s="106" t="s">
        <v>219</v>
      </c>
      <c r="D220" s="106" t="str">
        <f t="shared" si="9"/>
        <v>social stats., comp. \&amp; methods</v>
      </c>
      <c r="E220" s="106">
        <v>1</v>
      </c>
      <c r="F220" s="106">
        <v>3444605</v>
      </c>
      <c r="G220" s="106" t="str">
        <f t="shared" si="10"/>
        <v>3,444,605.00</v>
      </c>
      <c r="H220" s="106" t="str">
        <f t="shared" si="11"/>
        <v>{218} &amp; {social stats., comp. \&amp; methods} &amp; {1} &amp; {\pounds3,444,605.00}\\</v>
      </c>
    </row>
    <row r="221" spans="2:8">
      <c r="B221" s="85">
        <v>219</v>
      </c>
      <c r="C221" s="106" t="s">
        <v>134</v>
      </c>
      <c r="D221" s="106" t="str">
        <f t="shared" si="9"/>
        <v>social theory</v>
      </c>
      <c r="E221" s="106">
        <v>1</v>
      </c>
      <c r="F221" s="106">
        <v>775542</v>
      </c>
      <c r="G221" s="106" t="str">
        <f t="shared" si="10"/>
        <v>775,542.00</v>
      </c>
      <c r="H221" s="106" t="str">
        <f t="shared" si="11"/>
        <v>{219} &amp; {social theory} &amp; {1} &amp; {\pounds775,542.00}\\</v>
      </c>
    </row>
    <row r="222" spans="2:8">
      <c r="B222" s="85">
        <v>220</v>
      </c>
      <c r="C222" s="106" t="s">
        <v>220</v>
      </c>
      <c r="D222" s="106" t="str">
        <f t="shared" si="9"/>
        <v>sociology</v>
      </c>
      <c r="E222" s="106">
        <v>1</v>
      </c>
      <c r="F222" s="106">
        <v>3567862</v>
      </c>
      <c r="G222" s="106" t="str">
        <f t="shared" si="10"/>
        <v>3,567,862.00</v>
      </c>
      <c r="H222" s="106" t="str">
        <f t="shared" si="11"/>
        <v>{220} &amp; {sociology} &amp; {1} &amp; {\pounds3,567,862.00}\\</v>
      </c>
    </row>
    <row r="223" spans="2:8">
      <c r="B223" s="85">
        <v>221</v>
      </c>
      <c r="C223" s="106" t="s">
        <v>245</v>
      </c>
      <c r="D223" s="106" t="str">
        <f t="shared" si="9"/>
        <v>survey \&amp; monitoring</v>
      </c>
      <c r="E223" s="106">
        <v>1</v>
      </c>
      <c r="F223" s="106">
        <v>246258</v>
      </c>
      <c r="G223" s="106" t="str">
        <f t="shared" si="10"/>
        <v>246,258.00</v>
      </c>
      <c r="H223" s="106" t="str">
        <f t="shared" si="11"/>
        <v>{221} &amp; {survey \&amp; monitoring} &amp; {1} &amp; {\pounds246,258.00}\\</v>
      </c>
    </row>
    <row r="224" spans="2:8">
      <c r="B224" s="85">
        <v>222</v>
      </c>
      <c r="C224" s="106" t="s">
        <v>54</v>
      </c>
      <c r="D224" s="106" t="str">
        <f t="shared" si="9"/>
        <v>systems neuroscience</v>
      </c>
      <c r="E224" s="106">
        <v>1</v>
      </c>
      <c r="F224" s="106">
        <v>100803</v>
      </c>
      <c r="G224" s="106" t="str">
        <f t="shared" si="10"/>
        <v>100,803.00</v>
      </c>
      <c r="H224" s="106" t="str">
        <f t="shared" si="11"/>
        <v>{222} &amp; {systems neuroscience} &amp; {1} &amp; {\pounds100,803.00}\\</v>
      </c>
    </row>
    <row r="225" spans="2:8">
      <c r="B225" s="85">
        <v>223</v>
      </c>
      <c r="C225" s="106" t="s">
        <v>135</v>
      </c>
      <c r="D225" s="106" t="str">
        <f t="shared" si="9"/>
        <v>time-based media htp</v>
      </c>
      <c r="E225" s="106">
        <v>1</v>
      </c>
      <c r="F225" s="106">
        <v>6358107</v>
      </c>
      <c r="G225" s="106" t="str">
        <f t="shared" si="10"/>
        <v>6,358,107.00</v>
      </c>
      <c r="H225" s="106" t="str">
        <f t="shared" si="11"/>
        <v>{223} &amp; {time-based media htp} &amp; {1} &amp; {\pounds6,358,107.00}\\</v>
      </c>
    </row>
  </sheetData>
  <sortState ref="C3:G225">
    <sortCondition descending="1" ref="E3:E225"/>
  </sortState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2:H210"/>
  <sheetViews>
    <sheetView workbookViewId="0">
      <selection activeCell="D13" sqref="D13"/>
    </sheetView>
  </sheetViews>
  <sheetFormatPr defaultRowHeight="15"/>
  <cols>
    <col min="1" max="1" width="9.140625" style="84"/>
    <col min="3" max="3" width="31.7109375" bestFit="1" customWidth="1"/>
    <col min="4" max="4" width="32.42578125" style="84" bestFit="1" customWidth="1"/>
    <col min="5" max="5" width="18.5703125" bestFit="1" customWidth="1"/>
    <col min="6" max="7" width="15.85546875" bestFit="1" customWidth="1"/>
    <col min="8" max="8" width="72.28515625" bestFit="1" customWidth="1"/>
  </cols>
  <sheetData>
    <row r="2" spans="2:8">
      <c r="B2" s="105" t="s">
        <v>315</v>
      </c>
      <c r="C2" s="105" t="s">
        <v>310</v>
      </c>
      <c r="D2" s="105" t="s">
        <v>310</v>
      </c>
      <c r="E2" s="105" t="s">
        <v>311</v>
      </c>
      <c r="F2" s="105" t="s">
        <v>312</v>
      </c>
      <c r="G2" s="105" t="s">
        <v>312</v>
      </c>
      <c r="H2" s="105" t="s">
        <v>313</v>
      </c>
    </row>
    <row r="3" spans="2:8">
      <c r="B3" s="106">
        <v>1</v>
      </c>
      <c r="C3" s="106" t="s">
        <v>182</v>
      </c>
      <c r="D3" s="106" t="str">
        <f t="shared" ref="D3:D66" si="0">SUBSTITUTE(C3, "&amp;", "\&amp;")</f>
        <v>materials characterisation</v>
      </c>
      <c r="E3" s="106">
        <v>2389</v>
      </c>
      <c r="F3" s="106">
        <v>759734489</v>
      </c>
      <c r="G3" s="106" t="str">
        <f t="shared" ref="G3:G66" si="1">TEXT(F3,"#,##0.00")</f>
        <v>759,734,489.00</v>
      </c>
      <c r="H3" s="106" t="str">
        <f>"{"&amp;B3&amp;"}"&amp;" &amp; "&amp;"{"&amp;D3&amp;"}"&amp;" &amp; "&amp;"{"&amp;E3&amp;"} &amp; {\pounds"&amp;G3&amp;"}"&amp;"\\"</f>
        <v>{1} &amp; {materials characterisation} &amp; {2389} &amp; {\pounds759,734,489.00}\\</v>
      </c>
    </row>
    <row r="4" spans="2:8">
      <c r="B4" s="106">
        <v>2</v>
      </c>
      <c r="C4" s="106" t="s">
        <v>184</v>
      </c>
      <c r="D4" s="106" t="str">
        <f t="shared" si="0"/>
        <v>materials synthesis \&amp; growth</v>
      </c>
      <c r="E4" s="106">
        <v>1173</v>
      </c>
      <c r="F4" s="106">
        <v>430639300</v>
      </c>
      <c r="G4" s="106" t="str">
        <f t="shared" si="1"/>
        <v>430,639,300.00</v>
      </c>
      <c r="H4" s="106" t="str">
        <f t="shared" ref="H4:H67" si="2">"{"&amp;B4&amp;"}"&amp;" &amp; "&amp;"{"&amp;D4&amp;"}"&amp;" &amp; "&amp;"{"&amp;E4&amp;"} &amp; {\pounds"&amp;G4&amp;"}"&amp;"\\"</f>
        <v>{2} &amp; {materials synthesis \&amp; growth} &amp; {1173} &amp; {\pounds430,639,300.00}\\</v>
      </c>
    </row>
    <row r="5" spans="2:8">
      <c r="B5" s="106">
        <v>3</v>
      </c>
      <c r="C5" s="106" t="s">
        <v>183</v>
      </c>
      <c r="D5" s="106" t="str">
        <f t="shared" si="0"/>
        <v>materials processing</v>
      </c>
      <c r="E5" s="106">
        <v>899</v>
      </c>
      <c r="F5" s="106">
        <v>320041055</v>
      </c>
      <c r="G5" s="106" t="str">
        <f t="shared" si="1"/>
        <v>320,041,055.00</v>
      </c>
      <c r="H5" s="106" t="str">
        <f t="shared" si="2"/>
        <v>{3} &amp; {materials processing} &amp; {899} &amp; {\pounds320,041,055.00}\\</v>
      </c>
    </row>
    <row r="6" spans="2:8">
      <c r="B6" s="106">
        <v>4</v>
      </c>
      <c r="C6" s="106" t="s">
        <v>176</v>
      </c>
      <c r="D6" s="106" t="str">
        <f t="shared" si="0"/>
        <v>chemical synthetic methodology</v>
      </c>
      <c r="E6" s="106">
        <v>833</v>
      </c>
      <c r="F6" s="106">
        <v>228631699</v>
      </c>
      <c r="G6" s="106" t="str">
        <f t="shared" si="1"/>
        <v>228,631,699.00</v>
      </c>
      <c r="H6" s="106" t="str">
        <f t="shared" si="2"/>
        <v>{4} &amp; {chemical synthetic methodology} &amp; {833} &amp; {\pounds228,631,699.00}\\</v>
      </c>
    </row>
    <row r="7" spans="2:8">
      <c r="B7" s="106">
        <v>5</v>
      </c>
      <c r="C7" s="106" t="s">
        <v>109</v>
      </c>
      <c r="D7" s="106" t="str">
        <f t="shared" si="0"/>
        <v>fundamentals of computing</v>
      </c>
      <c r="E7" s="106">
        <v>673</v>
      </c>
      <c r="F7" s="106">
        <v>137993580</v>
      </c>
      <c r="G7" s="106" t="str">
        <f t="shared" si="1"/>
        <v>137,993,580.00</v>
      </c>
      <c r="H7" s="106" t="str">
        <f t="shared" si="2"/>
        <v>{5} &amp; {fundamentals of computing} &amp; {673} &amp; {\pounds137,993,580.00}\\</v>
      </c>
    </row>
    <row r="8" spans="2:8">
      <c r="B8" s="106">
        <v>6</v>
      </c>
      <c r="C8" s="106" t="s">
        <v>195</v>
      </c>
      <c r="D8" s="106" t="str">
        <f t="shared" si="0"/>
        <v>instrumentation eng. \&amp; dev.</v>
      </c>
      <c r="E8" s="106">
        <v>569</v>
      </c>
      <c r="F8" s="106">
        <v>223201085</v>
      </c>
      <c r="G8" s="106" t="str">
        <f t="shared" si="1"/>
        <v>223,201,085.00</v>
      </c>
      <c r="H8" s="106" t="str">
        <f t="shared" si="2"/>
        <v>{6} &amp; {instrumentation eng. \&amp; dev.} &amp; {569} &amp; {\pounds223,201,085.00}\\</v>
      </c>
    </row>
    <row r="9" spans="2:8">
      <c r="B9" s="106">
        <v>7</v>
      </c>
      <c r="C9" s="106" t="s">
        <v>204</v>
      </c>
      <c r="D9" s="106" t="str">
        <f t="shared" si="0"/>
        <v>algebra \&amp; geometry</v>
      </c>
      <c r="E9" s="106">
        <v>558</v>
      </c>
      <c r="F9" s="106">
        <v>87645143</v>
      </c>
      <c r="G9" s="106" t="str">
        <f t="shared" si="1"/>
        <v>87,645,143.00</v>
      </c>
      <c r="H9" s="106" t="str">
        <f t="shared" si="2"/>
        <v>{7} &amp; {algebra \&amp; geometry} &amp; {558} &amp; {\pounds87,645,143.00}\\</v>
      </c>
    </row>
    <row r="10" spans="2:8">
      <c r="B10" s="106">
        <v>8</v>
      </c>
      <c r="C10" s="106" t="s">
        <v>174</v>
      </c>
      <c r="D10" s="106" t="str">
        <f t="shared" si="0"/>
        <v>catalysis \&amp; applied catalysis</v>
      </c>
      <c r="E10" s="106">
        <v>534</v>
      </c>
      <c r="F10" s="106">
        <v>128331364</v>
      </c>
      <c r="G10" s="106" t="str">
        <f t="shared" si="1"/>
        <v>128,331,364.00</v>
      </c>
      <c r="H10" s="106" t="str">
        <f t="shared" si="2"/>
        <v>{8} &amp; {catalysis \&amp; applied catalysis} &amp; {534} &amp; {\pounds128,331,364.00}\\</v>
      </c>
    </row>
    <row r="11" spans="2:8">
      <c r="B11" s="106">
        <v>9</v>
      </c>
      <c r="C11" s="106" t="s">
        <v>175</v>
      </c>
      <c r="D11" s="106" t="str">
        <f t="shared" si="0"/>
        <v>chemical structure</v>
      </c>
      <c r="E11" s="106">
        <v>518</v>
      </c>
      <c r="F11" s="106">
        <v>163434000</v>
      </c>
      <c r="G11" s="106" t="str">
        <f t="shared" si="1"/>
        <v>163,434,000.00</v>
      </c>
      <c r="H11" s="106" t="str">
        <f t="shared" si="2"/>
        <v>{9} &amp; {chemical structure} &amp; {518} &amp; {\pounds163,434,000.00}\\</v>
      </c>
    </row>
    <row r="12" spans="2:8">
      <c r="B12" s="106">
        <v>10</v>
      </c>
      <c r="C12" s="106" t="s">
        <v>114</v>
      </c>
      <c r="D12" s="106" t="str">
        <f t="shared" si="0"/>
        <v>networks \&amp; distributed systems</v>
      </c>
      <c r="E12" s="106">
        <v>471</v>
      </c>
      <c r="F12" s="106">
        <v>191491096</v>
      </c>
      <c r="G12" s="106" t="str">
        <f t="shared" si="1"/>
        <v>191,491,096.00</v>
      </c>
      <c r="H12" s="106" t="str">
        <f t="shared" si="2"/>
        <v>{10} &amp; {networks \&amp; distributed systems} &amp; {471} &amp; {\pounds191,491,096.00}\\</v>
      </c>
    </row>
    <row r="13" spans="2:8">
      <c r="B13" s="106">
        <v>11</v>
      </c>
      <c r="C13" s="106" t="s">
        <v>96</v>
      </c>
      <c r="D13" s="106" t="str">
        <f t="shared" si="0"/>
        <v>image \&amp; vision computing</v>
      </c>
      <c r="E13" s="106">
        <v>444</v>
      </c>
      <c r="F13" s="106">
        <v>142156888</v>
      </c>
      <c r="G13" s="106" t="str">
        <f t="shared" si="1"/>
        <v>142,156,888.00</v>
      </c>
      <c r="H13" s="106" t="str">
        <f t="shared" si="2"/>
        <v>{11} &amp; {image \&amp; vision computing} &amp; {444} &amp; {\pounds142,156,888.00}\\</v>
      </c>
    </row>
    <row r="14" spans="2:8">
      <c r="B14" s="106">
        <v>12</v>
      </c>
      <c r="C14" s="106" t="s">
        <v>189</v>
      </c>
      <c r="D14" s="106" t="str">
        <f t="shared" si="0"/>
        <v>surfaces \&amp; interfaces</v>
      </c>
      <c r="E14" s="106">
        <v>442</v>
      </c>
      <c r="F14" s="106">
        <v>189026023</v>
      </c>
      <c r="G14" s="106" t="str">
        <f t="shared" si="1"/>
        <v>189,026,023.00</v>
      </c>
      <c r="H14" s="106" t="str">
        <f t="shared" si="2"/>
        <v>{12} &amp; {surfaces \&amp; interfaces} &amp; {442} &amp; {\pounds189,026,023.00}\\</v>
      </c>
    </row>
    <row r="15" spans="2:8">
      <c r="B15" s="106">
        <v>13</v>
      </c>
      <c r="C15" s="106" t="s">
        <v>82</v>
      </c>
      <c r="D15" s="106" t="str">
        <f t="shared" si="0"/>
        <v>information \&amp; knowledge mgmt</v>
      </c>
      <c r="E15" s="106">
        <v>428</v>
      </c>
      <c r="F15" s="106">
        <v>207334615</v>
      </c>
      <c r="G15" s="106" t="str">
        <f t="shared" si="1"/>
        <v>207,334,615.00</v>
      </c>
      <c r="H15" s="106" t="str">
        <f t="shared" si="2"/>
        <v>{13} &amp; {information \&amp; knowledge mgmt} &amp; {428} &amp; {\pounds207,334,615.00}\\</v>
      </c>
    </row>
    <row r="16" spans="2:8">
      <c r="B16" s="106">
        <v>14</v>
      </c>
      <c r="C16" s="106" t="s">
        <v>75</v>
      </c>
      <c r="D16" s="106" t="str">
        <f t="shared" si="0"/>
        <v>artificial intelligence</v>
      </c>
      <c r="E16" s="106">
        <v>424</v>
      </c>
      <c r="F16" s="106">
        <v>113099037</v>
      </c>
      <c r="G16" s="106" t="str">
        <f t="shared" si="1"/>
        <v>113,099,037.00</v>
      </c>
      <c r="H16" s="106" t="str">
        <f t="shared" si="2"/>
        <v>{14} &amp; {artificial intelligence} &amp; {424} &amp; {\pounds113,099,037.00}\\</v>
      </c>
    </row>
    <row r="17" spans="2:8">
      <c r="B17" s="106">
        <v>15</v>
      </c>
      <c r="C17" s="106" t="s">
        <v>258</v>
      </c>
      <c r="D17" s="106" t="str">
        <f t="shared" si="0"/>
        <v>condensed matter physics</v>
      </c>
      <c r="E17" s="106">
        <v>414</v>
      </c>
      <c r="F17" s="106">
        <v>159648712</v>
      </c>
      <c r="G17" s="106" t="str">
        <f t="shared" si="1"/>
        <v>159,648,712.00</v>
      </c>
      <c r="H17" s="106" t="str">
        <f t="shared" si="2"/>
        <v>{15} &amp; {condensed matter physics} &amp; {414} &amp; {\pounds159,648,712.00}\\</v>
      </c>
    </row>
    <row r="18" spans="2:8">
      <c r="B18" s="106">
        <v>16</v>
      </c>
      <c r="C18" s="106" t="s">
        <v>196</v>
      </c>
      <c r="D18" s="106" t="str">
        <f t="shared" si="0"/>
        <v>materials testing \&amp; eng.</v>
      </c>
      <c r="E18" s="106">
        <v>411</v>
      </c>
      <c r="F18" s="106">
        <v>179320340</v>
      </c>
      <c r="G18" s="106" t="str">
        <f t="shared" si="1"/>
        <v>179,320,340.00</v>
      </c>
      <c r="H18" s="106" t="str">
        <f t="shared" si="2"/>
        <v>{16} &amp; {materials testing \&amp; eng.} &amp; {411} &amp; {\pounds179,320,340.00}\\</v>
      </c>
    </row>
    <row r="19" spans="2:8">
      <c r="B19" s="106">
        <v>17</v>
      </c>
      <c r="C19" s="106" t="s">
        <v>209</v>
      </c>
      <c r="D19" s="106" t="str">
        <f t="shared" si="0"/>
        <v>non-linear systems mathematics</v>
      </c>
      <c r="E19" s="106">
        <v>404</v>
      </c>
      <c r="F19" s="106">
        <v>83766241</v>
      </c>
      <c r="G19" s="106" t="str">
        <f t="shared" si="1"/>
        <v>83,766,241.00</v>
      </c>
      <c r="H19" s="106" t="str">
        <f t="shared" si="2"/>
        <v>{17} &amp; {non-linear systems mathematics} &amp; {404} &amp; {\pounds83,766,241.00}\\</v>
      </c>
    </row>
    <row r="20" spans="2:8">
      <c r="B20" s="106">
        <v>18</v>
      </c>
      <c r="C20" s="106" t="s">
        <v>207</v>
      </c>
      <c r="D20" s="106" t="str">
        <f t="shared" si="0"/>
        <v>mathematical analysis</v>
      </c>
      <c r="E20" s="106">
        <v>397</v>
      </c>
      <c r="F20" s="106">
        <v>68015950</v>
      </c>
      <c r="G20" s="106" t="str">
        <f t="shared" si="1"/>
        <v>68,015,950.00</v>
      </c>
      <c r="H20" s="106" t="str">
        <f t="shared" si="2"/>
        <v>{18} &amp; {mathematical analysis} &amp; {397} &amp; {\pounds68,015,950.00}\\</v>
      </c>
    </row>
    <row r="21" spans="2:8">
      <c r="B21" s="106">
        <v>19</v>
      </c>
      <c r="C21" s="106" t="s">
        <v>68</v>
      </c>
      <c r="D21" s="106" t="str">
        <f t="shared" si="0"/>
        <v>biological \&amp; medicinal chem.</v>
      </c>
      <c r="E21" s="106">
        <v>392</v>
      </c>
      <c r="F21" s="106">
        <v>156620153</v>
      </c>
      <c r="G21" s="106" t="str">
        <f t="shared" si="1"/>
        <v>156,620,153.00</v>
      </c>
      <c r="H21" s="106" t="str">
        <f t="shared" si="2"/>
        <v>{19} &amp; {biological \&amp; medicinal chem.} &amp; {392} &amp; {\pounds156,620,153.00}\\</v>
      </c>
    </row>
    <row r="22" spans="2:8">
      <c r="B22" s="106">
        <v>20</v>
      </c>
      <c r="C22" s="106" t="s">
        <v>249</v>
      </c>
      <c r="D22" s="106" t="str">
        <f t="shared" si="0"/>
        <v>electronic devices \&amp; subsys.</v>
      </c>
      <c r="E22" s="106">
        <v>380</v>
      </c>
      <c r="F22" s="106">
        <v>187642388</v>
      </c>
      <c r="G22" s="106" t="str">
        <f t="shared" si="1"/>
        <v>187,642,388.00</v>
      </c>
      <c r="H22" s="106" t="str">
        <f t="shared" si="2"/>
        <v>{20} &amp; {electronic devices \&amp; subsys.} &amp; {380} &amp; {\pounds187,642,388.00}\\</v>
      </c>
    </row>
    <row r="23" spans="2:8">
      <c r="B23" s="106">
        <v>21</v>
      </c>
      <c r="C23" s="106" t="s">
        <v>73</v>
      </c>
      <c r="D23" s="106" t="str">
        <f t="shared" si="0"/>
        <v>chemical biology</v>
      </c>
      <c r="E23" s="106">
        <v>377</v>
      </c>
      <c r="F23" s="106">
        <v>146872141</v>
      </c>
      <c r="G23" s="106" t="str">
        <f t="shared" si="1"/>
        <v>146,872,141.00</v>
      </c>
      <c r="H23" s="106" t="str">
        <f t="shared" si="2"/>
        <v>{21} &amp; {chemical biology} &amp; {377} &amp; {\pounds146,872,141.00}\\</v>
      </c>
    </row>
    <row r="24" spans="2:8">
      <c r="B24" s="106">
        <v>22</v>
      </c>
      <c r="C24" s="106" t="s">
        <v>119</v>
      </c>
      <c r="D24" s="106" t="str">
        <f t="shared" si="0"/>
        <v>software engineering</v>
      </c>
      <c r="E24" s="106">
        <v>369</v>
      </c>
      <c r="F24" s="106">
        <v>126787838</v>
      </c>
      <c r="G24" s="106" t="str">
        <f t="shared" si="1"/>
        <v>126,787,838.00</v>
      </c>
      <c r="H24" s="106" t="str">
        <f t="shared" si="2"/>
        <v>{22} &amp; {software engineering} &amp; {369} &amp; {\pounds126,787,838.00}\\</v>
      </c>
    </row>
    <row r="25" spans="2:8">
      <c r="B25" s="106">
        <v>23</v>
      </c>
      <c r="C25" s="106" t="s">
        <v>210</v>
      </c>
      <c r="D25" s="106" t="str">
        <f t="shared" si="0"/>
        <v>numerical analysis</v>
      </c>
      <c r="E25" s="106">
        <v>356</v>
      </c>
      <c r="F25" s="106">
        <v>75426513</v>
      </c>
      <c r="G25" s="106" t="str">
        <f t="shared" si="1"/>
        <v>75,426,513.00</v>
      </c>
      <c r="H25" s="106" t="str">
        <f t="shared" si="2"/>
        <v>{23} &amp; {numerical analysis} &amp; {356} &amp; {\pounds75,426,513.00}\\</v>
      </c>
    </row>
    <row r="26" spans="2:8">
      <c r="B26" s="106">
        <v>24</v>
      </c>
      <c r="C26" s="106" t="s">
        <v>42</v>
      </c>
      <c r="D26" s="106" t="str">
        <f t="shared" si="0"/>
        <v>analytical science</v>
      </c>
      <c r="E26" s="106">
        <v>352</v>
      </c>
      <c r="F26" s="106">
        <v>127585114</v>
      </c>
      <c r="G26" s="106" t="str">
        <f t="shared" si="1"/>
        <v>127,585,114.00</v>
      </c>
      <c r="H26" s="106" t="str">
        <f t="shared" si="2"/>
        <v>{24} &amp; {analytical science} &amp; {352} &amp; {\pounds127,585,114.00}\\</v>
      </c>
    </row>
    <row r="27" spans="2:8">
      <c r="B27" s="106">
        <v>25</v>
      </c>
      <c r="C27" s="106" t="s">
        <v>252</v>
      </c>
      <c r="D27" s="106" t="str">
        <f t="shared" si="0"/>
        <v>optical devices \&amp; subsystems</v>
      </c>
      <c r="E27" s="106">
        <v>319</v>
      </c>
      <c r="F27" s="106">
        <v>160108893</v>
      </c>
      <c r="G27" s="106" t="str">
        <f t="shared" si="1"/>
        <v>160,108,893.00</v>
      </c>
      <c r="H27" s="106" t="str">
        <f t="shared" si="2"/>
        <v>{25} &amp; {optical devices \&amp; subsystems} &amp; {319} &amp; {\pounds160,108,893.00}\\</v>
      </c>
    </row>
    <row r="28" spans="2:8">
      <c r="B28" s="106">
        <v>26</v>
      </c>
      <c r="C28" s="106" t="s">
        <v>211</v>
      </c>
      <c r="D28" s="106" t="str">
        <f t="shared" si="0"/>
        <v>statistics \&amp; appl. probability</v>
      </c>
      <c r="E28" s="106">
        <v>318</v>
      </c>
      <c r="F28" s="106">
        <v>79699402</v>
      </c>
      <c r="G28" s="106" t="str">
        <f t="shared" si="1"/>
        <v>79,699,402.00</v>
      </c>
      <c r="H28" s="106" t="str">
        <f t="shared" si="2"/>
        <v>{26} &amp; {statistics \&amp; appl. probability} &amp; {318} &amp; {\pounds79,699,402.00}\\</v>
      </c>
    </row>
    <row r="29" spans="2:8">
      <c r="B29" s="106">
        <v>27</v>
      </c>
      <c r="C29" s="106" t="s">
        <v>47</v>
      </c>
      <c r="D29" s="106" t="str">
        <f t="shared" si="0"/>
        <v>med.instrument.device\&amp; equip.</v>
      </c>
      <c r="E29" s="106">
        <v>314</v>
      </c>
      <c r="F29" s="106">
        <v>149512248</v>
      </c>
      <c r="G29" s="106" t="str">
        <f t="shared" si="1"/>
        <v>149,512,248.00</v>
      </c>
      <c r="H29" s="106" t="str">
        <f t="shared" si="2"/>
        <v>{27} &amp; {med.instrument.device\&amp; equip.} &amp; {314} &amp; {\pounds149,512,248.00}\\</v>
      </c>
    </row>
    <row r="30" spans="2:8">
      <c r="B30" s="106">
        <v>28</v>
      </c>
      <c r="C30" s="106" t="s">
        <v>65</v>
      </c>
      <c r="D30" s="106" t="str">
        <f t="shared" si="0"/>
        <v>complex fluids \&amp; soft solids</v>
      </c>
      <c r="E30" s="106">
        <v>308</v>
      </c>
      <c r="F30" s="106">
        <v>101368533</v>
      </c>
      <c r="G30" s="106" t="str">
        <f t="shared" si="1"/>
        <v>101,368,533.00</v>
      </c>
      <c r="H30" s="106" t="str">
        <f t="shared" si="2"/>
        <v>{28} &amp; {complex fluids \&amp; soft solids} &amp; {308} &amp; {\pounds101,368,533.00}\\</v>
      </c>
    </row>
    <row r="31" spans="2:8">
      <c r="B31" s="106">
        <v>29</v>
      </c>
      <c r="C31" s="106" t="s">
        <v>250</v>
      </c>
      <c r="D31" s="106" t="str">
        <f t="shared" si="0"/>
        <v>lasers \&amp; optics</v>
      </c>
      <c r="E31" s="106">
        <v>305</v>
      </c>
      <c r="F31" s="106">
        <v>114747052</v>
      </c>
      <c r="G31" s="106" t="str">
        <f t="shared" si="1"/>
        <v>114,747,052.00</v>
      </c>
      <c r="H31" s="106" t="str">
        <f t="shared" si="2"/>
        <v>{29} &amp; {lasers \&amp; optics} &amp; {305} &amp; {\pounds114,747,052.00}\\</v>
      </c>
    </row>
    <row r="32" spans="2:8">
      <c r="B32" s="106">
        <v>30</v>
      </c>
      <c r="C32" s="106" t="s">
        <v>205</v>
      </c>
      <c r="D32" s="106" t="str">
        <f t="shared" si="0"/>
        <v>continuum mechanics</v>
      </c>
      <c r="E32" s="106">
        <v>303</v>
      </c>
      <c r="F32" s="106">
        <v>52884668</v>
      </c>
      <c r="G32" s="106" t="str">
        <f t="shared" si="1"/>
        <v>52,884,668.00</v>
      </c>
      <c r="H32" s="106" t="str">
        <f t="shared" si="2"/>
        <v>{30} &amp; {continuum mechanics} &amp; {303} &amp; {\pounds52,884,668.00}\\</v>
      </c>
    </row>
    <row r="33" spans="2:8">
      <c r="B33" s="106">
        <v>31</v>
      </c>
      <c r="C33" s="106" t="s">
        <v>193</v>
      </c>
      <c r="D33" s="106" t="str">
        <f t="shared" si="0"/>
        <v>eng. dynamics \&amp; tribology</v>
      </c>
      <c r="E33" s="106">
        <v>295</v>
      </c>
      <c r="F33" s="106">
        <v>105820527</v>
      </c>
      <c r="G33" s="106" t="str">
        <f t="shared" si="1"/>
        <v>105,820,527.00</v>
      </c>
      <c r="H33" s="106" t="str">
        <f t="shared" si="2"/>
        <v>{31} &amp; {eng. dynamics \&amp; tribology} &amp; {295} &amp; {\pounds105,820,527.00}\\</v>
      </c>
    </row>
    <row r="34" spans="2:8">
      <c r="B34" s="106">
        <v>32</v>
      </c>
      <c r="C34" s="106" t="s">
        <v>95</v>
      </c>
      <c r="D34" s="106" t="str">
        <f t="shared" si="0"/>
        <v>human-computer interactions</v>
      </c>
      <c r="E34" s="106">
        <v>294</v>
      </c>
      <c r="F34" s="106">
        <v>133564251</v>
      </c>
      <c r="G34" s="106" t="str">
        <f t="shared" si="1"/>
        <v>133,564,251.00</v>
      </c>
      <c r="H34" s="106" t="str">
        <f t="shared" si="2"/>
        <v>{32} &amp; {human-computer interactions} &amp; {294} &amp; {\pounds133,564,251.00}\\</v>
      </c>
    </row>
    <row r="35" spans="2:8">
      <c r="B35" s="106">
        <v>33</v>
      </c>
      <c r="C35" s="106" t="s">
        <v>46</v>
      </c>
      <c r="D35" s="106" t="str">
        <f t="shared" si="0"/>
        <v>biomaterials</v>
      </c>
      <c r="E35" s="106">
        <v>290</v>
      </c>
      <c r="F35" s="106">
        <v>102615189</v>
      </c>
      <c r="G35" s="106" t="str">
        <f t="shared" si="1"/>
        <v>102,615,189.00</v>
      </c>
      <c r="H35" s="106" t="str">
        <f t="shared" si="2"/>
        <v>{33} &amp; {biomaterials} &amp; {290} &amp; {\pounds102,615,189.00}\\</v>
      </c>
    </row>
    <row r="36" spans="2:8">
      <c r="B36" s="106">
        <v>34</v>
      </c>
      <c r="C36" s="106" t="s">
        <v>59</v>
      </c>
      <c r="D36" s="106" t="str">
        <f t="shared" si="0"/>
        <v>medical science \&amp; disease</v>
      </c>
      <c r="E36" s="106">
        <v>279</v>
      </c>
      <c r="F36" s="106">
        <v>104492024</v>
      </c>
      <c r="G36" s="106" t="str">
        <f t="shared" si="1"/>
        <v>104,492,024.00</v>
      </c>
      <c r="H36" s="106" t="str">
        <f t="shared" si="2"/>
        <v>{34} &amp; {medical science \&amp; disease} &amp; {279} &amp; {\pounds104,492,024.00}\\</v>
      </c>
    </row>
    <row r="37" spans="2:8">
      <c r="B37" s="106">
        <v>35</v>
      </c>
      <c r="C37" s="106" t="s">
        <v>208</v>
      </c>
      <c r="D37" s="106" t="str">
        <f t="shared" si="0"/>
        <v>mathematical physics</v>
      </c>
      <c r="E37" s="106">
        <v>263</v>
      </c>
      <c r="F37" s="106">
        <v>50724586</v>
      </c>
      <c r="G37" s="106" t="str">
        <f t="shared" si="1"/>
        <v>50,724,586.00</v>
      </c>
      <c r="H37" s="106" t="str">
        <f t="shared" si="2"/>
        <v>{35} &amp; {mathematical physics} &amp; {263} &amp; {\pounds50,724,586.00}\\</v>
      </c>
    </row>
    <row r="38" spans="2:8">
      <c r="B38" s="106">
        <v>36</v>
      </c>
      <c r="C38" s="106" t="s">
        <v>246</v>
      </c>
      <c r="D38" s="106" t="str">
        <f t="shared" si="0"/>
        <v>transport ops \&amp; management</v>
      </c>
      <c r="E38" s="106">
        <v>261</v>
      </c>
      <c r="F38" s="106">
        <v>101968674</v>
      </c>
      <c r="G38" s="106" t="str">
        <f t="shared" si="1"/>
        <v>101,968,674.00</v>
      </c>
      <c r="H38" s="106" t="str">
        <f t="shared" si="2"/>
        <v>{36} &amp; {transport ops \&amp; management} &amp; {261} &amp; {\pounds101,968,674.00}\\</v>
      </c>
    </row>
    <row r="39" spans="2:8">
      <c r="B39" s="106">
        <v>37</v>
      </c>
      <c r="C39" s="106" t="s">
        <v>181</v>
      </c>
      <c r="D39" s="106" t="str">
        <f t="shared" si="0"/>
        <v>gas \&amp; solution phase reactions</v>
      </c>
      <c r="E39" s="106">
        <v>260</v>
      </c>
      <c r="F39" s="106">
        <v>87744036</v>
      </c>
      <c r="G39" s="106" t="str">
        <f t="shared" si="1"/>
        <v>87,744,036.00</v>
      </c>
      <c r="H39" s="106" t="str">
        <f t="shared" si="2"/>
        <v>{37} &amp; {gas \&amp; solution phase reactions} &amp; {260} &amp; {\pounds87,744,036.00}\\</v>
      </c>
    </row>
    <row r="40" spans="2:8">
      <c r="B40" s="106">
        <v>38</v>
      </c>
      <c r="C40" s="106" t="s">
        <v>117</v>
      </c>
      <c r="D40" s="106" t="str">
        <f t="shared" si="0"/>
        <v>rf \&amp; microwave technology</v>
      </c>
      <c r="E40" s="106">
        <v>256</v>
      </c>
      <c r="F40" s="106">
        <v>99319921</v>
      </c>
      <c r="G40" s="106" t="str">
        <f t="shared" si="1"/>
        <v>99,319,921.00</v>
      </c>
      <c r="H40" s="106" t="str">
        <f t="shared" si="2"/>
        <v>{38} &amp; {rf \&amp; microwave technology} &amp; {256} &amp; {\pounds99,319,921.00}\\</v>
      </c>
    </row>
    <row r="41" spans="2:8">
      <c r="B41" s="106">
        <v>39</v>
      </c>
      <c r="C41" s="106" t="s">
        <v>144</v>
      </c>
      <c r="D41" s="106" t="str">
        <f t="shared" si="0"/>
        <v>control engineering</v>
      </c>
      <c r="E41" s="106">
        <v>254</v>
      </c>
      <c r="F41" s="106">
        <v>123237305</v>
      </c>
      <c r="G41" s="106" t="str">
        <f t="shared" si="1"/>
        <v>123,237,305.00</v>
      </c>
      <c r="H41" s="106" t="str">
        <f t="shared" si="2"/>
        <v>{39} &amp; {control engineering} &amp; {254} &amp; {\pounds123,237,305.00}\\</v>
      </c>
    </row>
    <row r="42" spans="2:8">
      <c r="B42" s="106">
        <v>40</v>
      </c>
      <c r="C42" s="106" t="s">
        <v>254</v>
      </c>
      <c r="D42" s="106" t="str">
        <f t="shared" si="0"/>
        <v>optoelect. devices \&amp; circuits</v>
      </c>
      <c r="E42" s="106">
        <v>254</v>
      </c>
      <c r="F42" s="106">
        <v>138710965</v>
      </c>
      <c r="G42" s="106" t="str">
        <f t="shared" si="1"/>
        <v>138,710,965.00</v>
      </c>
      <c r="H42" s="106" t="str">
        <f t="shared" si="2"/>
        <v>{40} &amp; {optoelect. devices \&amp; circuits} &amp; {254} &amp; {\pounds138,710,965.00}\\</v>
      </c>
    </row>
    <row r="43" spans="2:8">
      <c r="B43" s="106">
        <v>41</v>
      </c>
      <c r="C43" s="106" t="s">
        <v>108</v>
      </c>
      <c r="D43" s="106" t="str">
        <f t="shared" si="0"/>
        <v>digital signal processing</v>
      </c>
      <c r="E43" s="106">
        <v>248</v>
      </c>
      <c r="F43" s="106">
        <v>76784917</v>
      </c>
      <c r="G43" s="106" t="str">
        <f t="shared" si="1"/>
        <v>76,784,917.00</v>
      </c>
      <c r="H43" s="106" t="str">
        <f t="shared" si="2"/>
        <v>{41} &amp; {digital signal processing} &amp; {248} &amp; {\pounds76,784,917.00}\\</v>
      </c>
    </row>
    <row r="44" spans="2:8">
      <c r="B44" s="106">
        <v>42</v>
      </c>
      <c r="C44" s="106" t="s">
        <v>120</v>
      </c>
      <c r="D44" s="106" t="str">
        <f t="shared" si="0"/>
        <v>system on chip</v>
      </c>
      <c r="E44" s="106">
        <v>240</v>
      </c>
      <c r="F44" s="106">
        <v>123255458</v>
      </c>
      <c r="G44" s="106" t="str">
        <f t="shared" si="1"/>
        <v>123,255,458.00</v>
      </c>
      <c r="H44" s="106" t="str">
        <f t="shared" si="2"/>
        <v>{42} &amp; {system on chip} &amp; {240} &amp; {\pounds123,255,458.00}\\</v>
      </c>
    </row>
    <row r="45" spans="2:8">
      <c r="B45" s="106">
        <v>43</v>
      </c>
      <c r="C45" s="106" t="s">
        <v>230</v>
      </c>
      <c r="D45" s="106" t="str">
        <f t="shared" si="0"/>
        <v>building ops \&amp; management</v>
      </c>
      <c r="E45" s="106">
        <v>235</v>
      </c>
      <c r="F45" s="106">
        <v>93514233</v>
      </c>
      <c r="G45" s="106" t="str">
        <f t="shared" si="1"/>
        <v>93,514,233.00</v>
      </c>
      <c r="H45" s="106" t="str">
        <f t="shared" si="2"/>
        <v>{43} &amp; {building ops \&amp; management} &amp; {235} &amp; {\pounds93,514,233.00}\\</v>
      </c>
    </row>
    <row r="46" spans="2:8">
      <c r="B46" s="106">
        <v>44</v>
      </c>
      <c r="C46" s="106" t="s">
        <v>143</v>
      </c>
      <c r="D46" s="106" t="str">
        <f t="shared" si="0"/>
        <v>combustion</v>
      </c>
      <c r="E46" s="106">
        <v>230</v>
      </c>
      <c r="F46" s="106">
        <v>62256796</v>
      </c>
      <c r="G46" s="106" t="str">
        <f t="shared" si="1"/>
        <v>62,256,796.00</v>
      </c>
      <c r="H46" s="106" t="str">
        <f t="shared" si="2"/>
        <v>{44} &amp; {combustion} &amp; {230} &amp; {\pounds62,256,796.00}\\</v>
      </c>
    </row>
    <row r="47" spans="2:8">
      <c r="B47" s="106">
        <v>45</v>
      </c>
      <c r="C47" s="106" t="s">
        <v>139</v>
      </c>
      <c r="D47" s="106" t="str">
        <f t="shared" si="0"/>
        <v>aerodynamics</v>
      </c>
      <c r="E47" s="106">
        <v>227</v>
      </c>
      <c r="F47" s="106">
        <v>68273323</v>
      </c>
      <c r="G47" s="106" t="str">
        <f t="shared" si="1"/>
        <v>68,273,323.00</v>
      </c>
      <c r="H47" s="106" t="str">
        <f t="shared" si="2"/>
        <v>{45} &amp; {aerodynamics} &amp; {227} &amp; {\pounds68,273,323.00}\\</v>
      </c>
    </row>
    <row r="48" spans="2:8">
      <c r="B48" s="106">
        <v>46</v>
      </c>
      <c r="C48" s="106" t="s">
        <v>150</v>
      </c>
      <c r="D48" s="106" t="str">
        <f t="shared" si="0"/>
        <v>fluid dynamics</v>
      </c>
      <c r="E48" s="106">
        <v>216</v>
      </c>
      <c r="F48" s="106">
        <v>68289650</v>
      </c>
      <c r="G48" s="106" t="str">
        <f t="shared" si="1"/>
        <v>68,289,650.00</v>
      </c>
      <c r="H48" s="106" t="str">
        <f t="shared" si="2"/>
        <v>{46} &amp; {fluid dynamics} &amp; {216} &amp; {\pounds68,289,650.00}\\</v>
      </c>
    </row>
    <row r="49" spans="2:8">
      <c r="B49" s="106">
        <v>47</v>
      </c>
      <c r="C49" s="106" t="s">
        <v>232</v>
      </c>
      <c r="D49" s="106" t="str">
        <f t="shared" si="0"/>
        <v>construction ops \&amp; management</v>
      </c>
      <c r="E49" s="106">
        <v>210</v>
      </c>
      <c r="F49" s="106">
        <v>106725995</v>
      </c>
      <c r="G49" s="106" t="str">
        <f t="shared" si="1"/>
        <v>106,725,995.00</v>
      </c>
      <c r="H49" s="106" t="str">
        <f t="shared" si="2"/>
        <v>{47} &amp; {construction ops \&amp; management} &amp; {210} &amp; {\pounds106,725,995.00}\\</v>
      </c>
    </row>
    <row r="50" spans="2:8">
      <c r="B50" s="106">
        <v>48</v>
      </c>
      <c r="C50" s="106" t="s">
        <v>231</v>
      </c>
      <c r="D50" s="106" t="str">
        <f t="shared" si="0"/>
        <v>civil engineering materials</v>
      </c>
      <c r="E50" s="106">
        <v>204</v>
      </c>
      <c r="F50" s="106">
        <v>67313044</v>
      </c>
      <c r="G50" s="106" t="str">
        <f t="shared" si="1"/>
        <v>67,313,044.00</v>
      </c>
      <c r="H50" s="106" t="str">
        <f t="shared" si="2"/>
        <v>{48} &amp; {civil engineering materials} &amp; {204} &amp; {\pounds67,313,044.00}\\</v>
      </c>
    </row>
    <row r="51" spans="2:8">
      <c r="B51" s="106">
        <v>49</v>
      </c>
      <c r="C51" s="106" t="s">
        <v>56</v>
      </c>
      <c r="D51" s="106" t="str">
        <f t="shared" si="0"/>
        <v>tissue engineering</v>
      </c>
      <c r="E51" s="106">
        <v>203</v>
      </c>
      <c r="F51" s="106">
        <v>75273733</v>
      </c>
      <c r="G51" s="106" t="str">
        <f t="shared" si="1"/>
        <v>75,273,733.00</v>
      </c>
      <c r="H51" s="106" t="str">
        <f t="shared" si="2"/>
        <v>{49} &amp; {tissue engineering} &amp; {203} &amp; {\pounds75,273,733.00}\\</v>
      </c>
    </row>
    <row r="52" spans="2:8">
      <c r="B52" s="106">
        <v>50</v>
      </c>
      <c r="C52" s="106" t="s">
        <v>177</v>
      </c>
      <c r="D52" s="106" t="str">
        <f t="shared" si="0"/>
        <v>co-ordination chemistry</v>
      </c>
      <c r="E52" s="106">
        <v>202</v>
      </c>
      <c r="F52" s="106">
        <v>52721606</v>
      </c>
      <c r="G52" s="106" t="str">
        <f t="shared" si="1"/>
        <v>52,721,606.00</v>
      </c>
      <c r="H52" s="106" t="str">
        <f t="shared" si="2"/>
        <v>{50} &amp; {co-ordination chemistry} &amp; {202} &amp; {\pounds52,721,606.00}\\</v>
      </c>
    </row>
    <row r="53" spans="2:8">
      <c r="B53" s="106">
        <v>51</v>
      </c>
      <c r="C53" s="106" t="s">
        <v>168</v>
      </c>
      <c r="D53" s="106" t="str">
        <f t="shared" si="0"/>
        <v>manufact. enterprise ops\&amp; mgmt</v>
      </c>
      <c r="E53" s="106">
        <v>190</v>
      </c>
      <c r="F53" s="106">
        <v>97964202</v>
      </c>
      <c r="G53" s="106" t="str">
        <f t="shared" si="1"/>
        <v>97,964,202.00</v>
      </c>
      <c r="H53" s="106" t="str">
        <f t="shared" si="2"/>
        <v>{51} &amp; {manufact. enterprise ops\&amp; mgmt} &amp; {190} &amp; {\pounds97,964,202.00}\\</v>
      </c>
    </row>
    <row r="54" spans="2:8">
      <c r="B54" s="106">
        <v>52</v>
      </c>
      <c r="C54" s="106" t="s">
        <v>206</v>
      </c>
      <c r="D54" s="106" t="str">
        <f t="shared" si="0"/>
        <v>logic \&amp; combinatorics</v>
      </c>
      <c r="E54" s="106">
        <v>189</v>
      </c>
      <c r="F54" s="106">
        <v>38070447</v>
      </c>
      <c r="G54" s="106" t="str">
        <f t="shared" si="1"/>
        <v>38,070,447.00</v>
      </c>
      <c r="H54" s="106" t="str">
        <f t="shared" si="2"/>
        <v>{52} &amp; {logic \&amp; combinatorics} &amp; {189} &amp; {\pounds38,070,447.00}\\</v>
      </c>
    </row>
    <row r="55" spans="2:8">
      <c r="B55" s="106">
        <v>53</v>
      </c>
      <c r="C55" s="106" t="s">
        <v>188</v>
      </c>
      <c r="D55" s="106" t="str">
        <f t="shared" si="0"/>
        <v>reactor engineering</v>
      </c>
      <c r="E55" s="106">
        <v>181</v>
      </c>
      <c r="F55" s="106">
        <v>38913260</v>
      </c>
      <c r="G55" s="106" t="str">
        <f t="shared" si="1"/>
        <v>38,913,260.00</v>
      </c>
      <c r="H55" s="106" t="str">
        <f t="shared" si="2"/>
        <v>{53} &amp; {reactor engineering} &amp; {181} &amp; {\pounds38,913,260.00}\\</v>
      </c>
    </row>
    <row r="56" spans="2:8">
      <c r="B56" s="106">
        <v>54</v>
      </c>
      <c r="C56" s="106" t="s">
        <v>233</v>
      </c>
      <c r="D56" s="106" t="str">
        <f t="shared" si="0"/>
        <v>energy efficiency</v>
      </c>
      <c r="E56" s="106">
        <v>180</v>
      </c>
      <c r="F56" s="106">
        <v>92407766</v>
      </c>
      <c r="G56" s="106" t="str">
        <f t="shared" si="1"/>
        <v>92,407,766.00</v>
      </c>
      <c r="H56" s="106" t="str">
        <f t="shared" si="2"/>
        <v>{54} &amp; {energy efficiency} &amp; {180} &amp; {\pounds92,407,766.00}\\</v>
      </c>
    </row>
    <row r="57" spans="2:8">
      <c r="B57" s="106">
        <v>55</v>
      </c>
      <c r="C57" s="106" t="s">
        <v>225</v>
      </c>
      <c r="D57" s="106" t="str">
        <f t="shared" si="0"/>
        <v>coastal \&amp; waterway engineering</v>
      </c>
      <c r="E57" s="106">
        <v>179</v>
      </c>
      <c r="F57" s="106">
        <v>41536247</v>
      </c>
      <c r="G57" s="106" t="str">
        <f t="shared" si="1"/>
        <v>41,536,247.00</v>
      </c>
      <c r="H57" s="106" t="str">
        <f t="shared" si="2"/>
        <v>{55} &amp; {coastal \&amp; waterway engineering} &amp; {179} &amp; {\pounds41,536,247.00}\\</v>
      </c>
    </row>
    <row r="58" spans="2:8">
      <c r="B58" s="106">
        <v>56</v>
      </c>
      <c r="C58" s="106" t="s">
        <v>243</v>
      </c>
      <c r="D58" s="106" t="str">
        <f t="shared" si="0"/>
        <v>ground engineering</v>
      </c>
      <c r="E58" s="106">
        <v>179</v>
      </c>
      <c r="F58" s="106">
        <v>39464108</v>
      </c>
      <c r="G58" s="106" t="str">
        <f t="shared" si="1"/>
        <v>39,464,108.00</v>
      </c>
      <c r="H58" s="106" t="str">
        <f t="shared" si="2"/>
        <v>{56} &amp; {ground engineering} &amp; {179} &amp; {\pounds39,464,108.00}\\</v>
      </c>
    </row>
    <row r="59" spans="2:8">
      <c r="B59" s="106">
        <v>57</v>
      </c>
      <c r="C59" s="106" t="s">
        <v>153</v>
      </c>
      <c r="D59" s="106" t="str">
        <f t="shared" si="0"/>
        <v>multiphase flow</v>
      </c>
      <c r="E59" s="106">
        <v>177</v>
      </c>
      <c r="F59" s="106">
        <v>58497558</v>
      </c>
      <c r="G59" s="106" t="str">
        <f t="shared" si="1"/>
        <v>58,497,558.00</v>
      </c>
      <c r="H59" s="106" t="str">
        <f t="shared" si="2"/>
        <v>{57} &amp; {multiphase flow} &amp; {177} &amp; {\pounds58,497,558.00}\\</v>
      </c>
    </row>
    <row r="60" spans="2:8">
      <c r="B60" s="106">
        <v>58</v>
      </c>
      <c r="C60" s="106" t="s">
        <v>241</v>
      </c>
      <c r="D60" s="106" t="str">
        <f t="shared" si="0"/>
        <v>water engineering</v>
      </c>
      <c r="E60" s="106">
        <v>177</v>
      </c>
      <c r="F60" s="106">
        <v>50898445</v>
      </c>
      <c r="G60" s="106" t="str">
        <f t="shared" si="1"/>
        <v>50,898,445.00</v>
      </c>
      <c r="H60" s="106" t="str">
        <f t="shared" si="2"/>
        <v>{58} &amp; {water engineering} &amp; {177} &amp; {\pounds50,898,445.00}\\</v>
      </c>
    </row>
    <row r="61" spans="2:8">
      <c r="B61" s="106">
        <v>59</v>
      </c>
      <c r="C61" s="106" t="s">
        <v>63</v>
      </c>
      <c r="D61" s="106" t="str">
        <f t="shared" si="0"/>
        <v>cells</v>
      </c>
      <c r="E61" s="106">
        <v>173</v>
      </c>
      <c r="F61" s="106">
        <v>82995878</v>
      </c>
      <c r="G61" s="106" t="str">
        <f t="shared" si="1"/>
        <v>82,995,878.00</v>
      </c>
      <c r="H61" s="106" t="str">
        <f t="shared" si="2"/>
        <v>{59} &amp; {cells} &amp; {173} &amp; {\pounds82,995,878.00}\\</v>
      </c>
    </row>
    <row r="62" spans="2:8">
      <c r="B62" s="106">
        <v>60</v>
      </c>
      <c r="C62" s="106" t="s">
        <v>261</v>
      </c>
      <c r="D62" s="106" t="str">
        <f t="shared" si="0"/>
        <v>solar technology</v>
      </c>
      <c r="E62" s="106">
        <v>166</v>
      </c>
      <c r="F62" s="106">
        <v>82482682</v>
      </c>
      <c r="G62" s="106" t="str">
        <f t="shared" si="1"/>
        <v>82,482,682.00</v>
      </c>
      <c r="H62" s="106" t="str">
        <f t="shared" si="2"/>
        <v>{60} &amp; {solar technology} &amp; {166} &amp; {\pounds82,482,682.00}\\</v>
      </c>
    </row>
    <row r="63" spans="2:8">
      <c r="B63" s="106">
        <v>61</v>
      </c>
      <c r="C63" s="106" t="s">
        <v>129</v>
      </c>
      <c r="D63" s="106" t="str">
        <f t="shared" si="0"/>
        <v>mobile computing</v>
      </c>
      <c r="E63" s="106">
        <v>165</v>
      </c>
      <c r="F63" s="106">
        <v>99965326</v>
      </c>
      <c r="G63" s="106" t="str">
        <f t="shared" si="1"/>
        <v>99,965,326.00</v>
      </c>
      <c r="H63" s="106" t="str">
        <f t="shared" si="2"/>
        <v>{61} &amp; {mobile computing} &amp; {165} &amp; {\pounds99,965,326.00}\\</v>
      </c>
    </row>
    <row r="64" spans="2:8">
      <c r="B64" s="106">
        <v>62</v>
      </c>
      <c r="C64" s="106" t="s">
        <v>138</v>
      </c>
      <c r="D64" s="106" t="str">
        <f t="shared" si="0"/>
        <v>acoustics</v>
      </c>
      <c r="E64" s="106">
        <v>163</v>
      </c>
      <c r="F64" s="106">
        <v>42759760</v>
      </c>
      <c r="G64" s="106" t="str">
        <f t="shared" si="1"/>
        <v>42,759,760.00</v>
      </c>
      <c r="H64" s="106" t="str">
        <f t="shared" si="2"/>
        <v>{62} &amp; {acoustics} &amp; {163} &amp; {\pounds42,759,760.00}\\</v>
      </c>
    </row>
    <row r="65" spans="2:8">
      <c r="B65" s="106">
        <v>63</v>
      </c>
      <c r="C65" s="106" t="s">
        <v>163</v>
      </c>
      <c r="D65" s="106" t="str">
        <f t="shared" si="0"/>
        <v>design of process systems</v>
      </c>
      <c r="E65" s="106">
        <v>163</v>
      </c>
      <c r="F65" s="106">
        <v>78410261</v>
      </c>
      <c r="G65" s="106" t="str">
        <f t="shared" si="1"/>
        <v>78,410,261.00</v>
      </c>
      <c r="H65" s="106" t="str">
        <f t="shared" si="2"/>
        <v>{63} &amp; {design of process systems} &amp; {163} &amp; {\pounds78,410,261.00}\\</v>
      </c>
    </row>
    <row r="66" spans="2:8">
      <c r="B66" s="106">
        <v>64</v>
      </c>
      <c r="C66" s="106" t="s">
        <v>202</v>
      </c>
      <c r="D66" s="106" t="str">
        <f t="shared" si="0"/>
        <v>mathematical aspects of or</v>
      </c>
      <c r="E66" s="106">
        <v>163</v>
      </c>
      <c r="F66" s="106">
        <v>62084009</v>
      </c>
      <c r="G66" s="106" t="str">
        <f t="shared" si="1"/>
        <v>62,084,009.00</v>
      </c>
      <c r="H66" s="106" t="str">
        <f t="shared" si="2"/>
        <v>{64} &amp; {mathematical aspects of or} &amp; {163} &amp; {\pounds62,084,009.00}\\</v>
      </c>
    </row>
    <row r="67" spans="2:8">
      <c r="B67" s="106">
        <v>65</v>
      </c>
      <c r="C67" s="106" t="s">
        <v>100</v>
      </c>
      <c r="D67" s="106" t="str">
        <f t="shared" ref="D67:D130" si="3">SUBSTITUTE(C67, "&amp;", "\&amp;")</f>
        <v>new \&amp; emerging comp. paradigms</v>
      </c>
      <c r="E67" s="106">
        <v>158</v>
      </c>
      <c r="F67" s="106">
        <v>54258668</v>
      </c>
      <c r="G67" s="106" t="str">
        <f t="shared" ref="G67:G130" si="4">TEXT(F67,"#,##0.00")</f>
        <v>54,258,668.00</v>
      </c>
      <c r="H67" s="106" t="str">
        <f t="shared" si="2"/>
        <v>{65} &amp; {new \&amp; emerging comp. paradigms} &amp; {158} &amp; {\pounds54,258,668.00}\\</v>
      </c>
    </row>
    <row r="68" spans="2:8">
      <c r="B68" s="106">
        <v>66</v>
      </c>
      <c r="C68" s="106" t="s">
        <v>271</v>
      </c>
      <c r="D68" s="106" t="str">
        <f t="shared" si="3"/>
        <v>quantum optics \&amp; information</v>
      </c>
      <c r="E68" s="106">
        <v>156</v>
      </c>
      <c r="F68" s="106">
        <v>75409081</v>
      </c>
      <c r="G68" s="106" t="str">
        <f t="shared" si="4"/>
        <v>75,409,081.00</v>
      </c>
      <c r="H68" s="106" t="str">
        <f t="shared" ref="H68:H131" si="5">"{"&amp;B68&amp;"}"&amp;" &amp; "&amp;"{"&amp;D68&amp;"}"&amp;" &amp; "&amp;"{"&amp;E68&amp;"} &amp; {\pounds"&amp;G68&amp;"}"&amp;"\\"</f>
        <v>{66} &amp; {quantum optics \&amp; information} &amp; {156} &amp; {\pounds75,409,081.00}\\</v>
      </c>
    </row>
    <row r="69" spans="2:8">
      <c r="B69" s="106">
        <v>67</v>
      </c>
      <c r="C69" s="106" t="s">
        <v>172</v>
      </c>
      <c r="D69" s="106" t="str">
        <f t="shared" si="3"/>
        <v>asymmetric chemistry</v>
      </c>
      <c r="E69" s="106">
        <v>155</v>
      </c>
      <c r="F69" s="106">
        <v>29828358</v>
      </c>
      <c r="G69" s="106" t="str">
        <f t="shared" si="4"/>
        <v>29,828,358.00</v>
      </c>
      <c r="H69" s="106" t="str">
        <f t="shared" si="5"/>
        <v>{67} &amp; {asymmetric chemistry} &amp; {155} &amp; {\pounds29,828,358.00}\\</v>
      </c>
    </row>
    <row r="70" spans="2:8">
      <c r="B70" s="106">
        <v>68</v>
      </c>
      <c r="C70" s="106" t="s">
        <v>178</v>
      </c>
      <c r="D70" s="106" t="str">
        <f t="shared" si="3"/>
        <v>electrochemical science \&amp; eng.</v>
      </c>
      <c r="E70" s="106">
        <v>154</v>
      </c>
      <c r="F70" s="106">
        <v>49154033</v>
      </c>
      <c r="G70" s="106" t="str">
        <f t="shared" si="4"/>
        <v>49,154,033.00</v>
      </c>
      <c r="H70" s="106" t="str">
        <f t="shared" si="5"/>
        <v>{68} &amp; {electrochemical science \&amp; eng.} &amp; {154} &amp; {\pounds49,154,033.00}\\</v>
      </c>
    </row>
    <row r="71" spans="2:8">
      <c r="B71" s="106">
        <v>69</v>
      </c>
      <c r="C71" s="106" t="s">
        <v>251</v>
      </c>
      <c r="D71" s="106" t="str">
        <f t="shared" si="3"/>
        <v>optical communications</v>
      </c>
      <c r="E71" s="106">
        <v>152</v>
      </c>
      <c r="F71" s="106">
        <v>75655526</v>
      </c>
      <c r="G71" s="106" t="str">
        <f t="shared" si="4"/>
        <v>75,655,526.00</v>
      </c>
      <c r="H71" s="106" t="str">
        <f t="shared" si="5"/>
        <v>{69} &amp; {optical communications} &amp; {152} &amp; {\pounds75,655,526.00}\\</v>
      </c>
    </row>
    <row r="72" spans="2:8">
      <c r="B72" s="106">
        <v>70</v>
      </c>
      <c r="C72" s="106" t="s">
        <v>102</v>
      </c>
      <c r="D72" s="106" t="str">
        <f t="shared" si="3"/>
        <v>vision \&amp; senses - ict appl.</v>
      </c>
      <c r="E72" s="106">
        <v>151</v>
      </c>
      <c r="F72" s="106">
        <v>30289567</v>
      </c>
      <c r="G72" s="106" t="str">
        <f t="shared" si="4"/>
        <v>30,289,567.00</v>
      </c>
      <c r="H72" s="106" t="str">
        <f t="shared" si="5"/>
        <v>{70} &amp; {vision \&amp; senses - ict appl.} &amp; {151} &amp; {\pounds30,289,567.00}\\</v>
      </c>
    </row>
    <row r="73" spans="2:8">
      <c r="B73" s="106">
        <v>71</v>
      </c>
      <c r="C73" s="106" t="s">
        <v>169</v>
      </c>
      <c r="D73" s="106" t="str">
        <f t="shared" si="3"/>
        <v>manufacturing machine \&amp; plant</v>
      </c>
      <c r="E73" s="106">
        <v>149</v>
      </c>
      <c r="F73" s="106">
        <v>128618552</v>
      </c>
      <c r="G73" s="106" t="str">
        <f t="shared" si="4"/>
        <v>128,618,552.00</v>
      </c>
      <c r="H73" s="106" t="str">
        <f t="shared" si="5"/>
        <v>{71} &amp; {manufacturing machine \&amp; plant} &amp; {149} &amp; {\pounds128,618,552.00}\\</v>
      </c>
    </row>
    <row r="74" spans="2:8">
      <c r="B74" s="106">
        <v>72</v>
      </c>
      <c r="C74" s="106" t="s">
        <v>124</v>
      </c>
      <c r="D74" s="106" t="str">
        <f t="shared" si="3"/>
        <v>design engineering</v>
      </c>
      <c r="E74" s="106">
        <v>148</v>
      </c>
      <c r="F74" s="106">
        <v>98718525</v>
      </c>
      <c r="G74" s="106" t="str">
        <f t="shared" si="4"/>
        <v>98,718,525.00</v>
      </c>
      <c r="H74" s="106" t="str">
        <f t="shared" si="5"/>
        <v>{72} &amp; {design engineering} &amp; {148} &amp; {\pounds98,718,525.00}\\</v>
      </c>
    </row>
    <row r="75" spans="2:8">
      <c r="B75" s="106">
        <v>73</v>
      </c>
      <c r="C75" s="106" t="s">
        <v>222</v>
      </c>
      <c r="D75" s="106" t="str">
        <f t="shared" si="3"/>
        <v>urban \&amp; land management</v>
      </c>
      <c r="E75" s="106">
        <v>148</v>
      </c>
      <c r="F75" s="106">
        <v>81998811</v>
      </c>
      <c r="G75" s="106" t="str">
        <f t="shared" si="4"/>
        <v>81,998,811.00</v>
      </c>
      <c r="H75" s="106" t="str">
        <f t="shared" si="5"/>
        <v>{73} &amp; {urban \&amp; land management} &amp; {148} &amp; {\pounds81,998,811.00}\\</v>
      </c>
    </row>
    <row r="76" spans="2:8">
      <c r="B76" s="106">
        <v>74</v>
      </c>
      <c r="C76" s="106" t="s">
        <v>170</v>
      </c>
      <c r="D76" s="106" t="str">
        <f t="shared" si="3"/>
        <v>particle technology</v>
      </c>
      <c r="E76" s="106">
        <v>146</v>
      </c>
      <c r="F76" s="106">
        <v>46188181</v>
      </c>
      <c r="G76" s="106" t="str">
        <f t="shared" si="4"/>
        <v>46,188,181.00</v>
      </c>
      <c r="H76" s="106" t="str">
        <f t="shared" si="5"/>
        <v>{74} &amp; {particle technology} &amp; {146} &amp; {\pounds46,188,181.00}\\</v>
      </c>
    </row>
    <row r="77" spans="2:8">
      <c r="B77" s="106">
        <v>75</v>
      </c>
      <c r="C77" s="106" t="s">
        <v>151</v>
      </c>
      <c r="D77" s="106" t="str">
        <f t="shared" si="3"/>
        <v>heat \&amp; mass transfer</v>
      </c>
      <c r="E77" s="106">
        <v>145</v>
      </c>
      <c r="F77" s="106">
        <v>37599948</v>
      </c>
      <c r="G77" s="106" t="str">
        <f t="shared" si="4"/>
        <v>37,599,948.00</v>
      </c>
      <c r="H77" s="106" t="str">
        <f t="shared" si="5"/>
        <v>{75} &amp; {heat \&amp; mass transfer} &amp; {145} &amp; {\pounds37,599,948.00}\\</v>
      </c>
    </row>
    <row r="78" spans="2:8">
      <c r="B78" s="106">
        <v>76</v>
      </c>
      <c r="C78" s="106" t="s">
        <v>152</v>
      </c>
      <c r="D78" s="106" t="str">
        <f t="shared" si="3"/>
        <v>microsystems</v>
      </c>
      <c r="E78" s="106">
        <v>145</v>
      </c>
      <c r="F78" s="106">
        <v>78729303</v>
      </c>
      <c r="G78" s="106" t="str">
        <f t="shared" si="4"/>
        <v>78,729,303.00</v>
      </c>
      <c r="H78" s="106" t="str">
        <f t="shared" si="5"/>
        <v>{76} &amp; {microsystems} &amp; {145} &amp; {\pounds78,729,303.00}\\</v>
      </c>
    </row>
    <row r="79" spans="2:8">
      <c r="B79" s="106">
        <v>77</v>
      </c>
      <c r="C79" s="106" t="s">
        <v>55</v>
      </c>
      <c r="D79" s="106" t="str">
        <f t="shared" si="3"/>
        <v>drug formulation \&amp; delivery</v>
      </c>
      <c r="E79" s="106">
        <v>140</v>
      </c>
      <c r="F79" s="106">
        <v>42874611</v>
      </c>
      <c r="G79" s="106" t="str">
        <f t="shared" si="4"/>
        <v>42,874,611.00</v>
      </c>
      <c r="H79" s="106" t="str">
        <f t="shared" si="5"/>
        <v>{77} &amp; {drug formulation \&amp; delivery} &amp; {140} &amp; {\pounds42,874,611.00}\\</v>
      </c>
    </row>
    <row r="80" spans="2:8">
      <c r="B80" s="106">
        <v>78</v>
      </c>
      <c r="C80" s="106" t="s">
        <v>51</v>
      </c>
      <c r="D80" s="106" t="str">
        <f t="shared" si="3"/>
        <v>biomedical neuroscience</v>
      </c>
      <c r="E80" s="106">
        <v>137</v>
      </c>
      <c r="F80" s="106">
        <v>54141902</v>
      </c>
      <c r="G80" s="106" t="str">
        <f t="shared" si="4"/>
        <v>54,141,902.00</v>
      </c>
      <c r="H80" s="106" t="str">
        <f t="shared" si="5"/>
        <v>{78} &amp; {biomedical neuroscience} &amp; {137} &amp; {\pounds54,141,902.00}\\</v>
      </c>
    </row>
    <row r="81" spans="2:8">
      <c r="B81" s="106">
        <v>79</v>
      </c>
      <c r="C81" s="106" t="s">
        <v>130</v>
      </c>
      <c r="D81" s="106" t="str">
        <f t="shared" si="3"/>
        <v>multimedia</v>
      </c>
      <c r="E81" s="106">
        <v>136</v>
      </c>
      <c r="F81" s="106">
        <v>47972775</v>
      </c>
      <c r="G81" s="106" t="str">
        <f t="shared" si="4"/>
        <v>47,972,775.00</v>
      </c>
      <c r="H81" s="106" t="str">
        <f t="shared" si="5"/>
        <v>{79} &amp; {multimedia} &amp; {136} &amp; {\pounds47,972,775.00}\\</v>
      </c>
    </row>
    <row r="82" spans="2:8">
      <c r="B82" s="106">
        <v>80</v>
      </c>
      <c r="C82" s="106" t="s">
        <v>116</v>
      </c>
      <c r="D82" s="106" t="str">
        <f t="shared" si="3"/>
        <v>parallel computing</v>
      </c>
      <c r="E82" s="106">
        <v>128</v>
      </c>
      <c r="F82" s="106">
        <v>37003920</v>
      </c>
      <c r="G82" s="106" t="str">
        <f t="shared" si="4"/>
        <v>37,003,920.00</v>
      </c>
      <c r="H82" s="106" t="str">
        <f t="shared" si="5"/>
        <v>{80} &amp; {parallel computing} &amp; {128} &amp; {\pounds37,003,920.00}\\</v>
      </c>
    </row>
    <row r="83" spans="2:8">
      <c r="B83" s="106">
        <v>81</v>
      </c>
      <c r="C83" s="106" t="s">
        <v>121</v>
      </c>
      <c r="D83" s="106" t="str">
        <f t="shared" si="3"/>
        <v>vlsi design</v>
      </c>
      <c r="E83" s="106">
        <v>127</v>
      </c>
      <c r="F83" s="106">
        <v>46009331</v>
      </c>
      <c r="G83" s="106" t="str">
        <f t="shared" si="4"/>
        <v>46,009,331.00</v>
      </c>
      <c r="H83" s="106" t="str">
        <f t="shared" si="5"/>
        <v>{81} &amp; {vlsi design} &amp; {127} &amp; {\pounds46,009,331.00}\\</v>
      </c>
    </row>
    <row r="84" spans="2:8">
      <c r="B84" s="106">
        <v>82</v>
      </c>
      <c r="C84" s="106" t="s">
        <v>260</v>
      </c>
      <c r="D84" s="106" t="str">
        <f t="shared" si="3"/>
        <v>magnetism/magnetic phenomena</v>
      </c>
      <c r="E84" s="106">
        <v>126</v>
      </c>
      <c r="F84" s="106">
        <v>39643014</v>
      </c>
      <c r="G84" s="106" t="str">
        <f t="shared" si="4"/>
        <v>39,643,014.00</v>
      </c>
      <c r="H84" s="106" t="str">
        <f t="shared" si="5"/>
        <v>{82} &amp; {magnetism/magnetic phenomena} &amp; {126} &amp; {\pounds39,643,014.00}\\</v>
      </c>
    </row>
    <row r="85" spans="2:8">
      <c r="B85" s="106">
        <v>83</v>
      </c>
      <c r="C85" s="106" t="s">
        <v>90</v>
      </c>
      <c r="D85" s="106" t="str">
        <f t="shared" si="3"/>
        <v>cognitive science appl. in ict</v>
      </c>
      <c r="E85" s="106">
        <v>124</v>
      </c>
      <c r="F85" s="106">
        <v>34034420</v>
      </c>
      <c r="G85" s="106" t="str">
        <f t="shared" si="4"/>
        <v>34,034,420.00</v>
      </c>
      <c r="H85" s="106" t="str">
        <f t="shared" si="5"/>
        <v>{83} &amp; {cognitive science appl. in ict} &amp; {124} &amp; {\pounds34,034,420.00}\\</v>
      </c>
    </row>
    <row r="86" spans="2:8">
      <c r="B86" s="106">
        <v>84</v>
      </c>
      <c r="C86" s="106" t="s">
        <v>247</v>
      </c>
      <c r="D86" s="106" t="str">
        <f t="shared" si="3"/>
        <v>design \&amp; testing technology</v>
      </c>
      <c r="E86" s="106">
        <v>123</v>
      </c>
      <c r="F86" s="106">
        <v>88150086</v>
      </c>
      <c r="G86" s="106" t="str">
        <f t="shared" si="4"/>
        <v>88,150,086.00</v>
      </c>
      <c r="H86" s="106" t="str">
        <f t="shared" si="5"/>
        <v>{84} &amp; {design \&amp; testing technology} &amp; {123} &amp; {\pounds88,150,086.00}\\</v>
      </c>
    </row>
    <row r="87" spans="2:8">
      <c r="B87" s="106">
        <v>85</v>
      </c>
      <c r="C87" s="106" t="s">
        <v>272</v>
      </c>
      <c r="D87" s="106" t="str">
        <f t="shared" si="3"/>
        <v>scattering \&amp; spectroscopy</v>
      </c>
      <c r="E87" s="106">
        <v>122</v>
      </c>
      <c r="F87" s="106">
        <v>30584497</v>
      </c>
      <c r="G87" s="106" t="str">
        <f t="shared" si="4"/>
        <v>30,584,497.00</v>
      </c>
      <c r="H87" s="106" t="str">
        <f t="shared" si="5"/>
        <v>{85} &amp; {scattering \&amp; spectroscopy} &amp; {122} &amp; {\pounds30,584,497.00}\\</v>
      </c>
    </row>
    <row r="88" spans="2:8">
      <c r="B88" s="106">
        <v>86</v>
      </c>
      <c r="C88" s="106" t="s">
        <v>162</v>
      </c>
      <c r="D88" s="106" t="str">
        <f t="shared" si="3"/>
        <v>bioprocess engineering</v>
      </c>
      <c r="E88" s="106">
        <v>121</v>
      </c>
      <c r="F88" s="106">
        <v>30620921</v>
      </c>
      <c r="G88" s="106" t="str">
        <f t="shared" si="4"/>
        <v>30,620,921.00</v>
      </c>
      <c r="H88" s="106" t="str">
        <f t="shared" si="5"/>
        <v>{86} &amp; {bioprocess engineering} &amp; {121} &amp; {\pounds30,620,921.00}\\</v>
      </c>
    </row>
    <row r="89" spans="2:8">
      <c r="B89" s="106">
        <v>87</v>
      </c>
      <c r="C89" s="106" t="s">
        <v>92</v>
      </c>
      <c r="D89" s="106" t="str">
        <f t="shared" si="3"/>
        <v>design processes</v>
      </c>
      <c r="E89" s="106">
        <v>121</v>
      </c>
      <c r="F89" s="106">
        <v>104501536</v>
      </c>
      <c r="G89" s="106" t="str">
        <f t="shared" si="4"/>
        <v>104,501,536.00</v>
      </c>
      <c r="H89" s="106" t="str">
        <f t="shared" si="5"/>
        <v>{87} &amp; {design processes} &amp; {121} &amp; {\pounds104,501,536.00}\\</v>
      </c>
    </row>
    <row r="90" spans="2:8">
      <c r="B90" s="106">
        <v>88</v>
      </c>
      <c r="C90" s="106" t="s">
        <v>194</v>
      </c>
      <c r="D90" s="106" t="str">
        <f t="shared" si="3"/>
        <v>fuel cell technologies</v>
      </c>
      <c r="E90" s="106">
        <v>121</v>
      </c>
      <c r="F90" s="106">
        <v>46342449</v>
      </c>
      <c r="G90" s="106" t="str">
        <f t="shared" si="4"/>
        <v>46,342,449.00</v>
      </c>
      <c r="H90" s="106" t="str">
        <f t="shared" si="5"/>
        <v>{88} &amp; {fuel cell technologies} &amp; {121} &amp; {\pounds46,342,449.00}\\</v>
      </c>
    </row>
    <row r="91" spans="2:8">
      <c r="B91" s="106">
        <v>89</v>
      </c>
      <c r="C91" s="106" t="s">
        <v>94</v>
      </c>
      <c r="D91" s="106" t="str">
        <f t="shared" si="3"/>
        <v>human communication in ict</v>
      </c>
      <c r="E91" s="106">
        <v>121</v>
      </c>
      <c r="F91" s="106">
        <v>20144796</v>
      </c>
      <c r="G91" s="106" t="str">
        <f t="shared" si="4"/>
        <v>20,144,796.00</v>
      </c>
      <c r="H91" s="106" t="str">
        <f t="shared" si="5"/>
        <v>{89} &amp; {human communication in ict} &amp; {121} &amp; {\pounds20,144,796.00}\\</v>
      </c>
    </row>
    <row r="92" spans="2:8">
      <c r="B92" s="106">
        <v>90</v>
      </c>
      <c r="C92" s="106" t="s">
        <v>237</v>
      </c>
      <c r="D92" s="106" t="str">
        <f t="shared" si="3"/>
        <v>structural engineering</v>
      </c>
      <c r="E92" s="106">
        <v>120</v>
      </c>
      <c r="F92" s="106">
        <v>23242706</v>
      </c>
      <c r="G92" s="106" t="str">
        <f t="shared" si="4"/>
        <v>23,242,706.00</v>
      </c>
      <c r="H92" s="106" t="str">
        <f t="shared" si="5"/>
        <v>{90} &amp; {structural engineering} &amp; {120} &amp; {\pounds23,242,706.00}\\</v>
      </c>
    </row>
    <row r="93" spans="2:8">
      <c r="B93" s="106">
        <v>91</v>
      </c>
      <c r="C93" s="106" t="s">
        <v>268</v>
      </c>
      <c r="D93" s="106" t="str">
        <f t="shared" si="3"/>
        <v>cold atomic species</v>
      </c>
      <c r="E93" s="106">
        <v>118</v>
      </c>
      <c r="F93" s="106">
        <v>48847399</v>
      </c>
      <c r="G93" s="106" t="str">
        <f t="shared" si="4"/>
        <v>48,847,399.00</v>
      </c>
      <c r="H93" s="106" t="str">
        <f t="shared" si="5"/>
        <v>{91} &amp; {cold atomic species} &amp; {118} &amp; {\pounds48,847,399.00}\\</v>
      </c>
    </row>
    <row r="94" spans="2:8">
      <c r="B94" s="106">
        <v>92</v>
      </c>
      <c r="C94" s="106" t="s">
        <v>61</v>
      </c>
      <c r="D94" s="106" t="str">
        <f t="shared" si="3"/>
        <v>bioinformatics</v>
      </c>
      <c r="E94" s="106">
        <v>115</v>
      </c>
      <c r="F94" s="106">
        <v>42302496</v>
      </c>
      <c r="G94" s="106" t="str">
        <f t="shared" si="4"/>
        <v>42,302,496.00</v>
      </c>
      <c r="H94" s="106" t="str">
        <f t="shared" si="5"/>
        <v>{92} &amp; {bioinformatics} &amp; {115} &amp; {\pounds42,302,496.00}\\</v>
      </c>
    </row>
    <row r="95" spans="2:8">
      <c r="B95" s="106">
        <v>93</v>
      </c>
      <c r="C95" s="106" t="s">
        <v>127</v>
      </c>
      <c r="D95" s="106" t="str">
        <f t="shared" si="3"/>
        <v>manufact. business strategy</v>
      </c>
      <c r="E95" s="106">
        <v>115</v>
      </c>
      <c r="F95" s="106">
        <v>110712471</v>
      </c>
      <c r="G95" s="106" t="str">
        <f t="shared" si="4"/>
        <v>110,712,471.00</v>
      </c>
      <c r="H95" s="106" t="str">
        <f t="shared" si="5"/>
        <v>{93} &amp; {manufact. business strategy} &amp; {115} &amp; {\pounds110,712,471.00}\\</v>
      </c>
    </row>
    <row r="96" spans="2:8">
      <c r="B96" s="106">
        <v>94</v>
      </c>
      <c r="C96" s="106" t="s">
        <v>158</v>
      </c>
      <c r="D96" s="106" t="str">
        <f t="shared" si="3"/>
        <v>separation processes</v>
      </c>
      <c r="E96" s="106">
        <v>108</v>
      </c>
      <c r="F96" s="106">
        <v>24116911</v>
      </c>
      <c r="G96" s="106" t="str">
        <f t="shared" si="4"/>
        <v>24,116,911.00</v>
      </c>
      <c r="H96" s="106" t="str">
        <f t="shared" si="5"/>
        <v>{94} &amp; {separation processes} &amp; {108} &amp; {\pounds24,116,911.00}\\</v>
      </c>
    </row>
    <row r="97" spans="2:8">
      <c r="B97" s="106">
        <v>95</v>
      </c>
      <c r="C97" s="106" t="s">
        <v>66</v>
      </c>
      <c r="D97" s="106" t="str">
        <f t="shared" si="3"/>
        <v>theoretical biology</v>
      </c>
      <c r="E97" s="106">
        <v>107</v>
      </c>
      <c r="F97" s="106">
        <v>56546768</v>
      </c>
      <c r="G97" s="106" t="str">
        <f t="shared" si="4"/>
        <v>56,546,768.00</v>
      </c>
      <c r="H97" s="106" t="str">
        <f t="shared" si="5"/>
        <v>{95} &amp; {theoretical biology} &amp; {107} &amp; {\pounds56,546,768.00}\\</v>
      </c>
    </row>
    <row r="98" spans="2:8">
      <c r="B98" s="106">
        <v>96</v>
      </c>
      <c r="C98" s="106" t="s">
        <v>198</v>
      </c>
      <c r="D98" s="106" t="str">
        <f t="shared" si="3"/>
        <v>oil \&amp; gas extraction</v>
      </c>
      <c r="E98" s="106">
        <v>106</v>
      </c>
      <c r="F98" s="106">
        <v>20587376</v>
      </c>
      <c r="G98" s="106" t="str">
        <f t="shared" si="4"/>
        <v>20,587,376.00</v>
      </c>
      <c r="H98" s="106" t="str">
        <f t="shared" si="5"/>
        <v>{96} &amp; {oil \&amp; gas extraction} &amp; {106} &amp; {\pounds20,587,376.00}\\</v>
      </c>
    </row>
    <row r="99" spans="2:8">
      <c r="B99" s="106">
        <v>97</v>
      </c>
      <c r="C99" s="106" t="s">
        <v>113</v>
      </c>
      <c r="D99" s="106" t="str">
        <f t="shared" si="3"/>
        <v>modelling \&amp; simul. of it sys.</v>
      </c>
      <c r="E99" s="106">
        <v>102</v>
      </c>
      <c r="F99" s="106">
        <v>35914067</v>
      </c>
      <c r="G99" s="106" t="str">
        <f t="shared" si="4"/>
        <v>35,914,067.00</v>
      </c>
      <c r="H99" s="106" t="str">
        <f t="shared" si="5"/>
        <v>{97} &amp; {modelling \&amp; simul. of it sys.} &amp; {102} &amp; {\pounds35,914,067.00}\\</v>
      </c>
    </row>
    <row r="100" spans="2:8">
      <c r="B100" s="106">
        <v>98</v>
      </c>
      <c r="C100" s="106" t="s">
        <v>265</v>
      </c>
      <c r="D100" s="106" t="str">
        <f t="shared" si="3"/>
        <v>plasmas - laser \&amp; fusion</v>
      </c>
      <c r="E100" s="106">
        <v>102</v>
      </c>
      <c r="F100" s="106">
        <v>37262964</v>
      </c>
      <c r="G100" s="106" t="str">
        <f t="shared" si="4"/>
        <v>37,262,964.00</v>
      </c>
      <c r="H100" s="106" t="str">
        <f t="shared" si="5"/>
        <v>{98} &amp; {plasmas - laser \&amp; fusion} &amp; {102} &amp; {\pounds37,262,964.00}\\</v>
      </c>
    </row>
    <row r="101" spans="2:8">
      <c r="B101" s="106">
        <v>99</v>
      </c>
      <c r="C101" s="106" t="s">
        <v>259</v>
      </c>
      <c r="D101" s="106" t="str">
        <f t="shared" si="3"/>
        <v>high performance computing</v>
      </c>
      <c r="E101" s="106">
        <v>100</v>
      </c>
      <c r="F101" s="106">
        <v>19145394</v>
      </c>
      <c r="G101" s="106" t="str">
        <f t="shared" si="4"/>
        <v>19,145,394.00</v>
      </c>
      <c r="H101" s="106" t="str">
        <f t="shared" si="5"/>
        <v>{99} &amp; {high performance computing} &amp; {100} &amp; {\pounds19,145,394.00}\\</v>
      </c>
    </row>
    <row r="102" spans="2:8">
      <c r="B102" s="106">
        <v>100</v>
      </c>
      <c r="C102" s="106" t="s">
        <v>185</v>
      </c>
      <c r="D102" s="106" t="str">
        <f t="shared" si="3"/>
        <v>physical organic chemistry</v>
      </c>
      <c r="E102" s="106">
        <v>100</v>
      </c>
      <c r="F102" s="106">
        <v>33071090</v>
      </c>
      <c r="G102" s="106" t="str">
        <f t="shared" si="4"/>
        <v>33,071,090.00</v>
      </c>
      <c r="H102" s="106" t="str">
        <f t="shared" si="5"/>
        <v>{100} &amp; {physical organic chemistry} &amp; {100} &amp; {\pounds33,071,090.00}\\</v>
      </c>
    </row>
    <row r="103" spans="2:8">
      <c r="B103" s="106">
        <v>101</v>
      </c>
      <c r="C103" s="106" t="s">
        <v>155</v>
      </c>
      <c r="D103" s="106" t="str">
        <f t="shared" si="3"/>
        <v>power sys man, prot \&amp; control</v>
      </c>
      <c r="E103" s="106">
        <v>96</v>
      </c>
      <c r="F103" s="106">
        <v>43354612</v>
      </c>
      <c r="G103" s="106" t="str">
        <f t="shared" si="4"/>
        <v>43,354,612.00</v>
      </c>
      <c r="H103" s="106" t="str">
        <f t="shared" si="5"/>
        <v>{101} &amp; {power sys man, prot \&amp; control} &amp; {96} &amp; {\pounds43,354,612.00}\\</v>
      </c>
    </row>
    <row r="104" spans="2:8">
      <c r="B104" s="106">
        <v>102</v>
      </c>
      <c r="C104" s="106" t="s">
        <v>253</v>
      </c>
      <c r="D104" s="106" t="str">
        <f t="shared" si="3"/>
        <v>optical phenomena</v>
      </c>
      <c r="E104" s="106">
        <v>95</v>
      </c>
      <c r="F104" s="106">
        <v>62703041</v>
      </c>
      <c r="G104" s="106" t="str">
        <f t="shared" si="4"/>
        <v>62,703,041.00</v>
      </c>
      <c r="H104" s="106" t="str">
        <f t="shared" si="5"/>
        <v>{102} &amp; {optical phenomena} &amp; {95} &amp; {\pounds62,703,041.00}\\</v>
      </c>
    </row>
    <row r="105" spans="2:8">
      <c r="B105" s="106">
        <v>103</v>
      </c>
      <c r="C105" s="106" t="s">
        <v>67</v>
      </c>
      <c r="D105" s="106" t="str">
        <f t="shared" si="3"/>
        <v>genomics</v>
      </c>
      <c r="E105" s="106">
        <v>94</v>
      </c>
      <c r="F105" s="106">
        <v>57085247</v>
      </c>
      <c r="G105" s="106" t="str">
        <f t="shared" si="4"/>
        <v>57,085,247.00</v>
      </c>
      <c r="H105" s="106" t="str">
        <f t="shared" si="5"/>
        <v>{103} &amp; {genomics} &amp; {94} &amp; {\pounds57,085,247.00}\\</v>
      </c>
    </row>
    <row r="106" spans="2:8">
      <c r="B106" s="106">
        <v>104</v>
      </c>
      <c r="C106" s="106" t="s">
        <v>269</v>
      </c>
      <c r="D106" s="106" t="str">
        <f t="shared" si="3"/>
        <v>light-matter interactions</v>
      </c>
      <c r="E106" s="106">
        <v>94</v>
      </c>
      <c r="F106" s="106">
        <v>30240221</v>
      </c>
      <c r="G106" s="106" t="str">
        <f t="shared" si="4"/>
        <v>30,240,221.00</v>
      </c>
      <c r="H106" s="106" t="str">
        <f t="shared" si="5"/>
        <v>{104} &amp; {light-matter interactions} &amp; {94} &amp; {\pounds30,240,221.00}\\</v>
      </c>
    </row>
    <row r="107" spans="2:8">
      <c r="B107" s="106">
        <v>105</v>
      </c>
      <c r="C107" s="106" t="s">
        <v>123</v>
      </c>
      <c r="D107" s="106" t="str">
        <f t="shared" si="3"/>
        <v>computer graphics \&amp; visual.</v>
      </c>
      <c r="E107" s="106">
        <v>92</v>
      </c>
      <c r="F107" s="106">
        <v>24505256</v>
      </c>
      <c r="G107" s="106" t="str">
        <f t="shared" si="4"/>
        <v>24,505,256.00</v>
      </c>
      <c r="H107" s="106" t="str">
        <f t="shared" si="5"/>
        <v>{105} &amp; {computer graphics \&amp; visual.} &amp; {92} &amp; {\pounds24,505,256.00}\\</v>
      </c>
    </row>
    <row r="108" spans="2:8">
      <c r="B108" s="106">
        <v>106</v>
      </c>
      <c r="C108" s="106" t="s">
        <v>140</v>
      </c>
      <c r="D108" s="106" t="str">
        <f t="shared" si="3"/>
        <v>assess/remediate contamination</v>
      </c>
      <c r="E108" s="106">
        <v>91</v>
      </c>
      <c r="F108" s="106">
        <v>25224774</v>
      </c>
      <c r="G108" s="106" t="str">
        <f t="shared" si="4"/>
        <v>25,224,774.00</v>
      </c>
      <c r="H108" s="106" t="str">
        <f t="shared" si="5"/>
        <v>{106} &amp; {assess/remediate contamination} &amp; {91} &amp; {\pounds25,224,774.00}\\</v>
      </c>
    </row>
    <row r="109" spans="2:8">
      <c r="B109" s="106">
        <v>107</v>
      </c>
      <c r="C109" s="106" t="s">
        <v>101</v>
      </c>
      <c r="D109" s="106" t="str">
        <f t="shared" si="3"/>
        <v>robotics \&amp; autonomy</v>
      </c>
      <c r="E109" s="106">
        <v>89</v>
      </c>
      <c r="F109" s="106">
        <v>29667115</v>
      </c>
      <c r="G109" s="106" t="str">
        <f t="shared" si="4"/>
        <v>29,667,115.00</v>
      </c>
      <c r="H109" s="106" t="str">
        <f t="shared" si="5"/>
        <v>{107} &amp; {robotics \&amp; autonomy} &amp; {89} &amp; {\pounds29,667,115.00}\\</v>
      </c>
    </row>
    <row r="110" spans="2:8">
      <c r="B110" s="106">
        <v>108</v>
      </c>
      <c r="C110" s="106" t="s">
        <v>279</v>
      </c>
      <c r="D110" s="106" t="str">
        <f t="shared" si="3"/>
        <v>nuclear structure</v>
      </c>
      <c r="E110" s="106">
        <v>86</v>
      </c>
      <c r="F110" s="106">
        <v>23145374</v>
      </c>
      <c r="G110" s="106" t="str">
        <f t="shared" si="4"/>
        <v>23,145,374.00</v>
      </c>
      <c r="H110" s="106" t="str">
        <f t="shared" si="5"/>
        <v>{108} &amp; {nuclear structure} &amp; {86} &amp; {\pounds23,145,374.00}\\</v>
      </c>
    </row>
    <row r="111" spans="2:8">
      <c r="B111" s="106">
        <v>109</v>
      </c>
      <c r="C111" s="106" t="s">
        <v>275</v>
      </c>
      <c r="D111" s="106" t="str">
        <f t="shared" si="3"/>
        <v>combinatorial chemistry</v>
      </c>
      <c r="E111" s="106">
        <v>79</v>
      </c>
      <c r="F111" s="106">
        <v>43819067</v>
      </c>
      <c r="G111" s="106" t="str">
        <f t="shared" si="4"/>
        <v>43,819,067.00</v>
      </c>
      <c r="H111" s="106" t="str">
        <f t="shared" si="5"/>
        <v>{109} &amp; {combinatorial chemistry} &amp; {79} &amp; {\pounds43,819,067.00}\\</v>
      </c>
    </row>
    <row r="112" spans="2:8">
      <c r="B112" s="106">
        <v>110</v>
      </c>
      <c r="C112" s="106" t="s">
        <v>147</v>
      </c>
      <c r="D112" s="106" t="str">
        <f t="shared" si="3"/>
        <v>electric motor \&amp; drive systems</v>
      </c>
      <c r="E112" s="106">
        <v>79</v>
      </c>
      <c r="F112" s="106">
        <v>31754971</v>
      </c>
      <c r="G112" s="106" t="str">
        <f t="shared" si="4"/>
        <v>31,754,971.00</v>
      </c>
      <c r="H112" s="106" t="str">
        <f t="shared" si="5"/>
        <v>{110} &amp; {electric motor \&amp; drive systems} &amp; {79} &amp; {\pounds31,754,971.00}\\</v>
      </c>
    </row>
    <row r="113" spans="2:8">
      <c r="B113" s="106">
        <v>111</v>
      </c>
      <c r="C113" s="106" t="s">
        <v>157</v>
      </c>
      <c r="D113" s="106" t="str">
        <f t="shared" si="3"/>
        <v>rheology</v>
      </c>
      <c r="E113" s="106">
        <v>79</v>
      </c>
      <c r="F113" s="106">
        <v>32175984</v>
      </c>
      <c r="G113" s="106" t="str">
        <f t="shared" si="4"/>
        <v>32,175,984.00</v>
      </c>
      <c r="H113" s="106" t="str">
        <f t="shared" si="5"/>
        <v>{111} &amp; {rheology} &amp; {79} &amp; {\pounds32,175,984.00}\\</v>
      </c>
    </row>
    <row r="114" spans="2:8">
      <c r="B114" s="106">
        <v>112</v>
      </c>
      <c r="C114" s="106" t="s">
        <v>213</v>
      </c>
      <c r="D114" s="106" t="str">
        <f t="shared" si="3"/>
        <v>complexity science</v>
      </c>
      <c r="E114" s="106">
        <v>78</v>
      </c>
      <c r="F114" s="106">
        <v>27358020</v>
      </c>
      <c r="G114" s="106" t="str">
        <f t="shared" si="4"/>
        <v>27,358,020.00</v>
      </c>
      <c r="H114" s="106" t="str">
        <f t="shared" si="5"/>
        <v>{112} &amp; {complexity science} &amp; {78} &amp; {\pounds27,358,020.00}\\</v>
      </c>
    </row>
    <row r="115" spans="2:8">
      <c r="B115" s="106">
        <v>113</v>
      </c>
      <c r="C115" s="106" t="s">
        <v>58</v>
      </c>
      <c r="D115" s="106" t="str">
        <f t="shared" si="3"/>
        <v>bioelectronic devices</v>
      </c>
      <c r="E115" s="106">
        <v>73</v>
      </c>
      <c r="F115" s="106">
        <v>59252437</v>
      </c>
      <c r="G115" s="106" t="str">
        <f t="shared" si="4"/>
        <v>59,252,437.00</v>
      </c>
      <c r="H115" s="106" t="str">
        <f t="shared" si="5"/>
        <v>{113} &amp; {bioelectronic devices} &amp; {73} &amp; {\pounds59,252,437.00}\\</v>
      </c>
    </row>
    <row r="116" spans="2:8">
      <c r="B116" s="106">
        <v>114</v>
      </c>
      <c r="C116" s="106" t="s">
        <v>255</v>
      </c>
      <c r="D116" s="106" t="str">
        <f t="shared" si="3"/>
        <v>power electronics</v>
      </c>
      <c r="E116" s="106">
        <v>73</v>
      </c>
      <c r="F116" s="106">
        <v>46397828</v>
      </c>
      <c r="G116" s="106" t="str">
        <f t="shared" si="4"/>
        <v>46,397,828.00</v>
      </c>
      <c r="H116" s="106" t="str">
        <f t="shared" si="5"/>
        <v>{114} &amp; {power electronics} &amp; {73} &amp; {\pounds46,397,828.00}\\</v>
      </c>
    </row>
    <row r="117" spans="2:8">
      <c r="B117" s="106">
        <v>115</v>
      </c>
      <c r="C117" s="106" t="s">
        <v>238</v>
      </c>
      <c r="D117" s="106" t="str">
        <f t="shared" si="3"/>
        <v>sustainable energy vectors</v>
      </c>
      <c r="E117" s="106">
        <v>73</v>
      </c>
      <c r="F117" s="106">
        <v>47686076</v>
      </c>
      <c r="G117" s="106" t="str">
        <f t="shared" si="4"/>
        <v>47,686,076.00</v>
      </c>
      <c r="H117" s="106" t="str">
        <f t="shared" si="5"/>
        <v>{115} &amp; {sustainable energy vectors} &amp; {73} &amp; {\pounds47,686,076.00}\\</v>
      </c>
    </row>
    <row r="118" spans="2:8">
      <c r="B118" s="106">
        <v>116</v>
      </c>
      <c r="C118" s="106" t="s">
        <v>141</v>
      </c>
      <c r="D118" s="106" t="str">
        <f t="shared" si="3"/>
        <v>bioenergy</v>
      </c>
      <c r="E118" s="106">
        <v>70</v>
      </c>
      <c r="F118" s="106">
        <v>37946111</v>
      </c>
      <c r="G118" s="106" t="str">
        <f t="shared" si="4"/>
        <v>37,946,111.00</v>
      </c>
      <c r="H118" s="106" t="str">
        <f t="shared" si="5"/>
        <v>{116} &amp; {bioenergy} &amp; {70} &amp; {\pounds37,946,111.00}\\</v>
      </c>
    </row>
    <row r="119" spans="2:8">
      <c r="B119" s="106">
        <v>117</v>
      </c>
      <c r="C119" s="106" t="s">
        <v>266</v>
      </c>
      <c r="D119" s="106" t="str">
        <f t="shared" si="3"/>
        <v>plasmas - technological</v>
      </c>
      <c r="E119" s="106">
        <v>69</v>
      </c>
      <c r="F119" s="106">
        <v>12785855</v>
      </c>
      <c r="G119" s="106" t="str">
        <f t="shared" si="4"/>
        <v>12,785,855.00</v>
      </c>
      <c r="H119" s="106" t="str">
        <f t="shared" si="5"/>
        <v>{117} &amp; {plasmas - technological} &amp; {69} &amp; {\pounds12,785,855.00}\\</v>
      </c>
    </row>
    <row r="120" spans="2:8">
      <c r="B120" s="106">
        <v>118</v>
      </c>
      <c r="C120" s="106" t="s">
        <v>53</v>
      </c>
      <c r="D120" s="106" t="str">
        <f t="shared" si="3"/>
        <v>development (biosciences)</v>
      </c>
      <c r="E120" s="106">
        <v>67</v>
      </c>
      <c r="F120" s="106">
        <v>17763030</v>
      </c>
      <c r="G120" s="106" t="str">
        <f t="shared" si="4"/>
        <v>17,763,030.00</v>
      </c>
      <c r="H120" s="106" t="str">
        <f t="shared" si="5"/>
        <v>{118} &amp; {development (biosciences)} &amp; {67} &amp; {\pounds17,763,030.00}\\</v>
      </c>
    </row>
    <row r="121" spans="2:8">
      <c r="B121" s="106">
        <v>119</v>
      </c>
      <c r="C121" s="106" t="s">
        <v>64</v>
      </c>
      <c r="D121" s="106" t="str">
        <f t="shared" si="3"/>
        <v>population ecology</v>
      </c>
      <c r="E121" s="106">
        <v>65</v>
      </c>
      <c r="F121" s="106">
        <v>23685236</v>
      </c>
      <c r="G121" s="106" t="str">
        <f t="shared" si="4"/>
        <v>23,685,236.00</v>
      </c>
      <c r="H121" s="106" t="str">
        <f t="shared" si="5"/>
        <v>{119} &amp; {population ecology} &amp; {65} &amp; {\pounds23,685,236.00}\\</v>
      </c>
    </row>
    <row r="122" spans="2:8">
      <c r="B122" s="106">
        <v>120</v>
      </c>
      <c r="C122" s="106" t="s">
        <v>221</v>
      </c>
      <c r="D122" s="106" t="str">
        <f t="shared" si="3"/>
        <v>sustainable energy networks</v>
      </c>
      <c r="E122" s="106">
        <v>64</v>
      </c>
      <c r="F122" s="106">
        <v>76321710</v>
      </c>
      <c r="G122" s="106" t="str">
        <f t="shared" si="4"/>
        <v>76,321,710.00</v>
      </c>
      <c r="H122" s="106" t="str">
        <f t="shared" si="5"/>
        <v>{120} &amp; {sustainable energy networks} &amp; {64} &amp; {\pounds76,321,710.00}\\</v>
      </c>
    </row>
    <row r="123" spans="2:8">
      <c r="B123" s="106">
        <v>121</v>
      </c>
      <c r="C123" s="106" t="s">
        <v>156</v>
      </c>
      <c r="D123" s="106" t="str">
        <f t="shared" si="3"/>
        <v>power systems plant</v>
      </c>
      <c r="E123" s="106">
        <v>63</v>
      </c>
      <c r="F123" s="106">
        <v>36516930</v>
      </c>
      <c r="G123" s="106" t="str">
        <f t="shared" si="4"/>
        <v>36,516,930.00</v>
      </c>
      <c r="H123" s="106" t="str">
        <f t="shared" si="5"/>
        <v>{121} &amp; {power systems plant} &amp; {63} &amp; {\pounds36,516,930.00}\\</v>
      </c>
    </row>
    <row r="124" spans="2:8">
      <c r="B124" s="106">
        <v>122</v>
      </c>
      <c r="C124" s="106" t="s">
        <v>240</v>
      </c>
      <c r="D124" s="106" t="str">
        <f t="shared" si="3"/>
        <v>waste minimisation</v>
      </c>
      <c r="E124" s="106">
        <v>63</v>
      </c>
      <c r="F124" s="106">
        <v>18223472</v>
      </c>
      <c r="G124" s="106" t="str">
        <f t="shared" si="4"/>
        <v>18,223,472.00</v>
      </c>
      <c r="H124" s="106" t="str">
        <f t="shared" si="5"/>
        <v>{122} &amp; {waste minimisation} &amp; {63} &amp; {\pounds18,223,472.00}\\</v>
      </c>
    </row>
    <row r="125" spans="2:8">
      <c r="B125" s="106">
        <v>123</v>
      </c>
      <c r="C125" s="106" t="s">
        <v>148</v>
      </c>
      <c r="D125" s="106" t="str">
        <f t="shared" si="3"/>
        <v>energy - conventional</v>
      </c>
      <c r="E125" s="106">
        <v>62</v>
      </c>
      <c r="F125" s="106">
        <v>44460426</v>
      </c>
      <c r="G125" s="106" t="str">
        <f t="shared" si="4"/>
        <v>44,460,426.00</v>
      </c>
      <c r="H125" s="106" t="str">
        <f t="shared" si="5"/>
        <v>{123} &amp; {energy - conventional} &amp; {62} &amp; {\pounds44,460,426.00}\\</v>
      </c>
    </row>
    <row r="126" spans="2:8">
      <c r="B126" s="106">
        <v>124</v>
      </c>
      <c r="C126" s="106" t="s">
        <v>166</v>
      </c>
      <c r="D126" s="106" t="str">
        <f t="shared" si="3"/>
        <v>intelligent \&amp; expert systems</v>
      </c>
      <c r="E126" s="106">
        <v>61</v>
      </c>
      <c r="F126" s="106">
        <v>36013579</v>
      </c>
      <c r="G126" s="106" t="str">
        <f t="shared" si="4"/>
        <v>36,013,579.00</v>
      </c>
      <c r="H126" s="106" t="str">
        <f t="shared" si="5"/>
        <v>{124} &amp; {intelligent \&amp; expert systems} &amp; {61} &amp; {\pounds36,013,579.00}\\</v>
      </c>
    </row>
    <row r="127" spans="2:8">
      <c r="B127" s="106">
        <v>125</v>
      </c>
      <c r="C127" s="106" t="s">
        <v>239</v>
      </c>
      <c r="D127" s="106" t="str">
        <f t="shared" si="3"/>
        <v>waste management</v>
      </c>
      <c r="E127" s="106">
        <v>59</v>
      </c>
      <c r="F127" s="106">
        <v>31585718</v>
      </c>
      <c r="G127" s="106" t="str">
        <f t="shared" si="4"/>
        <v>31,585,718.00</v>
      </c>
      <c r="H127" s="106" t="str">
        <f t="shared" si="5"/>
        <v>{125} &amp; {waste management} &amp; {59} &amp; {\pounds31,585,718.00}\\</v>
      </c>
    </row>
    <row r="128" spans="2:8">
      <c r="B128" s="106">
        <v>126</v>
      </c>
      <c r="C128" s="106" t="s">
        <v>49</v>
      </c>
      <c r="D128" s="106" t="str">
        <f t="shared" si="3"/>
        <v>biomechanics \&amp; rehabilitation</v>
      </c>
      <c r="E128" s="106">
        <v>57</v>
      </c>
      <c r="F128" s="106">
        <v>31226401</v>
      </c>
      <c r="G128" s="106" t="str">
        <f t="shared" si="4"/>
        <v>31,226,401.00</v>
      </c>
      <c r="H128" s="106" t="str">
        <f t="shared" si="5"/>
        <v>{126} &amp; {biomechanics \&amp; rehabilitation} &amp; {57} &amp; {\pounds31,226,401.00}\\</v>
      </c>
    </row>
    <row r="129" spans="2:8">
      <c r="B129" s="106">
        <v>127</v>
      </c>
      <c r="C129" s="106" t="s">
        <v>270</v>
      </c>
      <c r="D129" s="106" t="str">
        <f t="shared" si="3"/>
        <v>quantum fluids \&amp; solids</v>
      </c>
      <c r="E129" s="106">
        <v>57</v>
      </c>
      <c r="F129" s="106">
        <v>19577127</v>
      </c>
      <c r="G129" s="106" t="str">
        <f t="shared" si="4"/>
        <v>19,577,127.00</v>
      </c>
      <c r="H129" s="106" t="str">
        <f t="shared" si="5"/>
        <v>{127} &amp; {quantum fluids \&amp; solids} &amp; {57} &amp; {\pounds19,577,127.00}\\</v>
      </c>
    </row>
    <row r="130" spans="2:8">
      <c r="B130" s="106">
        <v>128</v>
      </c>
      <c r="C130" s="106" t="s">
        <v>192</v>
      </c>
      <c r="D130" s="106" t="str">
        <f t="shared" si="3"/>
        <v>energy storage</v>
      </c>
      <c r="E130" s="106">
        <v>55</v>
      </c>
      <c r="F130" s="106">
        <v>33428341</v>
      </c>
      <c r="G130" s="106" t="str">
        <f t="shared" si="4"/>
        <v>33,428,341.00</v>
      </c>
      <c r="H130" s="106" t="str">
        <f t="shared" si="5"/>
        <v>{128} &amp; {energy storage} &amp; {55} &amp; {\pounds33,428,341.00}\\</v>
      </c>
    </row>
    <row r="131" spans="2:8">
      <c r="B131" s="106">
        <v>129</v>
      </c>
      <c r="C131" s="106" t="s">
        <v>179</v>
      </c>
      <c r="D131" s="106" t="str">
        <f t="shared" ref="D131:D194" si="6">SUBSTITUTE(C131, "&amp;", "\&amp;")</f>
        <v>electromagnetics</v>
      </c>
      <c r="E131" s="106">
        <v>52</v>
      </c>
      <c r="F131" s="106">
        <v>25946802</v>
      </c>
      <c r="G131" s="106" t="str">
        <f t="shared" ref="G131:G194" si="7">TEXT(F131,"#,##0.00")</f>
        <v>25,946,802.00</v>
      </c>
      <c r="H131" s="106" t="str">
        <f t="shared" si="5"/>
        <v>{129} &amp; {electromagnetics} &amp; {52} &amp; {\pounds25,946,802.00}\\</v>
      </c>
    </row>
    <row r="132" spans="2:8">
      <c r="B132" s="106">
        <v>130</v>
      </c>
      <c r="C132" s="106" t="s">
        <v>248</v>
      </c>
      <c r="D132" s="106" t="str">
        <f t="shared" si="6"/>
        <v>displays</v>
      </c>
      <c r="E132" s="106">
        <v>50</v>
      </c>
      <c r="F132" s="106">
        <v>38143712</v>
      </c>
      <c r="G132" s="106" t="str">
        <f t="shared" si="7"/>
        <v>38,143,712.00</v>
      </c>
      <c r="H132" s="106" t="str">
        <f t="shared" ref="H132:H195" si="8">"{"&amp;B132&amp;"}"&amp;" &amp; "&amp;"{"&amp;D132&amp;"}"&amp;" &amp; "&amp;"{"&amp;E132&amp;"} &amp; {\pounds"&amp;G132&amp;"}"&amp;"\\"</f>
        <v>{130} &amp; {displays} &amp; {50} &amp; {\pounds38,143,712.00}\\</v>
      </c>
    </row>
    <row r="133" spans="2:8">
      <c r="B133" s="106">
        <v>131</v>
      </c>
      <c r="C133" s="106" t="s">
        <v>77</v>
      </c>
      <c r="D133" s="106" t="str">
        <f t="shared" si="6"/>
        <v>comput./corpus linguistics</v>
      </c>
      <c r="E133" s="106">
        <v>45</v>
      </c>
      <c r="F133" s="106">
        <v>12458975</v>
      </c>
      <c r="G133" s="106" t="str">
        <f t="shared" si="7"/>
        <v>12,458,975.00</v>
      </c>
      <c r="H133" s="106" t="str">
        <f t="shared" si="8"/>
        <v>{131} &amp; {comput./corpus linguistics} &amp; {45} &amp; {\pounds12,458,975.00}\\</v>
      </c>
    </row>
    <row r="134" spans="2:8">
      <c r="B134" s="106">
        <v>132</v>
      </c>
      <c r="C134" s="106" t="s">
        <v>83</v>
      </c>
      <c r="D134" s="106" t="str">
        <f t="shared" si="6"/>
        <v>intelligent measurement sys.</v>
      </c>
      <c r="E134" s="106">
        <v>45</v>
      </c>
      <c r="F134" s="106">
        <v>13409588</v>
      </c>
      <c r="G134" s="106" t="str">
        <f t="shared" si="7"/>
        <v>13,409,588.00</v>
      </c>
      <c r="H134" s="106" t="str">
        <f t="shared" si="8"/>
        <v>{132} &amp; {intelligent measurement sys.} &amp; {45} &amp; {\pounds13,409,588.00}\\</v>
      </c>
    </row>
    <row r="135" spans="2:8">
      <c r="B135" s="106">
        <v>133</v>
      </c>
      <c r="C135" s="106" t="s">
        <v>50</v>
      </c>
      <c r="D135" s="106" t="str">
        <f t="shared" si="6"/>
        <v>medical imaging</v>
      </c>
      <c r="E135" s="106">
        <v>43</v>
      </c>
      <c r="F135" s="106">
        <v>36199261</v>
      </c>
      <c r="G135" s="106" t="str">
        <f t="shared" si="7"/>
        <v>36,199,261.00</v>
      </c>
      <c r="H135" s="106" t="str">
        <f t="shared" si="8"/>
        <v>{133} &amp; {medical imaging} &amp; {43} &amp; {\pounds36,199,261.00}\\</v>
      </c>
    </row>
    <row r="136" spans="2:8">
      <c r="B136" s="106">
        <v>134</v>
      </c>
      <c r="C136" s="106" t="s">
        <v>304</v>
      </c>
      <c r="D136" s="106" t="str">
        <f t="shared" si="6"/>
        <v>escience</v>
      </c>
      <c r="E136" s="106">
        <v>41</v>
      </c>
      <c r="F136" s="106">
        <v>38022845</v>
      </c>
      <c r="G136" s="106" t="str">
        <f t="shared" si="7"/>
        <v>38,022,845.00</v>
      </c>
      <c r="H136" s="106" t="str">
        <f t="shared" si="8"/>
        <v>{134} &amp; {escience} &amp; {41} &amp; {\pounds38,022,845.00}\\</v>
      </c>
    </row>
    <row r="137" spans="2:8">
      <c r="B137" s="106">
        <v>135</v>
      </c>
      <c r="C137" s="106" t="s">
        <v>227</v>
      </c>
      <c r="D137" s="106" t="str">
        <f t="shared" si="6"/>
        <v>energy - nuclear</v>
      </c>
      <c r="E137" s="106">
        <v>39</v>
      </c>
      <c r="F137" s="106">
        <v>42728955</v>
      </c>
      <c r="G137" s="106" t="str">
        <f t="shared" si="7"/>
        <v>42,728,955.00</v>
      </c>
      <c r="H137" s="106" t="str">
        <f t="shared" si="8"/>
        <v>{135} &amp; {energy - nuclear} &amp; {39} &amp; {\pounds42,728,955.00}\\</v>
      </c>
    </row>
    <row r="138" spans="2:8">
      <c r="B138" s="106">
        <v>136</v>
      </c>
      <c r="C138" s="106" t="s">
        <v>286</v>
      </c>
      <c r="D138" s="106" t="str">
        <f t="shared" si="6"/>
        <v>mining \&amp; minerals extraction</v>
      </c>
      <c r="E138" s="106">
        <v>39</v>
      </c>
      <c r="F138" s="106">
        <v>7152469</v>
      </c>
      <c r="G138" s="106" t="str">
        <f t="shared" si="7"/>
        <v>7,152,469.00</v>
      </c>
      <c r="H138" s="106" t="str">
        <f t="shared" si="8"/>
        <v>{136} &amp; {mining \&amp; minerals extraction} &amp; {39} &amp; {\pounds7,152,469.00}\\</v>
      </c>
    </row>
    <row r="139" spans="2:8">
      <c r="B139" s="106">
        <v>137</v>
      </c>
      <c r="C139" s="106" t="s">
        <v>160</v>
      </c>
      <c r="D139" s="106" t="str">
        <f t="shared" si="6"/>
        <v>wind power</v>
      </c>
      <c r="E139" s="106">
        <v>39</v>
      </c>
      <c r="F139" s="106">
        <v>23671142</v>
      </c>
      <c r="G139" s="106" t="str">
        <f t="shared" si="7"/>
        <v>23,671,142.00</v>
      </c>
      <c r="H139" s="106" t="str">
        <f t="shared" si="8"/>
        <v>{137} &amp; {wind power} &amp; {39} &amp; {\pounds23,671,142.00}\\</v>
      </c>
    </row>
    <row r="140" spans="2:8">
      <c r="B140" s="106">
        <v>138</v>
      </c>
      <c r="C140" s="106" t="s">
        <v>173</v>
      </c>
      <c r="D140" s="106" t="str">
        <f t="shared" si="6"/>
        <v>carbohydrate chemistry</v>
      </c>
      <c r="E140" s="106">
        <v>36</v>
      </c>
      <c r="F140" s="106">
        <v>21765823</v>
      </c>
      <c r="G140" s="106" t="str">
        <f t="shared" si="7"/>
        <v>21,765,823.00</v>
      </c>
      <c r="H140" s="106" t="str">
        <f t="shared" si="8"/>
        <v>{138} &amp; {carbohydrate chemistry} &amp; {36} &amp; {\pounds21,765,823.00}\\</v>
      </c>
    </row>
    <row r="141" spans="2:8">
      <c r="B141" s="106">
        <v>139</v>
      </c>
      <c r="C141" s="106" t="s">
        <v>149</v>
      </c>
      <c r="D141" s="106" t="str">
        <f t="shared" si="6"/>
        <v>energy - marine \&amp; hydropower</v>
      </c>
      <c r="E141" s="106">
        <v>36</v>
      </c>
      <c r="F141" s="106">
        <v>24951360</v>
      </c>
      <c r="G141" s="106" t="str">
        <f t="shared" si="7"/>
        <v>24,951,360.00</v>
      </c>
      <c r="H141" s="106" t="str">
        <f t="shared" si="8"/>
        <v>{139} &amp; {energy - marine \&amp; hydropower} &amp; {36} &amp; {\pounds24,951,360.00}\\</v>
      </c>
    </row>
    <row r="142" spans="2:8">
      <c r="B142" s="106">
        <v>140</v>
      </c>
      <c r="C142" s="106" t="s">
        <v>236</v>
      </c>
      <c r="D142" s="106" t="str">
        <f t="shared" si="6"/>
        <v>pavement engineering</v>
      </c>
      <c r="E142" s="106">
        <v>33</v>
      </c>
      <c r="F142" s="106">
        <v>15717787</v>
      </c>
      <c r="G142" s="106" t="str">
        <f t="shared" si="7"/>
        <v>15,717,787.00</v>
      </c>
      <c r="H142" s="106" t="str">
        <f t="shared" si="8"/>
        <v>{140} &amp; {pavement engineering} &amp; {33} &amp; {\pounds15,717,787.00}\\</v>
      </c>
    </row>
    <row r="143" spans="2:8">
      <c r="B143" s="106">
        <v>141</v>
      </c>
      <c r="C143" s="106" t="s">
        <v>142</v>
      </c>
      <c r="D143" s="106" t="str">
        <f t="shared" si="6"/>
        <v>coal technology</v>
      </c>
      <c r="E143" s="106">
        <v>31</v>
      </c>
      <c r="F143" s="106">
        <v>21285362</v>
      </c>
      <c r="G143" s="106" t="str">
        <f t="shared" si="7"/>
        <v>21,285,362.00</v>
      </c>
      <c r="H143" s="106" t="str">
        <f t="shared" si="8"/>
        <v>{141} &amp; {coal technology} &amp; {31} &amp; {\pounds21,285,362.00}\\</v>
      </c>
    </row>
    <row r="144" spans="2:8">
      <c r="B144" s="106">
        <v>142</v>
      </c>
      <c r="C144" s="106" t="s">
        <v>98</v>
      </c>
      <c r="D144" s="106" t="str">
        <f t="shared" si="6"/>
        <v>music \&amp; acoustic technology</v>
      </c>
      <c r="E144" s="106">
        <v>29</v>
      </c>
      <c r="F144" s="106">
        <v>5449813</v>
      </c>
      <c r="G144" s="106" t="str">
        <f t="shared" si="7"/>
        <v>5,449,813.00</v>
      </c>
      <c r="H144" s="106" t="str">
        <f t="shared" si="8"/>
        <v>{142} &amp; {music \&amp; acoustic technology} &amp; {29} &amp; {\pounds5,449,813.00}\\</v>
      </c>
    </row>
    <row r="145" spans="2:8">
      <c r="B145" s="106">
        <v>143</v>
      </c>
      <c r="C145" s="106" t="s">
        <v>264</v>
      </c>
      <c r="D145" s="106" t="str">
        <f t="shared" si="6"/>
        <v>fusion</v>
      </c>
      <c r="E145" s="106">
        <v>26</v>
      </c>
      <c r="F145" s="106">
        <v>164347711</v>
      </c>
      <c r="G145" s="106" t="str">
        <f t="shared" si="7"/>
        <v>164,347,711.00</v>
      </c>
      <c r="H145" s="106" t="str">
        <f t="shared" si="8"/>
        <v>{143} &amp; {fusion} &amp; {26} &amp; {\pounds164,347,711.00}\\</v>
      </c>
    </row>
    <row r="146" spans="2:8">
      <c r="B146" s="106">
        <v>144</v>
      </c>
      <c r="C146" s="106" t="s">
        <v>197</v>
      </c>
      <c r="D146" s="106" t="str">
        <f t="shared" si="6"/>
        <v>mech. \&amp; fluid power transmiss.</v>
      </c>
      <c r="E146" s="106">
        <v>23</v>
      </c>
      <c r="F146" s="106">
        <v>6319201</v>
      </c>
      <c r="G146" s="106" t="str">
        <f t="shared" si="7"/>
        <v>6,319,201.00</v>
      </c>
      <c r="H146" s="106" t="str">
        <f t="shared" si="8"/>
        <v>{144} &amp; {mech. \&amp; fluid power transmiss.} &amp; {23} &amp; {\pounds6,319,201.00}\\</v>
      </c>
    </row>
    <row r="147" spans="2:8">
      <c r="B147" s="106">
        <v>145</v>
      </c>
      <c r="C147" s="106" t="s">
        <v>257</v>
      </c>
      <c r="D147" s="106" t="str">
        <f t="shared" si="6"/>
        <v>biophysics</v>
      </c>
      <c r="E147" s="106">
        <v>21</v>
      </c>
      <c r="F147" s="106">
        <v>7431980</v>
      </c>
      <c r="G147" s="106" t="str">
        <f t="shared" si="7"/>
        <v>7,431,980.00</v>
      </c>
      <c r="H147" s="106" t="str">
        <f t="shared" si="8"/>
        <v>{145} &amp; {biophysics} &amp; {21} &amp; {\pounds7,431,980.00}\\</v>
      </c>
    </row>
    <row r="148" spans="2:8">
      <c r="B148" s="106">
        <v>146</v>
      </c>
      <c r="C148" s="106" t="s">
        <v>287</v>
      </c>
      <c r="D148" s="106" t="str">
        <f t="shared" si="6"/>
        <v>safety \&amp; reliability of plant</v>
      </c>
      <c r="E148" s="106">
        <v>18</v>
      </c>
      <c r="F148" s="106">
        <v>10624681</v>
      </c>
      <c r="G148" s="106" t="str">
        <f t="shared" si="7"/>
        <v>10,624,681.00</v>
      </c>
      <c r="H148" s="106" t="str">
        <f t="shared" si="8"/>
        <v>{146} &amp; {safety \&amp; reliability of plant} &amp; {18} &amp; {\pounds10,624,681.00}\\</v>
      </c>
    </row>
    <row r="149" spans="2:8">
      <c r="B149" s="106">
        <v>147</v>
      </c>
      <c r="C149" s="106" t="s">
        <v>284</v>
      </c>
      <c r="D149" s="106" t="str">
        <f t="shared" si="6"/>
        <v>animal \&amp; human physiology</v>
      </c>
      <c r="E149" s="106">
        <v>15</v>
      </c>
      <c r="F149" s="106">
        <v>1540368</v>
      </c>
      <c r="G149" s="106" t="str">
        <f t="shared" si="7"/>
        <v>1,540,368.00</v>
      </c>
      <c r="H149" s="106" t="str">
        <f t="shared" si="8"/>
        <v>{147} &amp; {animal \&amp; human physiology} &amp; {15} &amp; {\pounds1,540,368.00}\\</v>
      </c>
    </row>
    <row r="150" spans="2:8">
      <c r="B150" s="106">
        <v>148</v>
      </c>
      <c r="C150" s="106" t="s">
        <v>106</v>
      </c>
      <c r="D150" s="106" t="str">
        <f t="shared" si="6"/>
        <v>computer sys. \&amp; architecture</v>
      </c>
      <c r="E150" s="106">
        <v>15</v>
      </c>
      <c r="F150" s="106">
        <v>11141810</v>
      </c>
      <c r="G150" s="106" t="str">
        <f t="shared" si="7"/>
        <v>11,141,810.00</v>
      </c>
      <c r="H150" s="106" t="str">
        <f t="shared" si="8"/>
        <v>{148} &amp; {computer sys. \&amp; architecture} &amp; {15} &amp; {\pounds11,141,810.00}\\</v>
      </c>
    </row>
    <row r="151" spans="2:8">
      <c r="B151" s="106">
        <v>149</v>
      </c>
      <c r="C151" s="106" t="s">
        <v>71</v>
      </c>
      <c r="D151" s="106" t="str">
        <f t="shared" si="6"/>
        <v>catalysis \&amp; enzymology</v>
      </c>
      <c r="E151" s="106">
        <v>14</v>
      </c>
      <c r="F151" s="106">
        <v>6138451</v>
      </c>
      <c r="G151" s="106" t="str">
        <f t="shared" si="7"/>
        <v>6,138,451.00</v>
      </c>
      <c r="H151" s="106" t="str">
        <f t="shared" si="8"/>
        <v>{149} &amp; {catalysis \&amp; enzymology} &amp; {14} &amp; {\pounds6,138,451.00}\\</v>
      </c>
    </row>
    <row r="152" spans="2:8">
      <c r="B152" s="106">
        <v>150</v>
      </c>
      <c r="C152" s="106" t="s">
        <v>190</v>
      </c>
      <c r="D152" s="106" t="str">
        <f t="shared" si="6"/>
        <v>carbon capture \&amp; storage</v>
      </c>
      <c r="E152" s="106">
        <v>12</v>
      </c>
      <c r="F152" s="106">
        <v>19049408</v>
      </c>
      <c r="G152" s="106" t="str">
        <f t="shared" si="7"/>
        <v>19,049,408.00</v>
      </c>
      <c r="H152" s="106" t="str">
        <f t="shared" si="8"/>
        <v>{150} &amp; {carbon capture \&amp; storage} &amp; {12} &amp; {\pounds19,049,408.00}\\</v>
      </c>
    </row>
    <row r="153" spans="2:8">
      <c r="B153" s="106">
        <v>151</v>
      </c>
      <c r="C153" s="106" t="s">
        <v>200</v>
      </c>
      <c r="D153" s="106" t="str">
        <f t="shared" si="6"/>
        <v>synthetic biology</v>
      </c>
      <c r="E153" s="106">
        <v>12</v>
      </c>
      <c r="F153" s="106">
        <v>10252952</v>
      </c>
      <c r="G153" s="106" t="str">
        <f t="shared" si="7"/>
        <v>10,252,952.00</v>
      </c>
      <c r="H153" s="106" t="str">
        <f t="shared" si="8"/>
        <v>{151} &amp; {synthetic biology} &amp; {12} &amp; {\pounds10,252,952.00}\\</v>
      </c>
    </row>
    <row r="154" spans="2:8">
      <c r="B154" s="106">
        <v>152</v>
      </c>
      <c r="C154" s="106" t="s">
        <v>215</v>
      </c>
      <c r="D154" s="106" t="str">
        <f t="shared" si="6"/>
        <v>education</v>
      </c>
      <c r="E154" s="106">
        <v>11</v>
      </c>
      <c r="F154" s="106">
        <v>2501690</v>
      </c>
      <c r="G154" s="106" t="str">
        <f t="shared" si="7"/>
        <v>2,501,690.00</v>
      </c>
      <c r="H154" s="106" t="str">
        <f t="shared" si="8"/>
        <v>{152} &amp; {education} &amp; {11} &amp; {\pounds2,501,690.00}\\</v>
      </c>
    </row>
    <row r="155" spans="2:8">
      <c r="B155" s="106">
        <v>153</v>
      </c>
      <c r="C155" s="106" t="s">
        <v>131</v>
      </c>
      <c r="D155" s="106" t="str">
        <f t="shared" si="6"/>
        <v>new media/web-based studies</v>
      </c>
      <c r="E155" s="106">
        <v>10</v>
      </c>
      <c r="F155" s="106">
        <v>25175136</v>
      </c>
      <c r="G155" s="106" t="str">
        <f t="shared" si="7"/>
        <v>25,175,136.00</v>
      </c>
      <c r="H155" s="106" t="str">
        <f t="shared" si="8"/>
        <v>{153} &amp; {new media/web-based studies} &amp; {10} &amp; {\pounds25,175,136.00}\\</v>
      </c>
    </row>
    <row r="156" spans="2:8">
      <c r="B156" s="106">
        <v>154</v>
      </c>
      <c r="C156" s="106" t="s">
        <v>256</v>
      </c>
      <c r="D156" s="106" t="str">
        <f t="shared" si="6"/>
        <v>biological membranes</v>
      </c>
      <c r="E156" s="106">
        <v>9</v>
      </c>
      <c r="F156" s="106">
        <v>1459588</v>
      </c>
      <c r="G156" s="106" t="str">
        <f t="shared" si="7"/>
        <v>1,459,588.00</v>
      </c>
      <c r="H156" s="106" t="str">
        <f t="shared" si="8"/>
        <v>{154} &amp; {biological membranes} &amp; {9} &amp; {\pounds1,459,588.00}\\</v>
      </c>
    </row>
    <row r="157" spans="2:8">
      <c r="B157" s="106">
        <v>155</v>
      </c>
      <c r="C157" s="106" t="s">
        <v>128</v>
      </c>
      <c r="D157" s="106" t="str">
        <f t="shared" si="6"/>
        <v>media \&amp; communication studies</v>
      </c>
      <c r="E157" s="106">
        <v>9</v>
      </c>
      <c r="F157" s="106">
        <v>17215909</v>
      </c>
      <c r="G157" s="106" t="str">
        <f t="shared" si="7"/>
        <v>17,215,909.00</v>
      </c>
      <c r="H157" s="106" t="str">
        <f t="shared" si="8"/>
        <v>{155} &amp; {media \&amp; communication studies} &amp; {9} &amp; {\pounds17,215,909.00}\\</v>
      </c>
    </row>
    <row r="158" spans="2:8">
      <c r="B158" s="106">
        <v>156</v>
      </c>
      <c r="C158" s="106" t="s">
        <v>69</v>
      </c>
      <c r="D158" s="106" t="str">
        <f t="shared" si="6"/>
        <v>protein chemistry</v>
      </c>
      <c r="E158" s="106">
        <v>9</v>
      </c>
      <c r="F158" s="106">
        <v>967564</v>
      </c>
      <c r="G158" s="106" t="str">
        <f t="shared" si="7"/>
        <v>967,564.00</v>
      </c>
      <c r="H158" s="106" t="str">
        <f t="shared" si="8"/>
        <v>{156} &amp; {protein chemistry} &amp; {9} &amp; {\pounds967,564.00}\\</v>
      </c>
    </row>
    <row r="159" spans="2:8">
      <c r="B159" s="106">
        <v>157</v>
      </c>
      <c r="C159" s="106" t="s">
        <v>218</v>
      </c>
      <c r="D159" s="106" t="str">
        <f t="shared" si="6"/>
        <v>management \&amp; business studies</v>
      </c>
      <c r="E159" s="106">
        <v>7</v>
      </c>
      <c r="F159" s="106">
        <v>1871987</v>
      </c>
      <c r="G159" s="106" t="str">
        <f t="shared" si="7"/>
        <v>1,871,987.00</v>
      </c>
      <c r="H159" s="106" t="str">
        <f t="shared" si="8"/>
        <v>{157} &amp; {management \&amp; business studies} &amp; {7} &amp; {\pounds1,871,987.00}\\</v>
      </c>
    </row>
    <row r="160" spans="2:8">
      <c r="B160" s="106">
        <v>158</v>
      </c>
      <c r="C160" s="106" t="s">
        <v>280</v>
      </c>
      <c r="D160" s="106" t="str">
        <f t="shared" si="6"/>
        <v>musculoskeletal system</v>
      </c>
      <c r="E160" s="106">
        <v>7</v>
      </c>
      <c r="F160" s="106">
        <v>635908</v>
      </c>
      <c r="G160" s="106" t="str">
        <f t="shared" si="7"/>
        <v>635,908.00</v>
      </c>
      <c r="H160" s="106" t="str">
        <f t="shared" si="8"/>
        <v>{158} &amp; {musculoskeletal system} &amp; {7} &amp; {\pounds635,908.00}\\</v>
      </c>
    </row>
    <row r="161" spans="2:8">
      <c r="B161" s="106">
        <v>159</v>
      </c>
      <c r="C161" s="106" t="s">
        <v>159</v>
      </c>
      <c r="D161" s="106" t="str">
        <f t="shared" si="6"/>
        <v>underwater engineering</v>
      </c>
      <c r="E161" s="106">
        <v>6</v>
      </c>
      <c r="F161" s="106">
        <v>3127427</v>
      </c>
      <c r="G161" s="106" t="str">
        <f t="shared" si="7"/>
        <v>3,127,427.00</v>
      </c>
      <c r="H161" s="106" t="str">
        <f t="shared" si="8"/>
        <v>{159} &amp; {underwater engineering} &amp; {6} &amp; {\pounds3,127,427.00}\\</v>
      </c>
    </row>
    <row r="162" spans="2:8">
      <c r="B162" s="106">
        <v>160</v>
      </c>
      <c r="C162" s="106" t="s">
        <v>267</v>
      </c>
      <c r="D162" s="106" t="str">
        <f t="shared" si="6"/>
        <v>atoms \&amp; ions</v>
      </c>
      <c r="E162" s="106">
        <v>5</v>
      </c>
      <c r="F162" s="106">
        <v>1680041</v>
      </c>
      <c r="G162" s="106" t="str">
        <f t="shared" si="7"/>
        <v>1,680,041.00</v>
      </c>
      <c r="H162" s="106" t="str">
        <f t="shared" si="8"/>
        <v>{160} &amp; {atoms \&amp; ions} &amp; {5} &amp; {\pounds1,680,041.00}\\</v>
      </c>
    </row>
    <row r="163" spans="2:8">
      <c r="B163" s="106">
        <v>161</v>
      </c>
      <c r="C163" s="106" t="s">
        <v>86</v>
      </c>
      <c r="D163" s="106" t="str">
        <f t="shared" si="6"/>
        <v>psychology</v>
      </c>
      <c r="E163" s="106">
        <v>5</v>
      </c>
      <c r="F163" s="106">
        <v>14038727</v>
      </c>
      <c r="G163" s="106" t="str">
        <f t="shared" si="7"/>
        <v>14,038,727.00</v>
      </c>
      <c r="H163" s="106" t="str">
        <f t="shared" si="8"/>
        <v>{161} &amp; {psychology} &amp; {5} &amp; {\pounds14,038,727.00}\\</v>
      </c>
    </row>
    <row r="164" spans="2:8">
      <c r="B164" s="106">
        <v>162</v>
      </c>
      <c r="C164" s="106" t="s">
        <v>291</v>
      </c>
      <c r="D164" s="106" t="str">
        <f t="shared" si="6"/>
        <v>design htp</v>
      </c>
      <c r="E164" s="106">
        <v>4</v>
      </c>
      <c r="F164" s="106">
        <v>12422292</v>
      </c>
      <c r="G164" s="106" t="str">
        <f t="shared" si="7"/>
        <v>12,422,292.00</v>
      </c>
      <c r="H164" s="106" t="str">
        <f t="shared" si="8"/>
        <v>{162} &amp; {design htp} &amp; {4} &amp; {\pounds12,422,292.00}\\</v>
      </c>
    </row>
    <row r="165" spans="2:8">
      <c r="B165" s="106">
        <v>163</v>
      </c>
      <c r="C165" s="106" t="s">
        <v>214</v>
      </c>
      <c r="D165" s="106" t="str">
        <f t="shared" si="6"/>
        <v>economics</v>
      </c>
      <c r="E165" s="106">
        <v>4</v>
      </c>
      <c r="F165" s="106">
        <v>24202309</v>
      </c>
      <c r="G165" s="106" t="str">
        <f t="shared" si="7"/>
        <v>24,202,309.00</v>
      </c>
      <c r="H165" s="106" t="str">
        <f t="shared" si="8"/>
        <v>{163} &amp; {economics} &amp; {4} &amp; {\pounds24,202,309.00}\\</v>
      </c>
    </row>
    <row r="166" spans="2:8">
      <c r="B166" s="106">
        <v>164</v>
      </c>
      <c r="C166" s="106" t="s">
        <v>307</v>
      </c>
      <c r="D166" s="106" t="str">
        <f t="shared" si="6"/>
        <v>psycholinguistics</v>
      </c>
      <c r="E166" s="106">
        <v>4</v>
      </c>
      <c r="F166" s="106">
        <v>443798</v>
      </c>
      <c r="G166" s="106" t="str">
        <f t="shared" si="7"/>
        <v>443,798.00</v>
      </c>
      <c r="H166" s="106" t="str">
        <f t="shared" si="8"/>
        <v>{164} &amp; {psycholinguistics} &amp; {4} &amp; {\pounds443,798.00}\\</v>
      </c>
    </row>
    <row r="167" spans="2:8">
      <c r="B167" s="106">
        <v>165</v>
      </c>
      <c r="C167" s="106" t="s">
        <v>296</v>
      </c>
      <c r="D167" s="106" t="str">
        <f t="shared" si="6"/>
        <v>publishing</v>
      </c>
      <c r="E167" s="106">
        <v>4</v>
      </c>
      <c r="F167" s="106">
        <v>1213731</v>
      </c>
      <c r="G167" s="106" t="str">
        <f t="shared" si="7"/>
        <v>1,213,731.00</v>
      </c>
      <c r="H167" s="106" t="str">
        <f t="shared" si="8"/>
        <v>{165} &amp; {publishing} &amp; {4} &amp; {\pounds1,213,731.00}\\</v>
      </c>
    </row>
    <row r="168" spans="2:8">
      <c r="B168" s="106">
        <v>166</v>
      </c>
      <c r="C168" s="106" t="s">
        <v>122</v>
      </c>
      <c r="D168" s="106" t="str">
        <f t="shared" si="6"/>
        <v>applied arts htp</v>
      </c>
      <c r="E168" s="106">
        <v>3</v>
      </c>
      <c r="F168" s="106">
        <v>105995</v>
      </c>
      <c r="G168" s="106" t="str">
        <f t="shared" si="7"/>
        <v>105,995.00</v>
      </c>
      <c r="H168" s="106" t="str">
        <f t="shared" si="8"/>
        <v>{166} &amp; {applied arts htp} &amp; {3} &amp; {\pounds105,995.00}\\</v>
      </c>
    </row>
    <row r="169" spans="2:8">
      <c r="B169" s="106">
        <v>167</v>
      </c>
      <c r="C169" s="106" t="s">
        <v>277</v>
      </c>
      <c r="D169" s="106" t="str">
        <f t="shared" si="6"/>
        <v>astron. \&amp; space sci. technol.</v>
      </c>
      <c r="E169" s="106">
        <v>3</v>
      </c>
      <c r="F169" s="106">
        <v>224705</v>
      </c>
      <c r="G169" s="106" t="str">
        <f t="shared" si="7"/>
        <v>224,705.00</v>
      </c>
      <c r="H169" s="106" t="str">
        <f t="shared" si="8"/>
        <v>{167} &amp; {astron. \&amp; space sci. technol.} &amp; {3} &amp; {\pounds224,705.00}\\</v>
      </c>
    </row>
    <row r="170" spans="2:8">
      <c r="B170" s="106">
        <v>168</v>
      </c>
      <c r="C170" s="106" t="s">
        <v>125</v>
      </c>
      <c r="D170" s="106" t="str">
        <f t="shared" si="6"/>
        <v>digital art \&amp; design</v>
      </c>
      <c r="E170" s="106">
        <v>3</v>
      </c>
      <c r="F170" s="106">
        <v>12381437</v>
      </c>
      <c r="G170" s="106" t="str">
        <f t="shared" si="7"/>
        <v>12,381,437.00</v>
      </c>
      <c r="H170" s="106" t="str">
        <f t="shared" si="8"/>
        <v>{168} &amp; {digital art \&amp; design} &amp; {3} &amp; {\pounds12,381,437.00}\\</v>
      </c>
    </row>
    <row r="171" spans="2:8">
      <c r="B171" s="106">
        <v>169</v>
      </c>
      <c r="C171" s="106" t="s">
        <v>126</v>
      </c>
      <c r="D171" s="106" t="str">
        <f t="shared" si="6"/>
        <v>digital arts htp</v>
      </c>
      <c r="E171" s="106">
        <v>3</v>
      </c>
      <c r="F171" s="106">
        <v>14889857</v>
      </c>
      <c r="G171" s="106" t="str">
        <f t="shared" si="7"/>
        <v>14,889,857.00</v>
      </c>
      <c r="H171" s="106" t="str">
        <f t="shared" si="8"/>
        <v>{169} &amp; {digital arts htp} &amp; {3} &amp; {\pounds14,889,857.00}\\</v>
      </c>
    </row>
    <row r="172" spans="2:8">
      <c r="B172" s="106">
        <v>170</v>
      </c>
      <c r="C172" s="106" t="s">
        <v>164</v>
      </c>
      <c r="D172" s="106" t="str">
        <f t="shared" si="6"/>
        <v>food processing</v>
      </c>
      <c r="E172" s="106">
        <v>3</v>
      </c>
      <c r="F172" s="106">
        <v>1209056</v>
      </c>
      <c r="G172" s="106" t="str">
        <f t="shared" si="7"/>
        <v>1,209,056.00</v>
      </c>
      <c r="H172" s="106" t="str">
        <f t="shared" si="8"/>
        <v>{170} &amp; {food processing} &amp; {3} &amp; {\pounds1,209,056.00}\\</v>
      </c>
    </row>
    <row r="173" spans="2:8">
      <c r="B173" s="106">
        <v>171</v>
      </c>
      <c r="C173" s="106" t="s">
        <v>293</v>
      </c>
      <c r="D173" s="106" t="str">
        <f t="shared" si="6"/>
        <v>language acquisition</v>
      </c>
      <c r="E173" s="106">
        <v>3</v>
      </c>
      <c r="F173" s="106">
        <v>192896</v>
      </c>
      <c r="G173" s="106" t="str">
        <f t="shared" si="7"/>
        <v>192,896.00</v>
      </c>
      <c r="H173" s="106" t="str">
        <f t="shared" si="8"/>
        <v>{171} &amp; {language acquisition} &amp; {3} &amp; {\pounds192,896.00}\\</v>
      </c>
    </row>
    <row r="174" spans="2:8">
      <c r="B174" s="106">
        <v>172</v>
      </c>
      <c r="C174" s="106" t="s">
        <v>132</v>
      </c>
      <c r="D174" s="106" t="str">
        <f t="shared" si="6"/>
        <v>product design</v>
      </c>
      <c r="E174" s="106">
        <v>3</v>
      </c>
      <c r="F174" s="106">
        <v>12380275</v>
      </c>
      <c r="G174" s="106" t="str">
        <f t="shared" si="7"/>
        <v>12,380,275.00</v>
      </c>
      <c r="H174" s="106" t="str">
        <f t="shared" si="8"/>
        <v>{172} &amp; {product design} &amp; {3} &amp; {\pounds12,380,275.00}\\</v>
      </c>
    </row>
    <row r="175" spans="2:8">
      <c r="B175" s="106">
        <v>173</v>
      </c>
      <c r="C175" s="106" t="s">
        <v>72</v>
      </c>
      <c r="D175" s="106" t="str">
        <f t="shared" si="6"/>
        <v>protein folding / misfolding</v>
      </c>
      <c r="E175" s="106">
        <v>3</v>
      </c>
      <c r="F175" s="106">
        <v>466251</v>
      </c>
      <c r="G175" s="106" t="str">
        <f t="shared" si="7"/>
        <v>466,251.00</v>
      </c>
      <c r="H175" s="106" t="str">
        <f t="shared" si="8"/>
        <v>{173} &amp; {protein folding / misfolding} &amp; {3} &amp; {\pounds466,251.00}\\</v>
      </c>
    </row>
    <row r="176" spans="2:8">
      <c r="B176" s="106">
        <v>174</v>
      </c>
      <c r="C176" s="106" t="s">
        <v>74</v>
      </c>
      <c r="D176" s="106" t="str">
        <f t="shared" si="6"/>
        <v>structural biology</v>
      </c>
      <c r="E176" s="106">
        <v>3</v>
      </c>
      <c r="F176" s="106">
        <v>822929</v>
      </c>
      <c r="G176" s="106" t="str">
        <f t="shared" si="7"/>
        <v>822,929.00</v>
      </c>
      <c r="H176" s="106" t="str">
        <f t="shared" si="8"/>
        <v>{174} &amp; {structural biology} &amp; {3} &amp; {\pounds822,929.00}\\</v>
      </c>
    </row>
    <row r="177" spans="2:8">
      <c r="B177" s="106">
        <v>175</v>
      </c>
      <c r="C177" s="106" t="s">
        <v>281</v>
      </c>
      <c r="D177" s="106" t="str">
        <f t="shared" si="6"/>
        <v>bionanoscience</v>
      </c>
      <c r="E177" s="106">
        <v>2</v>
      </c>
      <c r="F177" s="106">
        <v>477392</v>
      </c>
      <c r="G177" s="106" t="str">
        <f t="shared" si="7"/>
        <v>477,392.00</v>
      </c>
      <c r="H177" s="106" t="str">
        <f t="shared" si="8"/>
        <v>{175} &amp; {bionanoscience} &amp; {2} &amp; {\pounds477,392.00}\\</v>
      </c>
    </row>
    <row r="178" spans="2:8">
      <c r="B178" s="106">
        <v>176</v>
      </c>
      <c r="C178" s="106" t="s">
        <v>282</v>
      </c>
      <c r="D178" s="106" t="str">
        <f t="shared" si="6"/>
        <v>bionanotechnology</v>
      </c>
      <c r="E178" s="106">
        <v>2</v>
      </c>
      <c r="F178" s="106">
        <v>125500</v>
      </c>
      <c r="G178" s="106" t="str">
        <f t="shared" si="7"/>
        <v>125,500.00</v>
      </c>
      <c r="H178" s="106" t="str">
        <f t="shared" si="8"/>
        <v>{176} &amp; {bionanotechnology} &amp; {2} &amp; {\pounds125,500.00}\\</v>
      </c>
    </row>
    <row r="179" spans="2:8">
      <c r="B179" s="106">
        <v>177</v>
      </c>
      <c r="C179" s="106" t="s">
        <v>278</v>
      </c>
      <c r="D179" s="106" t="str">
        <f t="shared" si="6"/>
        <v>galactic \&amp; interstellar astron</v>
      </c>
      <c r="E179" s="106">
        <v>2</v>
      </c>
      <c r="F179" s="106">
        <v>142346</v>
      </c>
      <c r="G179" s="106" t="str">
        <f t="shared" si="7"/>
        <v>142,346.00</v>
      </c>
      <c r="H179" s="106" t="str">
        <f t="shared" si="8"/>
        <v>{177} &amp; {galactic \&amp; interstellar astron} &amp; {2} &amp; {\pounds142,346.00}\\</v>
      </c>
    </row>
    <row r="180" spans="2:8">
      <c r="B180" s="106">
        <v>178</v>
      </c>
      <c r="C180" s="106" t="s">
        <v>306</v>
      </c>
      <c r="D180" s="106" t="str">
        <f t="shared" si="6"/>
        <v>interpreting \&amp; translation</v>
      </c>
      <c r="E180" s="106">
        <v>2</v>
      </c>
      <c r="F180" s="106">
        <v>329655</v>
      </c>
      <c r="G180" s="106" t="str">
        <f t="shared" si="7"/>
        <v>329,655.00</v>
      </c>
      <c r="H180" s="106" t="str">
        <f t="shared" si="8"/>
        <v>{178} &amp; {interpreting \&amp; translation} &amp; {2} &amp; {\pounds329,655.00}\\</v>
      </c>
    </row>
    <row r="181" spans="2:8">
      <c r="B181" s="106">
        <v>179</v>
      </c>
      <c r="C181" s="106" t="s">
        <v>294</v>
      </c>
      <c r="D181" s="106" t="str">
        <f t="shared" si="6"/>
        <v>language training/educational</v>
      </c>
      <c r="E181" s="106">
        <v>2</v>
      </c>
      <c r="F181" s="106">
        <v>121859</v>
      </c>
      <c r="G181" s="106" t="str">
        <f t="shared" si="7"/>
        <v>121,859.00</v>
      </c>
      <c r="H181" s="106" t="str">
        <f t="shared" si="8"/>
        <v>{179} &amp; {language training/educational} &amp; {2} &amp; {\pounds121,859.00}\\</v>
      </c>
    </row>
    <row r="182" spans="2:8">
      <c r="B182" s="106">
        <v>180</v>
      </c>
      <c r="C182" s="106" t="s">
        <v>295</v>
      </c>
      <c r="D182" s="106" t="str">
        <f t="shared" si="6"/>
        <v>policy, arts mgmt \&amp; creat ind</v>
      </c>
      <c r="E182" s="106">
        <v>2</v>
      </c>
      <c r="F182" s="106">
        <v>2084929</v>
      </c>
      <c r="G182" s="106" t="str">
        <f t="shared" si="7"/>
        <v>2,084,929.00</v>
      </c>
      <c r="H182" s="106" t="str">
        <f t="shared" si="8"/>
        <v>{180} &amp; {policy, arts mgmt \&amp; creat ind} &amp; {2} &amp; {\pounds2,084,929.00}\\</v>
      </c>
    </row>
    <row r="183" spans="2:8">
      <c r="B183" s="106">
        <v>181</v>
      </c>
      <c r="C183" s="106" t="s">
        <v>154</v>
      </c>
      <c r="D183" s="106" t="str">
        <f t="shared" si="6"/>
        <v>pollution</v>
      </c>
      <c r="E183" s="106">
        <v>2</v>
      </c>
      <c r="F183" s="106">
        <v>427121</v>
      </c>
      <c r="G183" s="106" t="str">
        <f t="shared" si="7"/>
        <v>427,121.00</v>
      </c>
      <c r="H183" s="106" t="str">
        <f t="shared" si="8"/>
        <v>{181} &amp; {pollution} &amp; {2} &amp; {\pounds427,121.00}\\</v>
      </c>
    </row>
    <row r="184" spans="2:8">
      <c r="B184" s="106">
        <v>182</v>
      </c>
      <c r="C184" s="106" t="s">
        <v>220</v>
      </c>
      <c r="D184" s="106" t="str">
        <f t="shared" si="6"/>
        <v>sociology</v>
      </c>
      <c r="E184" s="106">
        <v>2</v>
      </c>
      <c r="F184" s="106">
        <v>2910846</v>
      </c>
      <c r="G184" s="106" t="str">
        <f t="shared" si="7"/>
        <v>2,910,846.00</v>
      </c>
      <c r="H184" s="106" t="str">
        <f t="shared" si="8"/>
        <v>{182} &amp; {sociology} &amp; {2} &amp; {\pounds2,910,846.00}\\</v>
      </c>
    </row>
    <row r="185" spans="2:8">
      <c r="B185" s="106">
        <v>183</v>
      </c>
      <c r="C185" s="106" t="s">
        <v>262</v>
      </c>
      <c r="D185" s="106" t="str">
        <f t="shared" si="6"/>
        <v>tools for the biosciences</v>
      </c>
      <c r="E185" s="106">
        <v>2</v>
      </c>
      <c r="F185" s="106">
        <v>133480</v>
      </c>
      <c r="G185" s="106" t="str">
        <f t="shared" si="7"/>
        <v>133,480.00</v>
      </c>
      <c r="H185" s="106" t="str">
        <f t="shared" si="8"/>
        <v>{183} &amp; {tools for the biosciences} &amp; {2} &amp; {\pounds133,480.00}\\</v>
      </c>
    </row>
    <row r="186" spans="2:8">
      <c r="B186" s="106">
        <v>184</v>
      </c>
      <c r="C186" s="106" t="s">
        <v>298</v>
      </c>
      <c r="D186" s="106" t="str">
        <f t="shared" si="6"/>
        <v>accelerator r\&amp;d</v>
      </c>
      <c r="E186" s="106">
        <v>1</v>
      </c>
      <c r="F186" s="106">
        <v>34914</v>
      </c>
      <c r="G186" s="106" t="str">
        <f t="shared" si="7"/>
        <v>34,914.00</v>
      </c>
      <c r="H186" s="106" t="str">
        <f t="shared" si="8"/>
        <v>{184} &amp; {accelerator r\&amp;d} &amp; {1} &amp; {\pounds34,914.00}\\</v>
      </c>
    </row>
    <row r="187" spans="2:8">
      <c r="B187" s="106">
        <v>185</v>
      </c>
      <c r="C187" s="106" t="s">
        <v>299</v>
      </c>
      <c r="D187" s="106" t="str">
        <f t="shared" si="6"/>
        <v>agricultural systems</v>
      </c>
      <c r="E187" s="106">
        <v>1</v>
      </c>
      <c r="F187" s="106">
        <v>11814897</v>
      </c>
      <c r="G187" s="106" t="str">
        <f t="shared" si="7"/>
        <v>11,814,897.00</v>
      </c>
      <c r="H187" s="106" t="str">
        <f t="shared" si="8"/>
        <v>{185} &amp; {agricultural systems} &amp; {1} &amp; {\pounds11,814,897.00}\\</v>
      </c>
    </row>
    <row r="188" spans="2:8">
      <c r="B188" s="106">
        <v>186</v>
      </c>
      <c r="C188" s="106" t="s">
        <v>300</v>
      </c>
      <c r="D188" s="106" t="str">
        <f t="shared" si="6"/>
        <v>applied linguistics</v>
      </c>
      <c r="E188" s="106">
        <v>1</v>
      </c>
      <c r="F188" s="106">
        <v>62765</v>
      </c>
      <c r="G188" s="106" t="str">
        <f t="shared" si="7"/>
        <v>62,765.00</v>
      </c>
      <c r="H188" s="106" t="str">
        <f t="shared" si="8"/>
        <v>{186} &amp; {applied linguistics} &amp; {1} &amp; {\pounds62,765.00}\\</v>
      </c>
    </row>
    <row r="189" spans="2:8">
      <c r="B189" s="106">
        <v>187</v>
      </c>
      <c r="C189" s="106" t="s">
        <v>301</v>
      </c>
      <c r="D189" s="106" t="str">
        <f t="shared" si="6"/>
        <v>archaeology of literate soc.</v>
      </c>
      <c r="E189" s="106">
        <v>1</v>
      </c>
      <c r="F189" s="106">
        <v>29505</v>
      </c>
      <c r="G189" s="106" t="str">
        <f t="shared" si="7"/>
        <v>29,505.00</v>
      </c>
      <c r="H189" s="106" t="str">
        <f t="shared" si="8"/>
        <v>{187} &amp; {archaeology of literate soc.} &amp; {1} &amp; {\pounds29,505.00}\\</v>
      </c>
    </row>
    <row r="190" spans="2:8">
      <c r="B190" s="106">
        <v>188</v>
      </c>
      <c r="C190" s="106" t="s">
        <v>314</v>
      </c>
      <c r="D190" s="106" t="str">
        <f t="shared" si="6"/>
        <v>cell cycle</v>
      </c>
      <c r="E190" s="106">
        <v>1</v>
      </c>
      <c r="F190" s="106">
        <v>118280</v>
      </c>
      <c r="G190" s="106" t="str">
        <f t="shared" si="7"/>
        <v>118,280.00</v>
      </c>
      <c r="H190" s="106" t="str">
        <f t="shared" si="8"/>
        <v>{188} &amp; {cell cycle} &amp; {1} &amp; {\pounds118,280.00}\\</v>
      </c>
    </row>
    <row r="191" spans="2:8">
      <c r="B191" s="106">
        <v>189</v>
      </c>
      <c r="C191" s="106" t="s">
        <v>288</v>
      </c>
      <c r="D191" s="106" t="str">
        <f t="shared" si="6"/>
        <v>crop science</v>
      </c>
      <c r="E191" s="106">
        <v>1</v>
      </c>
      <c r="F191" s="106">
        <v>1302692</v>
      </c>
      <c r="G191" s="106" t="str">
        <f t="shared" si="7"/>
        <v>1,302,692.00</v>
      </c>
      <c r="H191" s="106" t="str">
        <f t="shared" si="8"/>
        <v>{189} &amp; {crop science} &amp; {1} &amp; {\pounds1,302,692.00}\\</v>
      </c>
    </row>
    <row r="192" spans="2:8">
      <c r="B192" s="106">
        <v>190</v>
      </c>
      <c r="C192" s="106" t="s">
        <v>290</v>
      </c>
      <c r="D192" s="106" t="str">
        <f t="shared" si="6"/>
        <v>cultural history</v>
      </c>
      <c r="E192" s="106">
        <v>1</v>
      </c>
      <c r="F192" s="106">
        <v>2708997</v>
      </c>
      <c r="G192" s="106" t="str">
        <f t="shared" si="7"/>
        <v>2,708,997.00</v>
      </c>
      <c r="H192" s="106" t="str">
        <f t="shared" si="8"/>
        <v>{190} &amp; {cultural history} &amp; {1} &amp; {\pounds2,708,997.00}\\</v>
      </c>
    </row>
    <row r="193" spans="2:8">
      <c r="B193" s="106">
        <v>191</v>
      </c>
      <c r="C193" s="106" t="s">
        <v>297</v>
      </c>
      <c r="D193" s="106" t="str">
        <f t="shared" si="6"/>
        <v>cultural studies \&amp; pop culture</v>
      </c>
      <c r="E193" s="106">
        <v>1</v>
      </c>
      <c r="F193" s="106">
        <v>12584584</v>
      </c>
      <c r="G193" s="106" t="str">
        <f t="shared" si="7"/>
        <v>12,584,584.00</v>
      </c>
      <c r="H193" s="106" t="str">
        <f t="shared" si="8"/>
        <v>{191} &amp; {cultural studies \&amp; pop culture} &amp; {1} &amp; {\pounds12,584,584.00}\\</v>
      </c>
    </row>
    <row r="194" spans="2:8">
      <c r="B194" s="106">
        <v>192</v>
      </c>
      <c r="C194" s="106" t="s">
        <v>302</v>
      </c>
      <c r="D194" s="106" t="str">
        <f t="shared" si="6"/>
        <v>drama \&amp; theatre - other</v>
      </c>
      <c r="E194" s="106">
        <v>1</v>
      </c>
      <c r="F194" s="106">
        <v>38565</v>
      </c>
      <c r="G194" s="106" t="str">
        <f t="shared" si="7"/>
        <v>38,565.00</v>
      </c>
      <c r="H194" s="106" t="str">
        <f t="shared" si="8"/>
        <v>{192} &amp; {drama \&amp; theatre - other} &amp; {1} &amp; {\pounds38,565.00}\\</v>
      </c>
    </row>
    <row r="195" spans="2:8">
      <c r="B195" s="106">
        <v>193</v>
      </c>
      <c r="C195" s="106" t="s">
        <v>292</v>
      </c>
      <c r="D195" s="106" t="str">
        <f t="shared" ref="D195:D210" si="9">SUBSTITUTE(C195, "&amp;", "\&amp;")</f>
        <v>economic \&amp; social history</v>
      </c>
      <c r="E195" s="106">
        <v>1</v>
      </c>
      <c r="F195" s="106">
        <v>2708997</v>
      </c>
      <c r="G195" s="106" t="str">
        <f t="shared" ref="G195:G210" si="10">TEXT(F195,"#,##0.00")</f>
        <v>2,708,997.00</v>
      </c>
      <c r="H195" s="106" t="str">
        <f t="shared" si="8"/>
        <v>{193} &amp; {economic \&amp; social history} &amp; {1} &amp; {\pounds2,708,997.00}\\</v>
      </c>
    </row>
    <row r="196" spans="2:8">
      <c r="B196" s="106">
        <v>194</v>
      </c>
      <c r="C196" s="106" t="s">
        <v>303</v>
      </c>
      <c r="D196" s="106" t="str">
        <f t="shared" si="9"/>
        <v>environmental informatics</v>
      </c>
      <c r="E196" s="106">
        <v>1</v>
      </c>
      <c r="F196" s="106">
        <v>623007</v>
      </c>
      <c r="G196" s="106" t="str">
        <f t="shared" si="10"/>
        <v>623,007.00</v>
      </c>
      <c r="H196" s="106" t="str">
        <f t="shared" ref="H196:H210" si="11">"{"&amp;B196&amp;"}"&amp;" &amp; "&amp;"{"&amp;D196&amp;"}"&amp;" &amp; "&amp;"{"&amp;E196&amp;"} &amp; {\pounds"&amp;G196&amp;"}"&amp;"\\"</f>
        <v>{194} &amp; {environmental informatics} &amp; {1} &amp; {\pounds623,007.00}\\</v>
      </c>
    </row>
    <row r="197" spans="2:8">
      <c r="B197" s="106">
        <v>195</v>
      </c>
      <c r="C197" s="106" t="s">
        <v>216</v>
      </c>
      <c r="D197" s="106" t="str">
        <f t="shared" si="9"/>
        <v>environmental planning</v>
      </c>
      <c r="E197" s="106">
        <v>1</v>
      </c>
      <c r="F197" s="106">
        <v>11814897</v>
      </c>
      <c r="G197" s="106" t="str">
        <f t="shared" si="10"/>
        <v>11,814,897.00</v>
      </c>
      <c r="H197" s="106" t="str">
        <f t="shared" si="11"/>
        <v>{195} &amp; {environmental planning} &amp; {1} &amp; {\pounds11,814,897.00}\\</v>
      </c>
    </row>
    <row r="198" spans="2:8">
      <c r="B198" s="106">
        <v>196</v>
      </c>
      <c r="C198" s="106" t="s">
        <v>180</v>
      </c>
      <c r="D198" s="106" t="str">
        <f t="shared" si="9"/>
        <v>evolution \&amp; populations</v>
      </c>
      <c r="E198" s="106">
        <v>1</v>
      </c>
      <c r="F198" s="106">
        <v>142910</v>
      </c>
      <c r="G198" s="106" t="str">
        <f t="shared" si="10"/>
        <v>142,910.00</v>
      </c>
      <c r="H198" s="106" t="str">
        <f t="shared" si="11"/>
        <v>{196} &amp; {evolution \&amp; populations} &amp; {1} &amp; {\pounds142,910.00}\\</v>
      </c>
    </row>
    <row r="199" spans="2:8">
      <c r="B199" s="106">
        <v>197</v>
      </c>
      <c r="C199" s="106" t="s">
        <v>165</v>
      </c>
      <c r="D199" s="106" t="str">
        <f t="shared" si="9"/>
        <v>food structure/composition</v>
      </c>
      <c r="E199" s="106">
        <v>1</v>
      </c>
      <c r="F199" s="106">
        <v>144592</v>
      </c>
      <c r="G199" s="106" t="str">
        <f t="shared" si="10"/>
        <v>144,592.00</v>
      </c>
      <c r="H199" s="106" t="str">
        <f t="shared" si="11"/>
        <v>{197} &amp; {food structure/composition} &amp; {1} &amp; {\pounds144,592.00}\\</v>
      </c>
    </row>
    <row r="200" spans="2:8">
      <c r="B200" s="106">
        <v>198</v>
      </c>
      <c r="C200" s="106" t="s">
        <v>305</v>
      </c>
      <c r="D200" s="106" t="str">
        <f t="shared" si="9"/>
        <v>human geography</v>
      </c>
      <c r="E200" s="106">
        <v>1</v>
      </c>
      <c r="F200" s="106">
        <v>11814897</v>
      </c>
      <c r="G200" s="106" t="str">
        <f t="shared" si="10"/>
        <v>11,814,897.00</v>
      </c>
      <c r="H200" s="106" t="str">
        <f t="shared" si="11"/>
        <v>{198} &amp; {human geography} &amp; {1} &amp; {\pounds11,814,897.00}\\</v>
      </c>
    </row>
    <row r="201" spans="2:8">
      <c r="B201" s="106">
        <v>199</v>
      </c>
      <c r="C201" s="106" t="s">
        <v>289</v>
      </c>
      <c r="D201" s="106" t="str">
        <f t="shared" si="9"/>
        <v>languages \&amp; linguistics</v>
      </c>
      <c r="E201" s="106">
        <v>1</v>
      </c>
      <c r="F201" s="106">
        <v>47417</v>
      </c>
      <c r="G201" s="106" t="str">
        <f t="shared" si="10"/>
        <v>47,417.00</v>
      </c>
      <c r="H201" s="106" t="str">
        <f t="shared" si="11"/>
        <v>{199} &amp; {languages \&amp; linguistics} &amp; {1} &amp; {\pounds47,417.00}\\</v>
      </c>
    </row>
    <row r="202" spans="2:8">
      <c r="B202" s="106">
        <v>200</v>
      </c>
      <c r="C202" s="106" t="s">
        <v>276</v>
      </c>
      <c r="D202" s="106" t="str">
        <f t="shared" si="9"/>
        <v>mantle \&amp; core processes</v>
      </c>
      <c r="E202" s="106">
        <v>1</v>
      </c>
      <c r="F202" s="106">
        <v>903958</v>
      </c>
      <c r="G202" s="106" t="str">
        <f t="shared" si="10"/>
        <v>903,958.00</v>
      </c>
      <c r="H202" s="106" t="str">
        <f t="shared" si="11"/>
        <v>{200} &amp; {mantle \&amp; core processes} &amp; {1} &amp; {\pounds903,958.00}\\</v>
      </c>
    </row>
    <row r="203" spans="2:8">
      <c r="B203" s="106">
        <v>201</v>
      </c>
      <c r="C203" s="106" t="s">
        <v>97</v>
      </c>
      <c r="D203" s="106" t="str">
        <f t="shared" si="9"/>
        <v>mental health</v>
      </c>
      <c r="E203" s="106">
        <v>1</v>
      </c>
      <c r="F203" s="106">
        <v>12100779</v>
      </c>
      <c r="G203" s="106" t="str">
        <f t="shared" si="10"/>
        <v>12,100,779.00</v>
      </c>
      <c r="H203" s="106" t="str">
        <f t="shared" si="11"/>
        <v>{201} &amp; {mental health} &amp; {1} &amp; {\pounds12,100,779.00}\\</v>
      </c>
    </row>
    <row r="204" spans="2:8">
      <c r="B204" s="106">
        <v>202</v>
      </c>
      <c r="C204" s="106" t="s">
        <v>62</v>
      </c>
      <c r="D204" s="106" t="str">
        <f t="shared" si="9"/>
        <v>microbiology</v>
      </c>
      <c r="E204" s="106">
        <v>1</v>
      </c>
      <c r="F204" s="106">
        <v>63956</v>
      </c>
      <c r="G204" s="106" t="str">
        <f t="shared" si="10"/>
        <v>63,956.00</v>
      </c>
      <c r="H204" s="106" t="str">
        <f t="shared" si="11"/>
        <v>{202} &amp; {microbiology} &amp; {1} &amp; {\pounds63,956.00}\\</v>
      </c>
    </row>
    <row r="205" spans="2:8">
      <c r="B205" s="106">
        <v>203</v>
      </c>
      <c r="C205" s="106" t="s">
        <v>308</v>
      </c>
      <c r="D205" s="106" t="str">
        <f t="shared" si="9"/>
        <v>science-based archaeology</v>
      </c>
      <c r="E205" s="106">
        <v>1</v>
      </c>
      <c r="F205" s="106">
        <v>61168</v>
      </c>
      <c r="G205" s="106" t="str">
        <f t="shared" si="10"/>
        <v>61,168.00</v>
      </c>
      <c r="H205" s="106" t="str">
        <f t="shared" si="11"/>
        <v>{203} &amp; {science-based archaeology} &amp; {1} &amp; {\pounds61,168.00}\\</v>
      </c>
    </row>
    <row r="206" spans="2:8">
      <c r="B206" s="106">
        <v>204</v>
      </c>
      <c r="C206" s="106" t="s">
        <v>219</v>
      </c>
      <c r="D206" s="106" t="str">
        <f t="shared" si="9"/>
        <v>social stats., comp. \&amp; methods</v>
      </c>
      <c r="E206" s="106">
        <v>1</v>
      </c>
      <c r="F206" s="106">
        <v>488208</v>
      </c>
      <c r="G206" s="106" t="str">
        <f t="shared" si="10"/>
        <v>488,208.00</v>
      </c>
      <c r="H206" s="106" t="str">
        <f t="shared" si="11"/>
        <v>{204} &amp; {social stats., comp. \&amp; methods} &amp; {1} &amp; {\pounds488,208.00}\\</v>
      </c>
    </row>
    <row r="207" spans="2:8">
      <c r="B207" s="106">
        <v>205</v>
      </c>
      <c r="C207" s="106" t="s">
        <v>309</v>
      </c>
      <c r="D207" s="106" t="str">
        <f t="shared" si="9"/>
        <v>sociolinguistics</v>
      </c>
      <c r="E207" s="106">
        <v>1</v>
      </c>
      <c r="F207" s="106">
        <v>62765</v>
      </c>
      <c r="G207" s="106" t="str">
        <f t="shared" si="10"/>
        <v>62,765.00</v>
      </c>
      <c r="H207" s="106" t="str">
        <f t="shared" si="11"/>
        <v>{205} &amp; {sociolinguistics} &amp; {1} &amp; {\pounds62,765.00}\\</v>
      </c>
    </row>
    <row r="208" spans="2:8">
      <c r="B208" s="106">
        <v>206</v>
      </c>
      <c r="C208" s="106" t="s">
        <v>244</v>
      </c>
      <c r="D208" s="106" t="str">
        <f t="shared" si="9"/>
        <v>soil science</v>
      </c>
      <c r="E208" s="106">
        <v>1</v>
      </c>
      <c r="F208" s="106">
        <v>1302692</v>
      </c>
      <c r="G208" s="106" t="str">
        <f t="shared" si="10"/>
        <v>1,302,692.00</v>
      </c>
      <c r="H208" s="106" t="str">
        <f t="shared" si="11"/>
        <v>{206} &amp; {soil science} &amp; {1} &amp; {\pounds1,302,692.00}\\</v>
      </c>
    </row>
    <row r="209" spans="2:8">
      <c r="B209" s="106">
        <v>207</v>
      </c>
      <c r="C209" s="106" t="s">
        <v>283</v>
      </c>
      <c r="D209" s="106" t="str">
        <f t="shared" si="9"/>
        <v>stem cell biology</v>
      </c>
      <c r="E209" s="106">
        <v>1</v>
      </c>
      <c r="F209" s="106">
        <v>101745</v>
      </c>
      <c r="G209" s="106" t="str">
        <f t="shared" si="10"/>
        <v>101,745.00</v>
      </c>
      <c r="H209" s="106" t="str">
        <f t="shared" si="11"/>
        <v>{207} &amp; {stem cell biology} &amp; {1} &amp; {\pounds101,745.00}\\</v>
      </c>
    </row>
    <row r="210" spans="2:8">
      <c r="B210" s="106">
        <v>208</v>
      </c>
      <c r="C210" s="106" t="s">
        <v>285</v>
      </c>
      <c r="D210" s="106" t="str">
        <f t="shared" si="9"/>
        <v>upper atmos process \&amp; geospace</v>
      </c>
      <c r="E210" s="106">
        <v>1</v>
      </c>
      <c r="F210" s="106">
        <v>219973</v>
      </c>
      <c r="G210" s="106" t="str">
        <f t="shared" si="10"/>
        <v>219,973.00</v>
      </c>
      <c r="H210" s="106" t="str">
        <f t="shared" si="11"/>
        <v>{208} &amp; {upper atmos process \&amp; geospace} &amp; {1} &amp; {\pounds219,973.00}\\</v>
      </c>
    </row>
  </sheetData>
  <sortState ref="C3:G210">
    <sortCondition descending="1" ref="E3:E21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2:H138"/>
  <sheetViews>
    <sheetView topLeftCell="C1" workbookViewId="0">
      <selection activeCell="G6" sqref="G6"/>
    </sheetView>
  </sheetViews>
  <sheetFormatPr defaultRowHeight="15"/>
  <cols>
    <col min="1" max="1" width="9.140625" style="84"/>
    <col min="3" max="3" width="31.7109375" bestFit="1" customWidth="1"/>
    <col min="4" max="4" width="31.7109375" style="84" bestFit="1" customWidth="1"/>
    <col min="5" max="5" width="18.5703125" bestFit="1" customWidth="1"/>
    <col min="6" max="7" width="15.85546875" bestFit="1" customWidth="1"/>
    <col min="8" max="8" width="71.5703125" bestFit="1" customWidth="1"/>
  </cols>
  <sheetData>
    <row r="2" spans="2:8">
      <c r="B2" s="105" t="s">
        <v>315</v>
      </c>
      <c r="C2" s="105" t="s">
        <v>310</v>
      </c>
      <c r="D2" s="105" t="s">
        <v>310</v>
      </c>
      <c r="E2" s="105" t="s">
        <v>311</v>
      </c>
      <c r="F2" s="105" t="s">
        <v>312</v>
      </c>
      <c r="G2" s="105" t="s">
        <v>312</v>
      </c>
      <c r="H2" s="105" t="s">
        <v>313</v>
      </c>
    </row>
    <row r="3" spans="2:8">
      <c r="B3" s="106">
        <v>1</v>
      </c>
      <c r="C3" s="106" t="s">
        <v>182</v>
      </c>
      <c r="D3" s="106" t="str">
        <f t="shared" ref="D3:D34" si="0">SUBSTITUTE(C3, "&amp;", "\&amp;")</f>
        <v>materials characterisation</v>
      </c>
      <c r="E3" s="106">
        <v>1437</v>
      </c>
      <c r="F3" s="106">
        <v>250687834</v>
      </c>
      <c r="G3" s="106" t="str">
        <f t="shared" ref="G3:G34" si="1">TEXT(F3,"#,##0.00")</f>
        <v>250,687,834.00</v>
      </c>
      <c r="H3" s="106" t="str">
        <f>"{"&amp;B3&amp;"}"&amp;" &amp; "&amp;"{"&amp;D3&amp;"}"&amp;" &amp; "&amp;"{"&amp;E3&amp;"} &amp; {\pounds"&amp;G3&amp;"}"&amp;"\\"</f>
        <v>{1} &amp; {materials characterisation} &amp; {1437} &amp; {\pounds250,687,834.00}\\</v>
      </c>
    </row>
    <row r="4" spans="2:8">
      <c r="B4" s="106">
        <v>2</v>
      </c>
      <c r="C4" s="106" t="s">
        <v>183</v>
      </c>
      <c r="D4" s="106" t="str">
        <f t="shared" si="0"/>
        <v>materials processing</v>
      </c>
      <c r="E4" s="106">
        <v>748</v>
      </c>
      <c r="F4" s="106">
        <v>203166413</v>
      </c>
      <c r="G4" s="106" t="str">
        <f t="shared" si="1"/>
        <v>203,166,413.00</v>
      </c>
      <c r="H4" s="106" t="str">
        <f t="shared" ref="H4:H67" si="2">"{"&amp;B4&amp;"}"&amp;" &amp; "&amp;"{"&amp;D4&amp;"}"&amp;" &amp; "&amp;"{"&amp;E4&amp;"} &amp; {\pounds"&amp;G4&amp;"}"&amp;"\\"</f>
        <v>{2} &amp; {materials processing} &amp; {748} &amp; {\pounds203,166,413.00}\\</v>
      </c>
    </row>
    <row r="5" spans="2:8">
      <c r="B5" s="106">
        <v>3</v>
      </c>
      <c r="C5" s="106" t="s">
        <v>184</v>
      </c>
      <c r="D5" s="106" t="str">
        <f t="shared" si="0"/>
        <v>materials synthesis \&amp; growth</v>
      </c>
      <c r="E5" s="106">
        <v>628</v>
      </c>
      <c r="F5" s="106">
        <v>145266958</v>
      </c>
      <c r="G5" s="106" t="str">
        <f t="shared" si="1"/>
        <v>145,266,958.00</v>
      </c>
      <c r="H5" s="106" t="str">
        <f t="shared" si="2"/>
        <v>{3} &amp; {materials synthesis \&amp; growth} &amp; {628} &amp; {\pounds145,266,958.00}\\</v>
      </c>
    </row>
    <row r="6" spans="2:8">
      <c r="B6" s="106">
        <v>4</v>
      </c>
      <c r="C6" s="106" t="s">
        <v>195</v>
      </c>
      <c r="D6" s="106" t="str">
        <f t="shared" si="0"/>
        <v>instrumentation eng. \&amp; dev.</v>
      </c>
      <c r="E6" s="106">
        <v>479</v>
      </c>
      <c r="F6" s="106">
        <v>86796767</v>
      </c>
      <c r="G6" s="106" t="str">
        <f t="shared" si="1"/>
        <v>86,796,767.00</v>
      </c>
      <c r="H6" s="106" t="str">
        <f t="shared" si="2"/>
        <v>{4} &amp; {instrumentation eng. \&amp; dev.} &amp; {479} &amp; {\pounds86,796,767.00}\\</v>
      </c>
    </row>
    <row r="7" spans="2:8">
      <c r="B7" s="106">
        <v>5</v>
      </c>
      <c r="C7" s="106" t="s">
        <v>176</v>
      </c>
      <c r="D7" s="106" t="str">
        <f t="shared" si="0"/>
        <v>chemical synthetic methodology</v>
      </c>
      <c r="E7" s="106">
        <v>470</v>
      </c>
      <c r="F7" s="106">
        <v>51412325</v>
      </c>
      <c r="G7" s="106" t="str">
        <f t="shared" si="1"/>
        <v>51,412,325.00</v>
      </c>
      <c r="H7" s="106" t="str">
        <f t="shared" si="2"/>
        <v>{5} &amp; {chemical synthetic methodology} &amp; {470} &amp; {\pounds51,412,325.00}\\</v>
      </c>
    </row>
    <row r="8" spans="2:8">
      <c r="B8" s="106">
        <v>6</v>
      </c>
      <c r="C8" s="106" t="s">
        <v>258</v>
      </c>
      <c r="D8" s="106" t="str">
        <f t="shared" si="0"/>
        <v>condensed matter physics</v>
      </c>
      <c r="E8" s="106">
        <v>372</v>
      </c>
      <c r="F8" s="106">
        <v>95053530</v>
      </c>
      <c r="G8" s="106" t="str">
        <f t="shared" si="1"/>
        <v>95,053,530.00</v>
      </c>
      <c r="H8" s="106" t="str">
        <f t="shared" si="2"/>
        <v>{6} &amp; {condensed matter physics} &amp; {372} &amp; {\pounds95,053,530.00}\\</v>
      </c>
    </row>
    <row r="9" spans="2:8">
      <c r="B9" s="106">
        <v>7</v>
      </c>
      <c r="C9" s="106" t="s">
        <v>231</v>
      </c>
      <c r="D9" s="106" t="str">
        <f t="shared" si="0"/>
        <v>civil engineering materials</v>
      </c>
      <c r="E9" s="106">
        <v>294</v>
      </c>
      <c r="F9" s="106">
        <v>25079586</v>
      </c>
      <c r="G9" s="106" t="str">
        <f t="shared" si="1"/>
        <v>25,079,586.00</v>
      </c>
      <c r="H9" s="106" t="str">
        <f t="shared" si="2"/>
        <v>{7} &amp; {civil engineering materials} &amp; {294} &amp; {\pounds25,079,586.00}\\</v>
      </c>
    </row>
    <row r="10" spans="2:8">
      <c r="B10" s="106">
        <v>8</v>
      </c>
      <c r="C10" s="106" t="s">
        <v>174</v>
      </c>
      <c r="D10" s="106" t="str">
        <f t="shared" si="0"/>
        <v>catalysis \&amp; applied catalysis</v>
      </c>
      <c r="E10" s="106">
        <v>288</v>
      </c>
      <c r="F10" s="106">
        <v>41348790</v>
      </c>
      <c r="G10" s="106" t="str">
        <f t="shared" si="1"/>
        <v>41,348,790.00</v>
      </c>
      <c r="H10" s="106" t="str">
        <f t="shared" si="2"/>
        <v>{8} &amp; {catalysis \&amp; applied catalysis} &amp; {288} &amp; {\pounds41,348,790.00}\\</v>
      </c>
    </row>
    <row r="11" spans="2:8">
      <c r="B11" s="106">
        <v>9</v>
      </c>
      <c r="C11" s="106" t="s">
        <v>119</v>
      </c>
      <c r="D11" s="106" t="str">
        <f t="shared" si="0"/>
        <v>software engineering</v>
      </c>
      <c r="E11" s="106">
        <v>279</v>
      </c>
      <c r="F11" s="106">
        <v>35721229</v>
      </c>
      <c r="G11" s="106" t="str">
        <f t="shared" si="1"/>
        <v>35,721,229.00</v>
      </c>
      <c r="H11" s="106" t="str">
        <f t="shared" si="2"/>
        <v>{9} &amp; {software engineering} &amp; {279} &amp; {\pounds35,721,229.00}\\</v>
      </c>
    </row>
    <row r="12" spans="2:8">
      <c r="B12" s="106">
        <v>10</v>
      </c>
      <c r="C12" s="106" t="s">
        <v>189</v>
      </c>
      <c r="D12" s="106" t="str">
        <f t="shared" si="0"/>
        <v>surfaces \&amp; interfaces</v>
      </c>
      <c r="E12" s="106">
        <v>272</v>
      </c>
      <c r="F12" s="106">
        <v>64912950</v>
      </c>
      <c r="G12" s="106" t="str">
        <f t="shared" si="1"/>
        <v>64,912,950.00</v>
      </c>
      <c r="H12" s="106" t="str">
        <f t="shared" si="2"/>
        <v>{10} &amp; {surfaces \&amp; interfaces} &amp; {272} &amp; {\pounds64,912,950.00}\\</v>
      </c>
    </row>
    <row r="13" spans="2:8">
      <c r="B13" s="106">
        <v>11</v>
      </c>
      <c r="C13" s="106" t="s">
        <v>204</v>
      </c>
      <c r="D13" s="106" t="str">
        <f t="shared" si="0"/>
        <v>algebra \&amp; geometry</v>
      </c>
      <c r="E13" s="106">
        <v>268</v>
      </c>
      <c r="F13" s="106">
        <v>14900406</v>
      </c>
      <c r="G13" s="106" t="str">
        <f t="shared" si="1"/>
        <v>14,900,406.00</v>
      </c>
      <c r="H13" s="106" t="str">
        <f t="shared" si="2"/>
        <v>{11} &amp; {algebra \&amp; geometry} &amp; {268} &amp; {\pounds14,900,406.00}\\</v>
      </c>
    </row>
    <row r="14" spans="2:8">
      <c r="B14" s="106">
        <v>12</v>
      </c>
      <c r="C14" s="106" t="s">
        <v>193</v>
      </c>
      <c r="D14" s="106" t="str">
        <f t="shared" si="0"/>
        <v>eng. dynamics \&amp; tribology</v>
      </c>
      <c r="E14" s="106">
        <v>268</v>
      </c>
      <c r="F14" s="106">
        <v>29145433</v>
      </c>
      <c r="G14" s="106" t="str">
        <f t="shared" si="1"/>
        <v>29,145,433.00</v>
      </c>
      <c r="H14" s="106" t="str">
        <f t="shared" si="2"/>
        <v>{12} &amp; {eng. dynamics \&amp; tribology} &amp; {268} &amp; {\pounds29,145,433.00}\\</v>
      </c>
    </row>
    <row r="15" spans="2:8">
      <c r="B15" s="106">
        <v>13</v>
      </c>
      <c r="C15" s="106" t="s">
        <v>254</v>
      </c>
      <c r="D15" s="106" t="str">
        <f t="shared" si="0"/>
        <v>optoelect. devices \&amp; circuits</v>
      </c>
      <c r="E15" s="106">
        <v>264</v>
      </c>
      <c r="F15" s="106">
        <v>105673619</v>
      </c>
      <c r="G15" s="106" t="str">
        <f t="shared" si="1"/>
        <v>105,673,619.00</v>
      </c>
      <c r="H15" s="106" t="str">
        <f t="shared" si="2"/>
        <v>{13} &amp; {optoelect. devices \&amp; circuits} &amp; {264} &amp; {\pounds105,673,619.00}\\</v>
      </c>
    </row>
    <row r="16" spans="2:8">
      <c r="B16" s="106">
        <v>14</v>
      </c>
      <c r="C16" s="106" t="s">
        <v>175</v>
      </c>
      <c r="D16" s="106" t="str">
        <f t="shared" si="0"/>
        <v>chemical structure</v>
      </c>
      <c r="E16" s="106">
        <v>253</v>
      </c>
      <c r="F16" s="106">
        <v>40453029</v>
      </c>
      <c r="G16" s="106" t="str">
        <f t="shared" si="1"/>
        <v>40,453,029.00</v>
      </c>
      <c r="H16" s="106" t="str">
        <f t="shared" si="2"/>
        <v>{14} &amp; {chemical structure} &amp; {253} &amp; {\pounds40,453,029.00}\\</v>
      </c>
    </row>
    <row r="17" spans="2:8">
      <c r="B17" s="106">
        <v>15</v>
      </c>
      <c r="C17" s="106" t="s">
        <v>143</v>
      </c>
      <c r="D17" s="106" t="str">
        <f t="shared" si="0"/>
        <v>combustion</v>
      </c>
      <c r="E17" s="106">
        <v>230</v>
      </c>
      <c r="F17" s="106">
        <v>25241206</v>
      </c>
      <c r="G17" s="106" t="str">
        <f t="shared" si="1"/>
        <v>25,241,206.00</v>
      </c>
      <c r="H17" s="106" t="str">
        <f t="shared" si="2"/>
        <v>{15} &amp; {combustion} &amp; {230} &amp; {\pounds25,241,206.00}\\</v>
      </c>
    </row>
    <row r="18" spans="2:8">
      <c r="B18" s="106">
        <v>16</v>
      </c>
      <c r="C18" s="106" t="s">
        <v>114</v>
      </c>
      <c r="D18" s="106" t="str">
        <f t="shared" si="0"/>
        <v>networks \&amp; distributed systems</v>
      </c>
      <c r="E18" s="106">
        <v>228</v>
      </c>
      <c r="F18" s="106">
        <v>28072961</v>
      </c>
      <c r="G18" s="106" t="str">
        <f t="shared" si="1"/>
        <v>28,072,961.00</v>
      </c>
      <c r="H18" s="106" t="str">
        <f t="shared" si="2"/>
        <v>{16} &amp; {networks \&amp; distributed systems} &amp; {228} &amp; {\pounds28,072,961.00}\\</v>
      </c>
    </row>
    <row r="19" spans="2:8">
      <c r="B19" s="106">
        <v>17</v>
      </c>
      <c r="C19" s="106" t="s">
        <v>96</v>
      </c>
      <c r="D19" s="106" t="str">
        <f t="shared" si="0"/>
        <v>image \&amp; vision computing</v>
      </c>
      <c r="E19" s="106">
        <v>227</v>
      </c>
      <c r="F19" s="106">
        <v>31233662</v>
      </c>
      <c r="G19" s="106" t="str">
        <f t="shared" si="1"/>
        <v>31,233,662.00</v>
      </c>
      <c r="H19" s="106" t="str">
        <f t="shared" si="2"/>
        <v>{17} &amp; {image \&amp; vision computing} &amp; {227} &amp; {\pounds31,233,662.00}\\</v>
      </c>
    </row>
    <row r="20" spans="2:8">
      <c r="B20" s="106">
        <v>18</v>
      </c>
      <c r="C20" s="106" t="s">
        <v>267</v>
      </c>
      <c r="D20" s="106" t="str">
        <f t="shared" si="0"/>
        <v>atoms \&amp; ions</v>
      </c>
      <c r="E20" s="106">
        <v>224</v>
      </c>
      <c r="F20" s="106">
        <v>46364062</v>
      </c>
      <c r="G20" s="106" t="str">
        <f t="shared" si="1"/>
        <v>46,364,062.00</v>
      </c>
      <c r="H20" s="106" t="str">
        <f t="shared" si="2"/>
        <v>{18} &amp; {atoms \&amp; ions} &amp; {224} &amp; {\pounds46,364,062.00}\\</v>
      </c>
    </row>
    <row r="21" spans="2:8">
      <c r="B21" s="106">
        <v>19</v>
      </c>
      <c r="C21" s="106" t="s">
        <v>207</v>
      </c>
      <c r="D21" s="106" t="str">
        <f t="shared" si="0"/>
        <v>mathematical analysis</v>
      </c>
      <c r="E21" s="106">
        <v>212</v>
      </c>
      <c r="F21" s="106">
        <v>10058459</v>
      </c>
      <c r="G21" s="106" t="str">
        <f t="shared" si="1"/>
        <v>10,058,459.00</v>
      </c>
      <c r="H21" s="106" t="str">
        <f t="shared" si="2"/>
        <v>{19} &amp; {mathematical analysis} &amp; {212} &amp; {\pounds10,058,459.00}\\</v>
      </c>
    </row>
    <row r="22" spans="2:8">
      <c r="B22" s="106">
        <v>20</v>
      </c>
      <c r="C22" s="106" t="s">
        <v>68</v>
      </c>
      <c r="D22" s="106" t="str">
        <f t="shared" si="0"/>
        <v>biological \&amp; medicinal chem.</v>
      </c>
      <c r="E22" s="106">
        <v>211</v>
      </c>
      <c r="F22" s="106">
        <v>25235606</v>
      </c>
      <c r="G22" s="106" t="str">
        <f t="shared" si="1"/>
        <v>25,235,606.00</v>
      </c>
      <c r="H22" s="106" t="str">
        <f t="shared" si="2"/>
        <v>{20} &amp; {biological \&amp; medicinal chem.} &amp; {211} &amp; {\pounds25,235,606.00}\\</v>
      </c>
    </row>
    <row r="23" spans="2:8">
      <c r="B23" s="106">
        <v>21</v>
      </c>
      <c r="C23" s="106" t="s">
        <v>247</v>
      </c>
      <c r="D23" s="106" t="str">
        <f t="shared" si="0"/>
        <v>design \&amp; testing technology</v>
      </c>
      <c r="E23" s="106">
        <v>203</v>
      </c>
      <c r="F23" s="106">
        <v>41945562</v>
      </c>
      <c r="G23" s="106" t="str">
        <f t="shared" si="1"/>
        <v>41,945,562.00</v>
      </c>
      <c r="H23" s="106" t="str">
        <f t="shared" si="2"/>
        <v>{21} &amp; {design \&amp; testing technology} &amp; {203} &amp; {\pounds41,945,562.00}\\</v>
      </c>
    </row>
    <row r="24" spans="2:8">
      <c r="B24" s="106">
        <v>22</v>
      </c>
      <c r="C24" s="106" t="s">
        <v>124</v>
      </c>
      <c r="D24" s="106" t="str">
        <f t="shared" si="0"/>
        <v>design engineering</v>
      </c>
      <c r="E24" s="106">
        <v>201</v>
      </c>
      <c r="F24" s="106">
        <v>36814905</v>
      </c>
      <c r="G24" s="106" t="str">
        <f t="shared" si="1"/>
        <v>36,814,905.00</v>
      </c>
      <c r="H24" s="106" t="str">
        <f t="shared" si="2"/>
        <v>{22} &amp; {design engineering} &amp; {201} &amp; {\pounds36,814,905.00}\\</v>
      </c>
    </row>
    <row r="25" spans="2:8">
      <c r="B25" s="106">
        <v>23</v>
      </c>
      <c r="C25" s="106" t="s">
        <v>109</v>
      </c>
      <c r="D25" s="106" t="str">
        <f t="shared" si="0"/>
        <v>fundamentals of computing</v>
      </c>
      <c r="E25" s="106">
        <v>197</v>
      </c>
      <c r="F25" s="106">
        <v>21206545</v>
      </c>
      <c r="G25" s="106" t="str">
        <f t="shared" si="1"/>
        <v>21,206,545.00</v>
      </c>
      <c r="H25" s="106" t="str">
        <f t="shared" si="2"/>
        <v>{23} &amp; {fundamentals of computing} &amp; {197} &amp; {\pounds21,206,545.00}\\</v>
      </c>
    </row>
    <row r="26" spans="2:8">
      <c r="B26" s="106">
        <v>24</v>
      </c>
      <c r="C26" s="106" t="s">
        <v>209</v>
      </c>
      <c r="D26" s="106" t="str">
        <f t="shared" si="0"/>
        <v>non-linear systems mathematics</v>
      </c>
      <c r="E26" s="106">
        <v>196</v>
      </c>
      <c r="F26" s="106">
        <v>14789767</v>
      </c>
      <c r="G26" s="106" t="str">
        <f t="shared" si="1"/>
        <v>14,789,767.00</v>
      </c>
      <c r="H26" s="106" t="str">
        <f t="shared" si="2"/>
        <v>{24} &amp; {non-linear systems mathematics} &amp; {196} &amp; {\pounds14,789,767.00}\\</v>
      </c>
    </row>
    <row r="27" spans="2:8">
      <c r="B27" s="106">
        <v>25</v>
      </c>
      <c r="C27" s="106" t="s">
        <v>230</v>
      </c>
      <c r="D27" s="106" t="str">
        <f t="shared" si="0"/>
        <v>building ops \&amp; management</v>
      </c>
      <c r="E27" s="106">
        <v>190</v>
      </c>
      <c r="F27" s="106">
        <v>17788250</v>
      </c>
      <c r="G27" s="106" t="str">
        <f t="shared" si="1"/>
        <v>17,788,250.00</v>
      </c>
      <c r="H27" s="106" t="str">
        <f t="shared" si="2"/>
        <v>{25} &amp; {building ops \&amp; management} &amp; {190} &amp; {\pounds17,788,250.00}\\</v>
      </c>
    </row>
    <row r="28" spans="2:8">
      <c r="B28" s="106">
        <v>26</v>
      </c>
      <c r="C28" s="106" t="s">
        <v>196</v>
      </c>
      <c r="D28" s="106" t="str">
        <f t="shared" si="0"/>
        <v>materials testing \&amp; eng.</v>
      </c>
      <c r="E28" s="106">
        <v>188</v>
      </c>
      <c r="F28" s="106">
        <v>28185972</v>
      </c>
      <c r="G28" s="106" t="str">
        <f t="shared" si="1"/>
        <v>28,185,972.00</v>
      </c>
      <c r="H28" s="106" t="str">
        <f t="shared" si="2"/>
        <v>{26} &amp; {materials testing \&amp; eng.} &amp; {188} &amp; {\pounds28,185,972.00}\\</v>
      </c>
    </row>
    <row r="29" spans="2:8">
      <c r="B29" s="106">
        <v>27</v>
      </c>
      <c r="C29" s="106" t="s">
        <v>172</v>
      </c>
      <c r="D29" s="106" t="str">
        <f t="shared" si="0"/>
        <v>asymmetric chemistry</v>
      </c>
      <c r="E29" s="106">
        <v>187</v>
      </c>
      <c r="F29" s="106">
        <v>12313075</v>
      </c>
      <c r="G29" s="106" t="str">
        <f t="shared" si="1"/>
        <v>12,313,075.00</v>
      </c>
      <c r="H29" s="106" t="str">
        <f t="shared" si="2"/>
        <v>{27} &amp; {asymmetric chemistry} &amp; {187} &amp; {\pounds12,313,075.00}\\</v>
      </c>
    </row>
    <row r="30" spans="2:8">
      <c r="B30" s="106">
        <v>28</v>
      </c>
      <c r="C30" s="106" t="s">
        <v>246</v>
      </c>
      <c r="D30" s="106" t="str">
        <f t="shared" si="0"/>
        <v>transport ops \&amp; management</v>
      </c>
      <c r="E30" s="106">
        <v>185</v>
      </c>
      <c r="F30" s="106">
        <v>16336183</v>
      </c>
      <c r="G30" s="106" t="str">
        <f t="shared" si="1"/>
        <v>16,336,183.00</v>
      </c>
      <c r="H30" s="106" t="str">
        <f t="shared" si="2"/>
        <v>{28} &amp; {transport ops \&amp; management} &amp; {185} &amp; {\pounds16,336,183.00}\\</v>
      </c>
    </row>
    <row r="31" spans="2:8">
      <c r="B31" s="106">
        <v>29</v>
      </c>
      <c r="C31" s="106" t="s">
        <v>117</v>
      </c>
      <c r="D31" s="106" t="str">
        <f t="shared" si="0"/>
        <v>rf \&amp; microwave technology</v>
      </c>
      <c r="E31" s="106">
        <v>184</v>
      </c>
      <c r="F31" s="106">
        <v>31149929</v>
      </c>
      <c r="G31" s="106" t="str">
        <f t="shared" si="1"/>
        <v>31,149,929.00</v>
      </c>
      <c r="H31" s="106" t="str">
        <f t="shared" si="2"/>
        <v>{29} &amp; {rf \&amp; microwave technology} &amp; {184} &amp; {\pounds31,149,929.00}\\</v>
      </c>
    </row>
    <row r="32" spans="2:8">
      <c r="B32" s="106">
        <v>30</v>
      </c>
      <c r="C32" s="106" t="s">
        <v>250</v>
      </c>
      <c r="D32" s="106" t="str">
        <f t="shared" si="0"/>
        <v>lasers \&amp; optics</v>
      </c>
      <c r="E32" s="106">
        <v>183</v>
      </c>
      <c r="F32" s="106">
        <v>40701092</v>
      </c>
      <c r="G32" s="106" t="str">
        <f t="shared" si="1"/>
        <v>40,701,092.00</v>
      </c>
      <c r="H32" s="106" t="str">
        <f t="shared" si="2"/>
        <v>{30} &amp; {lasers \&amp; optics} &amp; {183} &amp; {\pounds40,701,092.00}\\</v>
      </c>
    </row>
    <row r="33" spans="2:8">
      <c r="B33" s="106">
        <v>31</v>
      </c>
      <c r="C33" s="106" t="s">
        <v>108</v>
      </c>
      <c r="D33" s="106" t="str">
        <f t="shared" si="0"/>
        <v>digital signal processing</v>
      </c>
      <c r="E33" s="106">
        <v>182</v>
      </c>
      <c r="F33" s="106">
        <v>22004380</v>
      </c>
      <c r="G33" s="106" t="str">
        <f t="shared" si="1"/>
        <v>22,004,380.00</v>
      </c>
      <c r="H33" s="106" t="str">
        <f t="shared" si="2"/>
        <v>{31} &amp; {digital signal processing} &amp; {182} &amp; {\pounds22,004,380.00}\\</v>
      </c>
    </row>
    <row r="34" spans="2:8">
      <c r="B34" s="106">
        <v>32</v>
      </c>
      <c r="C34" s="106" t="s">
        <v>65</v>
      </c>
      <c r="D34" s="106" t="str">
        <f t="shared" si="0"/>
        <v>complex fluids \&amp; soft solids</v>
      </c>
      <c r="E34" s="106">
        <v>181</v>
      </c>
      <c r="F34" s="106">
        <v>25507581</v>
      </c>
      <c r="G34" s="106" t="str">
        <f t="shared" si="1"/>
        <v>25,507,581.00</v>
      </c>
      <c r="H34" s="106" t="str">
        <f t="shared" si="2"/>
        <v>{32} &amp; {complex fluids \&amp; soft solids} &amp; {181} &amp; {\pounds25,507,581.00}\\</v>
      </c>
    </row>
    <row r="35" spans="2:8">
      <c r="B35" s="106">
        <v>33</v>
      </c>
      <c r="C35" s="106" t="s">
        <v>82</v>
      </c>
      <c r="D35" s="106" t="str">
        <f t="shared" ref="D35:D66" si="3">SUBSTITUTE(C35, "&amp;", "\&amp;")</f>
        <v>information \&amp; knowledge mgmt</v>
      </c>
      <c r="E35" s="106">
        <v>167</v>
      </c>
      <c r="F35" s="106">
        <v>20543912</v>
      </c>
      <c r="G35" s="106" t="str">
        <f t="shared" ref="G35:G66" si="4">TEXT(F35,"#,##0.00")</f>
        <v>20,543,912.00</v>
      </c>
      <c r="H35" s="106" t="str">
        <f t="shared" si="2"/>
        <v>{33} &amp; {information \&amp; knowledge mgmt} &amp; {167} &amp; {\pounds20,543,912.00}\\</v>
      </c>
    </row>
    <row r="36" spans="2:8">
      <c r="B36" s="106">
        <v>34</v>
      </c>
      <c r="C36" s="106" t="s">
        <v>211</v>
      </c>
      <c r="D36" s="106" t="str">
        <f t="shared" si="3"/>
        <v>statistics \&amp; appl. probability</v>
      </c>
      <c r="E36" s="106">
        <v>167</v>
      </c>
      <c r="F36" s="106">
        <v>9415713</v>
      </c>
      <c r="G36" s="106" t="str">
        <f t="shared" si="4"/>
        <v>9,415,713.00</v>
      </c>
      <c r="H36" s="106" t="str">
        <f t="shared" si="2"/>
        <v>{34} &amp; {statistics \&amp; appl. probability} &amp; {167} &amp; {\pounds9,415,713.00}\\</v>
      </c>
    </row>
    <row r="37" spans="2:8">
      <c r="B37" s="106">
        <v>35</v>
      </c>
      <c r="C37" s="106" t="s">
        <v>127</v>
      </c>
      <c r="D37" s="106" t="str">
        <f t="shared" si="3"/>
        <v>manufact. business strategy</v>
      </c>
      <c r="E37" s="106">
        <v>161</v>
      </c>
      <c r="F37" s="106">
        <v>20137296</v>
      </c>
      <c r="G37" s="106" t="str">
        <f t="shared" si="4"/>
        <v>20,137,296.00</v>
      </c>
      <c r="H37" s="106" t="str">
        <f t="shared" si="2"/>
        <v>{35} &amp; {manufact. business strategy} &amp; {161} &amp; {\pounds20,137,296.00}\\</v>
      </c>
    </row>
    <row r="38" spans="2:8">
      <c r="B38" s="106">
        <v>36</v>
      </c>
      <c r="C38" s="106" t="s">
        <v>139</v>
      </c>
      <c r="D38" s="106" t="str">
        <f t="shared" si="3"/>
        <v>aerodynamics</v>
      </c>
      <c r="E38" s="106">
        <v>157</v>
      </c>
      <c r="F38" s="106">
        <v>18337451</v>
      </c>
      <c r="G38" s="106" t="str">
        <f t="shared" si="4"/>
        <v>18,337,451.00</v>
      </c>
      <c r="H38" s="106" t="str">
        <f t="shared" si="2"/>
        <v>{36} &amp; {aerodynamics} &amp; {157} &amp; {\pounds18,337,451.00}\\</v>
      </c>
    </row>
    <row r="39" spans="2:8">
      <c r="B39" s="106">
        <v>37</v>
      </c>
      <c r="C39" s="106" t="s">
        <v>232</v>
      </c>
      <c r="D39" s="106" t="str">
        <f t="shared" si="3"/>
        <v>construction ops \&amp; management</v>
      </c>
      <c r="E39" s="106">
        <v>155</v>
      </c>
      <c r="F39" s="106">
        <v>16333438</v>
      </c>
      <c r="G39" s="106" t="str">
        <f t="shared" si="4"/>
        <v>16,333,438.00</v>
      </c>
      <c r="H39" s="106" t="str">
        <f t="shared" si="2"/>
        <v>{37} &amp; {construction ops \&amp; management} &amp; {155} &amp; {\pounds16,333,438.00}\\</v>
      </c>
    </row>
    <row r="40" spans="2:8">
      <c r="B40" s="106">
        <v>38</v>
      </c>
      <c r="C40" s="106" t="s">
        <v>158</v>
      </c>
      <c r="D40" s="106" t="str">
        <f t="shared" si="3"/>
        <v>separation processes</v>
      </c>
      <c r="E40" s="106">
        <v>150</v>
      </c>
      <c r="F40" s="106">
        <v>15390746</v>
      </c>
      <c r="G40" s="106" t="str">
        <f t="shared" si="4"/>
        <v>15,390,746.00</v>
      </c>
      <c r="H40" s="106" t="str">
        <f t="shared" si="2"/>
        <v>{38} &amp; {separation processes} &amp; {150} &amp; {\pounds15,390,746.00}\\</v>
      </c>
    </row>
    <row r="41" spans="2:8">
      <c r="B41" s="106">
        <v>39</v>
      </c>
      <c r="C41" s="106" t="s">
        <v>205</v>
      </c>
      <c r="D41" s="106" t="str">
        <f t="shared" si="3"/>
        <v>continuum mechanics</v>
      </c>
      <c r="E41" s="106">
        <v>149</v>
      </c>
      <c r="F41" s="106">
        <v>9277276</v>
      </c>
      <c r="G41" s="106" t="str">
        <f t="shared" si="4"/>
        <v>9,277,276.00</v>
      </c>
      <c r="H41" s="106" t="str">
        <f t="shared" si="2"/>
        <v>{39} &amp; {continuum mechanics} &amp; {149} &amp; {\pounds9,277,276.00}\\</v>
      </c>
    </row>
    <row r="42" spans="2:8">
      <c r="B42" s="106">
        <v>40</v>
      </c>
      <c r="C42" s="106" t="s">
        <v>144</v>
      </c>
      <c r="D42" s="106" t="str">
        <f t="shared" si="3"/>
        <v>control engineering</v>
      </c>
      <c r="E42" s="106">
        <v>144</v>
      </c>
      <c r="F42" s="106">
        <v>17376770</v>
      </c>
      <c r="G42" s="106" t="str">
        <f t="shared" si="4"/>
        <v>17,376,770.00</v>
      </c>
      <c r="H42" s="106" t="str">
        <f t="shared" si="2"/>
        <v>{40} &amp; {control engineering} &amp; {144} &amp; {\pounds17,376,770.00}\\</v>
      </c>
    </row>
    <row r="43" spans="2:8">
      <c r="B43" s="106">
        <v>41</v>
      </c>
      <c r="C43" s="106" t="s">
        <v>116</v>
      </c>
      <c r="D43" s="106" t="str">
        <f t="shared" si="3"/>
        <v>parallel computing</v>
      </c>
      <c r="E43" s="106">
        <v>143</v>
      </c>
      <c r="F43" s="106">
        <v>19450475</v>
      </c>
      <c r="G43" s="106" t="str">
        <f t="shared" si="4"/>
        <v>19,450,475.00</v>
      </c>
      <c r="H43" s="106" t="str">
        <f t="shared" si="2"/>
        <v>{41} &amp; {parallel computing} &amp; {143} &amp; {\pounds19,450,475.00}\\</v>
      </c>
    </row>
    <row r="44" spans="2:8">
      <c r="B44" s="106">
        <v>42</v>
      </c>
      <c r="C44" s="106" t="s">
        <v>252</v>
      </c>
      <c r="D44" s="106" t="str">
        <f t="shared" si="3"/>
        <v>optical devices \&amp; subsystems</v>
      </c>
      <c r="E44" s="106">
        <v>141</v>
      </c>
      <c r="F44" s="106">
        <v>32936520</v>
      </c>
      <c r="G44" s="106" t="str">
        <f t="shared" si="4"/>
        <v>32,936,520.00</v>
      </c>
      <c r="H44" s="106" t="str">
        <f t="shared" si="2"/>
        <v>{42} &amp; {optical devices \&amp; subsystems} &amp; {141} &amp; {\pounds32,936,520.00}\\</v>
      </c>
    </row>
    <row r="45" spans="2:8">
      <c r="B45" s="106">
        <v>43</v>
      </c>
      <c r="C45" s="106" t="s">
        <v>210</v>
      </c>
      <c r="D45" s="106" t="str">
        <f t="shared" si="3"/>
        <v>numerical analysis</v>
      </c>
      <c r="E45" s="106">
        <v>137</v>
      </c>
      <c r="F45" s="106">
        <v>7901228</v>
      </c>
      <c r="G45" s="106" t="str">
        <f t="shared" si="4"/>
        <v>7,901,228.00</v>
      </c>
      <c r="H45" s="106" t="str">
        <f t="shared" si="2"/>
        <v>{43} &amp; {numerical analysis} &amp; {137} &amp; {\pounds7,901,228.00}\\</v>
      </c>
    </row>
    <row r="46" spans="2:8">
      <c r="B46" s="106">
        <v>44</v>
      </c>
      <c r="C46" s="106" t="s">
        <v>42</v>
      </c>
      <c r="D46" s="106" t="str">
        <f t="shared" si="3"/>
        <v>analytical science</v>
      </c>
      <c r="E46" s="106">
        <v>135</v>
      </c>
      <c r="F46" s="106">
        <v>22979378</v>
      </c>
      <c r="G46" s="106" t="str">
        <f t="shared" si="4"/>
        <v>22,979,378.00</v>
      </c>
      <c r="H46" s="106" t="str">
        <f t="shared" si="2"/>
        <v>{44} &amp; {analytical science} &amp; {135} &amp; {\pounds22,979,378.00}\\</v>
      </c>
    </row>
    <row r="47" spans="2:8">
      <c r="B47" s="106">
        <v>45</v>
      </c>
      <c r="C47" s="106" t="s">
        <v>170</v>
      </c>
      <c r="D47" s="106" t="str">
        <f t="shared" si="3"/>
        <v>particle technology</v>
      </c>
      <c r="E47" s="106">
        <v>135</v>
      </c>
      <c r="F47" s="106">
        <v>16776482</v>
      </c>
      <c r="G47" s="106" t="str">
        <f t="shared" si="4"/>
        <v>16,776,482.00</v>
      </c>
      <c r="H47" s="106" t="str">
        <f t="shared" si="2"/>
        <v>{45} &amp; {particle technology} &amp; {135} &amp; {\pounds16,776,482.00}\\</v>
      </c>
    </row>
    <row r="48" spans="2:8">
      <c r="B48" s="106">
        <v>46</v>
      </c>
      <c r="C48" s="106" t="s">
        <v>225</v>
      </c>
      <c r="D48" s="106" t="str">
        <f t="shared" si="3"/>
        <v>coastal \&amp; waterway engineering</v>
      </c>
      <c r="E48" s="106">
        <v>134</v>
      </c>
      <c r="F48" s="106">
        <v>13981192</v>
      </c>
      <c r="G48" s="106" t="str">
        <f t="shared" si="4"/>
        <v>13,981,192.00</v>
      </c>
      <c r="H48" s="106" t="str">
        <f t="shared" si="2"/>
        <v>{46} &amp; {coastal \&amp; waterway engineering} &amp; {134} &amp; {\pounds13,981,192.00}\\</v>
      </c>
    </row>
    <row r="49" spans="2:8">
      <c r="B49" s="106">
        <v>47</v>
      </c>
      <c r="C49" s="106" t="s">
        <v>168</v>
      </c>
      <c r="D49" s="106" t="str">
        <f t="shared" si="3"/>
        <v>manufact. enterprise ops\&amp; mgmt</v>
      </c>
      <c r="E49" s="106">
        <v>134</v>
      </c>
      <c r="F49" s="106">
        <v>19340531</v>
      </c>
      <c r="G49" s="106" t="str">
        <f t="shared" si="4"/>
        <v>19,340,531.00</v>
      </c>
      <c r="H49" s="106" t="str">
        <f t="shared" si="2"/>
        <v>{47} &amp; {manufact. enterprise ops\&amp; mgmt} &amp; {134} &amp; {\pounds19,340,531.00}\\</v>
      </c>
    </row>
    <row r="50" spans="2:8">
      <c r="B50" s="106">
        <v>48</v>
      </c>
      <c r="C50" s="106" t="s">
        <v>75</v>
      </c>
      <c r="D50" s="106" t="str">
        <f t="shared" si="3"/>
        <v>artificial intelligence</v>
      </c>
      <c r="E50" s="106">
        <v>133</v>
      </c>
      <c r="F50" s="106">
        <v>16834515</v>
      </c>
      <c r="G50" s="106" t="str">
        <f t="shared" si="4"/>
        <v>16,834,515.00</v>
      </c>
      <c r="H50" s="106" t="str">
        <f t="shared" si="2"/>
        <v>{48} &amp; {artificial intelligence} &amp; {133} &amp; {\pounds16,834,515.00}\\</v>
      </c>
    </row>
    <row r="51" spans="2:8">
      <c r="B51" s="106">
        <v>49</v>
      </c>
      <c r="C51" s="106" t="s">
        <v>243</v>
      </c>
      <c r="D51" s="106" t="str">
        <f t="shared" si="3"/>
        <v>ground engineering</v>
      </c>
      <c r="E51" s="106">
        <v>133</v>
      </c>
      <c r="F51" s="106">
        <v>11986760</v>
      </c>
      <c r="G51" s="106" t="str">
        <f t="shared" si="4"/>
        <v>11,986,760.00</v>
      </c>
      <c r="H51" s="106" t="str">
        <f t="shared" si="2"/>
        <v>{49} &amp; {ground engineering} &amp; {133} &amp; {\pounds11,986,760.00}\\</v>
      </c>
    </row>
    <row r="52" spans="2:8">
      <c r="B52" s="106">
        <v>50</v>
      </c>
      <c r="C52" s="106" t="s">
        <v>249</v>
      </c>
      <c r="D52" s="106" t="str">
        <f t="shared" si="3"/>
        <v>electronic devices \&amp; subsys.</v>
      </c>
      <c r="E52" s="106">
        <v>131</v>
      </c>
      <c r="F52" s="106">
        <v>66679316</v>
      </c>
      <c r="G52" s="106" t="str">
        <f t="shared" si="4"/>
        <v>66,679,316.00</v>
      </c>
      <c r="H52" s="106" t="str">
        <f t="shared" si="2"/>
        <v>{50} &amp; {electronic devices \&amp; subsys.} &amp; {131} &amp; {\pounds66,679,316.00}\\</v>
      </c>
    </row>
    <row r="53" spans="2:8">
      <c r="B53" s="106">
        <v>51</v>
      </c>
      <c r="C53" s="106" t="s">
        <v>178</v>
      </c>
      <c r="D53" s="106" t="str">
        <f t="shared" si="3"/>
        <v>electrochemical science \&amp; eng.</v>
      </c>
      <c r="E53" s="106">
        <v>129</v>
      </c>
      <c r="F53" s="106">
        <v>15001993</v>
      </c>
      <c r="G53" s="106" t="str">
        <f t="shared" si="4"/>
        <v>15,001,993.00</v>
      </c>
      <c r="H53" s="106" t="str">
        <f t="shared" si="2"/>
        <v>{51} &amp; {electrochemical science \&amp; eng.} &amp; {129} &amp; {\pounds15,001,993.00}\\</v>
      </c>
    </row>
    <row r="54" spans="2:8">
      <c r="B54" s="106">
        <v>52</v>
      </c>
      <c r="C54" s="106" t="s">
        <v>153</v>
      </c>
      <c r="D54" s="106" t="str">
        <f t="shared" si="3"/>
        <v>multiphase flow</v>
      </c>
      <c r="E54" s="106">
        <v>128</v>
      </c>
      <c r="F54" s="106">
        <v>14152281</v>
      </c>
      <c r="G54" s="106" t="str">
        <f t="shared" si="4"/>
        <v>14,152,281.00</v>
      </c>
      <c r="H54" s="106" t="str">
        <f t="shared" si="2"/>
        <v>{52} &amp; {multiphase flow} &amp; {128} &amp; {\pounds14,152,281.00}\\</v>
      </c>
    </row>
    <row r="55" spans="2:8">
      <c r="B55" s="106">
        <v>53</v>
      </c>
      <c r="C55" s="106" t="s">
        <v>169</v>
      </c>
      <c r="D55" s="106" t="str">
        <f t="shared" si="3"/>
        <v>manufacturing machine \&amp; plant</v>
      </c>
      <c r="E55" s="106">
        <v>125</v>
      </c>
      <c r="F55" s="106">
        <v>31421846</v>
      </c>
      <c r="G55" s="106" t="str">
        <f t="shared" si="4"/>
        <v>31,421,846.00</v>
      </c>
      <c r="H55" s="106" t="str">
        <f t="shared" si="2"/>
        <v>{53} &amp; {manufacturing machine \&amp; plant} &amp; {125} &amp; {\pounds31,421,846.00}\\</v>
      </c>
    </row>
    <row r="56" spans="2:8">
      <c r="B56" s="106">
        <v>54</v>
      </c>
      <c r="C56" s="106" t="s">
        <v>241</v>
      </c>
      <c r="D56" s="106" t="str">
        <f t="shared" si="3"/>
        <v>water engineering</v>
      </c>
      <c r="E56" s="106">
        <v>125</v>
      </c>
      <c r="F56" s="106">
        <v>12927527</v>
      </c>
      <c r="G56" s="106" t="str">
        <f t="shared" si="4"/>
        <v>12,927,527.00</v>
      </c>
      <c r="H56" s="106" t="str">
        <f t="shared" si="2"/>
        <v>{54} &amp; {water engineering} &amp; {125} &amp; {\pounds12,927,527.00}\\</v>
      </c>
    </row>
    <row r="57" spans="2:8">
      <c r="B57" s="106">
        <v>55</v>
      </c>
      <c r="C57" s="106" t="s">
        <v>163</v>
      </c>
      <c r="D57" s="106" t="str">
        <f t="shared" si="3"/>
        <v>design of process systems</v>
      </c>
      <c r="E57" s="106">
        <v>121</v>
      </c>
      <c r="F57" s="106">
        <v>34608994</v>
      </c>
      <c r="G57" s="106" t="str">
        <f t="shared" si="4"/>
        <v>34,608,994.00</v>
      </c>
      <c r="H57" s="106" t="str">
        <f t="shared" si="2"/>
        <v>{55} &amp; {design of process systems} &amp; {121} &amp; {\pounds34,608,994.00}\\</v>
      </c>
    </row>
    <row r="58" spans="2:8">
      <c r="B58" s="106">
        <v>56</v>
      </c>
      <c r="C58" s="106" t="s">
        <v>150</v>
      </c>
      <c r="D58" s="106" t="str">
        <f t="shared" si="3"/>
        <v>fluid dynamics</v>
      </c>
      <c r="E58" s="106">
        <v>121</v>
      </c>
      <c r="F58" s="106">
        <v>14296939</v>
      </c>
      <c r="G58" s="106" t="str">
        <f t="shared" si="4"/>
        <v>14,296,939.00</v>
      </c>
      <c r="H58" s="106" t="str">
        <f t="shared" si="2"/>
        <v>{56} &amp; {fluid dynamics} &amp; {121} &amp; {\pounds14,296,939.00}\\</v>
      </c>
    </row>
    <row r="59" spans="2:8">
      <c r="B59" s="106">
        <v>57</v>
      </c>
      <c r="C59" s="106" t="s">
        <v>94</v>
      </c>
      <c r="D59" s="106" t="str">
        <f t="shared" si="3"/>
        <v>human communication in ict</v>
      </c>
      <c r="E59" s="106">
        <v>117</v>
      </c>
      <c r="F59" s="106">
        <v>16907508</v>
      </c>
      <c r="G59" s="106" t="str">
        <f t="shared" si="4"/>
        <v>16,907,508.00</v>
      </c>
      <c r="H59" s="106" t="str">
        <f t="shared" si="2"/>
        <v>{57} &amp; {human communication in ict} &amp; {117} &amp; {\pounds16,907,508.00}\\</v>
      </c>
    </row>
    <row r="60" spans="2:8">
      <c r="B60" s="106">
        <v>58</v>
      </c>
      <c r="C60" s="106" t="s">
        <v>181</v>
      </c>
      <c r="D60" s="106" t="str">
        <f t="shared" si="3"/>
        <v>gas \&amp; solution phase reactions</v>
      </c>
      <c r="E60" s="106">
        <v>116</v>
      </c>
      <c r="F60" s="106">
        <v>18223275</v>
      </c>
      <c r="G60" s="106" t="str">
        <f t="shared" si="4"/>
        <v>18,223,275.00</v>
      </c>
      <c r="H60" s="106" t="str">
        <f t="shared" si="2"/>
        <v>{58} &amp; {gas \&amp; solution phase reactions} &amp; {116} &amp; {\pounds18,223,275.00}\\</v>
      </c>
    </row>
    <row r="61" spans="2:8">
      <c r="B61" s="106">
        <v>59</v>
      </c>
      <c r="C61" s="106" t="s">
        <v>95</v>
      </c>
      <c r="D61" s="106" t="str">
        <f t="shared" si="3"/>
        <v>human-computer interactions</v>
      </c>
      <c r="E61" s="106">
        <v>116</v>
      </c>
      <c r="F61" s="106">
        <v>13686888</v>
      </c>
      <c r="G61" s="106" t="str">
        <f t="shared" si="4"/>
        <v>13,686,888.00</v>
      </c>
      <c r="H61" s="106" t="str">
        <f t="shared" si="2"/>
        <v>{59} &amp; {human-computer interactions} &amp; {116} &amp; {\pounds13,686,888.00}\\</v>
      </c>
    </row>
    <row r="62" spans="2:8">
      <c r="B62" s="106">
        <v>60</v>
      </c>
      <c r="C62" s="106" t="s">
        <v>260</v>
      </c>
      <c r="D62" s="106" t="str">
        <f t="shared" si="3"/>
        <v>magnetism/magnetic phenomena</v>
      </c>
      <c r="E62" s="106">
        <v>116</v>
      </c>
      <c r="F62" s="106">
        <v>10388905</v>
      </c>
      <c r="G62" s="106" t="str">
        <f t="shared" si="4"/>
        <v>10,388,905.00</v>
      </c>
      <c r="H62" s="106" t="str">
        <f t="shared" si="2"/>
        <v>{60} &amp; {magnetism/magnetic phenomena} &amp; {116} &amp; {\pounds10,388,905.00}\\</v>
      </c>
    </row>
    <row r="63" spans="2:8">
      <c r="B63" s="106">
        <v>61</v>
      </c>
      <c r="C63" s="106" t="s">
        <v>251</v>
      </c>
      <c r="D63" s="106" t="str">
        <f t="shared" si="3"/>
        <v>optical communications</v>
      </c>
      <c r="E63" s="106">
        <v>113</v>
      </c>
      <c r="F63" s="106">
        <v>26182578</v>
      </c>
      <c r="G63" s="106" t="str">
        <f t="shared" si="4"/>
        <v>26,182,578.00</v>
      </c>
      <c r="H63" s="106" t="str">
        <f t="shared" si="2"/>
        <v>{61} &amp; {optical communications} &amp; {113} &amp; {\pounds26,182,578.00}\\</v>
      </c>
    </row>
    <row r="64" spans="2:8">
      <c r="B64" s="106">
        <v>62</v>
      </c>
      <c r="C64" s="106" t="s">
        <v>240</v>
      </c>
      <c r="D64" s="106" t="str">
        <f t="shared" si="3"/>
        <v>waste minimisation</v>
      </c>
      <c r="E64" s="106">
        <v>108</v>
      </c>
      <c r="F64" s="106">
        <v>13960979</v>
      </c>
      <c r="G64" s="106" t="str">
        <f t="shared" si="4"/>
        <v>13,960,979.00</v>
      </c>
      <c r="H64" s="106" t="str">
        <f t="shared" si="2"/>
        <v>{62} &amp; {waste minimisation} &amp; {108} &amp; {\pounds13,960,979.00}\\</v>
      </c>
    </row>
    <row r="65" spans="2:8">
      <c r="B65" s="106">
        <v>63</v>
      </c>
      <c r="C65" s="106" t="s">
        <v>46</v>
      </c>
      <c r="D65" s="106" t="str">
        <f t="shared" si="3"/>
        <v>biomaterials</v>
      </c>
      <c r="E65" s="106">
        <v>106</v>
      </c>
      <c r="F65" s="106">
        <v>28736961</v>
      </c>
      <c r="G65" s="106" t="str">
        <f t="shared" si="4"/>
        <v>28,736,961.00</v>
      </c>
      <c r="H65" s="106" t="str">
        <f t="shared" si="2"/>
        <v>{63} &amp; {biomaterials} &amp; {106} &amp; {\pounds28,736,961.00}\\</v>
      </c>
    </row>
    <row r="66" spans="2:8">
      <c r="B66" s="106">
        <v>64</v>
      </c>
      <c r="C66" s="106" t="s">
        <v>279</v>
      </c>
      <c r="D66" s="106" t="str">
        <f t="shared" si="3"/>
        <v>nuclear structure</v>
      </c>
      <c r="E66" s="106">
        <v>105</v>
      </c>
      <c r="F66" s="106">
        <v>56485878</v>
      </c>
      <c r="G66" s="106" t="str">
        <f t="shared" si="4"/>
        <v>56,485,878.00</v>
      </c>
      <c r="H66" s="106" t="str">
        <f t="shared" si="2"/>
        <v>{64} &amp; {nuclear structure} &amp; {105} &amp; {\pounds56,485,878.00}\\</v>
      </c>
    </row>
    <row r="67" spans="2:8">
      <c r="B67" s="106">
        <v>65</v>
      </c>
      <c r="C67" s="106" t="s">
        <v>92</v>
      </c>
      <c r="D67" s="106" t="str">
        <f t="shared" ref="D67:D98" si="5">SUBSTITUTE(C67, "&amp;", "\&amp;")</f>
        <v>design processes</v>
      </c>
      <c r="E67" s="106">
        <v>102</v>
      </c>
      <c r="F67" s="106">
        <v>23411382</v>
      </c>
      <c r="G67" s="106" t="str">
        <f t="shared" ref="G67:G98" si="6">TEXT(F67,"#,##0.00")</f>
        <v>23,411,382.00</v>
      </c>
      <c r="H67" s="106" t="str">
        <f t="shared" si="2"/>
        <v>{65} &amp; {design processes} &amp; {102} &amp; {\pounds23,411,382.00}\\</v>
      </c>
    </row>
    <row r="68" spans="2:8">
      <c r="B68" s="106">
        <v>66</v>
      </c>
      <c r="C68" s="106" t="s">
        <v>198</v>
      </c>
      <c r="D68" s="106" t="str">
        <f t="shared" si="5"/>
        <v>oil \&amp; gas extraction</v>
      </c>
      <c r="E68" s="106">
        <v>93</v>
      </c>
      <c r="F68" s="106">
        <v>11019413</v>
      </c>
      <c r="G68" s="106" t="str">
        <f t="shared" si="6"/>
        <v>11,019,413.00</v>
      </c>
      <c r="H68" s="106" t="str">
        <f t="shared" ref="H68:H131" si="7">"{"&amp;B68&amp;"}"&amp;" &amp; "&amp;"{"&amp;D68&amp;"}"&amp;" &amp; "&amp;"{"&amp;E68&amp;"} &amp; {\pounds"&amp;G68&amp;"}"&amp;"\\"</f>
        <v>{66} &amp; {oil \&amp; gas extraction} &amp; {93} &amp; {\pounds11,019,413.00}\\</v>
      </c>
    </row>
    <row r="69" spans="2:8">
      <c r="B69" s="106">
        <v>67</v>
      </c>
      <c r="C69" s="106" t="s">
        <v>147</v>
      </c>
      <c r="D69" s="106" t="str">
        <f t="shared" si="5"/>
        <v>electric motor \&amp; drive systems</v>
      </c>
      <c r="E69" s="106">
        <v>92</v>
      </c>
      <c r="F69" s="106">
        <v>12038073</v>
      </c>
      <c r="G69" s="106" t="str">
        <f t="shared" si="6"/>
        <v>12,038,073.00</v>
      </c>
      <c r="H69" s="106" t="str">
        <f t="shared" si="7"/>
        <v>{67} &amp; {electric motor \&amp; drive systems} &amp; {92} &amp; {\pounds12,038,073.00}\\</v>
      </c>
    </row>
    <row r="70" spans="2:8">
      <c r="B70" s="106">
        <v>68</v>
      </c>
      <c r="C70" s="106" t="s">
        <v>208</v>
      </c>
      <c r="D70" s="106" t="str">
        <f t="shared" si="5"/>
        <v>mathematical physics</v>
      </c>
      <c r="E70" s="106">
        <v>90</v>
      </c>
      <c r="F70" s="106">
        <v>5859517</v>
      </c>
      <c r="G70" s="106" t="str">
        <f t="shared" si="6"/>
        <v>5,859,517.00</v>
      </c>
      <c r="H70" s="106" t="str">
        <f t="shared" si="7"/>
        <v>{68} &amp; {mathematical physics} &amp; {90} &amp; {\pounds5,859,517.00}\\</v>
      </c>
    </row>
    <row r="71" spans="2:8">
      <c r="B71" s="106">
        <v>69</v>
      </c>
      <c r="C71" s="106" t="s">
        <v>233</v>
      </c>
      <c r="D71" s="106" t="str">
        <f t="shared" si="5"/>
        <v>energy efficiency</v>
      </c>
      <c r="E71" s="106">
        <v>80</v>
      </c>
      <c r="F71" s="106">
        <v>9621048</v>
      </c>
      <c r="G71" s="106" t="str">
        <f t="shared" si="6"/>
        <v>9,621,048.00</v>
      </c>
      <c r="H71" s="106" t="str">
        <f t="shared" si="7"/>
        <v>{69} &amp; {energy efficiency} &amp; {80} &amp; {\pounds9,621,048.00}\\</v>
      </c>
    </row>
    <row r="72" spans="2:8">
      <c r="B72" s="106">
        <v>70</v>
      </c>
      <c r="C72" s="106" t="s">
        <v>222</v>
      </c>
      <c r="D72" s="106" t="str">
        <f t="shared" si="5"/>
        <v>urban \&amp; land management</v>
      </c>
      <c r="E72" s="106">
        <v>75</v>
      </c>
      <c r="F72" s="106">
        <v>9099271</v>
      </c>
      <c r="G72" s="106" t="str">
        <f t="shared" si="6"/>
        <v>9,099,271.00</v>
      </c>
      <c r="H72" s="106" t="str">
        <f t="shared" si="7"/>
        <v>{70} &amp; {urban \&amp; land management} &amp; {75} &amp; {\pounds9,099,271.00}\\</v>
      </c>
    </row>
    <row r="73" spans="2:8">
      <c r="B73" s="106">
        <v>71</v>
      </c>
      <c r="C73" s="106" t="s">
        <v>151</v>
      </c>
      <c r="D73" s="106" t="str">
        <f t="shared" si="5"/>
        <v>heat \&amp; mass transfer</v>
      </c>
      <c r="E73" s="106">
        <v>73</v>
      </c>
      <c r="F73" s="106">
        <v>7483859</v>
      </c>
      <c r="G73" s="106" t="str">
        <f t="shared" si="6"/>
        <v>7,483,859.00</v>
      </c>
      <c r="H73" s="106" t="str">
        <f t="shared" si="7"/>
        <v>{71} &amp; {heat \&amp; mass transfer} &amp; {73} &amp; {\pounds7,483,859.00}\\</v>
      </c>
    </row>
    <row r="74" spans="2:8">
      <c r="B74" s="106">
        <v>72</v>
      </c>
      <c r="C74" s="106" t="s">
        <v>177</v>
      </c>
      <c r="D74" s="106" t="str">
        <f t="shared" si="5"/>
        <v>co-ordination chemistry</v>
      </c>
      <c r="E74" s="106">
        <v>68</v>
      </c>
      <c r="F74" s="106">
        <v>6228805</v>
      </c>
      <c r="G74" s="106" t="str">
        <f t="shared" si="6"/>
        <v>6,228,805.00</v>
      </c>
      <c r="H74" s="106" t="str">
        <f t="shared" si="7"/>
        <v>{72} &amp; {co-ordination chemistry} &amp; {68} &amp; {\pounds6,228,805.00}\\</v>
      </c>
    </row>
    <row r="75" spans="2:8">
      <c r="B75" s="106">
        <v>73</v>
      </c>
      <c r="C75" s="106" t="s">
        <v>83</v>
      </c>
      <c r="D75" s="106" t="str">
        <f t="shared" si="5"/>
        <v>intelligent measurement sys.</v>
      </c>
      <c r="E75" s="106">
        <v>68</v>
      </c>
      <c r="F75" s="106">
        <v>8550439</v>
      </c>
      <c r="G75" s="106" t="str">
        <f t="shared" si="6"/>
        <v>8,550,439.00</v>
      </c>
      <c r="H75" s="106" t="str">
        <f t="shared" si="7"/>
        <v>{73} &amp; {intelligent measurement sys.} &amp; {68} &amp; {\pounds8,550,439.00}\\</v>
      </c>
    </row>
    <row r="76" spans="2:8">
      <c r="B76" s="106">
        <v>74</v>
      </c>
      <c r="C76" s="106" t="s">
        <v>101</v>
      </c>
      <c r="D76" s="106" t="str">
        <f t="shared" si="5"/>
        <v>robotics \&amp; autonomy</v>
      </c>
      <c r="E76" s="106">
        <v>65</v>
      </c>
      <c r="F76" s="106">
        <v>8514063</v>
      </c>
      <c r="G76" s="106" t="str">
        <f t="shared" si="6"/>
        <v>8,514,063.00</v>
      </c>
      <c r="H76" s="106" t="str">
        <f t="shared" si="7"/>
        <v>{74} &amp; {robotics \&amp; autonomy} &amp; {65} &amp; {\pounds8,514,063.00}\\</v>
      </c>
    </row>
    <row r="77" spans="2:8">
      <c r="B77" s="106">
        <v>75</v>
      </c>
      <c r="C77" s="106" t="s">
        <v>261</v>
      </c>
      <c r="D77" s="106" t="str">
        <f t="shared" si="5"/>
        <v>solar technology</v>
      </c>
      <c r="E77" s="106">
        <v>65</v>
      </c>
      <c r="F77" s="106">
        <v>8448834</v>
      </c>
      <c r="G77" s="106" t="str">
        <f t="shared" si="6"/>
        <v>8,448,834.00</v>
      </c>
      <c r="H77" s="106" t="str">
        <f t="shared" si="7"/>
        <v>{75} &amp; {solar technology} &amp; {65} &amp; {\pounds8,448,834.00}\\</v>
      </c>
    </row>
    <row r="78" spans="2:8">
      <c r="B78" s="106">
        <v>76</v>
      </c>
      <c r="C78" s="106" t="s">
        <v>265</v>
      </c>
      <c r="D78" s="106" t="str">
        <f t="shared" si="5"/>
        <v>plasmas - laser \&amp; fusion</v>
      </c>
      <c r="E78" s="106">
        <v>59</v>
      </c>
      <c r="F78" s="106">
        <v>12421790</v>
      </c>
      <c r="G78" s="106" t="str">
        <f t="shared" si="6"/>
        <v>12,421,790.00</v>
      </c>
      <c r="H78" s="106" t="str">
        <f t="shared" si="7"/>
        <v>{76} &amp; {plasmas - laser \&amp; fusion} &amp; {59} &amp; {\pounds12,421,790.00}\\</v>
      </c>
    </row>
    <row r="79" spans="2:8">
      <c r="B79" s="106">
        <v>77</v>
      </c>
      <c r="C79" s="106" t="s">
        <v>206</v>
      </c>
      <c r="D79" s="106" t="str">
        <f t="shared" si="5"/>
        <v>logic \&amp; combinatorics</v>
      </c>
      <c r="E79" s="106">
        <v>58</v>
      </c>
      <c r="F79" s="106">
        <v>1774069</v>
      </c>
      <c r="G79" s="106" t="str">
        <f t="shared" si="6"/>
        <v>1,774,069.00</v>
      </c>
      <c r="H79" s="106" t="str">
        <f t="shared" si="7"/>
        <v>{77} &amp; {logic \&amp; combinatorics} &amp; {58} &amp; {\pounds1,774,069.00}\\</v>
      </c>
    </row>
    <row r="80" spans="2:8">
      <c r="B80" s="106">
        <v>78</v>
      </c>
      <c r="C80" s="106" t="s">
        <v>270</v>
      </c>
      <c r="D80" s="106" t="str">
        <f t="shared" si="5"/>
        <v>quantum fluids \&amp; solids</v>
      </c>
      <c r="E80" s="106">
        <v>57</v>
      </c>
      <c r="F80" s="106">
        <v>9503058</v>
      </c>
      <c r="G80" s="106" t="str">
        <f t="shared" si="6"/>
        <v>9,503,058.00</v>
      </c>
      <c r="H80" s="106" t="str">
        <f t="shared" si="7"/>
        <v>{78} &amp; {quantum fluids \&amp; solids} &amp; {57} &amp; {\pounds9,503,058.00}\\</v>
      </c>
    </row>
    <row r="81" spans="2:8">
      <c r="B81" s="106">
        <v>79</v>
      </c>
      <c r="C81" s="106" t="s">
        <v>130</v>
      </c>
      <c r="D81" s="106" t="str">
        <f t="shared" si="5"/>
        <v>multimedia</v>
      </c>
      <c r="E81" s="106">
        <v>56</v>
      </c>
      <c r="F81" s="106">
        <v>7560581</v>
      </c>
      <c r="G81" s="106" t="str">
        <f t="shared" si="6"/>
        <v>7,560,581.00</v>
      </c>
      <c r="H81" s="106" t="str">
        <f t="shared" si="7"/>
        <v>{79} &amp; {multimedia} &amp; {56} &amp; {\pounds7,560,581.00}\\</v>
      </c>
    </row>
    <row r="82" spans="2:8">
      <c r="B82" s="106">
        <v>80</v>
      </c>
      <c r="C82" s="106" t="s">
        <v>266</v>
      </c>
      <c r="D82" s="106" t="str">
        <f t="shared" si="5"/>
        <v>plasmas - technological</v>
      </c>
      <c r="E82" s="106">
        <v>56</v>
      </c>
      <c r="F82" s="106">
        <v>6505639</v>
      </c>
      <c r="G82" s="106" t="str">
        <f t="shared" si="6"/>
        <v>6,505,639.00</v>
      </c>
      <c r="H82" s="106" t="str">
        <f t="shared" si="7"/>
        <v>{80} &amp; {plasmas - technological} &amp; {56} &amp; {\pounds6,505,639.00}\\</v>
      </c>
    </row>
    <row r="83" spans="2:8">
      <c r="B83" s="106">
        <v>81</v>
      </c>
      <c r="C83" s="106" t="s">
        <v>157</v>
      </c>
      <c r="D83" s="106" t="str">
        <f t="shared" si="5"/>
        <v>rheology</v>
      </c>
      <c r="E83" s="106">
        <v>50</v>
      </c>
      <c r="F83" s="106">
        <v>5332002</v>
      </c>
      <c r="G83" s="106" t="str">
        <f t="shared" si="6"/>
        <v>5,332,002.00</v>
      </c>
      <c r="H83" s="106" t="str">
        <f t="shared" si="7"/>
        <v>{81} &amp; {rheology} &amp; {50} &amp; {\pounds5,332,002.00}\\</v>
      </c>
    </row>
    <row r="84" spans="2:8">
      <c r="B84" s="106">
        <v>82</v>
      </c>
      <c r="C84" s="106" t="s">
        <v>166</v>
      </c>
      <c r="D84" s="106" t="str">
        <f t="shared" si="5"/>
        <v>intelligent \&amp; expert systems</v>
      </c>
      <c r="E84" s="106">
        <v>49</v>
      </c>
      <c r="F84" s="106">
        <v>6395361</v>
      </c>
      <c r="G84" s="106" t="str">
        <f t="shared" si="6"/>
        <v>6,395,361.00</v>
      </c>
      <c r="H84" s="106" t="str">
        <f t="shared" si="7"/>
        <v>{82} &amp; {intelligent \&amp; expert systems} &amp; {49} &amp; {\pounds6,395,361.00}\\</v>
      </c>
    </row>
    <row r="85" spans="2:8">
      <c r="B85" s="106">
        <v>83</v>
      </c>
      <c r="C85" s="106" t="s">
        <v>121</v>
      </c>
      <c r="D85" s="106" t="str">
        <f t="shared" si="5"/>
        <v>vlsi design</v>
      </c>
      <c r="E85" s="106">
        <v>49</v>
      </c>
      <c r="F85" s="106">
        <v>14850916</v>
      </c>
      <c r="G85" s="106" t="str">
        <f t="shared" si="6"/>
        <v>14,850,916.00</v>
      </c>
      <c r="H85" s="106" t="str">
        <f t="shared" si="7"/>
        <v>{83} &amp; {vlsi design} &amp; {49} &amp; {\pounds14,850,916.00}\\</v>
      </c>
    </row>
    <row r="86" spans="2:8">
      <c r="B86" s="106">
        <v>84</v>
      </c>
      <c r="C86" s="106" t="s">
        <v>90</v>
      </c>
      <c r="D86" s="106" t="str">
        <f t="shared" si="5"/>
        <v>cognitive science appl. in ict</v>
      </c>
      <c r="E86" s="106">
        <v>48</v>
      </c>
      <c r="F86" s="106">
        <v>4200498</v>
      </c>
      <c r="G86" s="106" t="str">
        <f t="shared" si="6"/>
        <v>4,200,498.00</v>
      </c>
      <c r="H86" s="106" t="str">
        <f t="shared" si="7"/>
        <v>{84} &amp; {cognitive science appl. in ict} &amp; {48} &amp; {\pounds4,200,498.00}\\</v>
      </c>
    </row>
    <row r="87" spans="2:8">
      <c r="B87" s="106">
        <v>85</v>
      </c>
      <c r="C87" s="106" t="s">
        <v>185</v>
      </c>
      <c r="D87" s="106" t="str">
        <f t="shared" si="5"/>
        <v>physical organic chemistry</v>
      </c>
      <c r="E87" s="106">
        <v>46</v>
      </c>
      <c r="F87" s="106">
        <v>4441567</v>
      </c>
      <c r="G87" s="106" t="str">
        <f t="shared" si="6"/>
        <v>4,441,567.00</v>
      </c>
      <c r="H87" s="106" t="str">
        <f t="shared" si="7"/>
        <v>{85} &amp; {physical organic chemistry} &amp; {46} &amp; {\pounds4,441,567.00}\\</v>
      </c>
    </row>
    <row r="88" spans="2:8">
      <c r="B88" s="106">
        <v>86</v>
      </c>
      <c r="C88" s="106" t="s">
        <v>194</v>
      </c>
      <c r="D88" s="106" t="str">
        <f t="shared" si="5"/>
        <v>fuel cell technologies</v>
      </c>
      <c r="E88" s="106">
        <v>44</v>
      </c>
      <c r="F88" s="106">
        <v>5698208</v>
      </c>
      <c r="G88" s="106" t="str">
        <f t="shared" si="6"/>
        <v>5,698,208.00</v>
      </c>
      <c r="H88" s="106" t="str">
        <f t="shared" si="7"/>
        <v>{86} &amp; {fuel cell technologies} &amp; {44} &amp; {\pounds5,698,208.00}\\</v>
      </c>
    </row>
    <row r="89" spans="2:8">
      <c r="B89" s="106">
        <v>87</v>
      </c>
      <c r="C89" s="106" t="s">
        <v>155</v>
      </c>
      <c r="D89" s="106" t="str">
        <f t="shared" si="5"/>
        <v>power sys man, prot \&amp; control</v>
      </c>
      <c r="E89" s="106">
        <v>44</v>
      </c>
      <c r="F89" s="106">
        <v>5110041</v>
      </c>
      <c r="G89" s="106" t="str">
        <f t="shared" si="6"/>
        <v>5,110,041.00</v>
      </c>
      <c r="H89" s="106" t="str">
        <f t="shared" si="7"/>
        <v>{87} &amp; {power sys man, prot \&amp; control} &amp; {44} &amp; {\pounds5,110,041.00}\\</v>
      </c>
    </row>
    <row r="90" spans="2:8">
      <c r="B90" s="106">
        <v>88</v>
      </c>
      <c r="C90" s="106" t="s">
        <v>140</v>
      </c>
      <c r="D90" s="106" t="str">
        <f t="shared" si="5"/>
        <v>assess/remediate contamination</v>
      </c>
      <c r="E90" s="106">
        <v>42</v>
      </c>
      <c r="F90" s="106">
        <v>4953719</v>
      </c>
      <c r="G90" s="106" t="str">
        <f t="shared" si="6"/>
        <v>4,953,719.00</v>
      </c>
      <c r="H90" s="106" t="str">
        <f t="shared" si="7"/>
        <v>{88} &amp; {assess/remediate contamination} &amp; {42} &amp; {\pounds4,953,719.00}\\</v>
      </c>
    </row>
    <row r="91" spans="2:8">
      <c r="B91" s="106">
        <v>89</v>
      </c>
      <c r="C91" s="106" t="s">
        <v>239</v>
      </c>
      <c r="D91" s="106" t="str">
        <f t="shared" si="5"/>
        <v>waste management</v>
      </c>
      <c r="E91" s="106">
        <v>42</v>
      </c>
      <c r="F91" s="106">
        <v>4825299</v>
      </c>
      <c r="G91" s="106" t="str">
        <f t="shared" si="6"/>
        <v>4,825,299.00</v>
      </c>
      <c r="H91" s="106" t="str">
        <f t="shared" si="7"/>
        <v>{89} &amp; {waste management} &amp; {42} &amp; {\pounds4,825,299.00}\\</v>
      </c>
    </row>
    <row r="92" spans="2:8">
      <c r="B92" s="106">
        <v>90</v>
      </c>
      <c r="C92" s="106" t="s">
        <v>255</v>
      </c>
      <c r="D92" s="106" t="str">
        <f t="shared" si="5"/>
        <v>power electronics</v>
      </c>
      <c r="E92" s="106">
        <v>41</v>
      </c>
      <c r="F92" s="106">
        <v>5666961</v>
      </c>
      <c r="G92" s="106" t="str">
        <f t="shared" si="6"/>
        <v>5,666,961.00</v>
      </c>
      <c r="H92" s="106" t="str">
        <f t="shared" si="7"/>
        <v>{90} &amp; {power electronics} &amp; {41} &amp; {\pounds5,666,961.00}\\</v>
      </c>
    </row>
    <row r="93" spans="2:8">
      <c r="B93" s="106">
        <v>91</v>
      </c>
      <c r="C93" s="106" t="s">
        <v>156</v>
      </c>
      <c r="D93" s="106" t="str">
        <f t="shared" si="5"/>
        <v>power systems plant</v>
      </c>
      <c r="E93" s="106">
        <v>39</v>
      </c>
      <c r="F93" s="106">
        <v>4760209</v>
      </c>
      <c r="G93" s="106" t="str">
        <f t="shared" si="6"/>
        <v>4,760,209.00</v>
      </c>
      <c r="H93" s="106" t="str">
        <f t="shared" si="7"/>
        <v>{91} &amp; {power systems plant} &amp; {39} &amp; {\pounds4,760,209.00}\\</v>
      </c>
    </row>
    <row r="94" spans="2:8">
      <c r="B94" s="106">
        <v>92</v>
      </c>
      <c r="C94" s="106" t="s">
        <v>202</v>
      </c>
      <c r="D94" s="106" t="str">
        <f t="shared" si="5"/>
        <v>mathematical aspects of or</v>
      </c>
      <c r="E94" s="106">
        <v>37</v>
      </c>
      <c r="F94" s="106">
        <v>5061582</v>
      </c>
      <c r="G94" s="106" t="str">
        <f t="shared" si="6"/>
        <v>5,061,582.00</v>
      </c>
      <c r="H94" s="106" t="str">
        <f t="shared" si="7"/>
        <v>{92} &amp; {mathematical aspects of or} &amp; {37} &amp; {\pounds5,061,582.00}\\</v>
      </c>
    </row>
    <row r="95" spans="2:8">
      <c r="B95" s="106">
        <v>93</v>
      </c>
      <c r="C95" s="106" t="s">
        <v>253</v>
      </c>
      <c r="D95" s="106" t="str">
        <f t="shared" si="5"/>
        <v>optical phenomena</v>
      </c>
      <c r="E95" s="106">
        <v>34</v>
      </c>
      <c r="F95" s="106">
        <v>4493384</v>
      </c>
      <c r="G95" s="106" t="str">
        <f t="shared" si="6"/>
        <v>4,493,384.00</v>
      </c>
      <c r="H95" s="106" t="str">
        <f t="shared" si="7"/>
        <v>{93} &amp; {optical phenomena} &amp; {34} &amp; {\pounds4,493,384.00}\\</v>
      </c>
    </row>
    <row r="96" spans="2:8">
      <c r="B96" s="106">
        <v>94</v>
      </c>
      <c r="C96" s="106" t="s">
        <v>287</v>
      </c>
      <c r="D96" s="106" t="str">
        <f t="shared" si="5"/>
        <v>safety \&amp; reliability of plant</v>
      </c>
      <c r="E96" s="106">
        <v>33</v>
      </c>
      <c r="F96" s="106">
        <v>3330300</v>
      </c>
      <c r="G96" s="106" t="str">
        <f t="shared" si="6"/>
        <v>3,330,300.00</v>
      </c>
      <c r="H96" s="106" t="str">
        <f t="shared" si="7"/>
        <v>{94} &amp; {safety \&amp; reliability of plant} &amp; {33} &amp; {\pounds3,330,300.00}\\</v>
      </c>
    </row>
    <row r="97" spans="2:8">
      <c r="B97" s="106">
        <v>95</v>
      </c>
      <c r="C97" s="106" t="s">
        <v>120</v>
      </c>
      <c r="D97" s="106" t="str">
        <f t="shared" si="5"/>
        <v>system on chip</v>
      </c>
      <c r="E97" s="106">
        <v>33</v>
      </c>
      <c r="F97" s="106">
        <v>6091931</v>
      </c>
      <c r="G97" s="106" t="str">
        <f t="shared" si="6"/>
        <v>6,091,931.00</v>
      </c>
      <c r="H97" s="106" t="str">
        <f t="shared" si="7"/>
        <v>{95} &amp; {system on chip} &amp; {33} &amp; {\pounds6,091,931.00}\\</v>
      </c>
    </row>
    <row r="98" spans="2:8">
      <c r="B98" s="106">
        <v>96</v>
      </c>
      <c r="C98" s="106" t="s">
        <v>102</v>
      </c>
      <c r="D98" s="106" t="str">
        <f t="shared" si="5"/>
        <v>vision \&amp; senses - ict appl.</v>
      </c>
      <c r="E98" s="106">
        <v>33</v>
      </c>
      <c r="F98" s="106">
        <v>3475973</v>
      </c>
      <c r="G98" s="106" t="str">
        <f t="shared" si="6"/>
        <v>3,475,973.00</v>
      </c>
      <c r="H98" s="106" t="str">
        <f t="shared" si="7"/>
        <v>{96} &amp; {vision \&amp; senses - ict appl.} &amp; {33} &amp; {\pounds3,475,973.00}\\</v>
      </c>
    </row>
    <row r="99" spans="2:8">
      <c r="B99" s="106">
        <v>97</v>
      </c>
      <c r="C99" s="106" t="s">
        <v>197</v>
      </c>
      <c r="D99" s="106" t="str">
        <f t="shared" ref="D99:D130" si="8">SUBSTITUTE(C99, "&amp;", "\&amp;")</f>
        <v>mech. \&amp; fluid power transmiss.</v>
      </c>
      <c r="E99" s="106">
        <v>32</v>
      </c>
      <c r="F99" s="106">
        <v>6860993</v>
      </c>
      <c r="G99" s="106" t="str">
        <f t="shared" ref="G99:G130" si="9">TEXT(F99,"#,##0.00")</f>
        <v>6,860,993.00</v>
      </c>
      <c r="H99" s="106" t="str">
        <f t="shared" si="7"/>
        <v>{97} &amp; {mech. \&amp; fluid power transmiss.} &amp; {32} &amp; {\pounds6,860,993.00}\\</v>
      </c>
    </row>
    <row r="100" spans="2:8">
      <c r="B100" s="106">
        <v>98</v>
      </c>
      <c r="C100" s="106" t="s">
        <v>275</v>
      </c>
      <c r="D100" s="106" t="str">
        <f t="shared" si="8"/>
        <v>combinatorial chemistry</v>
      </c>
      <c r="E100" s="106">
        <v>30</v>
      </c>
      <c r="F100" s="106">
        <v>31979080</v>
      </c>
      <c r="G100" s="106" t="str">
        <f t="shared" si="9"/>
        <v>31,979,080.00</v>
      </c>
      <c r="H100" s="106" t="str">
        <f t="shared" si="7"/>
        <v>{98} &amp; {combinatorial chemistry} &amp; {30} &amp; {\pounds31,979,080.00}\\</v>
      </c>
    </row>
    <row r="101" spans="2:8">
      <c r="B101" s="106">
        <v>99</v>
      </c>
      <c r="C101" s="106" t="s">
        <v>248</v>
      </c>
      <c r="D101" s="106" t="str">
        <f t="shared" si="8"/>
        <v>displays</v>
      </c>
      <c r="E101" s="106">
        <v>29</v>
      </c>
      <c r="F101" s="106">
        <v>4170045</v>
      </c>
      <c r="G101" s="106" t="str">
        <f t="shared" si="9"/>
        <v>4,170,045.00</v>
      </c>
      <c r="H101" s="106" t="str">
        <f t="shared" si="7"/>
        <v>{99} &amp; {displays} &amp; {29} &amp; {\pounds4,170,045.00}\\</v>
      </c>
    </row>
    <row r="102" spans="2:8">
      <c r="B102" s="106">
        <v>100</v>
      </c>
      <c r="C102" s="106" t="s">
        <v>192</v>
      </c>
      <c r="D102" s="106" t="str">
        <f t="shared" si="8"/>
        <v>energy storage</v>
      </c>
      <c r="E102" s="106">
        <v>28</v>
      </c>
      <c r="F102" s="106">
        <v>3824556</v>
      </c>
      <c r="G102" s="106" t="str">
        <f t="shared" si="9"/>
        <v>3,824,556.00</v>
      </c>
      <c r="H102" s="106" t="str">
        <f t="shared" si="7"/>
        <v>{100} &amp; {energy storage} &amp; {28} &amp; {\pounds3,824,556.00}\\</v>
      </c>
    </row>
    <row r="103" spans="2:8">
      <c r="B103" s="106">
        <v>101</v>
      </c>
      <c r="C103" s="106" t="s">
        <v>179</v>
      </c>
      <c r="D103" s="106" t="str">
        <f t="shared" si="8"/>
        <v>electromagnetics</v>
      </c>
      <c r="E103" s="106">
        <v>25</v>
      </c>
      <c r="F103" s="106">
        <v>3082744</v>
      </c>
      <c r="G103" s="106" t="str">
        <f t="shared" si="9"/>
        <v>3,082,744.00</v>
      </c>
      <c r="H103" s="106" t="str">
        <f t="shared" si="7"/>
        <v>{101} &amp; {electromagnetics} &amp; {25} &amp; {\pounds3,082,744.00}\\</v>
      </c>
    </row>
    <row r="104" spans="2:8">
      <c r="B104" s="106">
        <v>102</v>
      </c>
      <c r="C104" s="106" t="s">
        <v>236</v>
      </c>
      <c r="D104" s="106" t="str">
        <f t="shared" si="8"/>
        <v>pavement engineering</v>
      </c>
      <c r="E104" s="106">
        <v>25</v>
      </c>
      <c r="F104" s="106">
        <v>2628005</v>
      </c>
      <c r="G104" s="106" t="str">
        <f t="shared" si="9"/>
        <v>2,628,005.00</v>
      </c>
      <c r="H104" s="106" t="str">
        <f t="shared" si="7"/>
        <v>{102} &amp; {pavement engineering} &amp; {25} &amp; {\pounds2,628,005.00}\\</v>
      </c>
    </row>
    <row r="105" spans="2:8">
      <c r="B105" s="106">
        <v>103</v>
      </c>
      <c r="C105" s="106" t="s">
        <v>159</v>
      </c>
      <c r="D105" s="106" t="str">
        <f t="shared" si="8"/>
        <v>underwater engineering</v>
      </c>
      <c r="E105" s="106">
        <v>25</v>
      </c>
      <c r="F105" s="106">
        <v>2526036</v>
      </c>
      <c r="G105" s="106" t="str">
        <f t="shared" si="9"/>
        <v>2,526,036.00</v>
      </c>
      <c r="H105" s="106" t="str">
        <f t="shared" si="7"/>
        <v>{103} &amp; {underwater engineering} &amp; {25} &amp; {\pounds2,526,036.00}\\</v>
      </c>
    </row>
    <row r="106" spans="2:8">
      <c r="B106" s="106">
        <v>104</v>
      </c>
      <c r="C106" s="106" t="s">
        <v>173</v>
      </c>
      <c r="D106" s="106" t="str">
        <f t="shared" si="8"/>
        <v>carbohydrate chemistry</v>
      </c>
      <c r="E106" s="106">
        <v>24</v>
      </c>
      <c r="F106" s="106">
        <v>1920505</v>
      </c>
      <c r="G106" s="106" t="str">
        <f t="shared" si="9"/>
        <v>1,920,505.00</v>
      </c>
      <c r="H106" s="106" t="str">
        <f t="shared" si="7"/>
        <v>{104} &amp; {carbohydrate chemistry} &amp; {24} &amp; {\pounds1,920,505.00}\\</v>
      </c>
    </row>
    <row r="107" spans="2:8">
      <c r="B107" s="106">
        <v>105</v>
      </c>
      <c r="C107" s="106" t="s">
        <v>142</v>
      </c>
      <c r="D107" s="106" t="str">
        <f t="shared" si="8"/>
        <v>coal technology</v>
      </c>
      <c r="E107" s="106">
        <v>23</v>
      </c>
      <c r="F107" s="106">
        <v>1844856</v>
      </c>
      <c r="G107" s="106" t="str">
        <f t="shared" si="9"/>
        <v>1,844,856.00</v>
      </c>
      <c r="H107" s="106" t="str">
        <f t="shared" si="7"/>
        <v>{105} &amp; {coal technology} &amp; {23} &amp; {\pounds1,844,856.00}\\</v>
      </c>
    </row>
    <row r="108" spans="2:8">
      <c r="B108" s="106">
        <v>106</v>
      </c>
      <c r="C108" s="106" t="s">
        <v>188</v>
      </c>
      <c r="D108" s="106" t="str">
        <f t="shared" si="8"/>
        <v>reactor engineering</v>
      </c>
      <c r="E108" s="106">
        <v>23</v>
      </c>
      <c r="F108" s="106">
        <v>2635800</v>
      </c>
      <c r="G108" s="106" t="str">
        <f t="shared" si="9"/>
        <v>2,635,800.00</v>
      </c>
      <c r="H108" s="106" t="str">
        <f t="shared" si="7"/>
        <v>{106} &amp; {reactor engineering} &amp; {23} &amp; {\pounds2,635,800.00}\\</v>
      </c>
    </row>
    <row r="109" spans="2:8">
      <c r="B109" s="106">
        <v>107</v>
      </c>
      <c r="C109" s="106" t="s">
        <v>123</v>
      </c>
      <c r="D109" s="106" t="str">
        <f t="shared" si="8"/>
        <v>computer graphics \&amp; visual.</v>
      </c>
      <c r="E109" s="106">
        <v>21</v>
      </c>
      <c r="F109" s="106">
        <v>3943981</v>
      </c>
      <c r="G109" s="106" t="str">
        <f t="shared" si="9"/>
        <v>3,943,981.00</v>
      </c>
      <c r="H109" s="106" t="str">
        <f t="shared" si="7"/>
        <v>{107} &amp; {computer graphics \&amp; visual.} &amp; {21} &amp; {\pounds3,943,981.00}\\</v>
      </c>
    </row>
    <row r="110" spans="2:8">
      <c r="B110" s="106">
        <v>108</v>
      </c>
      <c r="C110" s="106" t="s">
        <v>160</v>
      </c>
      <c r="D110" s="106" t="str">
        <f t="shared" si="8"/>
        <v>wind power</v>
      </c>
      <c r="E110" s="106">
        <v>17</v>
      </c>
      <c r="F110" s="106">
        <v>1563905</v>
      </c>
      <c r="G110" s="106" t="str">
        <f t="shared" si="9"/>
        <v>1,563,905.00</v>
      </c>
      <c r="H110" s="106" t="str">
        <f t="shared" si="7"/>
        <v>{108} &amp; {wind power} &amp; {17} &amp; {\pounds1,563,905.00}\\</v>
      </c>
    </row>
    <row r="111" spans="2:8">
      <c r="B111" s="106">
        <v>109</v>
      </c>
      <c r="C111" s="106" t="s">
        <v>286</v>
      </c>
      <c r="D111" s="106" t="str">
        <f t="shared" si="8"/>
        <v>mining \&amp; minerals extraction</v>
      </c>
      <c r="E111" s="106">
        <v>14</v>
      </c>
      <c r="F111" s="106">
        <v>1292033</v>
      </c>
      <c r="G111" s="106" t="str">
        <f t="shared" si="9"/>
        <v>1,292,033.00</v>
      </c>
      <c r="H111" s="106" t="str">
        <f t="shared" si="7"/>
        <v>{109} &amp; {mining \&amp; minerals extraction} &amp; {14} &amp; {\pounds1,292,033.00}\\</v>
      </c>
    </row>
    <row r="112" spans="2:8">
      <c r="B112" s="106">
        <v>110</v>
      </c>
      <c r="C112" s="106" t="s">
        <v>47</v>
      </c>
      <c r="D112" s="106" t="str">
        <f t="shared" si="8"/>
        <v>med.instrument.device\&amp; equip.</v>
      </c>
      <c r="E112" s="106">
        <v>12</v>
      </c>
      <c r="F112" s="106">
        <v>2352888</v>
      </c>
      <c r="G112" s="106" t="str">
        <f t="shared" si="9"/>
        <v>2,352,888.00</v>
      </c>
      <c r="H112" s="106" t="str">
        <f t="shared" si="7"/>
        <v>{110} &amp; {med.instrument.device\&amp; equip.} &amp; {12} &amp; {\pounds2,352,888.00}\\</v>
      </c>
    </row>
    <row r="113" spans="2:8">
      <c r="B113" s="106">
        <v>111</v>
      </c>
      <c r="C113" s="106" t="s">
        <v>138</v>
      </c>
      <c r="D113" s="106" t="str">
        <f t="shared" si="8"/>
        <v>acoustics</v>
      </c>
      <c r="E113" s="106">
        <v>8</v>
      </c>
      <c r="F113" s="106">
        <v>1492933</v>
      </c>
      <c r="G113" s="106" t="str">
        <f t="shared" si="9"/>
        <v>1,492,933.00</v>
      </c>
      <c r="H113" s="106" t="str">
        <f t="shared" si="7"/>
        <v>{111} &amp; {acoustics} &amp; {8} &amp; {\pounds1,492,933.00}\\</v>
      </c>
    </row>
    <row r="114" spans="2:8">
      <c r="B114" s="106">
        <v>112</v>
      </c>
      <c r="C114" s="106" t="s">
        <v>148</v>
      </c>
      <c r="D114" s="106" t="str">
        <f t="shared" si="8"/>
        <v>energy - conventional</v>
      </c>
      <c r="E114" s="106">
        <v>8</v>
      </c>
      <c r="F114" s="106">
        <v>1599229</v>
      </c>
      <c r="G114" s="106" t="str">
        <f t="shared" si="9"/>
        <v>1,599,229.00</v>
      </c>
      <c r="H114" s="106" t="str">
        <f t="shared" si="7"/>
        <v>{112} &amp; {energy - conventional} &amp; {8} &amp; {\pounds1,599,229.00}\\</v>
      </c>
    </row>
    <row r="115" spans="2:8">
      <c r="B115" s="106">
        <v>113</v>
      </c>
      <c r="C115" s="106" t="s">
        <v>271</v>
      </c>
      <c r="D115" s="106" t="str">
        <f t="shared" si="8"/>
        <v>quantum optics \&amp; information</v>
      </c>
      <c r="E115" s="106">
        <v>8</v>
      </c>
      <c r="F115" s="106">
        <v>1372472</v>
      </c>
      <c r="G115" s="106" t="str">
        <f t="shared" si="9"/>
        <v>1,372,472.00</v>
      </c>
      <c r="H115" s="106" t="str">
        <f t="shared" si="7"/>
        <v>{113} &amp; {quantum optics \&amp; information} &amp; {8} &amp; {\pounds1,372,472.00}\\</v>
      </c>
    </row>
    <row r="116" spans="2:8">
      <c r="B116" s="106">
        <v>114</v>
      </c>
      <c r="C116" s="106" t="s">
        <v>272</v>
      </c>
      <c r="D116" s="106" t="str">
        <f t="shared" si="8"/>
        <v>scattering \&amp; spectroscopy</v>
      </c>
      <c r="E116" s="106">
        <v>7</v>
      </c>
      <c r="F116" s="106">
        <v>1743101</v>
      </c>
      <c r="G116" s="106" t="str">
        <f t="shared" si="9"/>
        <v>1,743,101.00</v>
      </c>
      <c r="H116" s="106" t="str">
        <f t="shared" si="7"/>
        <v>{114} &amp; {scattering \&amp; spectroscopy} &amp; {7} &amp; {\pounds1,743,101.00}\\</v>
      </c>
    </row>
    <row r="117" spans="2:8">
      <c r="B117" s="106">
        <v>115</v>
      </c>
      <c r="C117" s="106" t="s">
        <v>66</v>
      </c>
      <c r="D117" s="106" t="str">
        <f t="shared" si="8"/>
        <v>theoretical biology</v>
      </c>
      <c r="E117" s="106">
        <v>7</v>
      </c>
      <c r="F117" s="106">
        <v>2621923</v>
      </c>
      <c r="G117" s="106" t="str">
        <f t="shared" si="9"/>
        <v>2,621,923.00</v>
      </c>
      <c r="H117" s="106" t="str">
        <f t="shared" si="7"/>
        <v>{115} &amp; {theoretical biology} &amp; {7} &amp; {\pounds2,621,923.00}\\</v>
      </c>
    </row>
    <row r="118" spans="2:8">
      <c r="B118" s="106">
        <v>116</v>
      </c>
      <c r="C118" s="106" t="s">
        <v>152</v>
      </c>
      <c r="D118" s="106" t="str">
        <f t="shared" si="8"/>
        <v>microsystems</v>
      </c>
      <c r="E118" s="106">
        <v>6</v>
      </c>
      <c r="F118" s="106">
        <v>732237</v>
      </c>
      <c r="G118" s="106" t="str">
        <f t="shared" si="9"/>
        <v>732,237.00</v>
      </c>
      <c r="H118" s="106" t="str">
        <f t="shared" si="7"/>
        <v>{116} &amp; {microsystems} &amp; {6} &amp; {\pounds732,237.00}\\</v>
      </c>
    </row>
    <row r="119" spans="2:8">
      <c r="B119" s="106">
        <v>117</v>
      </c>
      <c r="C119" s="106" t="s">
        <v>56</v>
      </c>
      <c r="D119" s="106" t="str">
        <f t="shared" si="8"/>
        <v>tissue engineering</v>
      </c>
      <c r="E119" s="106">
        <v>6</v>
      </c>
      <c r="F119" s="106">
        <v>4297807</v>
      </c>
      <c r="G119" s="106" t="str">
        <f t="shared" si="9"/>
        <v>4,297,807.00</v>
      </c>
      <c r="H119" s="106" t="str">
        <f t="shared" si="7"/>
        <v>{117} &amp; {tissue engineering} &amp; {6} &amp; {\pounds4,297,807.00}\\</v>
      </c>
    </row>
    <row r="120" spans="2:8">
      <c r="B120" s="106">
        <v>118</v>
      </c>
      <c r="C120" s="106" t="s">
        <v>141</v>
      </c>
      <c r="D120" s="106" t="str">
        <f t="shared" si="8"/>
        <v>bioenergy</v>
      </c>
      <c r="E120" s="106">
        <v>5</v>
      </c>
      <c r="F120" s="106">
        <v>562963</v>
      </c>
      <c r="G120" s="106" t="str">
        <f t="shared" si="9"/>
        <v>562,963.00</v>
      </c>
      <c r="H120" s="106" t="str">
        <f t="shared" si="7"/>
        <v>{118} &amp; {bioenergy} &amp; {5} &amp; {\pounds562,963.00}\\</v>
      </c>
    </row>
    <row r="121" spans="2:8">
      <c r="B121" s="106">
        <v>119</v>
      </c>
      <c r="C121" s="106" t="s">
        <v>227</v>
      </c>
      <c r="D121" s="106" t="str">
        <f t="shared" si="8"/>
        <v>energy - nuclear</v>
      </c>
      <c r="E121" s="106">
        <v>4</v>
      </c>
      <c r="F121" s="106">
        <v>348634</v>
      </c>
      <c r="G121" s="106" t="str">
        <f t="shared" si="9"/>
        <v>348,634.00</v>
      </c>
      <c r="H121" s="106" t="str">
        <f t="shared" si="7"/>
        <v>{119} &amp; {energy - nuclear} &amp; {4} &amp; {\pounds348,634.00}\\</v>
      </c>
    </row>
    <row r="122" spans="2:8">
      <c r="B122" s="106">
        <v>120</v>
      </c>
      <c r="C122" s="106" t="s">
        <v>59</v>
      </c>
      <c r="D122" s="106" t="str">
        <f t="shared" si="8"/>
        <v>medical science \&amp; disease</v>
      </c>
      <c r="E122" s="106">
        <v>4</v>
      </c>
      <c r="F122" s="106">
        <v>256576</v>
      </c>
      <c r="G122" s="106" t="str">
        <f t="shared" si="9"/>
        <v>256,576.00</v>
      </c>
      <c r="H122" s="106" t="str">
        <f t="shared" si="7"/>
        <v>{120} &amp; {medical science \&amp; disease} &amp; {4} &amp; {\pounds256,576.00}\\</v>
      </c>
    </row>
    <row r="123" spans="2:8">
      <c r="B123" s="106">
        <v>121</v>
      </c>
      <c r="C123" s="106" t="s">
        <v>221</v>
      </c>
      <c r="D123" s="106" t="str">
        <f t="shared" si="8"/>
        <v>sustainable energy networks</v>
      </c>
      <c r="E123" s="106">
        <v>4</v>
      </c>
      <c r="F123" s="106">
        <v>505989</v>
      </c>
      <c r="G123" s="106" t="str">
        <f t="shared" si="9"/>
        <v>505,989.00</v>
      </c>
      <c r="H123" s="106" t="str">
        <f t="shared" si="7"/>
        <v>{121} &amp; {sustainable energy networks} &amp; {4} &amp; {\pounds505,989.00}\\</v>
      </c>
    </row>
    <row r="124" spans="2:8">
      <c r="B124" s="106">
        <v>122</v>
      </c>
      <c r="C124" s="106" t="s">
        <v>268</v>
      </c>
      <c r="D124" s="106" t="str">
        <f t="shared" si="8"/>
        <v>cold atomic species</v>
      </c>
      <c r="E124" s="106">
        <v>3</v>
      </c>
      <c r="F124" s="106">
        <v>480395</v>
      </c>
      <c r="G124" s="106" t="str">
        <f t="shared" si="9"/>
        <v>480,395.00</v>
      </c>
      <c r="H124" s="106" t="str">
        <f t="shared" si="7"/>
        <v>{122} &amp; {cold atomic species} &amp; {3} &amp; {\pounds480,395.00}\\</v>
      </c>
    </row>
    <row r="125" spans="2:8">
      <c r="B125" s="106">
        <v>123</v>
      </c>
      <c r="C125" s="106" t="s">
        <v>53</v>
      </c>
      <c r="D125" s="106" t="str">
        <f t="shared" si="8"/>
        <v>development (biosciences)</v>
      </c>
      <c r="E125" s="106">
        <v>3</v>
      </c>
      <c r="F125" s="106">
        <v>156308</v>
      </c>
      <c r="G125" s="106" t="str">
        <f t="shared" si="9"/>
        <v>156,308.00</v>
      </c>
      <c r="H125" s="106" t="str">
        <f t="shared" si="7"/>
        <v>{123} &amp; {development (biosciences)} &amp; {3} &amp; {\pounds156,308.00}\\</v>
      </c>
    </row>
    <row r="126" spans="2:8">
      <c r="B126" s="106">
        <v>124</v>
      </c>
      <c r="C126" s="106" t="s">
        <v>98</v>
      </c>
      <c r="D126" s="106" t="str">
        <f t="shared" si="8"/>
        <v>music \&amp; acoustic technology</v>
      </c>
      <c r="E126" s="106">
        <v>3</v>
      </c>
      <c r="F126" s="106">
        <v>535230</v>
      </c>
      <c r="G126" s="106" t="str">
        <f t="shared" si="9"/>
        <v>535,230.00</v>
      </c>
      <c r="H126" s="106" t="str">
        <f t="shared" si="7"/>
        <v>{124} &amp; {music \&amp; acoustic technology} &amp; {3} &amp; {\pounds535,230.00}\\</v>
      </c>
    </row>
    <row r="127" spans="2:8">
      <c r="B127" s="106">
        <v>125</v>
      </c>
      <c r="C127" s="106" t="s">
        <v>238</v>
      </c>
      <c r="D127" s="106" t="str">
        <f t="shared" si="8"/>
        <v>sustainable energy vectors</v>
      </c>
      <c r="E127" s="106">
        <v>3</v>
      </c>
      <c r="F127" s="106">
        <v>250025</v>
      </c>
      <c r="G127" s="106" t="str">
        <f t="shared" si="9"/>
        <v>250,025.00</v>
      </c>
      <c r="H127" s="106" t="str">
        <f t="shared" si="7"/>
        <v>{125} &amp; {sustainable energy vectors} &amp; {3} &amp; {\pounds250,025.00}\\</v>
      </c>
    </row>
    <row r="128" spans="2:8">
      <c r="B128" s="106">
        <v>126</v>
      </c>
      <c r="C128" s="106" t="s">
        <v>162</v>
      </c>
      <c r="D128" s="106" t="str">
        <f t="shared" si="8"/>
        <v>bioprocess engineering</v>
      </c>
      <c r="E128" s="106">
        <v>2</v>
      </c>
      <c r="F128" s="106">
        <v>893176</v>
      </c>
      <c r="G128" s="106" t="str">
        <f t="shared" si="9"/>
        <v>893,176.00</v>
      </c>
      <c r="H128" s="106" t="str">
        <f t="shared" si="7"/>
        <v>{126} &amp; {bioprocess engineering} &amp; {2} &amp; {\pounds893,176.00}\\</v>
      </c>
    </row>
    <row r="129" spans="2:8">
      <c r="B129" s="106">
        <v>127</v>
      </c>
      <c r="C129" s="106" t="s">
        <v>63</v>
      </c>
      <c r="D129" s="106" t="str">
        <f t="shared" si="8"/>
        <v>cells</v>
      </c>
      <c r="E129" s="106">
        <v>2</v>
      </c>
      <c r="F129" s="106">
        <v>727467</v>
      </c>
      <c r="G129" s="106" t="str">
        <f t="shared" si="9"/>
        <v>727,467.00</v>
      </c>
      <c r="H129" s="106" t="str">
        <f t="shared" si="7"/>
        <v>{127} &amp; {cells} &amp; {2} &amp; {\pounds727,467.00}\\</v>
      </c>
    </row>
    <row r="130" spans="2:8">
      <c r="B130" s="106">
        <v>128</v>
      </c>
      <c r="C130" s="106" t="s">
        <v>269</v>
      </c>
      <c r="D130" s="106" t="str">
        <f t="shared" si="8"/>
        <v>light-matter interactions</v>
      </c>
      <c r="E130" s="106">
        <v>2</v>
      </c>
      <c r="F130" s="106">
        <v>173047</v>
      </c>
      <c r="G130" s="106" t="str">
        <f t="shared" si="9"/>
        <v>173,047.00</v>
      </c>
      <c r="H130" s="106" t="str">
        <f t="shared" si="7"/>
        <v>{128} &amp; {light-matter interactions} &amp; {2} &amp; {\pounds173,047.00}\\</v>
      </c>
    </row>
    <row r="131" spans="2:8">
      <c r="B131" s="106">
        <v>129</v>
      </c>
      <c r="C131" s="106" t="s">
        <v>58</v>
      </c>
      <c r="D131" s="106" t="str">
        <f t="shared" ref="D131:D138" si="10">SUBSTITUTE(C131, "&amp;", "\&amp;")</f>
        <v>bioelectronic devices</v>
      </c>
      <c r="E131" s="106">
        <v>1</v>
      </c>
      <c r="F131" s="106">
        <v>49679</v>
      </c>
      <c r="G131" s="106" t="str">
        <f t="shared" ref="G131:G138" si="11">TEXT(F131,"#,##0.00")</f>
        <v>49,679.00</v>
      </c>
      <c r="H131" s="106" t="str">
        <f t="shared" si="7"/>
        <v>{129} &amp; {bioelectronic devices} &amp; {1} &amp; {\pounds49,679.00}\\</v>
      </c>
    </row>
    <row r="132" spans="2:8">
      <c r="B132" s="106">
        <v>130</v>
      </c>
      <c r="C132" s="106" t="s">
        <v>71</v>
      </c>
      <c r="D132" s="106" t="str">
        <f t="shared" si="10"/>
        <v>catalysis \&amp; enzymology</v>
      </c>
      <c r="E132" s="106">
        <v>1</v>
      </c>
      <c r="F132" s="106">
        <v>104794</v>
      </c>
      <c r="G132" s="106" t="str">
        <f t="shared" si="11"/>
        <v>104,794.00</v>
      </c>
      <c r="H132" s="106" t="str">
        <f t="shared" ref="H132:H138" si="12">"{"&amp;B132&amp;"}"&amp;" &amp; "&amp;"{"&amp;D132&amp;"}"&amp;" &amp; "&amp;"{"&amp;E132&amp;"} &amp; {\pounds"&amp;G132&amp;"}"&amp;"\\"</f>
        <v>{130} &amp; {catalysis \&amp; enzymology} &amp; {1} &amp; {\pounds104,794.00}\\</v>
      </c>
    </row>
    <row r="133" spans="2:8">
      <c r="B133" s="106">
        <v>131</v>
      </c>
      <c r="C133" s="106" t="s">
        <v>73</v>
      </c>
      <c r="D133" s="106" t="str">
        <f t="shared" si="10"/>
        <v>chemical biology</v>
      </c>
      <c r="E133" s="106">
        <v>1</v>
      </c>
      <c r="F133" s="106">
        <v>104794</v>
      </c>
      <c r="G133" s="106" t="str">
        <f t="shared" si="11"/>
        <v>104,794.00</v>
      </c>
      <c r="H133" s="106" t="str">
        <f t="shared" si="12"/>
        <v>{131} &amp; {chemical biology} &amp; {1} &amp; {\pounds104,794.00}\\</v>
      </c>
    </row>
    <row r="134" spans="2:8">
      <c r="B134" s="106">
        <v>132</v>
      </c>
      <c r="C134" s="106" t="s">
        <v>55</v>
      </c>
      <c r="D134" s="106" t="str">
        <f t="shared" si="10"/>
        <v>drug formulation \&amp; delivery</v>
      </c>
      <c r="E134" s="106">
        <v>1</v>
      </c>
      <c r="F134" s="106">
        <v>51697</v>
      </c>
      <c r="G134" s="106" t="str">
        <f t="shared" si="11"/>
        <v>51,697.00</v>
      </c>
      <c r="H134" s="106" t="str">
        <f t="shared" si="12"/>
        <v>{132} &amp; {drug formulation \&amp; delivery} &amp; {1} &amp; {\pounds51,697.00}\\</v>
      </c>
    </row>
    <row r="135" spans="2:8">
      <c r="B135" s="106">
        <v>133</v>
      </c>
      <c r="C135" s="106" t="s">
        <v>129</v>
      </c>
      <c r="D135" s="106" t="str">
        <f t="shared" si="10"/>
        <v>mobile computing</v>
      </c>
      <c r="E135" s="106">
        <v>1</v>
      </c>
      <c r="F135" s="106">
        <v>1500000</v>
      </c>
      <c r="G135" s="106" t="str">
        <f t="shared" si="11"/>
        <v>1,500,000.00</v>
      </c>
      <c r="H135" s="106" t="str">
        <f t="shared" si="12"/>
        <v>{133} &amp; {mobile computing} &amp; {1} &amp; {\pounds1,500,000.00}\\</v>
      </c>
    </row>
    <row r="136" spans="2:8">
      <c r="B136" s="106">
        <v>134</v>
      </c>
      <c r="C136" s="106" t="s">
        <v>113</v>
      </c>
      <c r="D136" s="106" t="str">
        <f t="shared" si="10"/>
        <v>modelling \&amp; simul. of it sys.</v>
      </c>
      <c r="E136" s="106">
        <v>1</v>
      </c>
      <c r="F136" s="106">
        <v>51943</v>
      </c>
      <c r="G136" s="106" t="str">
        <f t="shared" si="11"/>
        <v>51,943.00</v>
      </c>
      <c r="H136" s="106" t="str">
        <f t="shared" si="12"/>
        <v>{134} &amp; {modelling \&amp; simul. of it sys.} &amp; {1} &amp; {\pounds51,943.00}\\</v>
      </c>
    </row>
    <row r="137" spans="2:8">
      <c r="B137" s="106">
        <v>135</v>
      </c>
      <c r="C137" s="106" t="s">
        <v>64</v>
      </c>
      <c r="D137" s="106" t="str">
        <f t="shared" si="10"/>
        <v>population ecology</v>
      </c>
      <c r="E137" s="106">
        <v>1</v>
      </c>
      <c r="F137" s="106">
        <v>52668</v>
      </c>
      <c r="G137" s="106" t="str">
        <f t="shared" si="11"/>
        <v>52,668.00</v>
      </c>
      <c r="H137" s="106" t="str">
        <f t="shared" si="12"/>
        <v>{135} &amp; {population ecology} &amp; {1} &amp; {\pounds52,668.00}\\</v>
      </c>
    </row>
    <row r="138" spans="2:8">
      <c r="B138" s="106">
        <v>136</v>
      </c>
      <c r="C138" s="106" t="s">
        <v>262</v>
      </c>
      <c r="D138" s="106" t="str">
        <f t="shared" si="10"/>
        <v>tools for the biosciences</v>
      </c>
      <c r="E138" s="106">
        <v>1</v>
      </c>
      <c r="F138" s="106">
        <v>131372</v>
      </c>
      <c r="G138" s="106" t="str">
        <f t="shared" si="11"/>
        <v>131,372.00</v>
      </c>
      <c r="H138" s="106" t="str">
        <f t="shared" si="12"/>
        <v>{136} &amp; {tools for the biosciences} &amp; {1} &amp; {\pounds131,372.00}\\</v>
      </c>
    </row>
  </sheetData>
  <sortState ref="C3:G138">
    <sortCondition descending="1" ref="E3:E138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141"/>
  <sheetViews>
    <sheetView workbookViewId="0">
      <selection activeCell="H120" sqref="H120"/>
    </sheetView>
  </sheetViews>
  <sheetFormatPr defaultRowHeight="15"/>
  <cols>
    <col min="2" max="2" width="30.7109375" bestFit="1" customWidth="1"/>
    <col min="3" max="3" width="31.7109375" bestFit="1" customWidth="1"/>
    <col min="4" max="5" width="3.7109375" bestFit="1" customWidth="1"/>
    <col min="8" max="8" width="58.85546875" bestFit="1" customWidth="1"/>
  </cols>
  <sheetData>
    <row r="1" spans="2:9">
      <c r="F1" s="78"/>
      <c r="I1" s="78"/>
    </row>
    <row r="2" spans="2:9" ht="15.75" thickBot="1">
      <c r="F2" s="78"/>
      <c r="H2" s="132" t="s">
        <v>313</v>
      </c>
      <c r="I2" s="78"/>
    </row>
    <row r="3" spans="2:9" ht="30">
      <c r="B3" s="85" t="s">
        <v>41</v>
      </c>
      <c r="C3" s="85" t="s">
        <v>42</v>
      </c>
      <c r="D3" s="111" t="s">
        <v>43</v>
      </c>
      <c r="E3" s="115" t="s">
        <v>44</v>
      </c>
      <c r="F3" s="78"/>
      <c r="H3" s="123" t="str">
        <f>SUBSTITUTE(B3&amp;", "&amp;C3&amp;", "&amp;B4, "&amp;", "\&amp;")</f>
        <v>ageing: chemistry/biochemistry, analytical science, biomedical sciences</v>
      </c>
      <c r="I3" s="78"/>
    </row>
    <row r="4" spans="2:9" ht="15.75" thickBot="1">
      <c r="B4" s="87" t="s">
        <v>45</v>
      </c>
      <c r="C4" s="87"/>
      <c r="D4" s="112"/>
      <c r="E4" s="116"/>
      <c r="F4" s="78"/>
      <c r="H4" s="87"/>
      <c r="I4" s="78"/>
    </row>
    <row r="5" spans="2:9" ht="30">
      <c r="B5" s="86" t="s">
        <v>46</v>
      </c>
      <c r="C5" s="86" t="s">
        <v>47</v>
      </c>
      <c r="D5" s="113" t="s">
        <v>48</v>
      </c>
      <c r="E5" s="116"/>
      <c r="F5" s="78"/>
      <c r="H5" s="124" t="str">
        <f>SUBSTITUTE(B5&amp;", "&amp;C5&amp;", "&amp;B6&amp;", "&amp;C6, "&amp;", "\&amp;")</f>
        <v>biomaterials, med.instrument.device\&amp; equip., biomechanics \&amp; rehabilitation, medical imaging</v>
      </c>
      <c r="I5" s="78"/>
    </row>
    <row r="6" spans="2:9">
      <c r="B6" s="85" t="s">
        <v>49</v>
      </c>
      <c r="C6" s="85" t="s">
        <v>50</v>
      </c>
      <c r="D6" s="111"/>
      <c r="E6" s="116"/>
      <c r="F6" s="78"/>
      <c r="H6" s="85"/>
      <c r="I6" s="78"/>
    </row>
    <row r="7" spans="2:9" ht="30">
      <c r="B7" s="85" t="s">
        <v>51</v>
      </c>
      <c r="C7" s="85" t="s">
        <v>52</v>
      </c>
      <c r="D7" s="111"/>
      <c r="E7" s="116"/>
      <c r="F7" s="78"/>
      <c r="H7" s="123" t="str">
        <f>SUBSTITUTE(B7&amp;", "&amp;C7&amp;", "&amp;B8&amp;", "&amp;C8, "&amp;", "\&amp;")</f>
        <v>biomedical neuroscience, novel industrial products, development (biosciences), systems neuroscience</v>
      </c>
      <c r="I7" s="78"/>
    </row>
    <row r="8" spans="2:9">
      <c r="B8" s="85" t="s">
        <v>53</v>
      </c>
      <c r="C8" s="85" t="s">
        <v>54</v>
      </c>
      <c r="D8" s="111"/>
      <c r="E8" s="116"/>
      <c r="F8" s="78"/>
      <c r="H8" s="85"/>
      <c r="I8" s="78"/>
    </row>
    <row r="9" spans="2:9" ht="30">
      <c r="B9" s="85" t="s">
        <v>55</v>
      </c>
      <c r="C9" s="85" t="s">
        <v>56</v>
      </c>
      <c r="D9" s="111"/>
      <c r="E9" s="116"/>
      <c r="F9" s="78"/>
      <c r="H9" s="123" t="str">
        <f>SUBSTITUTE(B9&amp;", "&amp;C9&amp;", "&amp;B10, "&amp;", "\&amp;")</f>
        <v>drug formulation \&amp; delivery, tissue engineering, mathematical \&amp; statistic psych</v>
      </c>
      <c r="I9" s="78"/>
    </row>
    <row r="10" spans="2:9" ht="15.75" thickBot="1">
      <c r="B10" s="87" t="s">
        <v>57</v>
      </c>
      <c r="C10" s="87"/>
      <c r="D10" s="112"/>
      <c r="E10" s="116"/>
      <c r="F10" s="78"/>
      <c r="H10" s="87"/>
      <c r="I10" s="78"/>
    </row>
    <row r="11" spans="2:9" ht="30">
      <c r="B11" s="86" t="s">
        <v>58</v>
      </c>
      <c r="C11" s="86" t="s">
        <v>59</v>
      </c>
      <c r="D11" s="114" t="s">
        <v>60</v>
      </c>
      <c r="E11" s="116"/>
      <c r="F11" s="78"/>
      <c r="H11" s="124" t="str">
        <f>SUBSTITUTE(B11&amp;", "&amp;C11&amp;", "&amp;B12&amp;", "&amp;C12, "&amp;", "\&amp;")</f>
        <v>bioelectronic devices, medical science \&amp; disease, bioinformatics, microbiology</v>
      </c>
      <c r="I11" s="78"/>
    </row>
    <row r="12" spans="2:9">
      <c r="B12" s="85" t="s">
        <v>61</v>
      </c>
      <c r="C12" s="85" t="s">
        <v>62</v>
      </c>
      <c r="D12" s="111"/>
      <c r="E12" s="116"/>
      <c r="F12" s="78"/>
      <c r="H12" s="85"/>
      <c r="I12" s="78"/>
    </row>
    <row r="13" spans="2:9" ht="30">
      <c r="B13" s="85" t="s">
        <v>63</v>
      </c>
      <c r="C13" s="85" t="s">
        <v>64</v>
      </c>
      <c r="D13" s="111"/>
      <c r="E13" s="116"/>
      <c r="F13" s="78"/>
      <c r="H13" s="123" t="str">
        <f>SUBSTITUTE(B13&amp;", "&amp;C13&amp;", "&amp;B14&amp;", "&amp;C14, "&amp;", "\&amp;")</f>
        <v>cells, population ecology, complex fluids \&amp; soft solids, theoretical biology</v>
      </c>
      <c r="I13" s="78"/>
    </row>
    <row r="14" spans="2:9">
      <c r="B14" s="85" t="s">
        <v>65</v>
      </c>
      <c r="C14" s="85" t="s">
        <v>66</v>
      </c>
      <c r="D14" s="111"/>
      <c r="E14" s="116"/>
      <c r="F14" s="78"/>
      <c r="H14" s="85"/>
      <c r="I14" s="78"/>
    </row>
    <row r="15" spans="2:9" ht="15.75" thickBot="1">
      <c r="B15" s="87" t="s">
        <v>67</v>
      </c>
      <c r="C15" s="87"/>
      <c r="D15" s="112"/>
      <c r="E15" s="116"/>
      <c r="F15" s="78"/>
      <c r="H15" s="87"/>
      <c r="I15" s="78"/>
    </row>
    <row r="16" spans="2:9" ht="30">
      <c r="B16" s="86" t="s">
        <v>68</v>
      </c>
      <c r="C16" s="86" t="s">
        <v>69</v>
      </c>
      <c r="D16" s="113" t="s">
        <v>70</v>
      </c>
      <c r="E16" s="116"/>
      <c r="F16" s="78"/>
      <c r="H16" s="124" t="str">
        <f>SUBSTITUTE(B16&amp;", "&amp;C16&amp;", "&amp;B17&amp;", "&amp;C17, "&amp;", "\&amp;")</f>
        <v>biological \&amp; medicinal chem., protein chemistry, catalysis \&amp; enzymology, protein folding / misfolding</v>
      </c>
      <c r="I16" s="78"/>
    </row>
    <row r="17" spans="1:9">
      <c r="B17" s="85" t="s">
        <v>71</v>
      </c>
      <c r="C17" s="85" t="s">
        <v>72</v>
      </c>
      <c r="D17" s="111"/>
      <c r="E17" s="116"/>
      <c r="F17" s="78"/>
      <c r="H17" s="85"/>
      <c r="I17" s="78"/>
    </row>
    <row r="18" spans="1:9">
      <c r="B18" s="85" t="s">
        <v>73</v>
      </c>
      <c r="C18" s="85" t="s">
        <v>74</v>
      </c>
      <c r="D18" s="111"/>
      <c r="E18" s="117"/>
      <c r="F18" s="78"/>
      <c r="H18" s="123" t="str">
        <f>SUBSTITUTE(B18&amp;", "&amp;C18, "&amp;", "\&amp;")</f>
        <v>chemical biology, structural biology</v>
      </c>
      <c r="I18" s="78"/>
    </row>
    <row r="19" spans="1:9" s="84" customFormat="1">
      <c r="B19" s="100"/>
      <c r="C19" s="100"/>
      <c r="D19" s="101"/>
      <c r="E19" s="102"/>
      <c r="F19" s="78"/>
      <c r="I19" s="78"/>
    </row>
    <row r="20" spans="1:9" s="84" customFormat="1" ht="15.75" thickBot="1">
      <c r="A20" s="77"/>
      <c r="B20" s="77"/>
      <c r="C20" s="77"/>
      <c r="D20" s="90"/>
      <c r="E20" s="90"/>
      <c r="F20" s="79"/>
      <c r="G20" s="133"/>
      <c r="H20" s="77"/>
      <c r="I20" s="79"/>
    </row>
    <row r="21" spans="1:9" s="84" customFormat="1">
      <c r="A21" s="100"/>
      <c r="B21" s="100"/>
      <c r="C21" s="100"/>
      <c r="D21" s="103"/>
      <c r="E21" s="103"/>
      <c r="F21" s="78"/>
      <c r="I21" s="78"/>
    </row>
    <row r="22" spans="1:9" ht="15.75" thickBot="1">
      <c r="F22" s="78"/>
      <c r="H22" s="132" t="s">
        <v>313</v>
      </c>
      <c r="I22" s="78"/>
    </row>
    <row r="23" spans="1:9" ht="30">
      <c r="B23" s="80" t="s">
        <v>75</v>
      </c>
      <c r="C23" s="80" t="s">
        <v>82</v>
      </c>
      <c r="D23" s="111" t="s">
        <v>43</v>
      </c>
      <c r="E23" s="115" t="s">
        <v>137</v>
      </c>
      <c r="F23" s="78"/>
      <c r="H23" s="123" t="str">
        <f>SUBSTITUTE(B23&amp;", "&amp;C23&amp;", "&amp;B24&amp;", "&amp;C24, "&amp;", "\&amp;")</f>
        <v>artificial intelligence, information \&amp; knowledge mgmt, behavioural \&amp; experimental eco, intelligent measurement sys.</v>
      </c>
      <c r="I23" s="78"/>
    </row>
    <row r="24" spans="1:9">
      <c r="B24" s="80" t="s">
        <v>76</v>
      </c>
      <c r="C24" s="80" t="s">
        <v>83</v>
      </c>
      <c r="D24" s="111"/>
      <c r="E24" s="116"/>
      <c r="F24" s="78"/>
      <c r="H24" s="85"/>
      <c r="I24" s="78"/>
    </row>
    <row r="25" spans="1:9" ht="30">
      <c r="B25" s="80" t="s">
        <v>77</v>
      </c>
      <c r="C25" s="80" t="s">
        <v>84</v>
      </c>
      <c r="D25" s="111"/>
      <c r="E25" s="116"/>
      <c r="F25" s="78"/>
      <c r="H25" s="123" t="str">
        <f>SUBSTITUTE(B25&amp;", "&amp;C25&amp;", "&amp;B26&amp;", "&amp;C26, "&amp;", "\&amp;")</f>
        <v>comput./corpus linguistics, international law, computational linguistics, marketing</v>
      </c>
      <c r="I25" s="78"/>
    </row>
    <row r="26" spans="1:9">
      <c r="B26" s="80" t="s">
        <v>78</v>
      </c>
      <c r="C26" s="80" t="s">
        <v>85</v>
      </c>
      <c r="D26" s="111"/>
      <c r="E26" s="116"/>
      <c r="F26" s="78"/>
      <c r="H26" s="85"/>
      <c r="I26" s="78"/>
    </row>
    <row r="27" spans="1:9" ht="30">
      <c r="B27" s="80" t="s">
        <v>79</v>
      </c>
      <c r="C27" s="80" t="s">
        <v>86</v>
      </c>
      <c r="D27" s="111"/>
      <c r="E27" s="116"/>
      <c r="F27" s="78"/>
      <c r="H27" s="123" t="str">
        <f>SUBSTITUTE(B27&amp;", "&amp;C27&amp;", "&amp;B28&amp;", "&amp;C28, "&amp;", "\&amp;")</f>
        <v>criminal law \&amp; criminology, psychology, criminology, science \&amp; technology studies</v>
      </c>
      <c r="I27" s="78"/>
    </row>
    <row r="28" spans="1:9">
      <c r="B28" s="80" t="s">
        <v>80</v>
      </c>
      <c r="C28" s="80" t="s">
        <v>87</v>
      </c>
      <c r="D28" s="111"/>
      <c r="E28" s="116"/>
      <c r="F28" s="78"/>
      <c r="H28" s="85"/>
      <c r="I28" s="78"/>
    </row>
    <row r="29" spans="1:9" ht="15.75" thickBot="1">
      <c r="B29" s="81" t="s">
        <v>81</v>
      </c>
      <c r="C29" s="81" t="s">
        <v>88</v>
      </c>
      <c r="D29" s="112"/>
      <c r="E29" s="116"/>
      <c r="F29" s="78"/>
      <c r="H29" s="125" t="str">
        <f>SUBSTITUTE(B29&amp;", "&amp;C29, "&amp;", "\&amp;")</f>
        <v>governance, social policy</v>
      </c>
      <c r="I29" s="78"/>
    </row>
    <row r="30" spans="1:9" ht="30">
      <c r="B30" s="86" t="s">
        <v>89</v>
      </c>
      <c r="C30" s="86" t="s">
        <v>96</v>
      </c>
      <c r="D30" s="113" t="s">
        <v>48</v>
      </c>
      <c r="E30" s="116"/>
      <c r="F30" s="78"/>
      <c r="H30" s="124" t="str">
        <f>SUBSTITUTE(B30&amp;", "&amp;C30&amp;", "&amp;B31&amp;", "&amp;C31, "&amp;", "\&amp;")</f>
        <v>cognitive psychology, image \&amp; vision computing, cognitive science appl. in ict, mental health</v>
      </c>
      <c r="I30" s="78"/>
    </row>
    <row r="31" spans="1:9">
      <c r="B31" s="85" t="s">
        <v>90</v>
      </c>
      <c r="C31" s="85" t="s">
        <v>97</v>
      </c>
      <c r="D31" s="111"/>
      <c r="E31" s="116"/>
      <c r="F31" s="78"/>
      <c r="H31" s="85"/>
      <c r="I31" s="78"/>
    </row>
    <row r="32" spans="1:9" ht="30">
      <c r="B32" s="85" t="s">
        <v>91</v>
      </c>
      <c r="C32" s="85" t="s">
        <v>98</v>
      </c>
      <c r="D32" s="111"/>
      <c r="E32" s="116"/>
      <c r="F32" s="78"/>
      <c r="H32" s="123" t="str">
        <f>SUBSTITUTE(B32&amp;", "&amp;C32&amp;", "&amp;B33&amp;", "&amp;C33, "&amp;", "\&amp;")</f>
        <v>composition, music \&amp; acoustic technology, design processes, musical performance</v>
      </c>
      <c r="I32" s="78"/>
    </row>
    <row r="33" spans="2:9">
      <c r="B33" s="85" t="s">
        <v>92</v>
      </c>
      <c r="C33" s="85" t="s">
        <v>99</v>
      </c>
      <c r="D33" s="111"/>
      <c r="E33" s="116"/>
      <c r="F33" s="78"/>
      <c r="H33" s="85"/>
      <c r="I33" s="78"/>
    </row>
    <row r="34" spans="2:9" ht="30">
      <c r="B34" s="85" t="s">
        <v>93</v>
      </c>
      <c r="C34" s="85" t="s">
        <v>100</v>
      </c>
      <c r="D34" s="111"/>
      <c r="E34" s="116"/>
      <c r="F34" s="78"/>
      <c r="H34" s="123" t="str">
        <f>SUBSTITUTE(B34&amp;", "&amp;C34&amp;", "&amp;B35&amp;", "&amp;C35, "&amp;", "\&amp;")</f>
        <v>developmental psychology, new \&amp; emerging comp. paradigms, human communication in ict, robotics \&amp; autonomy</v>
      </c>
      <c r="I34" s="78"/>
    </row>
    <row r="35" spans="2:9">
      <c r="B35" s="85" t="s">
        <v>94</v>
      </c>
      <c r="C35" s="85" t="s">
        <v>101</v>
      </c>
      <c r="D35" s="111"/>
      <c r="E35" s="116"/>
      <c r="F35" s="78"/>
      <c r="H35" s="85"/>
      <c r="I35" s="78"/>
    </row>
    <row r="36" spans="2:9" ht="15.75" thickBot="1">
      <c r="B36" s="87" t="s">
        <v>95</v>
      </c>
      <c r="C36" s="87" t="s">
        <v>102</v>
      </c>
      <c r="D36" s="112"/>
      <c r="E36" s="116"/>
      <c r="F36" s="78"/>
      <c r="H36" s="125" t="str">
        <f>SUBSTITUTE(B36&amp;", "&amp;C36, "&amp;", "\&amp;")</f>
        <v>human-computer interactions, vision \&amp; senses - ict appl.</v>
      </c>
      <c r="I36" s="78"/>
    </row>
    <row r="37" spans="2:9" ht="22.5" thickBot="1">
      <c r="B37" s="89" t="s">
        <v>103</v>
      </c>
      <c r="C37" s="89" t="s">
        <v>104</v>
      </c>
      <c r="D37" s="91" t="s">
        <v>60</v>
      </c>
      <c r="E37" s="116"/>
      <c r="F37" s="78"/>
      <c r="H37" s="126" t="str">
        <f>SUBSTITUTE(B37&amp;", "&amp;C37, "&amp;", "\&amp;")</f>
        <v>macroeconomics, political geography</v>
      </c>
      <c r="I37" s="78"/>
    </row>
    <row r="38" spans="2:9" ht="30">
      <c r="B38" s="86" t="s">
        <v>105</v>
      </c>
      <c r="C38" s="86" t="s">
        <v>114</v>
      </c>
      <c r="D38" s="114" t="s">
        <v>70</v>
      </c>
      <c r="E38" s="116"/>
      <c r="F38" s="78"/>
      <c r="H38" s="124" t="str">
        <f>SUBSTITUTE(B38&amp;", "&amp;C38&amp;", "&amp;B39&amp;", "&amp;C39, "&amp;", "\&amp;")</f>
        <v>animal behaviour, networks \&amp; distributed systems, computer sys. \&amp; architecture, organisational studies</v>
      </c>
      <c r="I38" s="78"/>
    </row>
    <row r="39" spans="2:9">
      <c r="B39" s="85" t="s">
        <v>106</v>
      </c>
      <c r="C39" s="85" t="s">
        <v>115</v>
      </c>
      <c r="D39" s="111"/>
      <c r="E39" s="116"/>
      <c r="F39" s="78"/>
      <c r="H39" s="85"/>
      <c r="I39" s="78"/>
    </row>
    <row r="40" spans="2:9" ht="30">
      <c r="B40" s="85" t="s">
        <v>107</v>
      </c>
      <c r="C40" s="85" t="s">
        <v>116</v>
      </c>
      <c r="D40" s="111"/>
      <c r="E40" s="116"/>
      <c r="F40" s="78"/>
      <c r="H40" s="123" t="str">
        <f>SUBSTITUTE(B40&amp;", "&amp;C40&amp;", "&amp;B41&amp;", "&amp;C41, "&amp;", "\&amp;")</f>
        <v>data handling \&amp; storage, parallel computing, digital signal processing, rf \&amp; microwave technology</v>
      </c>
      <c r="I40" s="78"/>
    </row>
    <row r="41" spans="2:9">
      <c r="B41" s="85" t="s">
        <v>108</v>
      </c>
      <c r="C41" s="85" t="s">
        <v>117</v>
      </c>
      <c r="D41" s="111"/>
      <c r="E41" s="116"/>
      <c r="F41" s="78"/>
      <c r="H41" s="85"/>
      <c r="I41" s="78"/>
    </row>
    <row r="42" spans="2:9" ht="30">
      <c r="B42" s="85" t="s">
        <v>109</v>
      </c>
      <c r="C42" s="85" t="s">
        <v>118</v>
      </c>
      <c r="D42" s="111"/>
      <c r="E42" s="116"/>
      <c r="F42" s="78"/>
      <c r="H42" s="123" t="str">
        <f>SUBSTITUTE(B42&amp;", "&amp;C42&amp;", "&amp;B43&amp;", "&amp;C43, "&amp;", "\&amp;")</f>
        <v>fundamentals of computing, social psychology, industrial-org/occupational, software engineering</v>
      </c>
      <c r="I42" s="78"/>
    </row>
    <row r="43" spans="2:9">
      <c r="B43" s="85" t="s">
        <v>110</v>
      </c>
      <c r="C43" s="85" t="s">
        <v>119</v>
      </c>
      <c r="D43" s="111"/>
      <c r="E43" s="116"/>
      <c r="F43" s="78"/>
      <c r="H43" s="85"/>
      <c r="I43" s="78"/>
    </row>
    <row r="44" spans="2:9" ht="30">
      <c r="B44" s="85" t="s">
        <v>111</v>
      </c>
      <c r="C44" s="85" t="s">
        <v>120</v>
      </c>
      <c r="D44" s="111"/>
      <c r="E44" s="116"/>
      <c r="F44" s="78"/>
      <c r="H44" s="123" t="str">
        <f>SUBSTITUTE(B44&amp;", "&amp;C44&amp;", "&amp;B45&amp;", "&amp;C45, "&amp;", "\&amp;")</f>
        <v>international relations theory, system on chip, knowledge management, vlsi design</v>
      </c>
      <c r="I44" s="78"/>
    </row>
    <row r="45" spans="2:9">
      <c r="B45" s="85" t="s">
        <v>112</v>
      </c>
      <c r="C45" s="85" t="s">
        <v>121</v>
      </c>
      <c r="D45" s="111"/>
      <c r="E45" s="116"/>
      <c r="F45" s="78"/>
      <c r="H45" s="85"/>
      <c r="I45" s="78"/>
    </row>
    <row r="46" spans="2:9" ht="15.75" thickBot="1">
      <c r="B46" s="87" t="s">
        <v>113</v>
      </c>
      <c r="C46" s="87"/>
      <c r="D46" s="112"/>
      <c r="E46" s="116"/>
      <c r="F46" s="78"/>
      <c r="H46" s="125" t="str">
        <f>SUBSTITUTE(B46, "&amp;", "\&amp;")</f>
        <v>modelling \&amp; simul. of it sys.</v>
      </c>
      <c r="I46" s="78"/>
    </row>
    <row r="47" spans="2:9" ht="30">
      <c r="B47" s="86" t="s">
        <v>122</v>
      </c>
      <c r="C47" s="86" t="s">
        <v>129</v>
      </c>
      <c r="D47" s="118" t="s">
        <v>136</v>
      </c>
      <c r="E47" s="116"/>
      <c r="F47" s="78"/>
      <c r="H47" s="124" t="str">
        <f>SUBSTITUTE(B47&amp;", "&amp;C47&amp;", "&amp;B48&amp;", "&amp;C48, "&amp;", "\&amp;")</f>
        <v>applied arts htp, mobile computing, computer graphics \&amp; visual., multimedia</v>
      </c>
      <c r="I47" s="78"/>
    </row>
    <row r="48" spans="2:9">
      <c r="B48" s="85" t="s">
        <v>123</v>
      </c>
      <c r="C48" s="85" t="s">
        <v>130</v>
      </c>
      <c r="D48" s="119"/>
      <c r="E48" s="116"/>
      <c r="F48" s="78"/>
      <c r="H48" s="85"/>
      <c r="I48" s="78"/>
    </row>
    <row r="49" spans="1:9" ht="30">
      <c r="B49" s="85" t="s">
        <v>124</v>
      </c>
      <c r="C49" s="85" t="s">
        <v>131</v>
      </c>
      <c r="D49" s="119"/>
      <c r="E49" s="116"/>
      <c r="F49" s="78"/>
      <c r="H49" s="123" t="str">
        <f>SUBSTITUTE(B49&amp;", "&amp;C49&amp;", "&amp;B50&amp;", "&amp;C50, "&amp;", "\&amp;")</f>
        <v>design engineering, new media/web-based studies, digital art \&amp; design, product design</v>
      </c>
      <c r="I49" s="78"/>
    </row>
    <row r="50" spans="1:9">
      <c r="B50" s="85" t="s">
        <v>125</v>
      </c>
      <c r="C50" s="85" t="s">
        <v>132</v>
      </c>
      <c r="D50" s="119"/>
      <c r="E50" s="116"/>
      <c r="F50" s="78"/>
      <c r="H50" s="85"/>
      <c r="I50" s="78"/>
    </row>
    <row r="51" spans="1:9" ht="30">
      <c r="B51" s="85" t="s">
        <v>126</v>
      </c>
      <c r="C51" s="85" t="s">
        <v>133</v>
      </c>
      <c r="D51" s="119"/>
      <c r="E51" s="116"/>
      <c r="F51" s="78"/>
      <c r="H51" s="123" t="str">
        <f>SUBSTITUTE(B51&amp;", "&amp;C51&amp;", "&amp;B52&amp;", "&amp;C52, "&amp;", "\&amp;")</f>
        <v>digital arts htp, social anthropology, manufact. business strategy, social theory</v>
      </c>
      <c r="I51" s="78"/>
    </row>
    <row r="52" spans="1:9">
      <c r="B52" s="85" t="s">
        <v>127</v>
      </c>
      <c r="C52" s="85" t="s">
        <v>134</v>
      </c>
      <c r="D52" s="119"/>
      <c r="E52" s="116"/>
      <c r="F52" s="78"/>
      <c r="H52" s="85"/>
      <c r="I52" s="78"/>
    </row>
    <row r="53" spans="1:9">
      <c r="B53" s="85" t="s">
        <v>128</v>
      </c>
      <c r="C53" s="85" t="s">
        <v>135</v>
      </c>
      <c r="D53" s="113"/>
      <c r="E53" s="117"/>
      <c r="F53" s="78"/>
      <c r="H53" s="123" t="str">
        <f>SUBSTITUTE(B53&amp;", "&amp;C53, "&amp;", "\&amp;")</f>
        <v>media \&amp; communication studies, time-based media htp</v>
      </c>
      <c r="I53" s="78"/>
    </row>
    <row r="54" spans="1:9" s="84" customFormat="1">
      <c r="B54" s="100"/>
      <c r="C54" s="100"/>
      <c r="D54" s="101"/>
      <c r="E54" s="102"/>
      <c r="F54" s="78"/>
      <c r="I54" s="78"/>
    </row>
    <row r="55" spans="1:9" ht="15.75" thickBot="1">
      <c r="A55" s="77"/>
      <c r="B55" s="77"/>
      <c r="C55" s="77"/>
      <c r="D55" s="77"/>
      <c r="E55" s="77"/>
      <c r="F55" s="79"/>
      <c r="G55" s="133"/>
      <c r="H55" s="77"/>
      <c r="I55" s="79"/>
    </row>
    <row r="56" spans="1:9" s="84" customFormat="1">
      <c r="A56" s="100"/>
      <c r="B56" s="100"/>
      <c r="C56" s="100"/>
      <c r="D56" s="100"/>
      <c r="E56" s="100"/>
      <c r="F56" s="78"/>
      <c r="I56" s="78"/>
    </row>
    <row r="57" spans="1:9" ht="15.75" thickBot="1">
      <c r="F57" s="78"/>
      <c r="H57" s="132" t="s">
        <v>313</v>
      </c>
      <c r="I57" s="78"/>
    </row>
    <row r="58" spans="1:9">
      <c r="B58" s="80" t="s">
        <v>138</v>
      </c>
      <c r="C58" s="80" t="s">
        <v>150</v>
      </c>
      <c r="D58" s="111" t="s">
        <v>43</v>
      </c>
      <c r="E58" s="120" t="s">
        <v>201</v>
      </c>
      <c r="F58" s="78"/>
      <c r="H58" s="123" t="str">
        <f>SUBSTITUTE(B58&amp;", "&amp;C58&amp;", "&amp;B59&amp;", "&amp;C59, "&amp;", "\&amp;")</f>
        <v>acoustics, fluid dynamics, aerodynamics, heat \&amp; mass transfer</v>
      </c>
      <c r="I58" s="78"/>
    </row>
    <row r="59" spans="1:9">
      <c r="B59" s="80" t="s">
        <v>139</v>
      </c>
      <c r="C59" s="80" t="s">
        <v>151</v>
      </c>
      <c r="D59" s="111"/>
      <c r="E59" s="120"/>
      <c r="F59" s="78"/>
      <c r="H59" s="85"/>
      <c r="I59" s="78"/>
    </row>
    <row r="60" spans="1:9" ht="30">
      <c r="B60" s="80" t="s">
        <v>140</v>
      </c>
      <c r="C60" s="80" t="s">
        <v>152</v>
      </c>
      <c r="D60" s="111"/>
      <c r="E60" s="120"/>
      <c r="F60" s="78"/>
      <c r="H60" s="123" t="str">
        <f>SUBSTITUTE(B60&amp;", "&amp;C60&amp;", "&amp;B61&amp;", "&amp;C61, "&amp;", "\&amp;")</f>
        <v>assess/remediate contamination, microsystems, bioenergy, multiphase flow</v>
      </c>
      <c r="I60" s="78"/>
    </row>
    <row r="61" spans="1:9">
      <c r="B61" s="80" t="s">
        <v>141</v>
      </c>
      <c r="C61" s="80" t="s">
        <v>153</v>
      </c>
      <c r="D61" s="111"/>
      <c r="E61" s="120"/>
      <c r="F61" s="78"/>
      <c r="H61" s="85"/>
      <c r="I61" s="78"/>
    </row>
    <row r="62" spans="1:9" ht="30">
      <c r="B62" s="80" t="s">
        <v>142</v>
      </c>
      <c r="C62" s="80" t="s">
        <v>154</v>
      </c>
      <c r="D62" s="111"/>
      <c r="E62" s="120"/>
      <c r="F62" s="78"/>
      <c r="H62" s="123" t="str">
        <f>SUBSTITUTE(B62&amp;", "&amp;C62&amp;", "&amp;B63&amp;", "&amp;C63, "&amp;", "\&amp;")</f>
        <v>coal technology, pollution, combustion, power sys man, prot \&amp; control</v>
      </c>
      <c r="I62" s="78"/>
    </row>
    <row r="63" spans="1:9">
      <c r="B63" s="80" t="s">
        <v>143</v>
      </c>
      <c r="C63" s="80" t="s">
        <v>155</v>
      </c>
      <c r="D63" s="111"/>
      <c r="E63" s="120"/>
      <c r="F63" s="78"/>
      <c r="H63" s="85"/>
      <c r="I63" s="78"/>
    </row>
    <row r="64" spans="1:9" ht="30">
      <c r="B64" s="80" t="s">
        <v>144</v>
      </c>
      <c r="C64" s="80" t="s">
        <v>156</v>
      </c>
      <c r="D64" s="111"/>
      <c r="E64" s="120"/>
      <c r="F64" s="78"/>
      <c r="H64" s="123" t="str">
        <f>SUBSTITUTE(B64&amp;", "&amp;C64&amp;", "&amp;B65&amp;", "&amp;C65, "&amp;", "\&amp;")</f>
        <v>control engineering, power systems plant, development geography, rheology</v>
      </c>
      <c r="I64" s="78"/>
    </row>
    <row r="65" spans="2:9">
      <c r="B65" s="80" t="s">
        <v>145</v>
      </c>
      <c r="C65" s="80" t="s">
        <v>157</v>
      </c>
      <c r="D65" s="111"/>
      <c r="E65" s="120"/>
      <c r="F65" s="78"/>
      <c r="H65" s="85"/>
      <c r="I65" s="78"/>
    </row>
    <row r="66" spans="2:9" ht="30">
      <c r="B66" s="80" t="s">
        <v>146</v>
      </c>
      <c r="C66" s="80" t="s">
        <v>158</v>
      </c>
      <c r="D66" s="111"/>
      <c r="E66" s="120"/>
      <c r="F66" s="78"/>
      <c r="H66" s="123" t="str">
        <f>SUBSTITUTE(B66&amp;", "&amp;C66&amp;", "&amp;B67&amp;", "&amp;C67, "&amp;", "\&amp;")</f>
        <v>earth engineering, separation processes, electric motor \&amp; drive systems, underwater engineering</v>
      </c>
      <c r="I66" s="78"/>
    </row>
    <row r="67" spans="2:9">
      <c r="B67" s="80" t="s">
        <v>147</v>
      </c>
      <c r="C67" s="80" t="s">
        <v>159</v>
      </c>
      <c r="D67" s="111"/>
      <c r="E67" s="120"/>
      <c r="F67" s="78"/>
      <c r="H67" s="85"/>
      <c r="I67" s="78"/>
    </row>
    <row r="68" spans="2:9" ht="30">
      <c r="B68" s="80" t="s">
        <v>148</v>
      </c>
      <c r="C68" s="80" t="s">
        <v>160</v>
      </c>
      <c r="D68" s="111"/>
      <c r="E68" s="120"/>
      <c r="F68" s="78"/>
      <c r="H68" s="123" t="str">
        <f>SUBSTITUTE(B68&amp;", "&amp;C68&amp;", "&amp;B69, "&amp;", "\&amp;")</f>
        <v>energy - conventional, wind power, energy - marine \&amp; hydropower</v>
      </c>
      <c r="I68" s="78"/>
    </row>
    <row r="69" spans="2:9" ht="15.75" thickBot="1">
      <c r="B69" s="81" t="s">
        <v>149</v>
      </c>
      <c r="C69" s="81"/>
      <c r="D69" s="112"/>
      <c r="E69" s="120"/>
      <c r="F69" s="78"/>
      <c r="H69" s="87"/>
      <c r="I69" s="78"/>
    </row>
    <row r="70" spans="2:9" ht="30">
      <c r="B70" s="86" t="s">
        <v>161</v>
      </c>
      <c r="C70" s="86" t="s">
        <v>167</v>
      </c>
      <c r="D70" s="114" t="s">
        <v>48</v>
      </c>
      <c r="E70" s="120"/>
      <c r="F70" s="78"/>
      <c r="H70" s="124" t="str">
        <f>SUBSTITUTE(B70&amp;", "&amp;C70&amp;", "&amp;B71&amp;", "&amp;C71, "&amp;", "\&amp;")</f>
        <v>biochemical engineering, macro-molecular delivery, bioprocess engineering, manufact. enterprise ops\&amp; mgmt</v>
      </c>
      <c r="I70" s="78"/>
    </row>
    <row r="71" spans="2:9">
      <c r="B71" s="85" t="s">
        <v>162</v>
      </c>
      <c r="C71" s="85" t="s">
        <v>168</v>
      </c>
      <c r="D71" s="111"/>
      <c r="E71" s="120"/>
      <c r="F71" s="78"/>
      <c r="H71" s="85"/>
      <c r="I71" s="78"/>
    </row>
    <row r="72" spans="2:9" ht="30">
      <c r="B72" s="85" t="s">
        <v>163</v>
      </c>
      <c r="C72" s="85" t="s">
        <v>169</v>
      </c>
      <c r="D72" s="111"/>
      <c r="E72" s="120"/>
      <c r="F72" s="78"/>
      <c r="H72" s="123" t="str">
        <f>SUBSTITUTE(B72&amp;", "&amp;C72&amp;", "&amp;B73&amp;", "&amp;C73, "&amp;", "\&amp;")</f>
        <v>design of process systems, manufacturing machine \&amp; plant, food processing, particle technology</v>
      </c>
      <c r="I72" s="78"/>
    </row>
    <row r="73" spans="2:9">
      <c r="B73" s="85" t="s">
        <v>164</v>
      </c>
      <c r="C73" s="85" t="s">
        <v>170</v>
      </c>
      <c r="D73" s="111"/>
      <c r="E73" s="120"/>
      <c r="F73" s="78"/>
      <c r="H73" s="85"/>
      <c r="I73" s="78"/>
    </row>
    <row r="74" spans="2:9" ht="30">
      <c r="B74" s="85" t="s">
        <v>165</v>
      </c>
      <c r="C74" s="85" t="s">
        <v>171</v>
      </c>
      <c r="D74" s="111"/>
      <c r="E74" s="120"/>
      <c r="F74" s="78"/>
      <c r="H74" s="123" t="str">
        <f>SUBSTITUTE(B74&amp;", "&amp;C74&amp;", "&amp;B75, "&amp;", "\&amp;")</f>
        <v>food structure/composition, protein engineering, intelligent \&amp; expert systems</v>
      </c>
      <c r="I74" s="78"/>
    </row>
    <row r="75" spans="2:9" ht="15.75" thickBot="1">
      <c r="B75" s="87" t="s">
        <v>166</v>
      </c>
      <c r="C75" s="87"/>
      <c r="D75" s="112"/>
      <c r="E75" s="120"/>
      <c r="F75" s="78"/>
      <c r="H75" s="87"/>
      <c r="I75" s="78"/>
    </row>
    <row r="76" spans="2:9" ht="30">
      <c r="B76" s="86" t="s">
        <v>172</v>
      </c>
      <c r="C76" s="86" t="s">
        <v>181</v>
      </c>
      <c r="D76" s="114" t="s">
        <v>60</v>
      </c>
      <c r="E76" s="120"/>
      <c r="F76" s="78"/>
      <c r="H76" s="124" t="str">
        <f>SUBSTITUTE(B76&amp;", "&amp;C76&amp;", "&amp;B77&amp;", "&amp;C77, "&amp;", "\&amp;")</f>
        <v>asymmetric chemistry, gas \&amp; solution phase reactions, carbohydrate chemistry, materials characterisation</v>
      </c>
      <c r="I76" s="78"/>
    </row>
    <row r="77" spans="2:9">
      <c r="B77" s="85" t="s">
        <v>173</v>
      </c>
      <c r="C77" s="85" t="s">
        <v>182</v>
      </c>
      <c r="D77" s="111"/>
      <c r="E77" s="120"/>
      <c r="F77" s="78"/>
      <c r="H77" s="85"/>
      <c r="I77" s="78"/>
    </row>
    <row r="78" spans="2:9" ht="30">
      <c r="B78" s="85" t="s">
        <v>174</v>
      </c>
      <c r="C78" s="85" t="s">
        <v>183</v>
      </c>
      <c r="D78" s="111"/>
      <c r="E78" s="120"/>
      <c r="F78" s="78"/>
      <c r="H78" s="123" t="str">
        <f>SUBSTITUTE(B78&amp;", "&amp;C78&amp;", "&amp;B79&amp;", "&amp;C79, "&amp;", "\&amp;")</f>
        <v>catalysis \&amp; applied catalysis, materials processing, chemical structure, materials synthesis \&amp; growth</v>
      </c>
      <c r="I78" s="78"/>
    </row>
    <row r="79" spans="2:9">
      <c r="B79" s="85" t="s">
        <v>175</v>
      </c>
      <c r="C79" s="85" t="s">
        <v>184</v>
      </c>
      <c r="D79" s="111"/>
      <c r="E79" s="120"/>
      <c r="F79" s="78"/>
      <c r="H79" s="85"/>
      <c r="I79" s="78"/>
    </row>
    <row r="80" spans="2:9" ht="30">
      <c r="B80" s="85" t="s">
        <v>176</v>
      </c>
      <c r="C80" s="85" t="s">
        <v>185</v>
      </c>
      <c r="D80" s="111"/>
      <c r="E80" s="120"/>
      <c r="F80" s="78"/>
      <c r="H80" s="123" t="str">
        <f>SUBSTITUTE(B80&amp;", "&amp;C80&amp;", "&amp;B81&amp;", "&amp;C81, "&amp;", "\&amp;")</f>
        <v>chemical synthetic methodology, physical organic chemistry, co-ordination chemistry, plant physiology</v>
      </c>
      <c r="I80" s="78"/>
    </row>
    <row r="81" spans="1:9">
      <c r="B81" s="85" t="s">
        <v>177</v>
      </c>
      <c r="C81" s="85" t="s">
        <v>186</v>
      </c>
      <c r="D81" s="111"/>
      <c r="E81" s="120"/>
      <c r="F81" s="78"/>
      <c r="H81" s="85"/>
      <c r="I81" s="78"/>
    </row>
    <row r="82" spans="1:9" ht="30">
      <c r="B82" s="85" t="s">
        <v>178</v>
      </c>
      <c r="C82" s="85" t="s">
        <v>187</v>
      </c>
      <c r="D82" s="111"/>
      <c r="E82" s="120"/>
      <c r="F82" s="78"/>
      <c r="H82" s="123" t="str">
        <f>SUBSTITUTE(B82&amp;", "&amp;C82&amp;", "&amp;B83&amp;", "&amp;C83, "&amp;", "\&amp;")</f>
        <v>electrochemical science \&amp; eng., plant responses to environment, electromagnetics, reactor engineering</v>
      </c>
      <c r="I82" s="78"/>
    </row>
    <row r="83" spans="1:9">
      <c r="B83" s="85" t="s">
        <v>179</v>
      </c>
      <c r="C83" s="85" t="s">
        <v>188</v>
      </c>
      <c r="D83" s="111"/>
      <c r="E83" s="120"/>
      <c r="F83" s="78"/>
      <c r="H83" s="85"/>
      <c r="I83" s="78"/>
    </row>
    <row r="84" spans="1:9" ht="15.75" thickBot="1">
      <c r="B84" s="87" t="s">
        <v>180</v>
      </c>
      <c r="C84" s="87" t="s">
        <v>189</v>
      </c>
      <c r="D84" s="112"/>
      <c r="E84" s="120"/>
      <c r="F84" s="78"/>
      <c r="H84" s="125" t="str">
        <f>SUBSTITUTE(B84&amp;", "&amp;C84, "&amp;", "\&amp;")</f>
        <v>evolution \&amp; populations, surfaces \&amp; interfaces</v>
      </c>
      <c r="I84" s="78"/>
    </row>
    <row r="85" spans="1:9" ht="30">
      <c r="B85" s="86" t="s">
        <v>190</v>
      </c>
      <c r="C85" s="85" t="s">
        <v>195</v>
      </c>
      <c r="D85" s="113" t="s">
        <v>70</v>
      </c>
      <c r="E85" s="120"/>
      <c r="F85" s="78"/>
      <c r="H85" s="124" t="str">
        <f>SUBSTITUTE(B85&amp;", "&amp;C85&amp;", "&amp;B86&amp;", "&amp;C86, "&amp;", "\&amp;")</f>
        <v>carbon capture \&amp; storage, instrumentation eng. \&amp; dev., diamond light source, materials testing \&amp; eng.</v>
      </c>
      <c r="I85" s="78"/>
    </row>
    <row r="86" spans="1:9">
      <c r="B86" s="85" t="s">
        <v>191</v>
      </c>
      <c r="C86" s="85" t="s">
        <v>196</v>
      </c>
      <c r="D86" s="111"/>
      <c r="E86" s="120"/>
      <c r="F86" s="78"/>
      <c r="H86" s="85"/>
      <c r="I86" s="78"/>
    </row>
    <row r="87" spans="1:9" ht="30">
      <c r="B87" s="85" t="s">
        <v>192</v>
      </c>
      <c r="C87" s="85" t="s">
        <v>197</v>
      </c>
      <c r="D87" s="111"/>
      <c r="E87" s="120"/>
      <c r="F87" s="78"/>
      <c r="H87" s="123" t="str">
        <f>SUBSTITUTE(B87&amp;", "&amp;C87&amp;", "&amp;B88&amp;", "&amp;C88, "&amp;", "\&amp;")</f>
        <v>energy storage, mech. \&amp; fluid power transmiss., eng. dynamics \&amp; tribology, oil \&amp; gas extraction</v>
      </c>
      <c r="I87" s="78"/>
    </row>
    <row r="88" spans="1:9">
      <c r="B88" s="85" t="s">
        <v>193</v>
      </c>
      <c r="C88" s="85" t="s">
        <v>198</v>
      </c>
      <c r="D88" s="111"/>
      <c r="E88" s="120"/>
      <c r="F88" s="78"/>
      <c r="H88" s="85"/>
      <c r="I88" s="78"/>
    </row>
    <row r="89" spans="1:9" ht="15.75" thickBot="1">
      <c r="B89" s="87" t="s">
        <v>194</v>
      </c>
      <c r="C89" s="87"/>
      <c r="D89" s="112"/>
      <c r="E89" s="120"/>
      <c r="F89" s="78"/>
      <c r="H89" s="125" t="str">
        <f>SUBSTITUTE(B89, "&amp;", "\&amp;")</f>
        <v>fuel cell technologies</v>
      </c>
      <c r="I89" s="78"/>
    </row>
    <row r="90" spans="1:9" ht="21.75">
      <c r="B90" s="88" t="s">
        <v>199</v>
      </c>
      <c r="C90" s="88" t="s">
        <v>200</v>
      </c>
      <c r="D90" s="94" t="s">
        <v>136</v>
      </c>
      <c r="E90" s="120"/>
      <c r="F90" s="78"/>
      <c r="H90" s="124" t="str">
        <f>SUBSTITUTE(B90&amp;", "&amp;C90, "&amp;", "\&amp;")</f>
        <v>research approaches, synthetic biology</v>
      </c>
      <c r="I90" s="78"/>
    </row>
    <row r="91" spans="1:9" s="84" customFormat="1">
      <c r="B91" s="104"/>
      <c r="C91" s="104"/>
      <c r="D91" s="101"/>
      <c r="E91" s="102"/>
      <c r="F91" s="78"/>
      <c r="I91" s="78"/>
    </row>
    <row r="92" spans="1:9" ht="15.75" thickBot="1">
      <c r="A92" s="77"/>
      <c r="B92" s="77"/>
      <c r="C92" s="77"/>
      <c r="D92" s="77"/>
      <c r="E92" s="77"/>
      <c r="F92" s="79"/>
      <c r="G92" s="133"/>
      <c r="H92" s="77"/>
      <c r="I92" s="79"/>
    </row>
    <row r="93" spans="1:9" s="84" customFormat="1">
      <c r="A93" s="100"/>
      <c r="B93" s="100"/>
      <c r="C93" s="100"/>
      <c r="D93" s="100"/>
      <c r="E93" s="100"/>
      <c r="F93" s="78"/>
      <c r="I93" s="78"/>
    </row>
    <row r="94" spans="1:9">
      <c r="F94" s="78"/>
      <c r="I94" s="78"/>
    </row>
    <row r="95" spans="1:9" ht="22.5" thickBot="1">
      <c r="B95" s="93" t="s">
        <v>202</v>
      </c>
      <c r="C95" s="93" t="s">
        <v>203</v>
      </c>
      <c r="D95" s="92" t="s">
        <v>43</v>
      </c>
      <c r="E95" s="115" t="s">
        <v>212</v>
      </c>
      <c r="F95" s="78"/>
      <c r="H95" s="125" t="str">
        <f>SUBSTITUTE(B95&amp;", "&amp;C95, "&amp;", "\&amp;")</f>
        <v>mathematical aspects of or, microeconomic theory</v>
      </c>
      <c r="I95" s="78"/>
    </row>
    <row r="96" spans="1:9" ht="30">
      <c r="B96" s="86" t="s">
        <v>204</v>
      </c>
      <c r="C96" s="86" t="s">
        <v>208</v>
      </c>
      <c r="D96" s="113" t="s">
        <v>48</v>
      </c>
      <c r="E96" s="116"/>
      <c r="F96" s="78"/>
      <c r="H96" s="124" t="str">
        <f>SUBSTITUTE(B96&amp;", "&amp;C96&amp;", "&amp;B97&amp;", "&amp;C97, "&amp;", "\&amp;")</f>
        <v>algebra \&amp; geometry, mathematical physics, continuum mechanics, non-linear systems mathematics</v>
      </c>
      <c r="I96" s="78"/>
    </row>
    <row r="97" spans="1:9">
      <c r="B97" s="85" t="s">
        <v>205</v>
      </c>
      <c r="C97" s="85" t="s">
        <v>209</v>
      </c>
      <c r="D97" s="111"/>
      <c r="E97" s="116"/>
      <c r="F97" s="78"/>
      <c r="H97" s="85"/>
      <c r="I97" s="78"/>
    </row>
    <row r="98" spans="1:9" ht="30">
      <c r="B98" s="85" t="s">
        <v>206</v>
      </c>
      <c r="C98" s="85" t="s">
        <v>210</v>
      </c>
      <c r="D98" s="111"/>
      <c r="E98" s="116"/>
      <c r="F98" s="78"/>
      <c r="H98" s="123" t="str">
        <f>SUBSTITUTE(B98&amp;", "&amp;C98&amp;", "&amp;B99&amp;", "&amp;C99, "&amp;", "\&amp;")</f>
        <v>logic \&amp; combinatorics, numerical analysis, mathematical analysis, statistics \&amp; appl. probability</v>
      </c>
      <c r="I98" s="78"/>
    </row>
    <row r="99" spans="1:9">
      <c r="B99" s="85" t="s">
        <v>207</v>
      </c>
      <c r="C99" s="85" t="s">
        <v>211</v>
      </c>
      <c r="D99" s="111"/>
      <c r="E99" s="117"/>
      <c r="F99" s="78"/>
      <c r="H99" s="85"/>
      <c r="I99" s="78"/>
    </row>
    <row r="100" spans="1:9" s="84" customFormat="1">
      <c r="B100" s="100"/>
      <c r="C100" s="100"/>
      <c r="D100" s="101"/>
      <c r="E100" s="102"/>
      <c r="F100" s="78"/>
      <c r="I100" s="78"/>
    </row>
    <row r="101" spans="1:9" ht="15.75" thickBot="1">
      <c r="A101" s="77"/>
      <c r="B101" s="77"/>
      <c r="C101" s="77"/>
      <c r="D101" s="77"/>
      <c r="E101" s="77"/>
      <c r="F101" s="79"/>
      <c r="G101" s="133"/>
      <c r="H101" s="77"/>
      <c r="I101" s="79"/>
    </row>
    <row r="102" spans="1:9" s="84" customFormat="1">
      <c r="A102" s="100"/>
      <c r="B102" s="100"/>
      <c r="C102" s="100"/>
      <c r="D102" s="100"/>
      <c r="E102" s="100"/>
      <c r="F102" s="78"/>
      <c r="I102" s="78"/>
    </row>
    <row r="103" spans="1:9" ht="15.75" thickBot="1">
      <c r="F103" s="78"/>
      <c r="H103" s="132" t="s">
        <v>313</v>
      </c>
      <c r="I103" s="78"/>
    </row>
    <row r="104" spans="1:9" ht="30">
      <c r="B104" s="85" t="s">
        <v>213</v>
      </c>
      <c r="C104" s="85" t="s">
        <v>218</v>
      </c>
      <c r="D104" s="111" t="s">
        <v>43</v>
      </c>
      <c r="E104" s="120" t="s">
        <v>273</v>
      </c>
      <c r="F104" s="78"/>
      <c r="H104" s="123" t="str">
        <f>SUBSTITUTE(B104&amp;", "&amp;C104&amp;", "&amp;B105&amp;", "&amp;C105, "&amp;", "\&amp;")</f>
        <v>complexity science, management \&amp; business studies, economics, social stats., comp. \&amp; methods</v>
      </c>
      <c r="I104" s="78"/>
    </row>
    <row r="105" spans="1:9">
      <c r="B105" s="85" t="s">
        <v>214</v>
      </c>
      <c r="C105" s="85" t="s">
        <v>219</v>
      </c>
      <c r="D105" s="111"/>
      <c r="E105" s="120"/>
      <c r="F105" s="78"/>
      <c r="H105" s="85"/>
      <c r="I105" s="78"/>
    </row>
    <row r="106" spans="1:9" ht="30">
      <c r="B106" s="85" t="s">
        <v>215</v>
      </c>
      <c r="C106" s="85" t="s">
        <v>220</v>
      </c>
      <c r="D106" s="111"/>
      <c r="E106" s="120"/>
      <c r="F106" s="78"/>
      <c r="H106" s="123" t="str">
        <f>SUBSTITUTE(B106&amp;", "&amp;C106&amp;", "&amp;B107&amp;", "&amp;C107, "&amp;", "\&amp;")</f>
        <v>education, sociology, environmental planning, sustainable energy networks</v>
      </c>
      <c r="I106" s="78"/>
    </row>
    <row r="107" spans="1:9">
      <c r="B107" s="85" t="s">
        <v>216</v>
      </c>
      <c r="C107" s="85" t="s">
        <v>221</v>
      </c>
      <c r="D107" s="111"/>
      <c r="E107" s="120"/>
      <c r="F107" s="78"/>
      <c r="H107" s="85"/>
      <c r="I107" s="78"/>
    </row>
    <row r="108" spans="1:9" ht="15.75" thickBot="1">
      <c r="B108" s="87" t="s">
        <v>217</v>
      </c>
      <c r="C108" s="87" t="s">
        <v>222</v>
      </c>
      <c r="D108" s="112"/>
      <c r="E108" s="120"/>
      <c r="F108" s="78"/>
      <c r="H108" s="125" t="str">
        <f>SUBSTITUTE(B108&amp;", "&amp;C108, "&amp;", "\&amp;")</f>
        <v>human geography (general), urban \&amp; land management</v>
      </c>
      <c r="I108" s="78"/>
    </row>
    <row r="109" spans="1:9" ht="30">
      <c r="B109" s="86" t="s">
        <v>223</v>
      </c>
      <c r="C109" s="86" t="s">
        <v>227</v>
      </c>
      <c r="D109" s="113" t="s">
        <v>48</v>
      </c>
      <c r="E109" s="120"/>
      <c r="F109" s="78"/>
      <c r="H109" s="124" t="str">
        <f>SUBSTITUTE(B109&amp;", "&amp;C109&amp;", "&amp;B110&amp;", "&amp;C110, "&amp;", "\&amp;")</f>
        <v>animal organisms, energy - nuclear, climate \&amp; climate change, land - ocean interactions</v>
      </c>
      <c r="I109" s="78"/>
    </row>
    <row r="110" spans="1:9">
      <c r="B110" s="85" t="s">
        <v>224</v>
      </c>
      <c r="C110" s="85" t="s">
        <v>228</v>
      </c>
      <c r="D110" s="111"/>
      <c r="E110" s="120"/>
      <c r="F110" s="78"/>
      <c r="H110" s="85"/>
      <c r="I110" s="78"/>
    </row>
    <row r="111" spans="1:9" ht="30">
      <c r="B111" s="85" t="s">
        <v>225</v>
      </c>
      <c r="C111" s="85" t="s">
        <v>229</v>
      </c>
      <c r="D111" s="111"/>
      <c r="E111" s="120"/>
      <c r="F111" s="78"/>
      <c r="H111" s="123" t="str">
        <f>SUBSTITUTE(B111&amp;", "&amp;C111&amp;", "&amp;B112&amp;", "&amp;C112, "&amp;", "\&amp;")</f>
        <v xml:space="preserve">coastal \&amp; waterway engineering, regional \&amp; extreme weather, earth \&amp; environmental, </v>
      </c>
      <c r="I111" s="78"/>
    </row>
    <row r="112" spans="1:9" ht="15.75" thickBot="1">
      <c r="B112" s="87" t="s">
        <v>226</v>
      </c>
      <c r="C112" s="87"/>
      <c r="D112" s="112"/>
      <c r="E112" s="120"/>
      <c r="F112" s="78"/>
      <c r="H112" s="87"/>
      <c r="I112" s="78"/>
    </row>
    <row r="113" spans="1:9" ht="30">
      <c r="B113" s="86" t="s">
        <v>230</v>
      </c>
      <c r="C113" s="86" t="s">
        <v>236</v>
      </c>
      <c r="D113" s="113" t="s">
        <v>60</v>
      </c>
      <c r="E113" s="120"/>
      <c r="F113" s="78"/>
      <c r="H113" s="124" t="str">
        <f>SUBSTITUTE(B113&amp;", "&amp;C113&amp;", "&amp;B114&amp;", "&amp;C114, "&amp;", "\&amp;")</f>
        <v>building ops \&amp; management, pavement engineering, civil engineering materials, structural engineering</v>
      </c>
      <c r="I113" s="78"/>
    </row>
    <row r="114" spans="1:9">
      <c r="B114" s="85" t="s">
        <v>231</v>
      </c>
      <c r="C114" s="85" t="s">
        <v>237</v>
      </c>
      <c r="D114" s="111"/>
      <c r="E114" s="120"/>
      <c r="F114" s="78"/>
      <c r="H114" s="85"/>
      <c r="I114" s="78"/>
    </row>
    <row r="115" spans="1:9" ht="30">
      <c r="B115" s="85" t="s">
        <v>232</v>
      </c>
      <c r="C115" s="85" t="s">
        <v>238</v>
      </c>
      <c r="D115" s="111"/>
      <c r="E115" s="120"/>
      <c r="F115" s="78"/>
      <c r="H115" s="123" t="str">
        <f>SUBSTITUTE(B115&amp;", "&amp;C115&amp;", "&amp;B116&amp;", "&amp;C116, "&amp;", "\&amp;")</f>
        <v>construction ops \&amp; management, sustainable energy vectors, energy efficiency, waste management</v>
      </c>
      <c r="I115" s="78"/>
    </row>
    <row r="116" spans="1:9">
      <c r="B116" s="85" t="s">
        <v>233</v>
      </c>
      <c r="C116" s="85" t="s">
        <v>239</v>
      </c>
      <c r="D116" s="111"/>
      <c r="E116" s="120"/>
      <c r="F116" s="78"/>
      <c r="H116" s="85"/>
      <c r="I116" s="78"/>
    </row>
    <row r="117" spans="1:9" ht="30">
      <c r="B117" s="85" t="s">
        <v>234</v>
      </c>
      <c r="C117" s="85" t="s">
        <v>240</v>
      </c>
      <c r="D117" s="111"/>
      <c r="E117" s="120"/>
      <c r="F117" s="78"/>
      <c r="H117" s="123" t="str">
        <f>SUBSTITUTE(B117&amp;", "&amp;C117&amp;", "&amp;B118&amp;", "&amp;C118, "&amp;", "\&amp;")</f>
        <v>environment \&amp; health, waste minimisation, environmental economics, water engineering</v>
      </c>
      <c r="I117" s="78"/>
    </row>
    <row r="118" spans="1:9" ht="15.75" thickBot="1">
      <c r="B118" s="87" t="s">
        <v>235</v>
      </c>
      <c r="C118" s="87" t="s">
        <v>241</v>
      </c>
      <c r="D118" s="112"/>
      <c r="E118" s="120"/>
      <c r="F118" s="78"/>
      <c r="H118" s="87"/>
      <c r="I118" s="78"/>
    </row>
    <row r="119" spans="1:9" ht="30">
      <c r="B119" s="86" t="s">
        <v>242</v>
      </c>
      <c r="C119" s="85" t="s">
        <v>245</v>
      </c>
      <c r="D119" s="113" t="s">
        <v>70</v>
      </c>
      <c r="E119" s="120"/>
      <c r="F119" s="78"/>
      <c r="H119" s="124" t="str">
        <f>SUBSTITUTE(B119&amp;", "&amp;C119&amp;", "&amp;B120&amp;", "&amp;C120, "&amp;", "\&amp;")</f>
        <v>geohazards, survey \&amp; monitoring, ground engineering, transport ops \&amp; management</v>
      </c>
      <c r="I119" s="78"/>
    </row>
    <row r="120" spans="1:9">
      <c r="B120" s="85" t="s">
        <v>243</v>
      </c>
      <c r="C120" s="85" t="s">
        <v>246</v>
      </c>
      <c r="D120" s="111"/>
      <c r="E120" s="120"/>
      <c r="F120" s="78"/>
      <c r="H120" s="85"/>
      <c r="I120" s="78"/>
    </row>
    <row r="121" spans="1:9">
      <c r="B121" s="85" t="s">
        <v>244</v>
      </c>
      <c r="C121" s="85"/>
      <c r="D121" s="111"/>
      <c r="E121" s="120"/>
      <c r="F121" s="78"/>
      <c r="H121" s="123" t="str">
        <f>SUBSTITUTE(B121, "&amp;", "\&amp;")</f>
        <v>soil science</v>
      </c>
      <c r="I121" s="78"/>
    </row>
    <row r="122" spans="1:9" s="84" customFormat="1">
      <c r="B122" s="100"/>
      <c r="C122" s="100"/>
      <c r="D122" s="101"/>
      <c r="E122" s="102"/>
      <c r="F122" s="78"/>
      <c r="I122" s="78"/>
    </row>
    <row r="123" spans="1:9" ht="15.75" thickBot="1">
      <c r="A123" s="77"/>
      <c r="B123" s="77"/>
      <c r="C123" s="77"/>
      <c r="D123" s="77"/>
      <c r="E123" s="77"/>
      <c r="F123" s="79"/>
      <c r="G123" s="133"/>
      <c r="H123" s="77"/>
      <c r="I123" s="79"/>
    </row>
    <row r="124" spans="1:9" s="84" customFormat="1">
      <c r="A124" s="100"/>
      <c r="B124" s="100"/>
      <c r="C124" s="100"/>
      <c r="D124" s="100"/>
      <c r="E124" s="100"/>
      <c r="F124" s="78"/>
      <c r="I124" s="78"/>
    </row>
    <row r="125" spans="1:9" ht="15.75" thickBot="1">
      <c r="F125" s="78"/>
      <c r="H125" s="132" t="s">
        <v>313</v>
      </c>
      <c r="I125" s="78"/>
    </row>
    <row r="126" spans="1:9" ht="30">
      <c r="B126" s="85" t="s">
        <v>247</v>
      </c>
      <c r="C126" s="85" t="s">
        <v>252</v>
      </c>
      <c r="D126" s="111" t="s">
        <v>43</v>
      </c>
      <c r="E126" s="115" t="s">
        <v>274</v>
      </c>
      <c r="F126" s="78"/>
      <c r="H126" s="123" t="str">
        <f>SUBSTITUTE(B126&amp;", "&amp;C126&amp;", "&amp;B127&amp;", "&amp;C127, "&amp;", "\&amp;")</f>
        <v>design \&amp; testing technology, optical devices \&amp; subsystems, displays, optical phenomena</v>
      </c>
      <c r="I126" s="78"/>
    </row>
    <row r="127" spans="1:9">
      <c r="B127" s="85" t="s">
        <v>248</v>
      </c>
      <c r="C127" s="85" t="s">
        <v>253</v>
      </c>
      <c r="D127" s="111"/>
      <c r="E127" s="116"/>
      <c r="F127" s="78"/>
      <c r="H127" s="85"/>
      <c r="I127" s="78"/>
    </row>
    <row r="128" spans="1:9" ht="30">
      <c r="B128" s="85" t="s">
        <v>249</v>
      </c>
      <c r="C128" s="85" t="s">
        <v>254</v>
      </c>
      <c r="D128" s="111"/>
      <c r="E128" s="116"/>
      <c r="F128" s="78"/>
      <c r="H128" s="123" t="str">
        <f>SUBSTITUTE(B128&amp;", "&amp;C128&amp;", "&amp;B129&amp;", "&amp;C129, "&amp;", "\&amp;")</f>
        <v>electronic devices \&amp; subsys., optoelect. devices \&amp; circuits, lasers \&amp; optics, power electronics</v>
      </c>
      <c r="I128" s="78"/>
    </row>
    <row r="129" spans="1:9">
      <c r="B129" s="85" t="s">
        <v>250</v>
      </c>
      <c r="C129" s="85" t="s">
        <v>255</v>
      </c>
      <c r="D129" s="111"/>
      <c r="E129" s="116"/>
      <c r="F129" s="78"/>
      <c r="H129" s="85"/>
      <c r="I129" s="78"/>
    </row>
    <row r="130" spans="1:9" ht="15.75" thickBot="1">
      <c r="B130" s="87" t="s">
        <v>251</v>
      </c>
      <c r="C130" s="87"/>
      <c r="D130" s="112"/>
      <c r="E130" s="116"/>
      <c r="F130" s="78"/>
      <c r="H130" s="125" t="str">
        <f>SUBSTITUTE(B130, "&amp;", "\&amp;")</f>
        <v>optical communications</v>
      </c>
      <c r="I130" s="78"/>
    </row>
    <row r="131" spans="1:9" ht="30">
      <c r="B131" s="86" t="s">
        <v>256</v>
      </c>
      <c r="C131" s="86" t="s">
        <v>260</v>
      </c>
      <c r="D131" s="114" t="s">
        <v>48</v>
      </c>
      <c r="E131" s="116"/>
      <c r="F131" s="78"/>
      <c r="H131" s="124" t="str">
        <f>SUBSTITUTE(B131&amp;", "&amp;C131&amp;", "&amp;B132&amp;", "&amp;C132, "&amp;", "\&amp;")</f>
        <v>biological membranes, magnetism/magnetic phenomena, biophysics, solar technology</v>
      </c>
      <c r="I131" s="78"/>
    </row>
    <row r="132" spans="1:9">
      <c r="B132" s="85" t="s">
        <v>257</v>
      </c>
      <c r="C132" s="85" t="s">
        <v>261</v>
      </c>
      <c r="D132" s="111"/>
      <c r="E132" s="116"/>
      <c r="F132" s="78"/>
      <c r="H132" s="85"/>
      <c r="I132" s="78"/>
    </row>
    <row r="133" spans="1:9" ht="30">
      <c r="B133" s="85" t="s">
        <v>258</v>
      </c>
      <c r="C133" s="85" t="s">
        <v>262</v>
      </c>
      <c r="D133" s="111"/>
      <c r="E133" s="116"/>
      <c r="F133" s="78"/>
      <c r="H133" s="123" t="str">
        <f>SUBSTITUTE(B133&amp;", "&amp;C133&amp;", "&amp;B134, "&amp;", "\&amp;")</f>
        <v>condensed matter physics, tools for the biosciences, high performance computing</v>
      </c>
      <c r="I133" s="78"/>
    </row>
    <row r="134" spans="1:9" ht="15.75" thickBot="1">
      <c r="B134" s="87" t="s">
        <v>259</v>
      </c>
      <c r="C134" s="87"/>
      <c r="D134" s="112"/>
      <c r="E134" s="116"/>
      <c r="F134" s="78"/>
      <c r="H134" s="87"/>
      <c r="I134" s="78"/>
    </row>
    <row r="135" spans="1:9" ht="30">
      <c r="B135" s="86" t="s">
        <v>263</v>
      </c>
      <c r="C135" s="85" t="s">
        <v>265</v>
      </c>
      <c r="D135" s="114" t="s">
        <v>60</v>
      </c>
      <c r="E135" s="116"/>
      <c r="F135" s="78"/>
      <c r="H135" s="124" t="str">
        <f>SUBSTITUTE(B135&amp;", "&amp;C135&amp;", "&amp;B136&amp;", "&amp;C136, "&amp;", "\&amp;")</f>
        <v>computational methods \&amp; tools, plasmas - laser \&amp; fusion, fusion, plasmas - technological</v>
      </c>
      <c r="I135" s="78"/>
    </row>
    <row r="136" spans="1:9" ht="15.75" thickBot="1">
      <c r="B136" s="87" t="s">
        <v>264</v>
      </c>
      <c r="C136" s="87" t="s">
        <v>266</v>
      </c>
      <c r="D136" s="112"/>
      <c r="E136" s="116"/>
      <c r="F136" s="78"/>
      <c r="H136" s="87"/>
      <c r="I136" s="78"/>
    </row>
    <row r="137" spans="1:9" ht="30">
      <c r="B137" s="86" t="s">
        <v>267</v>
      </c>
      <c r="C137" s="86" t="s">
        <v>270</v>
      </c>
      <c r="D137" s="113" t="s">
        <v>70</v>
      </c>
      <c r="E137" s="116"/>
      <c r="F137" s="78"/>
      <c r="H137" s="124" t="str">
        <f>SUBSTITUTE(B137&amp;", "&amp;C137&amp;", "&amp;B138&amp;", "&amp;C138, "&amp;", "\&amp;")</f>
        <v>atoms \&amp; ions, quantum fluids \&amp; solids, cold atomic species, quantum optics \&amp; information</v>
      </c>
      <c r="I137" s="78"/>
    </row>
    <row r="138" spans="1:9">
      <c r="B138" s="85" t="s">
        <v>268</v>
      </c>
      <c r="C138" s="85" t="s">
        <v>271</v>
      </c>
      <c r="D138" s="111"/>
      <c r="E138" s="116"/>
      <c r="F138" s="78"/>
      <c r="H138" s="85"/>
      <c r="I138" s="78"/>
    </row>
    <row r="139" spans="1:9">
      <c r="B139" s="85" t="s">
        <v>269</v>
      </c>
      <c r="C139" s="85" t="s">
        <v>272</v>
      </c>
      <c r="D139" s="111"/>
      <c r="E139" s="117"/>
      <c r="F139" s="78"/>
      <c r="H139" s="123" t="str">
        <f>SUBSTITUTE(B139&amp;", "&amp;C139, "&amp;", "\&amp;")</f>
        <v>light-matter interactions, scattering \&amp; spectroscopy</v>
      </c>
      <c r="I139" s="78"/>
    </row>
    <row r="140" spans="1:9" s="84" customFormat="1">
      <c r="B140" s="100"/>
      <c r="C140" s="100"/>
      <c r="D140" s="101"/>
      <c r="E140" s="102"/>
      <c r="F140" s="78"/>
      <c r="H140" s="100"/>
      <c r="I140" s="78"/>
    </row>
    <row r="141" spans="1:9" ht="15.75" thickBot="1">
      <c r="A141" s="77"/>
      <c r="B141" s="77"/>
      <c r="C141" s="77"/>
      <c r="D141" s="77"/>
      <c r="E141" s="77"/>
      <c r="F141" s="79"/>
      <c r="G141" s="133"/>
      <c r="H141" s="77"/>
      <c r="I141" s="79"/>
    </row>
  </sheetData>
  <mergeCells count="27">
    <mergeCell ref="D126:D130"/>
    <mergeCell ref="D131:D134"/>
    <mergeCell ref="D135:D136"/>
    <mergeCell ref="D137:D139"/>
    <mergeCell ref="E104:E121"/>
    <mergeCell ref="E126:E139"/>
    <mergeCell ref="D96:D99"/>
    <mergeCell ref="E95:E99"/>
    <mergeCell ref="D119:D121"/>
    <mergeCell ref="D113:D118"/>
    <mergeCell ref="D109:D112"/>
    <mergeCell ref="D104:D108"/>
    <mergeCell ref="D58:D69"/>
    <mergeCell ref="D70:D75"/>
    <mergeCell ref="D76:D84"/>
    <mergeCell ref="D85:D89"/>
    <mergeCell ref="E58:E90"/>
    <mergeCell ref="D23:D29"/>
    <mergeCell ref="D30:D36"/>
    <mergeCell ref="D38:D46"/>
    <mergeCell ref="D47:D53"/>
    <mergeCell ref="E23:E53"/>
    <mergeCell ref="D3:D4"/>
    <mergeCell ref="D5:D10"/>
    <mergeCell ref="D11:D15"/>
    <mergeCell ref="D16:D18"/>
    <mergeCell ref="E3:E18"/>
  </mergeCells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I126"/>
  <sheetViews>
    <sheetView tabSelected="1" topLeftCell="A121" workbookViewId="0">
      <selection activeCell="H135" sqref="H135"/>
    </sheetView>
  </sheetViews>
  <sheetFormatPr defaultRowHeight="15"/>
  <cols>
    <col min="2" max="2" width="30.42578125" bestFit="1" customWidth="1"/>
    <col min="3" max="3" width="31.7109375" bestFit="1" customWidth="1"/>
    <col min="4" max="5" width="3.7109375" bestFit="1" customWidth="1"/>
    <col min="8" max="8" width="62.140625" bestFit="1" customWidth="1"/>
  </cols>
  <sheetData>
    <row r="1" spans="2:9">
      <c r="F1" s="78"/>
      <c r="I1" s="78"/>
    </row>
    <row r="2" spans="2:9" ht="15.75" thickBot="1">
      <c r="F2" s="78"/>
      <c r="H2" s="132" t="s">
        <v>313</v>
      </c>
      <c r="I2" s="78"/>
    </row>
    <row r="3" spans="2:9" ht="30">
      <c r="B3" s="85" t="s">
        <v>42</v>
      </c>
      <c r="C3" s="85" t="s">
        <v>177</v>
      </c>
      <c r="D3" s="111" t="s">
        <v>43</v>
      </c>
      <c r="E3" s="120" t="s">
        <v>44</v>
      </c>
      <c r="F3" s="78"/>
      <c r="H3" s="128" t="str">
        <f>SUBSTITUTE(B3&amp;", "&amp;C3&amp;", "&amp;B4&amp;", "&amp;C4, "&amp;", "\&amp;")</f>
        <v>analytical science, co-ordination chemistry, asymmetric chemistry, combinatorial chemistry</v>
      </c>
      <c r="I3" s="78"/>
    </row>
    <row r="4" spans="2:9">
      <c r="B4" s="85" t="s">
        <v>172</v>
      </c>
      <c r="C4" s="85" t="s">
        <v>275</v>
      </c>
      <c r="D4" s="111"/>
      <c r="E4" s="120"/>
      <c r="F4" s="78"/>
      <c r="H4" s="106"/>
      <c r="I4" s="78"/>
    </row>
    <row r="5" spans="2:9" ht="30">
      <c r="B5" s="85" t="s">
        <v>68</v>
      </c>
      <c r="C5" s="85" t="s">
        <v>178</v>
      </c>
      <c r="D5" s="111"/>
      <c r="E5" s="120"/>
      <c r="F5" s="78"/>
      <c r="H5" s="127" t="str">
        <f>SUBSTITUTE(B5&amp;", "&amp;C5&amp;", "&amp;B6&amp;", "&amp;C6, "&amp;", "\&amp;")</f>
        <v>biological \&amp; medicinal chem., electrochemical science \&amp; eng., carbohydrate chemistry, mantle \&amp; core processes</v>
      </c>
      <c r="I5" s="78"/>
    </row>
    <row r="6" spans="2:9">
      <c r="B6" s="85" t="s">
        <v>173</v>
      </c>
      <c r="C6" s="85" t="s">
        <v>276</v>
      </c>
      <c r="D6" s="111"/>
      <c r="E6" s="120"/>
      <c r="F6" s="78"/>
      <c r="H6" s="106"/>
      <c r="I6" s="78"/>
    </row>
    <row r="7" spans="2:9" ht="30">
      <c r="B7" s="85" t="s">
        <v>174</v>
      </c>
      <c r="C7" s="85" t="s">
        <v>185</v>
      </c>
      <c r="D7" s="111"/>
      <c r="E7" s="120"/>
      <c r="F7" s="78"/>
      <c r="H7" s="127" t="str">
        <f>SUBSTITUTE(B7&amp;", "&amp;C7&amp;", "&amp;B8&amp;", "&amp;C8, "&amp;", "\&amp;")</f>
        <v>catalysis \&amp; applied catalysis, physical organic chemistry, chemical synthetic methodology, reactor engineering</v>
      </c>
      <c r="I7" s="78"/>
    </row>
    <row r="8" spans="2:9" ht="15.75" thickBot="1">
      <c r="B8" s="87" t="s">
        <v>176</v>
      </c>
      <c r="C8" s="87" t="s">
        <v>188</v>
      </c>
      <c r="D8" s="112"/>
      <c r="E8" s="120"/>
      <c r="F8" s="78"/>
      <c r="H8" s="129"/>
      <c r="I8" s="78"/>
    </row>
    <row r="9" spans="2:9" ht="30">
      <c r="B9" s="86" t="s">
        <v>277</v>
      </c>
      <c r="C9" s="86" t="s">
        <v>269</v>
      </c>
      <c r="D9" s="114" t="s">
        <v>48</v>
      </c>
      <c r="E9" s="120"/>
      <c r="F9" s="78"/>
      <c r="H9" s="128" t="str">
        <f>SUBSTITUTE(B9&amp;", "&amp;C9&amp;", "&amp;B10&amp;", "&amp;C10, "&amp;", "\&amp;")</f>
        <v>astron. \&amp; space sci. technol., light-matter interactions, atoms \&amp; ions, magnetism/magnetic phenomena</v>
      </c>
      <c r="I9" s="78"/>
    </row>
    <row r="10" spans="2:9">
      <c r="B10" s="85" t="s">
        <v>267</v>
      </c>
      <c r="C10" s="85" t="s">
        <v>260</v>
      </c>
      <c r="D10" s="111"/>
      <c r="E10" s="120"/>
      <c r="F10" s="78"/>
      <c r="H10" s="106"/>
      <c r="I10" s="78"/>
    </row>
    <row r="11" spans="2:9" ht="30">
      <c r="B11" s="85" t="s">
        <v>71</v>
      </c>
      <c r="C11" s="85" t="s">
        <v>279</v>
      </c>
      <c r="D11" s="111"/>
      <c r="E11" s="120"/>
      <c r="F11" s="78"/>
      <c r="H11" s="127" t="str">
        <f>SUBSTITUTE(B11&amp;", "&amp;C11&amp;", "&amp;B12&amp;", "&amp;C12, "&amp;", "\&amp;")</f>
        <v>catalysis \&amp; enzymology, nuclear structure, chemical structure, optical phenomena</v>
      </c>
      <c r="I11" s="78"/>
    </row>
    <row r="12" spans="2:9">
      <c r="B12" s="85" t="s">
        <v>175</v>
      </c>
      <c r="C12" s="85" t="s">
        <v>253</v>
      </c>
      <c r="D12" s="111"/>
      <c r="E12" s="120"/>
      <c r="F12" s="78"/>
      <c r="H12" s="106"/>
      <c r="I12" s="78"/>
    </row>
    <row r="13" spans="2:9" ht="30">
      <c r="B13" s="85" t="s">
        <v>268</v>
      </c>
      <c r="C13" s="85" t="s">
        <v>265</v>
      </c>
      <c r="D13" s="111"/>
      <c r="E13" s="120"/>
      <c r="F13" s="78"/>
      <c r="H13" s="127" t="str">
        <f>SUBSTITUTE(B13&amp;", "&amp;C13&amp;", "&amp;B14&amp;", "&amp;C14, "&amp;", "\&amp;")</f>
        <v>cold atomic species, plasmas - laser \&amp; fusion, condensed matter physics, plasmas - technological</v>
      </c>
      <c r="I13" s="78"/>
    </row>
    <row r="14" spans="2:9">
      <c r="B14" s="85" t="s">
        <v>258</v>
      </c>
      <c r="C14" s="85" t="s">
        <v>266</v>
      </c>
      <c r="D14" s="111"/>
      <c r="E14" s="120"/>
      <c r="F14" s="78"/>
      <c r="H14" s="106"/>
      <c r="I14" s="78"/>
    </row>
    <row r="15" spans="2:9" ht="30">
      <c r="B15" s="85" t="s">
        <v>278</v>
      </c>
      <c r="C15" s="85" t="s">
        <v>270</v>
      </c>
      <c r="D15" s="111"/>
      <c r="E15" s="120"/>
      <c r="F15" s="78"/>
      <c r="H15" s="127" t="str">
        <f>SUBSTITUTE(B15&amp;", "&amp;C15&amp;", "&amp;B16&amp;", "&amp;C16, "&amp;", "\&amp;")</f>
        <v>galactic \&amp; interstellar astron, quantum fluids \&amp; solids, gas \&amp; solution phase reactions, quantum optics \&amp; information</v>
      </c>
      <c r="I15" s="78"/>
    </row>
    <row r="16" spans="2:9">
      <c r="B16" s="85" t="s">
        <v>181</v>
      </c>
      <c r="C16" s="85" t="s">
        <v>271</v>
      </c>
      <c r="D16" s="111"/>
      <c r="E16" s="120"/>
      <c r="F16" s="78"/>
      <c r="H16" s="106"/>
      <c r="I16" s="78"/>
    </row>
    <row r="17" spans="2:9" ht="30">
      <c r="B17" s="85" t="s">
        <v>259</v>
      </c>
      <c r="C17" s="85" t="s">
        <v>272</v>
      </c>
      <c r="D17" s="111"/>
      <c r="E17" s="120"/>
      <c r="F17" s="78"/>
      <c r="H17" s="127" t="str">
        <f>SUBSTITUTE(B17&amp;", "&amp;C17&amp;", "&amp;B18&amp;", "&amp;C18, "&amp;", "\&amp;")</f>
        <v>high performance computing, scattering \&amp; spectroscopy, lasers \&amp; optics, surfaces \&amp; interfaces</v>
      </c>
      <c r="I17" s="78"/>
    </row>
    <row r="18" spans="2:9" ht="15.75" thickBot="1">
      <c r="B18" s="87" t="s">
        <v>250</v>
      </c>
      <c r="C18" s="87" t="s">
        <v>189</v>
      </c>
      <c r="D18" s="112"/>
      <c r="E18" s="120"/>
      <c r="F18" s="78"/>
      <c r="H18" s="129"/>
      <c r="I18" s="78"/>
    </row>
    <row r="19" spans="2:9" ht="30">
      <c r="B19" s="86" t="s">
        <v>58</v>
      </c>
      <c r="C19" s="86" t="s">
        <v>59</v>
      </c>
      <c r="D19" s="114" t="s">
        <v>60</v>
      </c>
      <c r="E19" s="120"/>
      <c r="F19" s="78"/>
      <c r="H19" s="128" t="str">
        <f>SUBSTITUTE(B19&amp;", "&amp;C19&amp;", "&amp;B20&amp;", "&amp;C20, "&amp;", "\&amp;")</f>
        <v>bioelectronic devices, medical science \&amp; disease, electronic devices \&amp; subsys., microsystems</v>
      </c>
      <c r="I19" s="78"/>
    </row>
    <row r="20" spans="2:9">
      <c r="B20" s="85" t="s">
        <v>249</v>
      </c>
      <c r="C20" s="85" t="s">
        <v>152</v>
      </c>
      <c r="D20" s="111"/>
      <c r="E20" s="120"/>
      <c r="F20" s="78"/>
      <c r="H20" s="106"/>
      <c r="I20" s="78"/>
    </row>
    <row r="21" spans="2:9" ht="30">
      <c r="B21" s="85" t="s">
        <v>195</v>
      </c>
      <c r="C21" s="85" t="s">
        <v>280</v>
      </c>
      <c r="D21" s="111"/>
      <c r="E21" s="120"/>
      <c r="F21" s="78"/>
      <c r="H21" s="127" t="str">
        <f>SUBSTITUTE(B21&amp;", "&amp;C21&amp;", "&amp;B22&amp;", "&amp;C22, "&amp;", "\&amp;")</f>
        <v>instrumentation eng. \&amp; dev., musculoskeletal system, materials characterisation, optical communications</v>
      </c>
      <c r="I21" s="78"/>
    </row>
    <row r="22" spans="2:9">
      <c r="B22" s="85" t="s">
        <v>182</v>
      </c>
      <c r="C22" s="85" t="s">
        <v>251</v>
      </c>
      <c r="D22" s="111"/>
      <c r="E22" s="120"/>
      <c r="F22" s="78"/>
      <c r="H22" s="106"/>
      <c r="I22" s="78"/>
    </row>
    <row r="23" spans="2:9" ht="30">
      <c r="B23" s="85" t="s">
        <v>183</v>
      </c>
      <c r="C23" s="85" t="s">
        <v>252</v>
      </c>
      <c r="D23" s="111"/>
      <c r="E23" s="120"/>
      <c r="F23" s="78"/>
      <c r="H23" s="127" t="str">
        <f>SUBSTITUTE(B23&amp;", "&amp;C23&amp;", "&amp;B24&amp;", "&amp;C24, "&amp;", "\&amp;")</f>
        <v>materials processing, optical devices \&amp; subsystems, materials synthesis \&amp; growth, optoelect. devices \&amp; circuits</v>
      </c>
      <c r="I23" s="78"/>
    </row>
    <row r="24" spans="2:9" ht="15.75" thickBot="1">
      <c r="B24" s="87" t="s">
        <v>184</v>
      </c>
      <c r="C24" s="87" t="s">
        <v>254</v>
      </c>
      <c r="D24" s="112"/>
      <c r="E24" s="120"/>
      <c r="F24" s="78"/>
      <c r="H24" s="129"/>
      <c r="I24" s="78"/>
    </row>
    <row r="25" spans="2:9" ht="30">
      <c r="B25" s="86" t="s">
        <v>256</v>
      </c>
      <c r="C25" s="86" t="s">
        <v>73</v>
      </c>
      <c r="D25" s="113" t="s">
        <v>70</v>
      </c>
      <c r="E25" s="120"/>
      <c r="F25" s="78"/>
      <c r="H25" s="128" t="str">
        <f>SUBSTITUTE(B25&amp;", "&amp;C25&amp;", "&amp;B26&amp;", "&amp;C26, "&amp;", "\&amp;")</f>
        <v>biological membranes, chemical biology, bionanoscience, protein chemistry</v>
      </c>
      <c r="I25" s="78"/>
    </row>
    <row r="26" spans="2:9">
      <c r="B26" s="85" t="s">
        <v>281</v>
      </c>
      <c r="C26" s="85" t="s">
        <v>69</v>
      </c>
      <c r="D26" s="111"/>
      <c r="E26" s="120"/>
      <c r="F26" s="78"/>
      <c r="H26" s="106"/>
      <c r="I26" s="78"/>
    </row>
    <row r="27" spans="2:9" ht="30">
      <c r="B27" s="85" t="s">
        <v>282</v>
      </c>
      <c r="C27" s="85" t="s">
        <v>72</v>
      </c>
      <c r="D27" s="111"/>
      <c r="E27" s="120"/>
      <c r="F27" s="78"/>
      <c r="H27" s="127" t="str">
        <f>SUBSTITUTE(B27&amp;", "&amp;C27&amp;", "&amp;B28&amp;", "&amp;C28, "&amp;", "\&amp;")</f>
        <v>bionanotechnology, protein folding / misfolding, biophysics, structural biology</v>
      </c>
      <c r="I27" s="78"/>
    </row>
    <row r="28" spans="2:9" ht="15.75" thickBot="1">
      <c r="B28" s="87" t="s">
        <v>257</v>
      </c>
      <c r="C28" s="87" t="s">
        <v>74</v>
      </c>
      <c r="D28" s="112"/>
      <c r="E28" s="120"/>
      <c r="F28" s="78"/>
      <c r="H28" s="129"/>
      <c r="I28" s="78"/>
    </row>
    <row r="29" spans="2:9" ht="30">
      <c r="B29" s="86" t="s">
        <v>46</v>
      </c>
      <c r="C29" s="86" t="s">
        <v>67</v>
      </c>
      <c r="D29" s="113" t="s">
        <v>136</v>
      </c>
      <c r="E29" s="120"/>
      <c r="F29" s="78"/>
      <c r="H29" s="128" t="str">
        <f>SUBSTITUTE(B29&amp;", "&amp;C29&amp;", "&amp;B30&amp;", "&amp;C30, "&amp;", "\&amp;")</f>
        <v>biomaterials, genomics, bioprocess engineering, particle technology</v>
      </c>
      <c r="I29" s="78"/>
    </row>
    <row r="30" spans="2:9">
      <c r="B30" s="85" t="s">
        <v>162</v>
      </c>
      <c r="C30" s="85" t="s">
        <v>170</v>
      </c>
      <c r="D30" s="111"/>
      <c r="E30" s="120"/>
      <c r="F30" s="78"/>
      <c r="H30" s="106"/>
      <c r="I30" s="78"/>
    </row>
    <row r="31" spans="2:9">
      <c r="B31" s="85" t="s">
        <v>63</v>
      </c>
      <c r="C31" s="85" t="s">
        <v>157</v>
      </c>
      <c r="D31" s="111"/>
      <c r="E31" s="120"/>
      <c r="F31" s="78"/>
      <c r="H31" s="127" t="str">
        <f>SUBSTITUTE(B31&amp;", "&amp;C31&amp;", "&amp;B32&amp;", "&amp;C32, "&amp;", "\&amp;")</f>
        <v>cells, rheology, complex fluids \&amp; soft solids, separation processes</v>
      </c>
      <c r="I31" s="78"/>
    </row>
    <row r="32" spans="2:9">
      <c r="B32" s="85" t="s">
        <v>65</v>
      </c>
      <c r="C32" s="85" t="s">
        <v>158</v>
      </c>
      <c r="D32" s="111"/>
      <c r="E32" s="120"/>
      <c r="F32" s="78"/>
      <c r="H32" s="106"/>
      <c r="I32" s="78"/>
    </row>
    <row r="33" spans="1:9" ht="30">
      <c r="B33" s="85" t="s">
        <v>53</v>
      </c>
      <c r="C33" s="85" t="s">
        <v>283</v>
      </c>
      <c r="D33" s="111"/>
      <c r="E33" s="120"/>
      <c r="F33" s="78"/>
      <c r="H33" s="127" t="str">
        <f>SUBSTITUTE(B33&amp;", "&amp;C33&amp;", "&amp;B34&amp;", "&amp;C34, "&amp;", "\&amp;")</f>
        <v>development (biosciences), stem cell biology, drug formulation \&amp; delivery, synthetic biology</v>
      </c>
      <c r="I33" s="78"/>
    </row>
    <row r="34" spans="1:9">
      <c r="B34" s="85" t="s">
        <v>55</v>
      </c>
      <c r="C34" s="85" t="s">
        <v>200</v>
      </c>
      <c r="D34" s="111"/>
      <c r="E34" s="120"/>
      <c r="F34" s="78"/>
      <c r="H34" s="106"/>
      <c r="I34" s="78"/>
    </row>
    <row r="35" spans="1:9">
      <c r="B35" s="85" t="s">
        <v>164</v>
      </c>
      <c r="C35" s="85" t="s">
        <v>56</v>
      </c>
      <c r="D35" s="111"/>
      <c r="E35" s="120"/>
      <c r="F35" s="78"/>
      <c r="H35" s="127" t="str">
        <f>SUBSTITUTE(B35&amp;", "&amp;C35&amp;", "&amp;B36, "&amp;", "\&amp;")</f>
        <v>food processing, tissue engineering, food structure/composition</v>
      </c>
      <c r="I35" s="78"/>
    </row>
    <row r="36" spans="1:9">
      <c r="B36" s="85" t="s">
        <v>165</v>
      </c>
      <c r="C36" s="85"/>
      <c r="D36" s="111"/>
      <c r="E36" s="120"/>
      <c r="F36" s="78"/>
      <c r="H36" s="106"/>
      <c r="I36" s="78"/>
    </row>
    <row r="37" spans="1:9" s="84" customFormat="1">
      <c r="B37" s="100"/>
      <c r="C37" s="100"/>
      <c r="D37" s="101"/>
      <c r="E37" s="102"/>
      <c r="F37" s="78"/>
      <c r="I37" s="78"/>
    </row>
    <row r="38" spans="1:9" ht="15.75" thickBot="1">
      <c r="A38" s="77"/>
      <c r="B38" s="77"/>
      <c r="C38" s="77"/>
      <c r="D38" s="77"/>
      <c r="E38" s="77"/>
      <c r="F38" s="79"/>
      <c r="G38" s="133"/>
      <c r="H38" s="77"/>
      <c r="I38" s="79"/>
    </row>
    <row r="39" spans="1:9" s="84" customFormat="1">
      <c r="A39" s="100"/>
      <c r="B39" s="100"/>
      <c r="C39" s="100"/>
      <c r="D39" s="100"/>
      <c r="E39" s="100"/>
      <c r="F39" s="78"/>
      <c r="I39" s="78"/>
    </row>
    <row r="40" spans="1:9" ht="15.75" thickBot="1">
      <c r="F40" s="78"/>
      <c r="H40" s="132" t="s">
        <v>313</v>
      </c>
      <c r="I40" s="78"/>
    </row>
    <row r="41" spans="1:9" ht="30">
      <c r="B41" s="85" t="s">
        <v>139</v>
      </c>
      <c r="C41" s="85" t="s">
        <v>127</v>
      </c>
      <c r="D41" s="111" t="s">
        <v>43</v>
      </c>
      <c r="E41" s="120" t="s">
        <v>137</v>
      </c>
      <c r="F41" s="78"/>
      <c r="H41" s="127" t="str">
        <f>SUBSTITUTE(B41&amp;", "&amp;C41&amp;", "&amp;B42&amp;", "&amp;C42, "&amp;", "\&amp;")</f>
        <v>aerodynamics, manufact. business strategy, control engineering, manufact. enterprise ops\&amp; mgmt</v>
      </c>
      <c r="I41" s="78"/>
    </row>
    <row r="42" spans="1:9">
      <c r="B42" s="85" t="s">
        <v>144</v>
      </c>
      <c r="C42" s="85" t="s">
        <v>168</v>
      </c>
      <c r="D42" s="111"/>
      <c r="E42" s="120"/>
      <c r="F42" s="78"/>
      <c r="H42" s="106"/>
      <c r="I42" s="78"/>
    </row>
    <row r="43" spans="1:9" ht="30">
      <c r="B43" s="85" t="s">
        <v>247</v>
      </c>
      <c r="C43" s="85" t="s">
        <v>169</v>
      </c>
      <c r="D43" s="111"/>
      <c r="E43" s="120"/>
      <c r="F43" s="78"/>
      <c r="H43" s="127" t="str">
        <f>SUBSTITUTE(B43&amp;", "&amp;C43&amp;", "&amp;B44, "&amp;", "\&amp;")</f>
        <v>design \&amp; testing technology, manufacturing machine \&amp; plant, electromagnetics</v>
      </c>
      <c r="I43" s="78"/>
    </row>
    <row r="44" spans="1:9" ht="15.75" thickBot="1">
      <c r="B44" s="87" t="s">
        <v>179</v>
      </c>
      <c r="C44" s="87"/>
      <c r="D44" s="112"/>
      <c r="E44" s="120"/>
      <c r="F44" s="78"/>
      <c r="H44" s="129"/>
      <c r="I44" s="78"/>
    </row>
    <row r="45" spans="1:9" ht="30">
      <c r="B45" s="95" t="s">
        <v>204</v>
      </c>
      <c r="C45" s="95" t="s">
        <v>202</v>
      </c>
      <c r="D45" s="114" t="s">
        <v>48</v>
      </c>
      <c r="E45" s="120"/>
      <c r="F45" s="78"/>
      <c r="H45" s="128" t="str">
        <f>SUBSTITUTE(B45&amp;", "&amp;C45&amp;", "&amp;B46&amp;", "&amp;C46, "&amp;", "\&amp;")</f>
        <v>algebra \&amp; geometry, mathematical aspects of or, animal \&amp; human physiology, mathematical physics</v>
      </c>
      <c r="I45" s="78"/>
    </row>
    <row r="46" spans="1:9">
      <c r="B46" s="80" t="s">
        <v>284</v>
      </c>
      <c r="C46" s="80" t="s">
        <v>208</v>
      </c>
      <c r="D46" s="111"/>
      <c r="E46" s="120"/>
      <c r="F46" s="78"/>
      <c r="H46" s="106"/>
      <c r="I46" s="78"/>
    </row>
    <row r="47" spans="1:9" ht="30">
      <c r="B47" s="80" t="s">
        <v>213</v>
      </c>
      <c r="C47" s="80" t="s">
        <v>153</v>
      </c>
      <c r="D47" s="111"/>
      <c r="E47" s="120"/>
      <c r="F47" s="78"/>
      <c r="H47" s="127" t="str">
        <f>SUBSTITUTE(B47&amp;", "&amp;C47&amp;", "&amp;B48&amp;", "&amp;C48, "&amp;", "\&amp;")</f>
        <v>complexity science, multiphase flow, continuum mechanics, non-linear systems mathematics</v>
      </c>
      <c r="I47" s="78"/>
    </row>
    <row r="48" spans="1:9">
      <c r="B48" s="80" t="s">
        <v>205</v>
      </c>
      <c r="C48" s="80" t="s">
        <v>209</v>
      </c>
      <c r="D48" s="111"/>
      <c r="E48" s="120"/>
      <c r="F48" s="78"/>
      <c r="H48" s="106"/>
      <c r="I48" s="78"/>
    </row>
    <row r="49" spans="1:9" ht="30">
      <c r="B49" s="80" t="s">
        <v>163</v>
      </c>
      <c r="C49" s="80" t="s">
        <v>210</v>
      </c>
      <c r="D49" s="111"/>
      <c r="E49" s="120"/>
      <c r="F49" s="78"/>
      <c r="H49" s="127" t="str">
        <f>SUBSTITUTE(B49&amp;", "&amp;C49&amp;", "&amp;B50&amp;", "&amp;C50, "&amp;", "\&amp;")</f>
        <v>design of process systems, numerical analysis, evolution \&amp; populations, population ecology</v>
      </c>
      <c r="I49" s="78"/>
    </row>
    <row r="50" spans="1:9">
      <c r="B50" s="80" t="s">
        <v>180</v>
      </c>
      <c r="C50" s="80" t="s">
        <v>64</v>
      </c>
      <c r="D50" s="111"/>
      <c r="E50" s="120"/>
      <c r="F50" s="78"/>
      <c r="H50" s="106"/>
      <c r="I50" s="78"/>
    </row>
    <row r="51" spans="1:9" ht="30">
      <c r="B51" s="80" t="s">
        <v>150</v>
      </c>
      <c r="C51" s="80" t="s">
        <v>211</v>
      </c>
      <c r="D51" s="111"/>
      <c r="E51" s="120"/>
      <c r="F51" s="78"/>
      <c r="H51" s="127" t="str">
        <f>SUBSTITUTE(B51&amp;", "&amp;C51&amp;", "&amp;B52&amp;", "&amp;C52, "&amp;", "\&amp;")</f>
        <v>fluid dynamics, statistics \&amp; appl. probability, logic \&amp; combinatorics, theoretical biology</v>
      </c>
      <c r="I51" s="78"/>
    </row>
    <row r="52" spans="1:9">
      <c r="B52" s="80" t="s">
        <v>206</v>
      </c>
      <c r="C52" s="80" t="s">
        <v>66</v>
      </c>
      <c r="D52" s="111"/>
      <c r="E52" s="120"/>
      <c r="F52" s="78"/>
      <c r="H52" s="106"/>
      <c r="I52" s="78"/>
    </row>
    <row r="53" spans="1:9" ht="15.75" thickBot="1">
      <c r="B53" s="81" t="s">
        <v>207</v>
      </c>
      <c r="C53" s="81" t="s">
        <v>285</v>
      </c>
      <c r="D53" s="112"/>
      <c r="E53" s="120"/>
      <c r="F53" s="78"/>
      <c r="H53" s="130" t="str">
        <f>SUBSTITUTE(B53&amp;", "&amp;C53, "&amp;", "\&amp;")</f>
        <v>mathematical analysis, upper atmos process \&amp; geospace</v>
      </c>
      <c r="I53" s="78"/>
    </row>
    <row r="54" spans="1:9" ht="30">
      <c r="B54" s="86" t="s">
        <v>138</v>
      </c>
      <c r="C54" s="86" t="s">
        <v>196</v>
      </c>
      <c r="D54" s="113" t="s">
        <v>60</v>
      </c>
      <c r="E54" s="120"/>
      <c r="F54" s="78"/>
      <c r="H54" s="128" t="str">
        <f>SUBSTITUTE(B54&amp;", "&amp;C54&amp;", "&amp;B55&amp;", "&amp;C55, "&amp;", "\&amp;")</f>
        <v>acoustics, materials testing \&amp; eng., assess/remediate contamination, mech. \&amp; fluid power transmiss.</v>
      </c>
      <c r="I54" s="78"/>
    </row>
    <row r="55" spans="1:9">
      <c r="B55" s="85" t="s">
        <v>140</v>
      </c>
      <c r="C55" s="85" t="s">
        <v>197</v>
      </c>
      <c r="D55" s="111"/>
      <c r="E55" s="120"/>
      <c r="F55" s="78"/>
      <c r="H55" s="106"/>
      <c r="I55" s="78"/>
    </row>
    <row r="56" spans="1:9" ht="30">
      <c r="B56" s="85" t="s">
        <v>230</v>
      </c>
      <c r="C56" s="85" t="s">
        <v>236</v>
      </c>
      <c r="D56" s="111"/>
      <c r="E56" s="120"/>
      <c r="F56" s="78"/>
      <c r="H56" s="127" t="str">
        <f>SUBSTITUTE(B56&amp;", "&amp;C56&amp;", "&amp;B57&amp;", "&amp;C57, "&amp;", "\&amp;")</f>
        <v>building ops \&amp; management, pavement engineering, civil engineering materials, structural engineering</v>
      </c>
      <c r="I56" s="78"/>
    </row>
    <row r="57" spans="1:9">
      <c r="B57" s="85" t="s">
        <v>231</v>
      </c>
      <c r="C57" s="85" t="s">
        <v>237</v>
      </c>
      <c r="D57" s="111"/>
      <c r="E57" s="120"/>
      <c r="F57" s="78"/>
      <c r="H57" s="106"/>
      <c r="I57" s="78"/>
    </row>
    <row r="58" spans="1:9" ht="30">
      <c r="B58" s="85" t="s">
        <v>225</v>
      </c>
      <c r="C58" s="85" t="s">
        <v>246</v>
      </c>
      <c r="D58" s="111"/>
      <c r="E58" s="120"/>
      <c r="F58" s="78"/>
      <c r="H58" s="127" t="str">
        <f>SUBSTITUTE(B58&amp;", "&amp;C58&amp;", "&amp;B59&amp;", "&amp;C59, "&amp;", "\&amp;")</f>
        <v>coastal \&amp; waterway engineering, transport ops \&amp; management, construction ops \&amp; management, urban \&amp; land management</v>
      </c>
      <c r="I58" s="78"/>
    </row>
    <row r="59" spans="1:9">
      <c r="B59" s="85" t="s">
        <v>232</v>
      </c>
      <c r="C59" s="85" t="s">
        <v>222</v>
      </c>
      <c r="D59" s="111"/>
      <c r="E59" s="120"/>
      <c r="F59" s="78"/>
      <c r="H59" s="106"/>
      <c r="I59" s="78"/>
    </row>
    <row r="60" spans="1:9" ht="30">
      <c r="B60" s="85" t="s">
        <v>124</v>
      </c>
      <c r="C60" s="85" t="s">
        <v>239</v>
      </c>
      <c r="D60" s="111"/>
      <c r="E60" s="120"/>
      <c r="F60" s="78"/>
      <c r="H60" s="127" t="str">
        <f>SUBSTITUTE(B60&amp;", "&amp;C60&amp;", "&amp;B61&amp;", "&amp;C61, "&amp;", "\&amp;")</f>
        <v>design engineering, waste management, eng. dynamics \&amp; tribology, waste minimisation</v>
      </c>
      <c r="I60" s="78"/>
    </row>
    <row r="61" spans="1:9">
      <c r="B61" s="85" t="s">
        <v>193</v>
      </c>
      <c r="C61" s="85" t="s">
        <v>240</v>
      </c>
      <c r="D61" s="111"/>
      <c r="E61" s="120"/>
      <c r="F61" s="78"/>
      <c r="H61" s="106"/>
      <c r="I61" s="78"/>
    </row>
    <row r="62" spans="1:9">
      <c r="B62" s="85" t="s">
        <v>243</v>
      </c>
      <c r="C62" s="85" t="s">
        <v>241</v>
      </c>
      <c r="D62" s="111"/>
      <c r="E62" s="120"/>
      <c r="F62" s="78"/>
      <c r="H62" s="127" t="str">
        <f>SUBSTITUTE(B62&amp;", "&amp;C62, "&amp;", "\&amp;")</f>
        <v>ground engineering, water engineering</v>
      </c>
      <c r="I62" s="78"/>
    </row>
    <row r="63" spans="1:9" s="84" customFormat="1">
      <c r="B63" s="100"/>
      <c r="C63" s="100"/>
      <c r="D63" s="101"/>
      <c r="E63" s="102"/>
      <c r="F63" s="78"/>
      <c r="I63" s="78"/>
    </row>
    <row r="64" spans="1:9" ht="15.75" thickBot="1">
      <c r="A64" s="77"/>
      <c r="B64" s="77"/>
      <c r="C64" s="77"/>
      <c r="D64" s="77"/>
      <c r="E64" s="77"/>
      <c r="F64" s="79"/>
      <c r="G64" s="133"/>
      <c r="H64" s="77"/>
      <c r="I64" s="79"/>
    </row>
    <row r="65" spans="1:9" s="84" customFormat="1">
      <c r="A65" s="100"/>
      <c r="B65" s="100"/>
      <c r="C65" s="100"/>
      <c r="D65" s="100"/>
      <c r="E65" s="100"/>
      <c r="F65" s="78"/>
      <c r="I65" s="78"/>
    </row>
    <row r="66" spans="1:9" ht="15.75" thickBot="1">
      <c r="F66" s="78"/>
      <c r="H66" s="132" t="s">
        <v>313</v>
      </c>
      <c r="I66" s="78"/>
    </row>
    <row r="67" spans="1:9" ht="15" customHeight="1">
      <c r="B67" s="85" t="s">
        <v>141</v>
      </c>
      <c r="C67" s="85" t="s">
        <v>194</v>
      </c>
      <c r="D67" s="121" t="s">
        <v>43</v>
      </c>
      <c r="E67" s="120" t="s">
        <v>201</v>
      </c>
      <c r="F67" s="78"/>
      <c r="H67" s="127" t="str">
        <f>SUBSTITUTE(B67&amp;", "&amp;C67&amp;", "&amp;B68&amp;", "&amp;C68, "&amp;", "\&amp;")</f>
        <v>bioenergy, fuel cell technologies, carbon capture \&amp; storage, fusion</v>
      </c>
      <c r="I67" s="78"/>
    </row>
    <row r="68" spans="1:9">
      <c r="B68" s="85" t="s">
        <v>190</v>
      </c>
      <c r="C68" s="85" t="s">
        <v>264</v>
      </c>
      <c r="D68" s="119"/>
      <c r="E68" s="120"/>
      <c r="F68" s="78"/>
      <c r="H68" s="106"/>
      <c r="I68" s="78"/>
    </row>
    <row r="69" spans="1:9" ht="30">
      <c r="B69" s="85" t="s">
        <v>147</v>
      </c>
      <c r="C69" s="85" t="s">
        <v>155</v>
      </c>
      <c r="D69" s="119"/>
      <c r="E69" s="120"/>
      <c r="F69" s="78"/>
      <c r="H69" s="127" t="str">
        <f>SUBSTITUTE(B69&amp;", "&amp;C69&amp;", "&amp;B70&amp;", "&amp;C70, "&amp;", "\&amp;")</f>
        <v>electric motor \&amp; drive systems, power sys man, prot \&amp; control, energy - conventional, solar technology</v>
      </c>
      <c r="I69" s="78"/>
    </row>
    <row r="70" spans="1:9">
      <c r="B70" s="85" t="s">
        <v>148</v>
      </c>
      <c r="C70" s="85" t="s">
        <v>261</v>
      </c>
      <c r="D70" s="119"/>
      <c r="E70" s="120"/>
      <c r="F70" s="78"/>
      <c r="H70" s="106"/>
      <c r="I70" s="78"/>
    </row>
    <row r="71" spans="1:9" ht="30">
      <c r="B71" s="85" t="s">
        <v>227</v>
      </c>
      <c r="C71" s="85" t="s">
        <v>221</v>
      </c>
      <c r="D71" s="119"/>
      <c r="E71" s="120"/>
      <c r="F71" s="78"/>
      <c r="H71" s="127" t="str">
        <f>SUBSTITUTE(B71&amp;", "&amp;C71&amp;", "&amp;B72&amp;", "&amp;C72, "&amp;", "\&amp;")</f>
        <v>energy - nuclear, sustainable energy networks, energy efficiency, sustainable energy vectors</v>
      </c>
      <c r="I71" s="78"/>
    </row>
    <row r="72" spans="1:9">
      <c r="B72" s="85" t="s">
        <v>233</v>
      </c>
      <c r="C72" s="85" t="s">
        <v>238</v>
      </c>
      <c r="D72" s="119"/>
      <c r="E72" s="120"/>
      <c r="F72" s="78"/>
      <c r="H72" s="106"/>
      <c r="I72" s="78"/>
    </row>
    <row r="73" spans="1:9" ht="15.75" thickBot="1">
      <c r="B73" s="87" t="s">
        <v>192</v>
      </c>
      <c r="C73" s="87" t="s">
        <v>160</v>
      </c>
      <c r="D73" s="122"/>
      <c r="E73" s="120"/>
      <c r="F73" s="78"/>
      <c r="H73" s="130" t="str">
        <f>SUBSTITUTE(B73&amp;", "&amp;C73, "&amp;", "\&amp;")</f>
        <v>energy storage, wind power</v>
      </c>
      <c r="I73" s="78"/>
    </row>
    <row r="74" spans="1:9" ht="22.5" thickBot="1">
      <c r="B74" s="99" t="s">
        <v>62</v>
      </c>
      <c r="C74" s="99" t="s">
        <v>255</v>
      </c>
      <c r="D74" s="91" t="s">
        <v>48</v>
      </c>
      <c r="E74" s="120"/>
      <c r="F74" s="78"/>
      <c r="H74" s="131" t="str">
        <f>SUBSTITUTE(B74&amp;", "&amp;C74, "&amp;", "\&amp;")</f>
        <v>microbiology, power electronics</v>
      </c>
      <c r="I74" s="78"/>
    </row>
    <row r="75" spans="1:9" ht="30">
      <c r="B75" s="86" t="s">
        <v>142</v>
      </c>
      <c r="C75" s="86" t="s">
        <v>286</v>
      </c>
      <c r="D75" s="118" t="s">
        <v>60</v>
      </c>
      <c r="E75" s="120"/>
      <c r="F75" s="78"/>
      <c r="H75" s="128" t="str">
        <f>SUBSTITUTE(B75&amp;", "&amp;C75&amp;", "&amp;B76&amp;", "&amp;C76, "&amp;", "\&amp;")</f>
        <v>coal technology, mining \&amp; minerals extraction, combustion, safety \&amp; reliability of plant</v>
      </c>
      <c r="I75" s="78"/>
    </row>
    <row r="76" spans="1:9">
      <c r="B76" s="85" t="s">
        <v>143</v>
      </c>
      <c r="C76" s="85" t="s">
        <v>287</v>
      </c>
      <c r="D76" s="119"/>
      <c r="E76" s="120"/>
      <c r="F76" s="78"/>
      <c r="H76" s="106"/>
      <c r="I76" s="78"/>
    </row>
    <row r="77" spans="1:9" ht="15.75" thickBot="1">
      <c r="B77" s="87" t="s">
        <v>151</v>
      </c>
      <c r="C77" s="87"/>
      <c r="D77" s="122"/>
      <c r="E77" s="120"/>
      <c r="F77" s="78"/>
      <c r="H77" s="130" t="str">
        <f>SUBSTITUTE(B77, "&amp;", "\&amp;")</f>
        <v>heat \&amp; mass transfer</v>
      </c>
      <c r="I77" s="78"/>
    </row>
    <row r="78" spans="1:9" ht="30">
      <c r="B78" s="86" t="s">
        <v>149</v>
      </c>
      <c r="C78" s="86" t="s">
        <v>156</v>
      </c>
      <c r="D78" s="113" t="s">
        <v>70</v>
      </c>
      <c r="E78" s="120"/>
      <c r="F78" s="78"/>
      <c r="H78" s="128" t="str">
        <f>SUBSTITUTE(B78&amp;", "&amp;C78&amp;", "&amp;B79&amp;", "&amp;C79, "&amp;", "\&amp;")</f>
        <v>energy - marine \&amp; hydropower, power systems plant, oil \&amp; gas extraction, underwater engineering</v>
      </c>
      <c r="I78" s="78"/>
    </row>
    <row r="79" spans="1:9">
      <c r="B79" s="85" t="s">
        <v>198</v>
      </c>
      <c r="C79" s="85" t="s">
        <v>159</v>
      </c>
      <c r="D79" s="111"/>
      <c r="E79" s="120"/>
      <c r="F79" s="78"/>
      <c r="H79" s="106"/>
      <c r="I79" s="78"/>
    </row>
    <row r="80" spans="1:9" s="84" customFormat="1">
      <c r="B80" s="100"/>
      <c r="C80" s="100"/>
      <c r="D80" s="101"/>
      <c r="E80" s="102"/>
      <c r="F80" s="78"/>
      <c r="I80" s="78"/>
    </row>
    <row r="81" spans="1:9" ht="15.75" thickBot="1">
      <c r="A81" s="77"/>
      <c r="B81" s="77"/>
      <c r="C81" s="77"/>
      <c r="D81" s="77"/>
      <c r="E81" s="77"/>
      <c r="F81" s="79"/>
      <c r="G81" s="133"/>
      <c r="H81" s="77"/>
      <c r="I81" s="79"/>
    </row>
    <row r="82" spans="1:9" s="84" customFormat="1">
      <c r="A82" s="100"/>
      <c r="B82" s="100"/>
      <c r="C82" s="100"/>
      <c r="D82" s="100"/>
      <c r="E82" s="100"/>
      <c r="F82" s="78"/>
      <c r="I82" s="78"/>
    </row>
    <row r="83" spans="1:9" ht="15.75" thickBot="1">
      <c r="F83" s="78"/>
      <c r="H83" s="132" t="s">
        <v>313</v>
      </c>
      <c r="I83" s="78"/>
    </row>
    <row r="84" spans="1:9" ht="21.75">
      <c r="B84" s="98" t="s">
        <v>288</v>
      </c>
      <c r="C84" s="98" t="s">
        <v>244</v>
      </c>
      <c r="D84" s="97" t="s">
        <v>43</v>
      </c>
      <c r="E84" s="96" t="s">
        <v>29</v>
      </c>
      <c r="F84" s="78"/>
      <c r="H84" s="123" t="str">
        <f>SUBSTITUTE(B84&amp;", "&amp;C84, "&amp;", "\&amp;")</f>
        <v>crop science, soil science</v>
      </c>
      <c r="I84" s="78"/>
    </row>
    <row r="85" spans="1:9" s="84" customFormat="1">
      <c r="B85" s="104"/>
      <c r="C85" s="104"/>
      <c r="D85" s="101"/>
      <c r="E85" s="102"/>
      <c r="F85" s="78"/>
      <c r="I85" s="78"/>
    </row>
    <row r="86" spans="1:9" ht="15.75" thickBot="1">
      <c r="A86" s="77"/>
      <c r="B86" s="77"/>
      <c r="C86" s="77"/>
      <c r="D86" s="77"/>
      <c r="E86" s="77"/>
      <c r="F86" s="79"/>
      <c r="G86" s="133"/>
      <c r="H86" s="77"/>
      <c r="I86" s="79"/>
    </row>
    <row r="87" spans="1:9" s="84" customFormat="1">
      <c r="A87" s="100"/>
      <c r="B87" s="100"/>
      <c r="C87" s="100"/>
      <c r="D87" s="100"/>
      <c r="E87" s="100"/>
      <c r="F87" s="78"/>
      <c r="I87" s="78"/>
    </row>
    <row r="88" spans="1:9" ht="15.75" thickBot="1">
      <c r="F88" s="78"/>
      <c r="H88" s="132" t="s">
        <v>313</v>
      </c>
      <c r="I88" s="78"/>
    </row>
    <row r="89" spans="1:9" ht="30">
      <c r="B89" s="85" t="s">
        <v>75</v>
      </c>
      <c r="C89" s="85" t="s">
        <v>289</v>
      </c>
      <c r="D89" s="111" t="s">
        <v>43</v>
      </c>
      <c r="E89" s="120" t="s">
        <v>273</v>
      </c>
      <c r="F89" s="78"/>
      <c r="H89" s="127" t="str">
        <f>SUBSTITUTE(B89&amp;", "&amp;C89&amp;", "&amp;B90&amp;", "&amp;C90, "&amp;", "\&amp;")</f>
        <v>artificial intelligence, languages \&amp; linguistics, bioinformatics, modelling \&amp; simul. of it sys.</v>
      </c>
      <c r="I89" s="78"/>
    </row>
    <row r="90" spans="1:9">
      <c r="B90" s="85" t="s">
        <v>61</v>
      </c>
      <c r="C90" s="85" t="s">
        <v>113</v>
      </c>
      <c r="D90" s="111"/>
      <c r="E90" s="120"/>
      <c r="F90" s="78"/>
      <c r="H90" s="106"/>
      <c r="I90" s="78"/>
    </row>
    <row r="91" spans="1:9" ht="30">
      <c r="B91" s="85" t="s">
        <v>49</v>
      </c>
      <c r="C91" s="85" t="s">
        <v>100</v>
      </c>
      <c r="D91" s="111"/>
      <c r="E91" s="120"/>
      <c r="F91" s="78"/>
      <c r="H91" s="127" t="str">
        <f>SUBSTITUTE(B91&amp;", "&amp;C91&amp;", "&amp;B92&amp;", "&amp;C92, "&amp;", "\&amp;")</f>
        <v>biomechanics \&amp; rehabilitation, new \&amp; emerging comp. paradigms, biomedical neuroscience, parallel computing</v>
      </c>
      <c r="I91" s="78"/>
    </row>
    <row r="92" spans="1:9">
      <c r="B92" s="85" t="s">
        <v>51</v>
      </c>
      <c r="C92" s="85" t="s">
        <v>116</v>
      </c>
      <c r="D92" s="111"/>
      <c r="E92" s="120"/>
      <c r="F92" s="78"/>
      <c r="H92" s="106"/>
      <c r="I92" s="78"/>
    </row>
    <row r="93" spans="1:9" ht="30">
      <c r="B93" s="85" t="s">
        <v>90</v>
      </c>
      <c r="C93" s="85" t="s">
        <v>117</v>
      </c>
      <c r="D93" s="111"/>
      <c r="E93" s="120"/>
      <c r="F93" s="78"/>
      <c r="H93" s="127" t="str">
        <f>SUBSTITUTE(B93&amp;", "&amp;C93&amp;", "&amp;B94&amp;", "&amp;C94, "&amp;", "\&amp;")</f>
        <v>cognitive science appl. in ict, rf \&amp; microwave technology, computer sys. \&amp; architecture, robotics \&amp; autonomy</v>
      </c>
      <c r="I93" s="78"/>
    </row>
    <row r="94" spans="1:9">
      <c r="B94" s="85" t="s">
        <v>106</v>
      </c>
      <c r="C94" s="85" t="s">
        <v>101</v>
      </c>
      <c r="D94" s="111"/>
      <c r="E94" s="120"/>
      <c r="F94" s="78"/>
      <c r="H94" s="106"/>
      <c r="I94" s="78"/>
    </row>
    <row r="95" spans="1:9" ht="30">
      <c r="B95" s="85" t="s">
        <v>108</v>
      </c>
      <c r="C95" s="85" t="s">
        <v>119</v>
      </c>
      <c r="D95" s="111"/>
      <c r="E95" s="120"/>
      <c r="F95" s="78"/>
      <c r="H95" s="127" t="str">
        <f>SUBSTITUTE(B95&amp;", "&amp;C95&amp;", "&amp;B96&amp;", "&amp;C96, "&amp;", "\&amp;")</f>
        <v>digital signal processing, software engineering, fundamentals of computing, system on chip</v>
      </c>
      <c r="I95" s="78"/>
    </row>
    <row r="96" spans="1:9">
      <c r="B96" s="85" t="s">
        <v>109</v>
      </c>
      <c r="C96" s="85" t="s">
        <v>120</v>
      </c>
      <c r="D96" s="111"/>
      <c r="E96" s="120"/>
      <c r="F96" s="78"/>
      <c r="H96" s="106"/>
      <c r="I96" s="78"/>
    </row>
    <row r="97" spans="2:9" ht="30">
      <c r="B97" s="85" t="s">
        <v>96</v>
      </c>
      <c r="C97" s="85" t="s">
        <v>102</v>
      </c>
      <c r="D97" s="111"/>
      <c r="E97" s="120"/>
      <c r="F97" s="78"/>
      <c r="H97" s="127" t="str">
        <f>SUBSTITUTE(B97&amp;", "&amp;C97&amp;", "&amp;B98&amp;", "&amp;C98, "&amp;", "\&amp;")</f>
        <v>image \&amp; vision computing, vision \&amp; senses - ict appl., intelligent measurement sys., vlsi design</v>
      </c>
      <c r="I97" s="78"/>
    </row>
    <row r="98" spans="2:9" ht="15.75" thickBot="1">
      <c r="B98" s="87" t="s">
        <v>83</v>
      </c>
      <c r="C98" s="87" t="s">
        <v>121</v>
      </c>
      <c r="D98" s="112"/>
      <c r="E98" s="120"/>
      <c r="F98" s="78"/>
      <c r="H98" s="129"/>
      <c r="I98" s="78"/>
    </row>
    <row r="99" spans="2:9" ht="30">
      <c r="B99" s="86" t="s">
        <v>122</v>
      </c>
      <c r="C99" s="86" t="s">
        <v>128</v>
      </c>
      <c r="D99" s="113" t="s">
        <v>48</v>
      </c>
      <c r="E99" s="120"/>
      <c r="F99" s="78"/>
      <c r="H99" s="128" t="str">
        <f>SUBSTITUTE(B99&amp;", "&amp;C99&amp;", "&amp;B100&amp;", "&amp;C100, "&amp;", "\&amp;")</f>
        <v>applied arts htp, media \&amp; communication studies, cultural history, mental health</v>
      </c>
      <c r="I99" s="78"/>
    </row>
    <row r="100" spans="2:9">
      <c r="B100" s="85" t="s">
        <v>290</v>
      </c>
      <c r="C100" s="85" t="s">
        <v>97</v>
      </c>
      <c r="D100" s="111"/>
      <c r="E100" s="120"/>
      <c r="F100" s="78"/>
      <c r="H100" s="106"/>
      <c r="I100" s="78"/>
    </row>
    <row r="101" spans="2:9">
      <c r="B101" s="85" t="s">
        <v>291</v>
      </c>
      <c r="C101" s="85" t="s">
        <v>129</v>
      </c>
      <c r="D101" s="111"/>
      <c r="E101" s="120"/>
      <c r="F101" s="78"/>
      <c r="H101" s="127" t="str">
        <f>SUBSTITUTE(B101&amp;", "&amp;C101&amp;", "&amp;B102&amp;", "&amp;C102, "&amp;", "\&amp;")</f>
        <v>design htp, mobile computing, design processes, multimedia</v>
      </c>
      <c r="I101" s="78"/>
    </row>
    <row r="102" spans="2:9">
      <c r="B102" s="85" t="s">
        <v>92</v>
      </c>
      <c r="C102" s="85" t="s">
        <v>130</v>
      </c>
      <c r="D102" s="111"/>
      <c r="E102" s="120"/>
      <c r="F102" s="78"/>
      <c r="H102" s="106"/>
      <c r="I102" s="78"/>
    </row>
    <row r="103" spans="2:9" ht="30">
      <c r="B103" s="85" t="s">
        <v>125</v>
      </c>
      <c r="C103" s="85" t="s">
        <v>98</v>
      </c>
      <c r="D103" s="111"/>
      <c r="E103" s="120"/>
      <c r="F103" s="78"/>
      <c r="H103" s="127" t="str">
        <f>SUBSTITUTE(B103&amp;", "&amp;C103&amp;", "&amp;B104&amp;", "&amp;C104, "&amp;", "\&amp;")</f>
        <v>digital art \&amp; design, music \&amp; acoustic technology, digital arts htp, networks \&amp; distributed systems</v>
      </c>
      <c r="I103" s="78"/>
    </row>
    <row r="104" spans="2:9">
      <c r="B104" s="85" t="s">
        <v>126</v>
      </c>
      <c r="C104" s="85" t="s">
        <v>114</v>
      </c>
      <c r="D104" s="111"/>
      <c r="E104" s="120"/>
      <c r="F104" s="78"/>
      <c r="H104" s="106"/>
      <c r="I104" s="78"/>
    </row>
    <row r="105" spans="2:9" ht="30">
      <c r="B105" s="85" t="s">
        <v>292</v>
      </c>
      <c r="C105" s="85" t="s">
        <v>131</v>
      </c>
      <c r="D105" s="111"/>
      <c r="E105" s="120"/>
      <c r="F105" s="78"/>
      <c r="H105" s="127" t="str">
        <f>SUBSTITUTE(B105&amp;", "&amp;C105&amp;", "&amp;B106&amp;", "&amp;C106, "&amp;", "\&amp;")</f>
        <v>economic \&amp; social history, new media/web-based studies, economics, policy, arts mgmt \&amp; creat ind</v>
      </c>
      <c r="I105" s="78"/>
    </row>
    <row r="106" spans="2:9">
      <c r="B106" s="85" t="s">
        <v>214</v>
      </c>
      <c r="C106" s="85" t="s">
        <v>295</v>
      </c>
      <c r="D106" s="111"/>
      <c r="E106" s="120"/>
      <c r="F106" s="78"/>
      <c r="H106" s="106"/>
      <c r="I106" s="78"/>
    </row>
    <row r="107" spans="2:9" ht="30">
      <c r="B107" s="85" t="s">
        <v>166</v>
      </c>
      <c r="C107" s="85" t="s">
        <v>132</v>
      </c>
      <c r="D107" s="111"/>
      <c r="E107" s="120"/>
      <c r="F107" s="78"/>
      <c r="H107" s="127" t="str">
        <f>SUBSTITUTE(B107&amp;", "&amp;C107&amp;", "&amp;B108&amp;", "&amp;C108, "&amp;", "\&amp;")</f>
        <v>intelligent \&amp; expert systems, product design, language acquisition, publishing</v>
      </c>
      <c r="I107" s="78"/>
    </row>
    <row r="108" spans="2:9">
      <c r="B108" s="85" t="s">
        <v>293</v>
      </c>
      <c r="C108" s="85" t="s">
        <v>296</v>
      </c>
      <c r="D108" s="111"/>
      <c r="E108" s="120"/>
      <c r="F108" s="78"/>
      <c r="H108" s="106"/>
      <c r="I108" s="78"/>
    </row>
    <row r="109" spans="2:9" ht="30">
      <c r="B109" s="85" t="s">
        <v>294</v>
      </c>
      <c r="C109" s="85" t="s">
        <v>219</v>
      </c>
      <c r="D109" s="111"/>
      <c r="E109" s="120"/>
      <c r="F109" s="78"/>
      <c r="H109" s="127" t="str">
        <f>SUBSTITUTE(B109&amp;", "&amp;C109&amp;", "&amp;B110&amp;", "&amp;C110, "&amp;", "\&amp;")</f>
        <v>language training/educational, social stats., comp. \&amp; methods, management \&amp; business studies, sociology</v>
      </c>
      <c r="I109" s="78"/>
    </row>
    <row r="110" spans="2:9">
      <c r="B110" s="85" t="s">
        <v>218</v>
      </c>
      <c r="C110" s="85" t="s">
        <v>220</v>
      </c>
      <c r="D110" s="111"/>
      <c r="E110" s="120"/>
      <c r="F110" s="78"/>
      <c r="H110" s="106"/>
      <c r="I110" s="78"/>
    </row>
    <row r="111" spans="2:9" ht="15.75" thickBot="1">
      <c r="B111" s="87" t="s">
        <v>47</v>
      </c>
      <c r="C111" s="87"/>
      <c r="D111" s="112"/>
      <c r="E111" s="120"/>
      <c r="F111" s="78"/>
      <c r="H111" s="130" t="str">
        <f>SUBSTITUTE(B111, "&amp;", "\&amp;")</f>
        <v>med.instrument.device\&amp; equip.</v>
      </c>
      <c r="I111" s="78"/>
    </row>
    <row r="112" spans="2:9">
      <c r="B112" s="86" t="s">
        <v>297</v>
      </c>
      <c r="C112" s="86" t="s">
        <v>154</v>
      </c>
      <c r="D112" s="113" t="s">
        <v>60</v>
      </c>
      <c r="E112" s="120"/>
      <c r="F112" s="78"/>
      <c r="H112" s="128" t="str">
        <f>SUBSTITUTE(B112&amp;", "&amp;C112&amp;", "&amp;B113&amp;", "&amp;C113, "&amp;", "\&amp;")</f>
        <v>cultural studies \&amp; pop culture, pollution, displays, psychology</v>
      </c>
      <c r="I112" s="78"/>
    </row>
    <row r="113" spans="1:9">
      <c r="B113" s="85" t="s">
        <v>248</v>
      </c>
      <c r="C113" s="85" t="s">
        <v>86</v>
      </c>
      <c r="D113" s="111"/>
      <c r="E113" s="120"/>
      <c r="F113" s="78"/>
      <c r="H113" s="106"/>
      <c r="I113" s="78"/>
    </row>
    <row r="114" spans="1:9" ht="15.75" thickBot="1">
      <c r="B114" s="87" t="s">
        <v>82</v>
      </c>
      <c r="C114" s="87"/>
      <c r="D114" s="112"/>
      <c r="E114" s="120"/>
      <c r="F114" s="78"/>
      <c r="H114" s="130" t="str">
        <f>SUBSTITUTE(B114, "&amp;", "\&amp;")</f>
        <v>information \&amp; knowledge mgmt</v>
      </c>
      <c r="I114" s="78"/>
    </row>
    <row r="115" spans="1:9" ht="30">
      <c r="B115" s="86" t="s">
        <v>298</v>
      </c>
      <c r="C115" s="86" t="s">
        <v>304</v>
      </c>
      <c r="D115" s="113" t="s">
        <v>70</v>
      </c>
      <c r="E115" s="120"/>
      <c r="F115" s="78"/>
      <c r="H115" s="128" t="str">
        <f>SUBSTITUTE(B115&amp;", "&amp;C115&amp;", "&amp;B116&amp;", "&amp;C116, "&amp;", "\&amp;")</f>
        <v>accelerator r\&amp;d, escience, agricultural systems, human communication in ict</v>
      </c>
      <c r="I115" s="78"/>
    </row>
    <row r="116" spans="1:9">
      <c r="B116" s="85" t="s">
        <v>299</v>
      </c>
      <c r="C116" s="85" t="s">
        <v>94</v>
      </c>
      <c r="D116" s="111"/>
      <c r="E116" s="120"/>
      <c r="F116" s="78"/>
      <c r="H116" s="106"/>
      <c r="I116" s="78"/>
    </row>
    <row r="117" spans="1:9" ht="30">
      <c r="B117" s="85" t="s">
        <v>300</v>
      </c>
      <c r="C117" s="85" t="s">
        <v>305</v>
      </c>
      <c r="D117" s="111"/>
      <c r="E117" s="120"/>
      <c r="F117" s="78"/>
      <c r="H117" s="127" t="str">
        <f>SUBSTITUTE(B117&amp;", "&amp;C117&amp;", "&amp;B118&amp;", "&amp;C118, "&amp;", "\&amp;")</f>
        <v>applied linguistics, human geography, archaeology of literate soc., human-computer interactions</v>
      </c>
      <c r="I117" s="78"/>
    </row>
    <row r="118" spans="1:9">
      <c r="B118" s="85" t="s">
        <v>301</v>
      </c>
      <c r="C118" s="85" t="s">
        <v>95</v>
      </c>
      <c r="D118" s="111"/>
      <c r="E118" s="120"/>
      <c r="F118" s="78"/>
      <c r="H118" s="106"/>
      <c r="I118" s="78"/>
    </row>
    <row r="119" spans="1:9" ht="30">
      <c r="B119" s="85" t="s">
        <v>77</v>
      </c>
      <c r="C119" s="85" t="s">
        <v>306</v>
      </c>
      <c r="D119" s="111"/>
      <c r="E119" s="120"/>
      <c r="F119" s="78"/>
      <c r="H119" s="127" t="str">
        <f>SUBSTITUTE(B119&amp;", "&amp;C119&amp;", "&amp;B120&amp;", "&amp;C120, "&amp;", "\&amp;")</f>
        <v>comput./corpus linguistics, interpreting \&amp; translation, computer graphics \&amp; visual., medical imaging</v>
      </c>
      <c r="I119" s="78"/>
    </row>
    <row r="120" spans="1:9">
      <c r="B120" s="85" t="s">
        <v>123</v>
      </c>
      <c r="C120" s="85" t="s">
        <v>50</v>
      </c>
      <c r="D120" s="111"/>
      <c r="E120" s="120"/>
      <c r="F120" s="78"/>
      <c r="H120" s="106"/>
      <c r="I120" s="78"/>
    </row>
    <row r="121" spans="1:9" ht="30">
      <c r="B121" s="85" t="s">
        <v>302</v>
      </c>
      <c r="C121" s="85" t="s">
        <v>307</v>
      </c>
      <c r="D121" s="111"/>
      <c r="E121" s="120"/>
      <c r="F121" s="78"/>
      <c r="H121" s="127" t="str">
        <f>SUBSTITUTE(B121&amp;", "&amp;C121&amp;", "&amp;B122&amp;", "&amp;C122, "&amp;", "\&amp;")</f>
        <v>drama \&amp; theatre - other, psycholinguistics, education, science-based archaeology</v>
      </c>
      <c r="I121" s="78"/>
    </row>
    <row r="122" spans="1:9">
      <c r="B122" s="85" t="s">
        <v>215</v>
      </c>
      <c r="C122" s="85" t="s">
        <v>308</v>
      </c>
      <c r="D122" s="111"/>
      <c r="E122" s="120"/>
      <c r="F122" s="78"/>
      <c r="H122" s="106"/>
      <c r="I122" s="78"/>
    </row>
    <row r="123" spans="1:9" ht="30">
      <c r="B123" s="85" t="s">
        <v>303</v>
      </c>
      <c r="C123" s="85" t="s">
        <v>309</v>
      </c>
      <c r="D123" s="111"/>
      <c r="E123" s="120"/>
      <c r="F123" s="78"/>
      <c r="H123" s="127" t="str">
        <f>SUBSTITUTE(B123&amp;", "&amp;C123&amp;", "&amp;B124, "&amp;", "\&amp;")</f>
        <v>environmental informatics, sociolinguistics, environmental planning</v>
      </c>
      <c r="I123" s="78"/>
    </row>
    <row r="124" spans="1:9">
      <c r="B124" s="85" t="s">
        <v>216</v>
      </c>
      <c r="C124" s="85"/>
      <c r="D124" s="111"/>
      <c r="E124" s="120"/>
      <c r="F124" s="78"/>
      <c r="H124" s="106"/>
      <c r="I124" s="78"/>
    </row>
    <row r="125" spans="1:9" s="84" customFormat="1">
      <c r="B125" s="100"/>
      <c r="C125" s="100"/>
      <c r="D125" s="101"/>
      <c r="E125" s="102"/>
      <c r="F125" s="78"/>
      <c r="I125" s="78"/>
    </row>
    <row r="126" spans="1:9" ht="15.75" thickBot="1">
      <c r="A126" s="77"/>
      <c r="B126" s="77"/>
      <c r="C126" s="77"/>
      <c r="D126" s="77"/>
      <c r="E126" s="77"/>
      <c r="F126" s="79"/>
      <c r="G126" s="133"/>
      <c r="H126" s="77"/>
      <c r="I126" s="79"/>
    </row>
  </sheetData>
  <mergeCells count="19">
    <mergeCell ref="D89:D98"/>
    <mergeCell ref="D99:D111"/>
    <mergeCell ref="D112:D114"/>
    <mergeCell ref="D115:D124"/>
    <mergeCell ref="E89:E124"/>
    <mergeCell ref="E67:E79"/>
    <mergeCell ref="D67:D73"/>
    <mergeCell ref="D75:D77"/>
    <mergeCell ref="D78:D79"/>
    <mergeCell ref="D3:D8"/>
    <mergeCell ref="D9:D18"/>
    <mergeCell ref="D19:D24"/>
    <mergeCell ref="D25:D28"/>
    <mergeCell ref="D29:D36"/>
    <mergeCell ref="D41:D44"/>
    <mergeCell ref="D45:D53"/>
    <mergeCell ref="D54:D62"/>
    <mergeCell ref="E41:E62"/>
    <mergeCell ref="E3:E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Stats</vt:lpstr>
      <vt:lpstr>Numbers</vt:lpstr>
      <vt:lpstr>Grants</vt:lpstr>
      <vt:lpstr>Topic Comparison</vt:lpstr>
      <vt:lpstr>All Topics - 2010-2016</vt:lpstr>
      <vt:lpstr>All Topics - 2010-2000</vt:lpstr>
      <vt:lpstr>All Topics - 2000-1990</vt:lpstr>
      <vt:lpstr>Topics - 2010-2016</vt:lpstr>
      <vt:lpstr>Topics - 2010-2000</vt:lpstr>
      <vt:lpstr>Topics - 2000-1990</vt:lpstr>
      <vt:lpstr>'All Topics - 2000-1990'!nodes</vt:lpstr>
      <vt:lpstr>'All Topics - 2010-2000'!nodes</vt:lpstr>
      <vt:lpstr>'All Topics - 2010-2016'!nodes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Sergiu Tripon</dc:creator>
  <cp:lastModifiedBy>Sergiu Tripon</cp:lastModifiedBy>
  <dcterms:created xsi:type="dcterms:W3CDTF">2016-08-17T16:28:11Z</dcterms:created>
  <dcterms:modified xsi:type="dcterms:W3CDTF">2016-09-05T11:43:55Z</dcterms:modified>
</cp:coreProperties>
</file>