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TMP\performance-testing-gmp\HW11\"/>
    </mc:Choice>
  </mc:AlternateContent>
  <xr:revisionPtr revIDLastSave="0" documentId="13_ncr:1_{02D06E7B-57AB-46AC-93F7-8AAD8F4B6AC8}" xr6:coauthVersionLast="47" xr6:coauthVersionMax="47" xr10:uidLastSave="{00000000-0000-0000-0000-000000000000}"/>
  <bookViews>
    <workbookView xWindow="90" yWindow="-18120" windowWidth="29040" windowHeight="17640" tabRatio="732" activeTab="2" xr2:uid="{49A56271-448D-44D4-9E60-B8136E6F6394}"/>
  </bookViews>
  <sheets>
    <sheet name="Avg_CPUs=6" sheetId="30" r:id="rId1"/>
    <sheet name="Pct90_CPUs=6" sheetId="31" r:id="rId2"/>
    <sheet name="Avg_RAM=6" sheetId="28" r:id="rId3"/>
    <sheet name="Pct90_RAM=6" sheetId="29" r:id="rId4"/>
    <sheet name="1x6Gb" sheetId="32" r:id="rId5"/>
    <sheet name="2x6Gb" sheetId="33" r:id="rId6"/>
    <sheet name="3x6Gb" sheetId="34" r:id="rId7"/>
    <sheet name="4x6Gb" sheetId="35" r:id="rId8"/>
    <sheet name="6x2Gb" sheetId="36" r:id="rId9"/>
    <sheet name="6x3Gb" sheetId="37" r:id="rId10"/>
    <sheet name="6x4Gb" sheetId="38" r:id="rId11"/>
    <sheet name="6x6Gb" sheetId="39" r:id="rId12"/>
    <sheet name="DB_1x6Gb" sheetId="40" r:id="rId13"/>
    <sheet name="DB_2x6Gb" sheetId="41" r:id="rId14"/>
    <sheet name="DB_3x6Gb" sheetId="42" r:id="rId15"/>
    <sheet name="DB_4x6Gb" sheetId="43" r:id="rId16"/>
    <sheet name="DB_6x2Gb" sheetId="44" r:id="rId17"/>
    <sheet name="DB_6x3Gb" sheetId="45" r:id="rId18"/>
    <sheet name="DB_6x4Gb" sheetId="46" r:id="rId19"/>
    <sheet name="DB_6x6Gb" sheetId="47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40" l="1" a="1"/>
  <c r="B1" i="40" s="1"/>
  <c r="B1" i="47" a="1"/>
  <c r="B1" i="47" s="1"/>
  <c r="B1" i="46" a="1"/>
  <c r="B1" i="46" s="1"/>
  <c r="B1" i="45" a="1"/>
  <c r="B1" i="45" s="1"/>
  <c r="B1" i="44" a="1"/>
  <c r="B1" i="44" s="1"/>
  <c r="B1" i="43" a="1"/>
  <c r="B1" i="43" s="1"/>
  <c r="B1" i="42" a="1"/>
  <c r="B1" i="42" s="1"/>
  <c r="B1" i="41" a="1"/>
  <c r="B1" i="41" s="1"/>
  <c r="B1" i="39" a="1"/>
  <c r="B1" i="39" s="1"/>
  <c r="B1" i="38" a="1"/>
  <c r="B1" i="38" s="1"/>
  <c r="B1" i="37" a="1"/>
  <c r="B1" i="37" s="1"/>
  <c r="B1" i="36" a="1"/>
  <c r="B1" i="36" s="1"/>
  <c r="B1" i="35" a="1"/>
  <c r="B1" i="35" s="1"/>
  <c r="B1" i="34" a="1"/>
  <c r="B1" i="34" s="1"/>
  <c r="B1" i="33" a="1"/>
  <c r="B1" i="33" s="1"/>
  <c r="B1" i="32" a="1"/>
  <c r="B1" i="32" s="1"/>
  <c r="O41" i="32" l="1"/>
  <c r="M41" i="32" s="1"/>
  <c r="N41" i="32"/>
  <c r="O40" i="39"/>
  <c r="M40" i="39" s="1"/>
  <c r="N40" i="39"/>
  <c r="O41" i="38"/>
  <c r="M41" i="38" s="1"/>
  <c r="N41" i="38"/>
  <c r="O41" i="37"/>
  <c r="M41" i="37" s="1"/>
  <c r="N41" i="37"/>
  <c r="O40" i="36"/>
  <c r="M40" i="36" s="1"/>
  <c r="N40" i="36"/>
  <c r="O41" i="35"/>
  <c r="M41" i="35" s="1"/>
  <c r="N41" i="35"/>
  <c r="O41" i="34"/>
  <c r="M41" i="34" s="1"/>
  <c r="N41" i="34"/>
  <c r="N41" i="33"/>
  <c r="O41" i="33"/>
  <c r="M41" i="33" s="1"/>
  <c r="D4" i="30"/>
  <c r="L31" i="47" l="1"/>
  <c r="M31" i="47"/>
  <c r="N31" i="47"/>
  <c r="O31" i="47"/>
  <c r="P31" i="47"/>
  <c r="Q31" i="47"/>
  <c r="R31" i="47"/>
  <c r="S31" i="47"/>
  <c r="T31" i="47"/>
  <c r="L31" i="44"/>
  <c r="M31" i="44"/>
  <c r="N31" i="44"/>
  <c r="O31" i="44"/>
  <c r="P31" i="44"/>
  <c r="Q31" i="44"/>
  <c r="R31" i="44"/>
  <c r="S31" i="44"/>
  <c r="T31" i="44"/>
  <c r="M45" i="46"/>
  <c r="M45" i="45"/>
  <c r="M45" i="43"/>
  <c r="O40" i="47"/>
  <c r="N40" i="47"/>
  <c r="O40" i="44"/>
  <c r="M40" i="44" s="1"/>
  <c r="N40" i="44"/>
  <c r="O41" i="41"/>
  <c r="N41" i="41"/>
  <c r="O41" i="42"/>
  <c r="M41" i="42" s="1"/>
  <c r="N41" i="42"/>
  <c r="O41" i="43"/>
  <c r="M41" i="43" s="1"/>
  <c r="N41" i="43"/>
  <c r="O41" i="45"/>
  <c r="M41" i="45" s="1"/>
  <c r="N41" i="45"/>
  <c r="O41" i="46"/>
  <c r="M41" i="46" s="1"/>
  <c r="N41" i="46"/>
  <c r="O41" i="40"/>
  <c r="N41" i="40"/>
  <c r="L31" i="41"/>
  <c r="M31" i="41"/>
  <c r="N31" i="41"/>
  <c r="O31" i="41"/>
  <c r="P31" i="41"/>
  <c r="Q31" i="41"/>
  <c r="R31" i="41"/>
  <c r="S31" i="41"/>
  <c r="T31" i="41"/>
  <c r="L31" i="33"/>
  <c r="M31" i="33"/>
  <c r="N31" i="33"/>
  <c r="O31" i="33"/>
  <c r="P31" i="33"/>
  <c r="Q31" i="33"/>
  <c r="R31" i="33"/>
  <c r="S31" i="33"/>
  <c r="T31" i="33"/>
  <c r="M44" i="47"/>
  <c r="T30" i="47"/>
  <c r="S30" i="47"/>
  <c r="R30" i="47"/>
  <c r="Q30" i="47"/>
  <c r="P30" i="47"/>
  <c r="O30" i="47"/>
  <c r="N30" i="47"/>
  <c r="M30" i="47"/>
  <c r="L30" i="47"/>
  <c r="T29" i="47"/>
  <c r="S29" i="47"/>
  <c r="R29" i="47"/>
  <c r="Q29" i="47"/>
  <c r="P29" i="47"/>
  <c r="O29" i="47"/>
  <c r="N29" i="47"/>
  <c r="M29" i="47"/>
  <c r="L29" i="47"/>
  <c r="T28" i="47"/>
  <c r="S28" i="47"/>
  <c r="R28" i="47"/>
  <c r="Q28" i="47"/>
  <c r="P28" i="47"/>
  <c r="O28" i="47"/>
  <c r="N28" i="47"/>
  <c r="M28" i="47"/>
  <c r="L28" i="47"/>
  <c r="T27" i="47"/>
  <c r="S27" i="47"/>
  <c r="R27" i="47"/>
  <c r="Q27" i="47"/>
  <c r="P27" i="47"/>
  <c r="O27" i="47"/>
  <c r="N27" i="47"/>
  <c r="M27" i="47"/>
  <c r="L27" i="47"/>
  <c r="T26" i="47"/>
  <c r="S26" i="47"/>
  <c r="R26" i="47"/>
  <c r="Q26" i="47"/>
  <c r="P26" i="47"/>
  <c r="O26" i="47"/>
  <c r="N26" i="47"/>
  <c r="M26" i="47"/>
  <c r="L26" i="47"/>
  <c r="T25" i="47"/>
  <c r="S25" i="47"/>
  <c r="R25" i="47"/>
  <c r="Q25" i="47"/>
  <c r="P25" i="47"/>
  <c r="O25" i="47"/>
  <c r="N25" i="47"/>
  <c r="M25" i="47"/>
  <c r="L25" i="47"/>
  <c r="T24" i="47"/>
  <c r="S24" i="47"/>
  <c r="R24" i="47"/>
  <c r="Q24" i="47"/>
  <c r="P24" i="47"/>
  <c r="O24" i="47"/>
  <c r="N24" i="47"/>
  <c r="M24" i="47"/>
  <c r="L24" i="47"/>
  <c r="T23" i="47"/>
  <c r="S23" i="47"/>
  <c r="R23" i="47"/>
  <c r="Q23" i="47"/>
  <c r="P23" i="47"/>
  <c r="O23" i="47"/>
  <c r="N23" i="47"/>
  <c r="M23" i="47"/>
  <c r="L23" i="47"/>
  <c r="T22" i="47"/>
  <c r="S22" i="47"/>
  <c r="R22" i="47"/>
  <c r="Q22" i="47"/>
  <c r="P22" i="47"/>
  <c r="O22" i="47"/>
  <c r="N22" i="47"/>
  <c r="M22" i="47"/>
  <c r="L22" i="47"/>
  <c r="T21" i="47"/>
  <c r="S21" i="47"/>
  <c r="R21" i="47"/>
  <c r="Q21" i="47"/>
  <c r="P21" i="47"/>
  <c r="O21" i="47"/>
  <c r="N21" i="47"/>
  <c r="M21" i="47"/>
  <c r="L21" i="47"/>
  <c r="T20" i="47"/>
  <c r="S20" i="47"/>
  <c r="R20" i="47"/>
  <c r="Q20" i="47"/>
  <c r="P20" i="47"/>
  <c r="O20" i="47"/>
  <c r="N20" i="47"/>
  <c r="M20" i="47"/>
  <c r="L20" i="47"/>
  <c r="T19" i="47"/>
  <c r="S19" i="47"/>
  <c r="R19" i="47"/>
  <c r="Q19" i="47"/>
  <c r="P19" i="47"/>
  <c r="O19" i="47"/>
  <c r="N19" i="47"/>
  <c r="M19" i="47"/>
  <c r="L19" i="47"/>
  <c r="T18" i="47"/>
  <c r="S18" i="47"/>
  <c r="R18" i="47"/>
  <c r="Q18" i="47"/>
  <c r="P18" i="47"/>
  <c r="O18" i="47"/>
  <c r="N18" i="47"/>
  <c r="M18" i="47"/>
  <c r="L18" i="47"/>
  <c r="T17" i="47"/>
  <c r="S17" i="47"/>
  <c r="R17" i="47"/>
  <c r="Q17" i="47"/>
  <c r="P17" i="47"/>
  <c r="O17" i="47"/>
  <c r="N17" i="47"/>
  <c r="M17" i="47"/>
  <c r="L17" i="47"/>
  <c r="T16" i="47"/>
  <c r="S16" i="47"/>
  <c r="R16" i="47"/>
  <c r="Q16" i="47"/>
  <c r="P16" i="47"/>
  <c r="O16" i="47"/>
  <c r="N16" i="47"/>
  <c r="M16" i="47"/>
  <c r="L16" i="47"/>
  <c r="T15" i="47"/>
  <c r="S15" i="47"/>
  <c r="R15" i="47"/>
  <c r="Q15" i="47"/>
  <c r="P15" i="47"/>
  <c r="O15" i="47"/>
  <c r="N15" i="47"/>
  <c r="M15" i="47"/>
  <c r="L15" i="47"/>
  <c r="T14" i="47"/>
  <c r="S14" i="47"/>
  <c r="R14" i="47"/>
  <c r="Q14" i="47"/>
  <c r="P14" i="47"/>
  <c r="O14" i="47"/>
  <c r="N14" i="47"/>
  <c r="M14" i="47"/>
  <c r="L14" i="47"/>
  <c r="T13" i="47"/>
  <c r="S13" i="47"/>
  <c r="R13" i="47"/>
  <c r="Q13" i="47"/>
  <c r="P13" i="47"/>
  <c r="O13" i="47"/>
  <c r="N13" i="47"/>
  <c r="M13" i="47"/>
  <c r="L13" i="47"/>
  <c r="T12" i="47"/>
  <c r="S12" i="47"/>
  <c r="R12" i="47"/>
  <c r="Q12" i="47"/>
  <c r="P12" i="47"/>
  <c r="O12" i="47"/>
  <c r="N12" i="47"/>
  <c r="M12" i="47"/>
  <c r="L12" i="47"/>
  <c r="T11" i="47"/>
  <c r="S11" i="47"/>
  <c r="R11" i="47"/>
  <c r="Q11" i="47"/>
  <c r="P11" i="47"/>
  <c r="O11" i="47"/>
  <c r="N11" i="47"/>
  <c r="M11" i="47"/>
  <c r="L11" i="47"/>
  <c r="T10" i="47"/>
  <c r="S10" i="47"/>
  <c r="R10" i="47"/>
  <c r="Q10" i="47"/>
  <c r="P10" i="47"/>
  <c r="O10" i="47"/>
  <c r="N10" i="47"/>
  <c r="M10" i="47"/>
  <c r="L10" i="47"/>
  <c r="T9" i="47"/>
  <c r="S9" i="47"/>
  <c r="R9" i="47"/>
  <c r="Q9" i="47"/>
  <c r="P9" i="47"/>
  <c r="O9" i="47"/>
  <c r="N9" i="47"/>
  <c r="M9" i="47"/>
  <c r="L9" i="47"/>
  <c r="T8" i="47"/>
  <c r="S8" i="47"/>
  <c r="R8" i="47"/>
  <c r="Q8" i="47"/>
  <c r="P8" i="47"/>
  <c r="O8" i="47"/>
  <c r="N8" i="47"/>
  <c r="M8" i="47"/>
  <c r="L8" i="47"/>
  <c r="T7" i="47"/>
  <c r="S7" i="47"/>
  <c r="R7" i="47"/>
  <c r="Q7" i="47"/>
  <c r="P7" i="47"/>
  <c r="O7" i="47"/>
  <c r="N7" i="47"/>
  <c r="M7" i="47"/>
  <c r="L7" i="47"/>
  <c r="T6" i="47"/>
  <c r="S6" i="47"/>
  <c r="R6" i="47"/>
  <c r="Q6" i="47"/>
  <c r="P6" i="47"/>
  <c r="O6" i="47"/>
  <c r="N6" i="47"/>
  <c r="M6" i="47"/>
  <c r="L6" i="47"/>
  <c r="T5" i="47"/>
  <c r="S5" i="47"/>
  <c r="R5" i="47"/>
  <c r="Q5" i="47"/>
  <c r="P5" i="47"/>
  <c r="O5" i="47"/>
  <c r="N5" i="47"/>
  <c r="M5" i="47"/>
  <c r="L5" i="47"/>
  <c r="T4" i="47"/>
  <c r="S4" i="47"/>
  <c r="R4" i="47"/>
  <c r="Q4" i="47"/>
  <c r="P4" i="47"/>
  <c r="O4" i="47"/>
  <c r="N4" i="47"/>
  <c r="M4" i="47"/>
  <c r="L4" i="47"/>
  <c r="T3" i="47"/>
  <c r="S3" i="47"/>
  <c r="R3" i="47"/>
  <c r="Q3" i="47"/>
  <c r="P3" i="47"/>
  <c r="O3" i="47"/>
  <c r="N3" i="47"/>
  <c r="M3" i="47"/>
  <c r="L3" i="47"/>
  <c r="T31" i="46"/>
  <c r="S31" i="46"/>
  <c r="R31" i="46"/>
  <c r="Q31" i="46"/>
  <c r="P31" i="46"/>
  <c r="O31" i="46"/>
  <c r="N31" i="46"/>
  <c r="M31" i="46"/>
  <c r="L31" i="46"/>
  <c r="T30" i="46"/>
  <c r="S30" i="46"/>
  <c r="R30" i="46"/>
  <c r="Q30" i="46"/>
  <c r="P30" i="46"/>
  <c r="O30" i="46"/>
  <c r="N30" i="46"/>
  <c r="M30" i="46"/>
  <c r="L30" i="46"/>
  <c r="T29" i="46"/>
  <c r="S29" i="46"/>
  <c r="R29" i="46"/>
  <c r="Q29" i="46"/>
  <c r="P29" i="46"/>
  <c r="O29" i="46"/>
  <c r="N29" i="46"/>
  <c r="M29" i="46"/>
  <c r="L29" i="46"/>
  <c r="T28" i="46"/>
  <c r="S28" i="46"/>
  <c r="R28" i="46"/>
  <c r="Q28" i="46"/>
  <c r="P28" i="46"/>
  <c r="O28" i="46"/>
  <c r="N28" i="46"/>
  <c r="M28" i="46"/>
  <c r="L28" i="46"/>
  <c r="T27" i="46"/>
  <c r="S27" i="46"/>
  <c r="R27" i="46"/>
  <c r="Q27" i="46"/>
  <c r="P27" i="46"/>
  <c r="O27" i="46"/>
  <c r="N27" i="46"/>
  <c r="M27" i="46"/>
  <c r="L27" i="46"/>
  <c r="T26" i="46"/>
  <c r="S26" i="46"/>
  <c r="R26" i="46"/>
  <c r="Q26" i="46"/>
  <c r="P26" i="46"/>
  <c r="O26" i="46"/>
  <c r="N26" i="46"/>
  <c r="M26" i="46"/>
  <c r="L26" i="46"/>
  <c r="T25" i="46"/>
  <c r="S25" i="46"/>
  <c r="R25" i="46"/>
  <c r="Q25" i="46"/>
  <c r="P25" i="46"/>
  <c r="O25" i="46"/>
  <c r="N25" i="46"/>
  <c r="M25" i="46"/>
  <c r="L25" i="46"/>
  <c r="T24" i="46"/>
  <c r="S24" i="46"/>
  <c r="R24" i="46"/>
  <c r="Q24" i="46"/>
  <c r="P24" i="46"/>
  <c r="O24" i="46"/>
  <c r="N24" i="46"/>
  <c r="M24" i="46"/>
  <c r="L24" i="46"/>
  <c r="T23" i="46"/>
  <c r="S23" i="46"/>
  <c r="R23" i="46"/>
  <c r="Q23" i="46"/>
  <c r="P23" i="46"/>
  <c r="O23" i="46"/>
  <c r="N23" i="46"/>
  <c r="M23" i="46"/>
  <c r="L23" i="46"/>
  <c r="T22" i="46"/>
  <c r="S22" i="46"/>
  <c r="R22" i="46"/>
  <c r="Q22" i="46"/>
  <c r="P22" i="46"/>
  <c r="O22" i="46"/>
  <c r="N22" i="46"/>
  <c r="M22" i="46"/>
  <c r="L22" i="46"/>
  <c r="T21" i="46"/>
  <c r="S21" i="46"/>
  <c r="R21" i="46"/>
  <c r="Q21" i="46"/>
  <c r="P21" i="46"/>
  <c r="O21" i="46"/>
  <c r="N21" i="46"/>
  <c r="M21" i="46"/>
  <c r="L21" i="46"/>
  <c r="T20" i="46"/>
  <c r="S20" i="46"/>
  <c r="R20" i="46"/>
  <c r="Q20" i="46"/>
  <c r="P20" i="46"/>
  <c r="O20" i="46"/>
  <c r="N20" i="46"/>
  <c r="M20" i="46"/>
  <c r="L20" i="46"/>
  <c r="T19" i="46"/>
  <c r="S19" i="46"/>
  <c r="R19" i="46"/>
  <c r="Q19" i="46"/>
  <c r="P19" i="46"/>
  <c r="O19" i="46"/>
  <c r="N19" i="46"/>
  <c r="M19" i="46"/>
  <c r="L19" i="46"/>
  <c r="T18" i="46"/>
  <c r="S18" i="46"/>
  <c r="R18" i="46"/>
  <c r="Q18" i="46"/>
  <c r="P18" i="46"/>
  <c r="O18" i="46"/>
  <c r="N18" i="46"/>
  <c r="M18" i="46"/>
  <c r="L18" i="46"/>
  <c r="T17" i="46"/>
  <c r="S17" i="46"/>
  <c r="R17" i="46"/>
  <c r="Q17" i="46"/>
  <c r="P17" i="46"/>
  <c r="O17" i="46"/>
  <c r="N17" i="46"/>
  <c r="M17" i="46"/>
  <c r="L17" i="46"/>
  <c r="T16" i="46"/>
  <c r="S16" i="46"/>
  <c r="R16" i="46"/>
  <c r="Q16" i="46"/>
  <c r="P16" i="46"/>
  <c r="O16" i="46"/>
  <c r="N16" i="46"/>
  <c r="M16" i="46"/>
  <c r="L16" i="46"/>
  <c r="T15" i="46"/>
  <c r="S15" i="46"/>
  <c r="R15" i="46"/>
  <c r="Q15" i="46"/>
  <c r="P15" i="46"/>
  <c r="O15" i="46"/>
  <c r="N15" i="46"/>
  <c r="M15" i="46"/>
  <c r="L15" i="46"/>
  <c r="T14" i="46"/>
  <c r="S14" i="46"/>
  <c r="R14" i="46"/>
  <c r="Q14" i="46"/>
  <c r="P14" i="46"/>
  <c r="O14" i="46"/>
  <c r="N14" i="46"/>
  <c r="M14" i="46"/>
  <c r="L14" i="46"/>
  <c r="T13" i="46"/>
  <c r="S13" i="46"/>
  <c r="R13" i="46"/>
  <c r="Q13" i="46"/>
  <c r="P13" i="46"/>
  <c r="O13" i="46"/>
  <c r="N13" i="46"/>
  <c r="M13" i="46"/>
  <c r="L13" i="46"/>
  <c r="T12" i="46"/>
  <c r="S12" i="46"/>
  <c r="R12" i="46"/>
  <c r="Q12" i="46"/>
  <c r="P12" i="46"/>
  <c r="O12" i="46"/>
  <c r="N12" i="46"/>
  <c r="M12" i="46"/>
  <c r="L12" i="46"/>
  <c r="T11" i="46"/>
  <c r="S11" i="46"/>
  <c r="R11" i="46"/>
  <c r="Q11" i="46"/>
  <c r="P11" i="46"/>
  <c r="O11" i="46"/>
  <c r="N11" i="46"/>
  <c r="M11" i="46"/>
  <c r="L11" i="46"/>
  <c r="T10" i="46"/>
  <c r="S10" i="46"/>
  <c r="R10" i="46"/>
  <c r="Q10" i="46"/>
  <c r="P10" i="46"/>
  <c r="O10" i="46"/>
  <c r="N10" i="46"/>
  <c r="M10" i="46"/>
  <c r="L10" i="46"/>
  <c r="T9" i="46"/>
  <c r="S9" i="46"/>
  <c r="R9" i="46"/>
  <c r="Q9" i="46"/>
  <c r="P9" i="46"/>
  <c r="O9" i="46"/>
  <c r="N9" i="46"/>
  <c r="M9" i="46"/>
  <c r="L9" i="46"/>
  <c r="T8" i="46"/>
  <c r="S8" i="46"/>
  <c r="R8" i="46"/>
  <c r="Q8" i="46"/>
  <c r="P8" i="46"/>
  <c r="O8" i="46"/>
  <c r="N8" i="46"/>
  <c r="M8" i="46"/>
  <c r="L8" i="46"/>
  <c r="T7" i="46"/>
  <c r="S7" i="46"/>
  <c r="R7" i="46"/>
  <c r="Q7" i="46"/>
  <c r="P7" i="46"/>
  <c r="O7" i="46"/>
  <c r="N7" i="46"/>
  <c r="M7" i="46"/>
  <c r="L7" i="46"/>
  <c r="T6" i="46"/>
  <c r="S6" i="46"/>
  <c r="R6" i="46"/>
  <c r="Q6" i="46"/>
  <c r="P6" i="46"/>
  <c r="O6" i="46"/>
  <c r="N6" i="46"/>
  <c r="M6" i="46"/>
  <c r="L6" i="46"/>
  <c r="T5" i="46"/>
  <c r="S5" i="46"/>
  <c r="R5" i="46"/>
  <c r="Q5" i="46"/>
  <c r="P5" i="46"/>
  <c r="O5" i="46"/>
  <c r="N5" i="46"/>
  <c r="M5" i="46"/>
  <c r="L5" i="46"/>
  <c r="T4" i="46"/>
  <c r="S4" i="46"/>
  <c r="R4" i="46"/>
  <c r="Q4" i="46"/>
  <c r="P4" i="46"/>
  <c r="O4" i="46"/>
  <c r="N4" i="46"/>
  <c r="M4" i="46"/>
  <c r="L4" i="46"/>
  <c r="T3" i="46"/>
  <c r="S3" i="46"/>
  <c r="R3" i="46"/>
  <c r="Q3" i="46"/>
  <c r="P3" i="46"/>
  <c r="O3" i="46"/>
  <c r="N3" i="46"/>
  <c r="M3" i="46"/>
  <c r="L3" i="46"/>
  <c r="T31" i="45"/>
  <c r="S31" i="45"/>
  <c r="R31" i="45"/>
  <c r="Q31" i="45"/>
  <c r="P31" i="45"/>
  <c r="O31" i="45"/>
  <c r="N31" i="45"/>
  <c r="M31" i="45"/>
  <c r="L31" i="45"/>
  <c r="T30" i="45"/>
  <c r="S30" i="45"/>
  <c r="R30" i="45"/>
  <c r="Q30" i="45"/>
  <c r="P30" i="45"/>
  <c r="O30" i="45"/>
  <c r="N30" i="45"/>
  <c r="M30" i="45"/>
  <c r="L30" i="45"/>
  <c r="T29" i="45"/>
  <c r="S29" i="45"/>
  <c r="R29" i="45"/>
  <c r="Q29" i="45"/>
  <c r="P29" i="45"/>
  <c r="O29" i="45"/>
  <c r="N29" i="45"/>
  <c r="M29" i="45"/>
  <c r="L29" i="45"/>
  <c r="T28" i="45"/>
  <c r="S28" i="45"/>
  <c r="R28" i="45"/>
  <c r="Q28" i="45"/>
  <c r="P28" i="45"/>
  <c r="O28" i="45"/>
  <c r="N28" i="45"/>
  <c r="M28" i="45"/>
  <c r="L28" i="45"/>
  <c r="T27" i="45"/>
  <c r="S27" i="45"/>
  <c r="R27" i="45"/>
  <c r="Q27" i="45"/>
  <c r="P27" i="45"/>
  <c r="O27" i="45"/>
  <c r="N27" i="45"/>
  <c r="M27" i="45"/>
  <c r="L27" i="45"/>
  <c r="T26" i="45"/>
  <c r="S26" i="45"/>
  <c r="R26" i="45"/>
  <c r="Q26" i="45"/>
  <c r="P26" i="45"/>
  <c r="O26" i="45"/>
  <c r="N26" i="45"/>
  <c r="M26" i="45"/>
  <c r="L26" i="45"/>
  <c r="T25" i="45"/>
  <c r="S25" i="45"/>
  <c r="R25" i="45"/>
  <c r="Q25" i="45"/>
  <c r="P25" i="45"/>
  <c r="O25" i="45"/>
  <c r="N25" i="45"/>
  <c r="M25" i="45"/>
  <c r="L25" i="45"/>
  <c r="T24" i="45"/>
  <c r="S24" i="45"/>
  <c r="R24" i="45"/>
  <c r="Q24" i="45"/>
  <c r="P24" i="45"/>
  <c r="O24" i="45"/>
  <c r="N24" i="45"/>
  <c r="M24" i="45"/>
  <c r="L24" i="45"/>
  <c r="T23" i="45"/>
  <c r="S23" i="45"/>
  <c r="R23" i="45"/>
  <c r="Q23" i="45"/>
  <c r="P23" i="45"/>
  <c r="O23" i="45"/>
  <c r="N23" i="45"/>
  <c r="M23" i="45"/>
  <c r="L23" i="45"/>
  <c r="T22" i="45"/>
  <c r="S22" i="45"/>
  <c r="R22" i="45"/>
  <c r="Q22" i="45"/>
  <c r="P22" i="45"/>
  <c r="O22" i="45"/>
  <c r="N22" i="45"/>
  <c r="M22" i="45"/>
  <c r="L22" i="45"/>
  <c r="T21" i="45"/>
  <c r="S21" i="45"/>
  <c r="R21" i="45"/>
  <c r="Q21" i="45"/>
  <c r="P21" i="45"/>
  <c r="O21" i="45"/>
  <c r="N21" i="45"/>
  <c r="M21" i="45"/>
  <c r="L21" i="45"/>
  <c r="T20" i="45"/>
  <c r="S20" i="45"/>
  <c r="R20" i="45"/>
  <c r="Q20" i="45"/>
  <c r="P20" i="45"/>
  <c r="O20" i="45"/>
  <c r="N20" i="45"/>
  <c r="M20" i="45"/>
  <c r="L20" i="45"/>
  <c r="T19" i="45"/>
  <c r="S19" i="45"/>
  <c r="R19" i="45"/>
  <c r="Q19" i="45"/>
  <c r="P19" i="45"/>
  <c r="O19" i="45"/>
  <c r="N19" i="45"/>
  <c r="M19" i="45"/>
  <c r="L19" i="45"/>
  <c r="T18" i="45"/>
  <c r="S18" i="45"/>
  <c r="R18" i="45"/>
  <c r="Q18" i="45"/>
  <c r="P18" i="45"/>
  <c r="O18" i="45"/>
  <c r="N18" i="45"/>
  <c r="M18" i="45"/>
  <c r="L18" i="45"/>
  <c r="T17" i="45"/>
  <c r="S17" i="45"/>
  <c r="R17" i="45"/>
  <c r="Q17" i="45"/>
  <c r="P17" i="45"/>
  <c r="O17" i="45"/>
  <c r="N17" i="45"/>
  <c r="M17" i="45"/>
  <c r="L17" i="45"/>
  <c r="T16" i="45"/>
  <c r="S16" i="45"/>
  <c r="Q16" i="45"/>
  <c r="P16" i="45"/>
  <c r="O16" i="45"/>
  <c r="M16" i="45"/>
  <c r="L16" i="45"/>
  <c r="T15" i="45"/>
  <c r="S15" i="45"/>
  <c r="R15" i="45"/>
  <c r="Q15" i="45"/>
  <c r="P15" i="45"/>
  <c r="O15" i="45"/>
  <c r="N15" i="45"/>
  <c r="M15" i="45"/>
  <c r="L15" i="45"/>
  <c r="T14" i="45"/>
  <c r="S14" i="45"/>
  <c r="R14" i="45"/>
  <c r="Q14" i="45"/>
  <c r="P14" i="45"/>
  <c r="O14" i="45"/>
  <c r="N14" i="45"/>
  <c r="M14" i="45"/>
  <c r="L14" i="45"/>
  <c r="T13" i="45"/>
  <c r="S13" i="45"/>
  <c r="R13" i="45"/>
  <c r="Q13" i="45"/>
  <c r="P13" i="45"/>
  <c r="O13" i="45"/>
  <c r="N13" i="45"/>
  <c r="M13" i="45"/>
  <c r="L13" i="45"/>
  <c r="T12" i="45"/>
  <c r="S12" i="45"/>
  <c r="R12" i="45"/>
  <c r="Q12" i="45"/>
  <c r="P12" i="45"/>
  <c r="O12" i="45"/>
  <c r="N12" i="45"/>
  <c r="M12" i="45"/>
  <c r="L12" i="45"/>
  <c r="T11" i="45"/>
  <c r="S11" i="45"/>
  <c r="R11" i="45"/>
  <c r="Q11" i="45"/>
  <c r="P11" i="45"/>
  <c r="O11" i="45"/>
  <c r="N11" i="45"/>
  <c r="M11" i="45"/>
  <c r="L11" i="45"/>
  <c r="T10" i="45"/>
  <c r="S10" i="45"/>
  <c r="R10" i="45"/>
  <c r="Q10" i="45"/>
  <c r="P10" i="45"/>
  <c r="O10" i="45"/>
  <c r="N10" i="45"/>
  <c r="M10" i="45"/>
  <c r="L10" i="45"/>
  <c r="T9" i="45"/>
  <c r="S9" i="45"/>
  <c r="R9" i="45"/>
  <c r="Q9" i="45"/>
  <c r="P9" i="45"/>
  <c r="O9" i="45"/>
  <c r="N9" i="45"/>
  <c r="M9" i="45"/>
  <c r="L9" i="45"/>
  <c r="T8" i="45"/>
  <c r="S8" i="45"/>
  <c r="R8" i="45"/>
  <c r="Q8" i="45"/>
  <c r="P8" i="45"/>
  <c r="O8" i="45"/>
  <c r="N8" i="45"/>
  <c r="M8" i="45"/>
  <c r="L8" i="45"/>
  <c r="T7" i="45"/>
  <c r="S7" i="45"/>
  <c r="R7" i="45"/>
  <c r="Q7" i="45"/>
  <c r="P7" i="45"/>
  <c r="O7" i="45"/>
  <c r="N7" i="45"/>
  <c r="M7" i="45"/>
  <c r="L7" i="45"/>
  <c r="T6" i="45"/>
  <c r="S6" i="45"/>
  <c r="R6" i="45"/>
  <c r="Q6" i="45"/>
  <c r="P6" i="45"/>
  <c r="O6" i="45"/>
  <c r="N6" i="45"/>
  <c r="M6" i="45"/>
  <c r="L6" i="45"/>
  <c r="T5" i="45"/>
  <c r="S5" i="45"/>
  <c r="R5" i="45"/>
  <c r="Q5" i="45"/>
  <c r="P5" i="45"/>
  <c r="O5" i="45"/>
  <c r="N5" i="45"/>
  <c r="M5" i="45"/>
  <c r="L5" i="45"/>
  <c r="T4" i="45"/>
  <c r="S4" i="45"/>
  <c r="R4" i="45"/>
  <c r="Q4" i="45"/>
  <c r="P4" i="45"/>
  <c r="O4" i="45"/>
  <c r="N4" i="45"/>
  <c r="M4" i="45"/>
  <c r="L4" i="45"/>
  <c r="T3" i="45"/>
  <c r="S3" i="45"/>
  <c r="R3" i="45"/>
  <c r="Q3" i="45"/>
  <c r="P3" i="45"/>
  <c r="O3" i="45"/>
  <c r="N3" i="45"/>
  <c r="M3" i="45"/>
  <c r="L3" i="45"/>
  <c r="M44" i="44"/>
  <c r="T30" i="44"/>
  <c r="S30" i="44"/>
  <c r="R30" i="44"/>
  <c r="Q30" i="44"/>
  <c r="P30" i="44"/>
  <c r="O30" i="44"/>
  <c r="N30" i="44"/>
  <c r="M30" i="44"/>
  <c r="L30" i="44"/>
  <c r="T29" i="44"/>
  <c r="S29" i="44"/>
  <c r="R29" i="44"/>
  <c r="Q29" i="44"/>
  <c r="P29" i="44"/>
  <c r="O29" i="44"/>
  <c r="N29" i="44"/>
  <c r="M29" i="44"/>
  <c r="L29" i="44"/>
  <c r="T28" i="44"/>
  <c r="S28" i="44"/>
  <c r="R28" i="44"/>
  <c r="Q28" i="44"/>
  <c r="P28" i="44"/>
  <c r="O28" i="44"/>
  <c r="N28" i="44"/>
  <c r="M28" i="44"/>
  <c r="L28" i="44"/>
  <c r="T27" i="44"/>
  <c r="S27" i="44"/>
  <c r="R27" i="44"/>
  <c r="Q27" i="44"/>
  <c r="P27" i="44"/>
  <c r="O27" i="44"/>
  <c r="N27" i="44"/>
  <c r="M27" i="44"/>
  <c r="L27" i="44"/>
  <c r="T26" i="44"/>
  <c r="S26" i="44"/>
  <c r="R26" i="44"/>
  <c r="Q26" i="44"/>
  <c r="P26" i="44"/>
  <c r="O26" i="44"/>
  <c r="N26" i="44"/>
  <c r="M26" i="44"/>
  <c r="L26" i="44"/>
  <c r="T25" i="44"/>
  <c r="S25" i="44"/>
  <c r="R25" i="44"/>
  <c r="Q25" i="44"/>
  <c r="P25" i="44"/>
  <c r="O25" i="44"/>
  <c r="N25" i="44"/>
  <c r="M25" i="44"/>
  <c r="L25" i="44"/>
  <c r="T24" i="44"/>
  <c r="S24" i="44"/>
  <c r="R24" i="44"/>
  <c r="Q24" i="44"/>
  <c r="P24" i="44"/>
  <c r="O24" i="44"/>
  <c r="N24" i="44"/>
  <c r="M24" i="44"/>
  <c r="L24" i="44"/>
  <c r="T23" i="44"/>
  <c r="S23" i="44"/>
  <c r="R23" i="44"/>
  <c r="Q23" i="44"/>
  <c r="P23" i="44"/>
  <c r="O23" i="44"/>
  <c r="N23" i="44"/>
  <c r="M23" i="44"/>
  <c r="L23" i="44"/>
  <c r="T22" i="44"/>
  <c r="S22" i="44"/>
  <c r="R22" i="44"/>
  <c r="Q22" i="44"/>
  <c r="P22" i="44"/>
  <c r="O22" i="44"/>
  <c r="N22" i="44"/>
  <c r="M22" i="44"/>
  <c r="L22" i="44"/>
  <c r="T21" i="44"/>
  <c r="S21" i="44"/>
  <c r="R21" i="44"/>
  <c r="Q21" i="44"/>
  <c r="P21" i="44"/>
  <c r="O21" i="44"/>
  <c r="N21" i="44"/>
  <c r="M21" i="44"/>
  <c r="L21" i="44"/>
  <c r="T20" i="44"/>
  <c r="S20" i="44"/>
  <c r="R20" i="44"/>
  <c r="Q20" i="44"/>
  <c r="P20" i="44"/>
  <c r="O20" i="44"/>
  <c r="N20" i="44"/>
  <c r="M20" i="44"/>
  <c r="L20" i="44"/>
  <c r="T19" i="44"/>
  <c r="S19" i="44"/>
  <c r="R19" i="44"/>
  <c r="Q19" i="44"/>
  <c r="P19" i="44"/>
  <c r="O19" i="44"/>
  <c r="N19" i="44"/>
  <c r="M19" i="44"/>
  <c r="L19" i="44"/>
  <c r="T18" i="44"/>
  <c r="S18" i="44"/>
  <c r="R18" i="44"/>
  <c r="Q18" i="44"/>
  <c r="P18" i="44"/>
  <c r="O18" i="44"/>
  <c r="N18" i="44"/>
  <c r="M18" i="44"/>
  <c r="L18" i="44"/>
  <c r="T17" i="44"/>
  <c r="S17" i="44"/>
  <c r="R17" i="44"/>
  <c r="Q17" i="44"/>
  <c r="P17" i="44"/>
  <c r="O17" i="44"/>
  <c r="N17" i="44"/>
  <c r="M17" i="44"/>
  <c r="L17" i="44"/>
  <c r="T16" i="44"/>
  <c r="S16" i="44"/>
  <c r="R16" i="44"/>
  <c r="Q16" i="44"/>
  <c r="P16" i="44"/>
  <c r="O16" i="44"/>
  <c r="N16" i="44"/>
  <c r="M16" i="44"/>
  <c r="L16" i="44"/>
  <c r="T15" i="44"/>
  <c r="S15" i="44"/>
  <c r="R15" i="44"/>
  <c r="Q15" i="44"/>
  <c r="P15" i="44"/>
  <c r="O15" i="44"/>
  <c r="N15" i="44"/>
  <c r="M15" i="44"/>
  <c r="L15" i="44"/>
  <c r="T14" i="44"/>
  <c r="S14" i="44"/>
  <c r="R14" i="44"/>
  <c r="Q14" i="44"/>
  <c r="P14" i="44"/>
  <c r="O14" i="44"/>
  <c r="N14" i="44"/>
  <c r="M14" i="44"/>
  <c r="L14" i="44"/>
  <c r="T13" i="44"/>
  <c r="S13" i="44"/>
  <c r="R13" i="44"/>
  <c r="Q13" i="44"/>
  <c r="P13" i="44"/>
  <c r="O13" i="44"/>
  <c r="N13" i="44"/>
  <c r="M13" i="44"/>
  <c r="L13" i="44"/>
  <c r="T12" i="44"/>
  <c r="S12" i="44"/>
  <c r="R12" i="44"/>
  <c r="Q12" i="44"/>
  <c r="P12" i="44"/>
  <c r="O12" i="44"/>
  <c r="N12" i="44"/>
  <c r="M12" i="44"/>
  <c r="L12" i="44"/>
  <c r="T11" i="44"/>
  <c r="S11" i="44"/>
  <c r="R11" i="44"/>
  <c r="Q11" i="44"/>
  <c r="P11" i="44"/>
  <c r="O11" i="44"/>
  <c r="N11" i="44"/>
  <c r="M11" i="44"/>
  <c r="L11" i="44"/>
  <c r="T10" i="44"/>
  <c r="S10" i="44"/>
  <c r="R10" i="44"/>
  <c r="Q10" i="44"/>
  <c r="P10" i="44"/>
  <c r="O10" i="44"/>
  <c r="N10" i="44"/>
  <c r="M10" i="44"/>
  <c r="L10" i="44"/>
  <c r="T9" i="44"/>
  <c r="S9" i="44"/>
  <c r="R9" i="44"/>
  <c r="Q9" i="44"/>
  <c r="P9" i="44"/>
  <c r="O9" i="44"/>
  <c r="N9" i="44"/>
  <c r="M9" i="44"/>
  <c r="L9" i="44"/>
  <c r="T8" i="44"/>
  <c r="S8" i="44"/>
  <c r="R8" i="44"/>
  <c r="Q8" i="44"/>
  <c r="P8" i="44"/>
  <c r="O8" i="44"/>
  <c r="N8" i="44"/>
  <c r="M8" i="44"/>
  <c r="L8" i="44"/>
  <c r="T7" i="44"/>
  <c r="S7" i="44"/>
  <c r="R7" i="44"/>
  <c r="Q7" i="44"/>
  <c r="P7" i="44"/>
  <c r="O7" i="44"/>
  <c r="N7" i="44"/>
  <c r="M7" i="44"/>
  <c r="L7" i="44"/>
  <c r="T6" i="44"/>
  <c r="S6" i="44"/>
  <c r="R6" i="44"/>
  <c r="Q6" i="44"/>
  <c r="P6" i="44"/>
  <c r="O6" i="44"/>
  <c r="N6" i="44"/>
  <c r="M6" i="44"/>
  <c r="L6" i="44"/>
  <c r="T5" i="44"/>
  <c r="S5" i="44"/>
  <c r="R5" i="44"/>
  <c r="Q5" i="44"/>
  <c r="P5" i="44"/>
  <c r="O5" i="44"/>
  <c r="N5" i="44"/>
  <c r="M5" i="44"/>
  <c r="L5" i="44"/>
  <c r="T4" i="44"/>
  <c r="S4" i="44"/>
  <c r="R4" i="44"/>
  <c r="Q4" i="44"/>
  <c r="P4" i="44"/>
  <c r="O4" i="44"/>
  <c r="N4" i="44"/>
  <c r="M4" i="44"/>
  <c r="L4" i="44"/>
  <c r="T3" i="44"/>
  <c r="S3" i="44"/>
  <c r="R3" i="44"/>
  <c r="Q3" i="44"/>
  <c r="P3" i="44"/>
  <c r="O3" i="44"/>
  <c r="N3" i="44"/>
  <c r="M3" i="44"/>
  <c r="L3" i="44"/>
  <c r="T31" i="43"/>
  <c r="S31" i="43"/>
  <c r="R31" i="43"/>
  <c r="Q31" i="43"/>
  <c r="P31" i="43"/>
  <c r="O31" i="43"/>
  <c r="N31" i="43"/>
  <c r="M31" i="43"/>
  <c r="L31" i="43"/>
  <c r="T30" i="43"/>
  <c r="S30" i="43"/>
  <c r="R30" i="43"/>
  <c r="Q30" i="43"/>
  <c r="P30" i="43"/>
  <c r="O30" i="43"/>
  <c r="N30" i="43"/>
  <c r="M30" i="43"/>
  <c r="L30" i="43"/>
  <c r="T29" i="43"/>
  <c r="S29" i="43"/>
  <c r="R29" i="43"/>
  <c r="Q29" i="43"/>
  <c r="P29" i="43"/>
  <c r="O29" i="43"/>
  <c r="N29" i="43"/>
  <c r="M29" i="43"/>
  <c r="L29" i="43"/>
  <c r="T28" i="43"/>
  <c r="S28" i="43"/>
  <c r="R28" i="43"/>
  <c r="Q28" i="43"/>
  <c r="P28" i="43"/>
  <c r="O28" i="43"/>
  <c r="N28" i="43"/>
  <c r="M28" i="43"/>
  <c r="L28" i="43"/>
  <c r="T27" i="43"/>
  <c r="S27" i="43"/>
  <c r="R27" i="43"/>
  <c r="Q27" i="43"/>
  <c r="P27" i="43"/>
  <c r="O27" i="43"/>
  <c r="N27" i="43"/>
  <c r="M27" i="43"/>
  <c r="L27" i="43"/>
  <c r="T26" i="43"/>
  <c r="S26" i="43"/>
  <c r="R26" i="43"/>
  <c r="Q26" i="43"/>
  <c r="P26" i="43"/>
  <c r="O26" i="43"/>
  <c r="N26" i="43"/>
  <c r="M26" i="43"/>
  <c r="L26" i="43"/>
  <c r="T25" i="43"/>
  <c r="S25" i="43"/>
  <c r="R25" i="43"/>
  <c r="Q25" i="43"/>
  <c r="P25" i="43"/>
  <c r="O25" i="43"/>
  <c r="N25" i="43"/>
  <c r="M25" i="43"/>
  <c r="L25" i="43"/>
  <c r="T24" i="43"/>
  <c r="S24" i="43"/>
  <c r="R24" i="43"/>
  <c r="Q24" i="43"/>
  <c r="P24" i="43"/>
  <c r="O24" i="43"/>
  <c r="N24" i="43"/>
  <c r="M24" i="43"/>
  <c r="L24" i="43"/>
  <c r="T23" i="43"/>
  <c r="S23" i="43"/>
  <c r="R23" i="43"/>
  <c r="Q23" i="43"/>
  <c r="P23" i="43"/>
  <c r="O23" i="43"/>
  <c r="N23" i="43"/>
  <c r="M23" i="43"/>
  <c r="L23" i="43"/>
  <c r="T22" i="43"/>
  <c r="S22" i="43"/>
  <c r="R22" i="43"/>
  <c r="Q22" i="43"/>
  <c r="P22" i="43"/>
  <c r="O22" i="43"/>
  <c r="N22" i="43"/>
  <c r="M22" i="43"/>
  <c r="L22" i="43"/>
  <c r="T21" i="43"/>
  <c r="S21" i="43"/>
  <c r="R21" i="43"/>
  <c r="Q21" i="43"/>
  <c r="P21" i="43"/>
  <c r="O21" i="43"/>
  <c r="N21" i="43"/>
  <c r="M21" i="43"/>
  <c r="L21" i="43"/>
  <c r="T20" i="43"/>
  <c r="S20" i="43"/>
  <c r="R20" i="43"/>
  <c r="Q20" i="43"/>
  <c r="P20" i="43"/>
  <c r="O20" i="43"/>
  <c r="N20" i="43"/>
  <c r="M20" i="43"/>
  <c r="L20" i="43"/>
  <c r="T19" i="43"/>
  <c r="S19" i="43"/>
  <c r="R19" i="43"/>
  <c r="Q19" i="43"/>
  <c r="P19" i="43"/>
  <c r="O19" i="43"/>
  <c r="N19" i="43"/>
  <c r="M19" i="43"/>
  <c r="L19" i="43"/>
  <c r="T18" i="43"/>
  <c r="S18" i="43"/>
  <c r="R18" i="43"/>
  <c r="Q18" i="43"/>
  <c r="P18" i="43"/>
  <c r="O18" i="43"/>
  <c r="N18" i="43"/>
  <c r="M18" i="43"/>
  <c r="L18" i="43"/>
  <c r="T17" i="43"/>
  <c r="S17" i="43"/>
  <c r="R17" i="43"/>
  <c r="Q17" i="43"/>
  <c r="P17" i="43"/>
  <c r="O17" i="43"/>
  <c r="N17" i="43"/>
  <c r="M17" i="43"/>
  <c r="L17" i="43"/>
  <c r="T16" i="43"/>
  <c r="S16" i="43"/>
  <c r="R16" i="43"/>
  <c r="Q16" i="43"/>
  <c r="P16" i="43"/>
  <c r="O16" i="43"/>
  <c r="N16" i="43"/>
  <c r="M16" i="43"/>
  <c r="L16" i="43"/>
  <c r="T15" i="43"/>
  <c r="S15" i="43"/>
  <c r="R15" i="43"/>
  <c r="Q15" i="43"/>
  <c r="P15" i="43"/>
  <c r="O15" i="43"/>
  <c r="N15" i="43"/>
  <c r="M15" i="43"/>
  <c r="L15" i="43"/>
  <c r="T14" i="43"/>
  <c r="S14" i="43"/>
  <c r="R14" i="43"/>
  <c r="Q14" i="43"/>
  <c r="P14" i="43"/>
  <c r="O14" i="43"/>
  <c r="N14" i="43"/>
  <c r="M14" i="43"/>
  <c r="L14" i="43"/>
  <c r="T13" i="43"/>
  <c r="S13" i="43"/>
  <c r="R13" i="43"/>
  <c r="Q13" i="43"/>
  <c r="P13" i="43"/>
  <c r="O13" i="43"/>
  <c r="N13" i="43"/>
  <c r="M13" i="43"/>
  <c r="L13" i="43"/>
  <c r="T12" i="43"/>
  <c r="S12" i="43"/>
  <c r="R12" i="43"/>
  <c r="Q12" i="43"/>
  <c r="P12" i="43"/>
  <c r="O12" i="43"/>
  <c r="N12" i="43"/>
  <c r="M12" i="43"/>
  <c r="L12" i="43"/>
  <c r="T11" i="43"/>
  <c r="S11" i="43"/>
  <c r="R11" i="43"/>
  <c r="Q11" i="43"/>
  <c r="P11" i="43"/>
  <c r="O11" i="43"/>
  <c r="N11" i="43"/>
  <c r="M11" i="43"/>
  <c r="L11" i="43"/>
  <c r="T10" i="43"/>
  <c r="S10" i="43"/>
  <c r="R10" i="43"/>
  <c r="Q10" i="43"/>
  <c r="P10" i="43"/>
  <c r="O10" i="43"/>
  <c r="N10" i="43"/>
  <c r="M10" i="43"/>
  <c r="L10" i="43"/>
  <c r="T9" i="43"/>
  <c r="S9" i="43"/>
  <c r="R9" i="43"/>
  <c r="Q9" i="43"/>
  <c r="P9" i="43"/>
  <c r="O9" i="43"/>
  <c r="N9" i="43"/>
  <c r="M9" i="43"/>
  <c r="L9" i="43"/>
  <c r="T8" i="43"/>
  <c r="S8" i="43"/>
  <c r="R8" i="43"/>
  <c r="Q8" i="43"/>
  <c r="P8" i="43"/>
  <c r="O8" i="43"/>
  <c r="N8" i="43"/>
  <c r="M8" i="43"/>
  <c r="L8" i="43"/>
  <c r="T7" i="43"/>
  <c r="S7" i="43"/>
  <c r="R7" i="43"/>
  <c r="Q7" i="43"/>
  <c r="P7" i="43"/>
  <c r="O7" i="43"/>
  <c r="N7" i="43"/>
  <c r="M7" i="43"/>
  <c r="L7" i="43"/>
  <c r="T6" i="43"/>
  <c r="S6" i="43"/>
  <c r="R6" i="43"/>
  <c r="Q6" i="43"/>
  <c r="P6" i="43"/>
  <c r="O6" i="43"/>
  <c r="N6" i="43"/>
  <c r="M6" i="43"/>
  <c r="L6" i="43"/>
  <c r="T5" i="43"/>
  <c r="S5" i="43"/>
  <c r="R5" i="43"/>
  <c r="Q5" i="43"/>
  <c r="P5" i="43"/>
  <c r="O5" i="43"/>
  <c r="N5" i="43"/>
  <c r="M5" i="43"/>
  <c r="L5" i="43"/>
  <c r="T4" i="43"/>
  <c r="S4" i="43"/>
  <c r="R4" i="43"/>
  <c r="Q4" i="43"/>
  <c r="P4" i="43"/>
  <c r="O4" i="43"/>
  <c r="N4" i="43"/>
  <c r="M4" i="43"/>
  <c r="L4" i="43"/>
  <c r="T3" i="43"/>
  <c r="S3" i="43"/>
  <c r="R3" i="43"/>
  <c r="Q3" i="43"/>
  <c r="P3" i="43"/>
  <c r="O3" i="43"/>
  <c r="N3" i="43"/>
  <c r="M3" i="43"/>
  <c r="L3" i="43"/>
  <c r="M45" i="42"/>
  <c r="T31" i="42"/>
  <c r="S31" i="42"/>
  <c r="R31" i="42"/>
  <c r="Q31" i="42"/>
  <c r="P31" i="42"/>
  <c r="O31" i="42"/>
  <c r="N31" i="42"/>
  <c r="M31" i="42"/>
  <c r="L31" i="42"/>
  <c r="T30" i="42"/>
  <c r="S30" i="42"/>
  <c r="R30" i="42"/>
  <c r="Q30" i="42"/>
  <c r="P30" i="42"/>
  <c r="O30" i="42"/>
  <c r="N30" i="42"/>
  <c r="M30" i="42"/>
  <c r="L30" i="42"/>
  <c r="T29" i="42"/>
  <c r="S29" i="42"/>
  <c r="R29" i="42"/>
  <c r="Q29" i="42"/>
  <c r="P29" i="42"/>
  <c r="O29" i="42"/>
  <c r="N29" i="42"/>
  <c r="M29" i="42"/>
  <c r="L29" i="42"/>
  <c r="T28" i="42"/>
  <c r="S28" i="42"/>
  <c r="R28" i="42"/>
  <c r="Q28" i="42"/>
  <c r="P28" i="42"/>
  <c r="O28" i="42"/>
  <c r="N28" i="42"/>
  <c r="M28" i="42"/>
  <c r="L28" i="42"/>
  <c r="T27" i="42"/>
  <c r="S27" i="42"/>
  <c r="R27" i="42"/>
  <c r="Q27" i="42"/>
  <c r="P27" i="42"/>
  <c r="O27" i="42"/>
  <c r="N27" i="42"/>
  <c r="M27" i="42"/>
  <c r="L27" i="42"/>
  <c r="T26" i="42"/>
  <c r="S26" i="42"/>
  <c r="R26" i="42"/>
  <c r="Q26" i="42"/>
  <c r="P26" i="42"/>
  <c r="O26" i="42"/>
  <c r="N26" i="42"/>
  <c r="M26" i="42"/>
  <c r="L26" i="42"/>
  <c r="T25" i="42"/>
  <c r="S25" i="42"/>
  <c r="R25" i="42"/>
  <c r="Q25" i="42"/>
  <c r="P25" i="42"/>
  <c r="O25" i="42"/>
  <c r="N25" i="42"/>
  <c r="M25" i="42"/>
  <c r="L25" i="42"/>
  <c r="T24" i="42"/>
  <c r="S24" i="42"/>
  <c r="R24" i="42"/>
  <c r="Q24" i="42"/>
  <c r="P24" i="42"/>
  <c r="O24" i="42"/>
  <c r="N24" i="42"/>
  <c r="M24" i="42"/>
  <c r="L24" i="42"/>
  <c r="T23" i="42"/>
  <c r="S23" i="42"/>
  <c r="R23" i="42"/>
  <c r="Q23" i="42"/>
  <c r="P23" i="42"/>
  <c r="O23" i="42"/>
  <c r="N23" i="42"/>
  <c r="M23" i="42"/>
  <c r="L23" i="42"/>
  <c r="T22" i="42"/>
  <c r="S22" i="42"/>
  <c r="R22" i="42"/>
  <c r="Q22" i="42"/>
  <c r="P22" i="42"/>
  <c r="O22" i="42"/>
  <c r="N22" i="42"/>
  <c r="M22" i="42"/>
  <c r="L22" i="42"/>
  <c r="T21" i="42"/>
  <c r="S21" i="42"/>
  <c r="R21" i="42"/>
  <c r="Q21" i="42"/>
  <c r="P21" i="42"/>
  <c r="O21" i="42"/>
  <c r="N21" i="42"/>
  <c r="M21" i="42"/>
  <c r="L21" i="42"/>
  <c r="T20" i="42"/>
  <c r="S20" i="42"/>
  <c r="R20" i="42"/>
  <c r="Q20" i="42"/>
  <c r="P20" i="42"/>
  <c r="O20" i="42"/>
  <c r="N20" i="42"/>
  <c r="M20" i="42"/>
  <c r="L20" i="42"/>
  <c r="T19" i="42"/>
  <c r="S19" i="42"/>
  <c r="R19" i="42"/>
  <c r="Q19" i="42"/>
  <c r="P19" i="42"/>
  <c r="O19" i="42"/>
  <c r="N19" i="42"/>
  <c r="M19" i="42"/>
  <c r="L19" i="42"/>
  <c r="T18" i="42"/>
  <c r="S18" i="42"/>
  <c r="R18" i="42"/>
  <c r="Q18" i="42"/>
  <c r="P18" i="42"/>
  <c r="O18" i="42"/>
  <c r="N18" i="42"/>
  <c r="M18" i="42"/>
  <c r="L18" i="42"/>
  <c r="T17" i="42"/>
  <c r="S17" i="42"/>
  <c r="R17" i="42"/>
  <c r="Q17" i="42"/>
  <c r="P17" i="42"/>
  <c r="O17" i="42"/>
  <c r="N17" i="42"/>
  <c r="M17" i="42"/>
  <c r="L17" i="42"/>
  <c r="T16" i="42"/>
  <c r="S16" i="42"/>
  <c r="R16" i="42"/>
  <c r="Q16" i="42"/>
  <c r="P16" i="42"/>
  <c r="O16" i="42"/>
  <c r="N16" i="42"/>
  <c r="M16" i="42"/>
  <c r="L16" i="42"/>
  <c r="T15" i="42"/>
  <c r="S15" i="42"/>
  <c r="R15" i="42"/>
  <c r="Q15" i="42"/>
  <c r="P15" i="42"/>
  <c r="O15" i="42"/>
  <c r="N15" i="42"/>
  <c r="M15" i="42"/>
  <c r="L15" i="42"/>
  <c r="T14" i="42"/>
  <c r="S14" i="42"/>
  <c r="R14" i="42"/>
  <c r="Q14" i="42"/>
  <c r="P14" i="42"/>
  <c r="O14" i="42"/>
  <c r="N14" i="42"/>
  <c r="M14" i="42"/>
  <c r="L14" i="42"/>
  <c r="T13" i="42"/>
  <c r="S13" i="42"/>
  <c r="R13" i="42"/>
  <c r="Q13" i="42"/>
  <c r="P13" i="42"/>
  <c r="O13" i="42"/>
  <c r="N13" i="42"/>
  <c r="M13" i="42"/>
  <c r="L13" i="42"/>
  <c r="T12" i="42"/>
  <c r="S12" i="42"/>
  <c r="R12" i="42"/>
  <c r="Q12" i="42"/>
  <c r="P12" i="42"/>
  <c r="O12" i="42"/>
  <c r="N12" i="42"/>
  <c r="M12" i="42"/>
  <c r="L12" i="42"/>
  <c r="T11" i="42"/>
  <c r="S11" i="42"/>
  <c r="R11" i="42"/>
  <c r="Q11" i="42"/>
  <c r="P11" i="42"/>
  <c r="O11" i="42"/>
  <c r="N11" i="42"/>
  <c r="M11" i="42"/>
  <c r="L11" i="42"/>
  <c r="T10" i="42"/>
  <c r="S10" i="42"/>
  <c r="R10" i="42"/>
  <c r="Q10" i="42"/>
  <c r="P10" i="42"/>
  <c r="O10" i="42"/>
  <c r="N10" i="42"/>
  <c r="M10" i="42"/>
  <c r="L10" i="42"/>
  <c r="T9" i="42"/>
  <c r="S9" i="42"/>
  <c r="R9" i="42"/>
  <c r="Q9" i="42"/>
  <c r="P9" i="42"/>
  <c r="O9" i="42"/>
  <c r="N9" i="42"/>
  <c r="M9" i="42"/>
  <c r="L9" i="42"/>
  <c r="T8" i="42"/>
  <c r="S8" i="42"/>
  <c r="R8" i="42"/>
  <c r="Q8" i="42"/>
  <c r="P8" i="42"/>
  <c r="O8" i="42"/>
  <c r="N8" i="42"/>
  <c r="M8" i="42"/>
  <c r="L8" i="42"/>
  <c r="T7" i="42"/>
  <c r="S7" i="42"/>
  <c r="R7" i="42"/>
  <c r="Q7" i="42"/>
  <c r="P7" i="42"/>
  <c r="O7" i="42"/>
  <c r="N7" i="42"/>
  <c r="M7" i="42"/>
  <c r="L7" i="42"/>
  <c r="T6" i="42"/>
  <c r="S6" i="42"/>
  <c r="R6" i="42"/>
  <c r="Q6" i="42"/>
  <c r="P6" i="42"/>
  <c r="O6" i="42"/>
  <c r="N6" i="42"/>
  <c r="M6" i="42"/>
  <c r="L6" i="42"/>
  <c r="T5" i="42"/>
  <c r="S5" i="42"/>
  <c r="R5" i="42"/>
  <c r="Q5" i="42"/>
  <c r="P5" i="42"/>
  <c r="O5" i="42"/>
  <c r="N5" i="42"/>
  <c r="M5" i="42"/>
  <c r="L5" i="42"/>
  <c r="T4" i="42"/>
  <c r="S4" i="42"/>
  <c r="R4" i="42"/>
  <c r="Q4" i="42"/>
  <c r="P4" i="42"/>
  <c r="O4" i="42"/>
  <c r="N4" i="42"/>
  <c r="M4" i="42"/>
  <c r="L4" i="42"/>
  <c r="T3" i="42"/>
  <c r="S3" i="42"/>
  <c r="R3" i="42"/>
  <c r="Q3" i="42"/>
  <c r="P3" i="42"/>
  <c r="O3" i="42"/>
  <c r="N3" i="42"/>
  <c r="M3" i="42"/>
  <c r="L3" i="42"/>
  <c r="M45" i="41"/>
  <c r="T30" i="41"/>
  <c r="S30" i="41"/>
  <c r="R30" i="41"/>
  <c r="Q30" i="41"/>
  <c r="P30" i="41"/>
  <c r="O30" i="41"/>
  <c r="N30" i="41"/>
  <c r="M30" i="41"/>
  <c r="L30" i="41"/>
  <c r="T29" i="41"/>
  <c r="S29" i="41"/>
  <c r="R29" i="41"/>
  <c r="Q29" i="41"/>
  <c r="P29" i="41"/>
  <c r="O29" i="41"/>
  <c r="N29" i="41"/>
  <c r="M29" i="41"/>
  <c r="L29" i="41"/>
  <c r="T28" i="41"/>
  <c r="S28" i="41"/>
  <c r="R28" i="41"/>
  <c r="Q28" i="41"/>
  <c r="P28" i="41"/>
  <c r="O28" i="41"/>
  <c r="N28" i="41"/>
  <c r="M28" i="41"/>
  <c r="L28" i="41"/>
  <c r="T27" i="41"/>
  <c r="S27" i="41"/>
  <c r="R27" i="41"/>
  <c r="Q27" i="41"/>
  <c r="P27" i="41"/>
  <c r="O27" i="41"/>
  <c r="N27" i="41"/>
  <c r="M27" i="41"/>
  <c r="L27" i="41"/>
  <c r="T26" i="41"/>
  <c r="S26" i="41"/>
  <c r="R26" i="41"/>
  <c r="Q26" i="41"/>
  <c r="P26" i="41"/>
  <c r="O26" i="41"/>
  <c r="N26" i="41"/>
  <c r="M26" i="41"/>
  <c r="L26" i="41"/>
  <c r="T25" i="41"/>
  <c r="S25" i="41"/>
  <c r="R25" i="41"/>
  <c r="Q25" i="41"/>
  <c r="P25" i="41"/>
  <c r="O25" i="41"/>
  <c r="N25" i="41"/>
  <c r="M25" i="41"/>
  <c r="L25" i="41"/>
  <c r="T24" i="41"/>
  <c r="S24" i="41"/>
  <c r="R24" i="41"/>
  <c r="Q24" i="41"/>
  <c r="P24" i="41"/>
  <c r="O24" i="41"/>
  <c r="N24" i="41"/>
  <c r="M24" i="41"/>
  <c r="L24" i="41"/>
  <c r="T23" i="41"/>
  <c r="S23" i="41"/>
  <c r="R23" i="41"/>
  <c r="Q23" i="41"/>
  <c r="P23" i="41"/>
  <c r="O23" i="41"/>
  <c r="N23" i="41"/>
  <c r="M23" i="41"/>
  <c r="L23" i="41"/>
  <c r="T22" i="41"/>
  <c r="S22" i="41"/>
  <c r="R22" i="41"/>
  <c r="Q22" i="41"/>
  <c r="P22" i="41"/>
  <c r="O22" i="41"/>
  <c r="N22" i="41"/>
  <c r="M22" i="41"/>
  <c r="L22" i="41"/>
  <c r="T21" i="41"/>
  <c r="S21" i="41"/>
  <c r="R21" i="41"/>
  <c r="Q21" i="41"/>
  <c r="P21" i="41"/>
  <c r="O21" i="41"/>
  <c r="N21" i="41"/>
  <c r="M21" i="41"/>
  <c r="L21" i="41"/>
  <c r="T20" i="41"/>
  <c r="S20" i="41"/>
  <c r="R20" i="41"/>
  <c r="Q20" i="41"/>
  <c r="P20" i="41"/>
  <c r="O20" i="41"/>
  <c r="N20" i="41"/>
  <c r="M20" i="41"/>
  <c r="L20" i="41"/>
  <c r="T19" i="41"/>
  <c r="S19" i="41"/>
  <c r="R19" i="41"/>
  <c r="Q19" i="41"/>
  <c r="P19" i="41"/>
  <c r="O19" i="41"/>
  <c r="N19" i="41"/>
  <c r="M19" i="41"/>
  <c r="L19" i="41"/>
  <c r="T18" i="41"/>
  <c r="S18" i="41"/>
  <c r="R18" i="41"/>
  <c r="Q18" i="41"/>
  <c r="P18" i="41"/>
  <c r="O18" i="41"/>
  <c r="N18" i="41"/>
  <c r="M18" i="41"/>
  <c r="L18" i="41"/>
  <c r="T17" i="41"/>
  <c r="S17" i="41"/>
  <c r="R17" i="41"/>
  <c r="Q17" i="41"/>
  <c r="P17" i="41"/>
  <c r="O17" i="41"/>
  <c r="N17" i="41"/>
  <c r="M17" i="41"/>
  <c r="L17" i="41"/>
  <c r="T16" i="41"/>
  <c r="S16" i="41"/>
  <c r="R16" i="41"/>
  <c r="Q16" i="41"/>
  <c r="P16" i="41"/>
  <c r="O16" i="41"/>
  <c r="N16" i="41"/>
  <c r="M16" i="41"/>
  <c r="L16" i="41"/>
  <c r="T15" i="41"/>
  <c r="S15" i="41"/>
  <c r="R15" i="41"/>
  <c r="Q15" i="41"/>
  <c r="P15" i="41"/>
  <c r="O15" i="41"/>
  <c r="N15" i="41"/>
  <c r="M15" i="41"/>
  <c r="L15" i="41"/>
  <c r="T14" i="41"/>
  <c r="S14" i="41"/>
  <c r="R14" i="41"/>
  <c r="Q14" i="41"/>
  <c r="P14" i="41"/>
  <c r="O14" i="41"/>
  <c r="N14" i="41"/>
  <c r="M14" i="41"/>
  <c r="L14" i="41"/>
  <c r="T13" i="41"/>
  <c r="S13" i="41"/>
  <c r="R13" i="41"/>
  <c r="Q13" i="41"/>
  <c r="P13" i="41"/>
  <c r="O13" i="41"/>
  <c r="N13" i="41"/>
  <c r="M13" i="41"/>
  <c r="L13" i="41"/>
  <c r="T12" i="41"/>
  <c r="S12" i="41"/>
  <c r="R12" i="41"/>
  <c r="Q12" i="41"/>
  <c r="P12" i="41"/>
  <c r="O12" i="41"/>
  <c r="N12" i="41"/>
  <c r="M12" i="41"/>
  <c r="L12" i="41"/>
  <c r="T11" i="41"/>
  <c r="S11" i="41"/>
  <c r="R11" i="41"/>
  <c r="Q11" i="41"/>
  <c r="P11" i="41"/>
  <c r="O11" i="41"/>
  <c r="N11" i="41"/>
  <c r="M11" i="41"/>
  <c r="L11" i="41"/>
  <c r="T10" i="41"/>
  <c r="S10" i="41"/>
  <c r="R10" i="41"/>
  <c r="Q10" i="41"/>
  <c r="P10" i="41"/>
  <c r="O10" i="41"/>
  <c r="N10" i="41"/>
  <c r="M10" i="41"/>
  <c r="L10" i="41"/>
  <c r="T9" i="41"/>
  <c r="S9" i="41"/>
  <c r="R9" i="41"/>
  <c r="Q9" i="41"/>
  <c r="P9" i="41"/>
  <c r="O9" i="41"/>
  <c r="N9" i="41"/>
  <c r="M9" i="41"/>
  <c r="L9" i="41"/>
  <c r="T8" i="41"/>
  <c r="S8" i="41"/>
  <c r="R8" i="41"/>
  <c r="Q8" i="41"/>
  <c r="P8" i="41"/>
  <c r="O8" i="41"/>
  <c r="N8" i="41"/>
  <c r="M8" i="41"/>
  <c r="L8" i="41"/>
  <c r="T7" i="41"/>
  <c r="S7" i="41"/>
  <c r="R7" i="41"/>
  <c r="Q7" i="41"/>
  <c r="P7" i="41"/>
  <c r="O7" i="41"/>
  <c r="N7" i="41"/>
  <c r="M7" i="41"/>
  <c r="L7" i="41"/>
  <c r="T6" i="41"/>
  <c r="S6" i="41"/>
  <c r="R6" i="41"/>
  <c r="Q6" i="41"/>
  <c r="P6" i="41"/>
  <c r="O6" i="41"/>
  <c r="N6" i="41"/>
  <c r="M6" i="41"/>
  <c r="L6" i="41"/>
  <c r="T5" i="41"/>
  <c r="S5" i="41"/>
  <c r="R5" i="41"/>
  <c r="Q5" i="41"/>
  <c r="P5" i="41"/>
  <c r="O5" i="41"/>
  <c r="N5" i="41"/>
  <c r="M5" i="41"/>
  <c r="L5" i="41"/>
  <c r="T4" i="41"/>
  <c r="S4" i="41"/>
  <c r="R4" i="41"/>
  <c r="Q4" i="41"/>
  <c r="P4" i="41"/>
  <c r="O4" i="41"/>
  <c r="N4" i="41"/>
  <c r="M4" i="41"/>
  <c r="L4" i="41"/>
  <c r="T3" i="41"/>
  <c r="S3" i="41"/>
  <c r="R3" i="41"/>
  <c r="Q3" i="41"/>
  <c r="P3" i="41"/>
  <c r="O3" i="41"/>
  <c r="N3" i="41"/>
  <c r="M3" i="41"/>
  <c r="L3" i="41"/>
  <c r="M45" i="40"/>
  <c r="T31" i="40"/>
  <c r="S31" i="40"/>
  <c r="R31" i="40"/>
  <c r="Q31" i="40"/>
  <c r="P31" i="40"/>
  <c r="O31" i="40"/>
  <c r="N31" i="40"/>
  <c r="M31" i="40"/>
  <c r="L31" i="40"/>
  <c r="T30" i="40"/>
  <c r="S30" i="40"/>
  <c r="R30" i="40"/>
  <c r="Q30" i="40"/>
  <c r="P30" i="40"/>
  <c r="O30" i="40"/>
  <c r="N30" i="40"/>
  <c r="M30" i="40"/>
  <c r="L30" i="40"/>
  <c r="T29" i="40"/>
  <c r="S29" i="40"/>
  <c r="R29" i="40"/>
  <c r="Q29" i="40"/>
  <c r="P29" i="40"/>
  <c r="O29" i="40"/>
  <c r="N29" i="40"/>
  <c r="M29" i="40"/>
  <c r="L29" i="40"/>
  <c r="T28" i="40"/>
  <c r="S28" i="40"/>
  <c r="R28" i="40"/>
  <c r="Q28" i="40"/>
  <c r="P28" i="40"/>
  <c r="O28" i="40"/>
  <c r="N28" i="40"/>
  <c r="M28" i="40"/>
  <c r="L28" i="40"/>
  <c r="T27" i="40"/>
  <c r="S27" i="40"/>
  <c r="R27" i="40"/>
  <c r="Q27" i="40"/>
  <c r="P27" i="40"/>
  <c r="O27" i="40"/>
  <c r="N27" i="40"/>
  <c r="M27" i="40"/>
  <c r="L27" i="40"/>
  <c r="T26" i="40"/>
  <c r="S26" i="40"/>
  <c r="R26" i="40"/>
  <c r="Q26" i="40"/>
  <c r="P26" i="40"/>
  <c r="O26" i="40"/>
  <c r="N26" i="40"/>
  <c r="M26" i="40"/>
  <c r="L26" i="40"/>
  <c r="T25" i="40"/>
  <c r="S25" i="40"/>
  <c r="R25" i="40"/>
  <c r="Q25" i="40"/>
  <c r="P25" i="40"/>
  <c r="O25" i="40"/>
  <c r="N25" i="40"/>
  <c r="M25" i="40"/>
  <c r="L25" i="40"/>
  <c r="T24" i="40"/>
  <c r="S24" i="40"/>
  <c r="R24" i="40"/>
  <c r="Q24" i="40"/>
  <c r="P24" i="40"/>
  <c r="O24" i="40"/>
  <c r="N24" i="40"/>
  <c r="M24" i="40"/>
  <c r="L24" i="40"/>
  <c r="T23" i="40"/>
  <c r="S23" i="40"/>
  <c r="R23" i="40"/>
  <c r="Q23" i="40"/>
  <c r="P23" i="40"/>
  <c r="O23" i="40"/>
  <c r="N23" i="40"/>
  <c r="M23" i="40"/>
  <c r="L23" i="40"/>
  <c r="T22" i="40"/>
  <c r="S22" i="40"/>
  <c r="R22" i="40"/>
  <c r="Q22" i="40"/>
  <c r="P22" i="40"/>
  <c r="O22" i="40"/>
  <c r="N22" i="40"/>
  <c r="M22" i="40"/>
  <c r="L22" i="40"/>
  <c r="T21" i="40"/>
  <c r="S21" i="40"/>
  <c r="R21" i="40"/>
  <c r="Q21" i="40"/>
  <c r="P21" i="40"/>
  <c r="O21" i="40"/>
  <c r="N21" i="40"/>
  <c r="M21" i="40"/>
  <c r="L21" i="40"/>
  <c r="T20" i="40"/>
  <c r="S20" i="40"/>
  <c r="R20" i="40"/>
  <c r="Q20" i="40"/>
  <c r="P20" i="40"/>
  <c r="O20" i="40"/>
  <c r="N20" i="40"/>
  <c r="M20" i="40"/>
  <c r="L20" i="40"/>
  <c r="T19" i="40"/>
  <c r="S19" i="40"/>
  <c r="R19" i="40"/>
  <c r="Q19" i="40"/>
  <c r="P19" i="40"/>
  <c r="O19" i="40"/>
  <c r="N19" i="40"/>
  <c r="M19" i="40"/>
  <c r="L19" i="40"/>
  <c r="T18" i="40"/>
  <c r="S18" i="40"/>
  <c r="R18" i="40"/>
  <c r="Q18" i="40"/>
  <c r="P18" i="40"/>
  <c r="O18" i="40"/>
  <c r="N18" i="40"/>
  <c r="M18" i="40"/>
  <c r="L18" i="40"/>
  <c r="T17" i="40"/>
  <c r="S17" i="40"/>
  <c r="R17" i="40"/>
  <c r="Q17" i="40"/>
  <c r="P17" i="40"/>
  <c r="O17" i="40"/>
  <c r="N17" i="40"/>
  <c r="M17" i="40"/>
  <c r="L17" i="40"/>
  <c r="T16" i="40"/>
  <c r="S16" i="40"/>
  <c r="R16" i="40"/>
  <c r="Q16" i="40"/>
  <c r="P16" i="40"/>
  <c r="O16" i="40"/>
  <c r="N16" i="40"/>
  <c r="M16" i="40"/>
  <c r="L16" i="40"/>
  <c r="T15" i="40"/>
  <c r="S15" i="40"/>
  <c r="R15" i="40"/>
  <c r="Q15" i="40"/>
  <c r="P15" i="40"/>
  <c r="O15" i="40"/>
  <c r="N15" i="40"/>
  <c r="M15" i="40"/>
  <c r="L15" i="40"/>
  <c r="T14" i="40"/>
  <c r="S14" i="40"/>
  <c r="R14" i="40"/>
  <c r="Q14" i="40"/>
  <c r="P14" i="40"/>
  <c r="O14" i="40"/>
  <c r="N14" i="40"/>
  <c r="M14" i="40"/>
  <c r="L14" i="40"/>
  <c r="T13" i="40"/>
  <c r="S13" i="40"/>
  <c r="R13" i="40"/>
  <c r="Q13" i="40"/>
  <c r="P13" i="40"/>
  <c r="O13" i="40"/>
  <c r="N13" i="40"/>
  <c r="M13" i="40"/>
  <c r="L13" i="40"/>
  <c r="T12" i="40"/>
  <c r="S12" i="40"/>
  <c r="R12" i="40"/>
  <c r="Q12" i="40"/>
  <c r="P12" i="40"/>
  <c r="O12" i="40"/>
  <c r="N12" i="40"/>
  <c r="M12" i="40"/>
  <c r="L12" i="40"/>
  <c r="T11" i="40"/>
  <c r="S11" i="40"/>
  <c r="R11" i="40"/>
  <c r="Q11" i="40"/>
  <c r="P11" i="40"/>
  <c r="O11" i="40"/>
  <c r="N11" i="40"/>
  <c r="M11" i="40"/>
  <c r="L11" i="40"/>
  <c r="T10" i="40"/>
  <c r="S10" i="40"/>
  <c r="R10" i="40"/>
  <c r="Q10" i="40"/>
  <c r="P10" i="40"/>
  <c r="O10" i="40"/>
  <c r="N10" i="40"/>
  <c r="M10" i="40"/>
  <c r="L10" i="40"/>
  <c r="T9" i="40"/>
  <c r="S9" i="40"/>
  <c r="R9" i="40"/>
  <c r="Q9" i="40"/>
  <c r="P9" i="40"/>
  <c r="O9" i="40"/>
  <c r="N9" i="40"/>
  <c r="M9" i="40"/>
  <c r="L9" i="40"/>
  <c r="T8" i="40"/>
  <c r="S8" i="40"/>
  <c r="R8" i="40"/>
  <c r="Q8" i="40"/>
  <c r="P8" i="40"/>
  <c r="O8" i="40"/>
  <c r="N8" i="40"/>
  <c r="M8" i="40"/>
  <c r="L8" i="40"/>
  <c r="T7" i="40"/>
  <c r="S7" i="40"/>
  <c r="R7" i="40"/>
  <c r="Q7" i="40"/>
  <c r="P7" i="40"/>
  <c r="O7" i="40"/>
  <c r="N7" i="40"/>
  <c r="M7" i="40"/>
  <c r="L7" i="40"/>
  <c r="T6" i="40"/>
  <c r="S6" i="40"/>
  <c r="R6" i="40"/>
  <c r="Q6" i="40"/>
  <c r="P6" i="40"/>
  <c r="O6" i="40"/>
  <c r="N6" i="40"/>
  <c r="M6" i="40"/>
  <c r="L6" i="40"/>
  <c r="T5" i="40"/>
  <c r="S5" i="40"/>
  <c r="R5" i="40"/>
  <c r="Q5" i="40"/>
  <c r="P5" i="40"/>
  <c r="O5" i="40"/>
  <c r="N5" i="40"/>
  <c r="M5" i="40"/>
  <c r="L5" i="40"/>
  <c r="T4" i="40"/>
  <c r="S4" i="40"/>
  <c r="R4" i="40"/>
  <c r="Q4" i="40"/>
  <c r="P4" i="40"/>
  <c r="O4" i="40"/>
  <c r="N4" i="40"/>
  <c r="M4" i="40"/>
  <c r="L4" i="40"/>
  <c r="T3" i="40"/>
  <c r="S3" i="40"/>
  <c r="R3" i="40"/>
  <c r="Q3" i="40"/>
  <c r="P3" i="40"/>
  <c r="O3" i="40"/>
  <c r="N3" i="40"/>
  <c r="M3" i="40"/>
  <c r="L3" i="40"/>
  <c r="M44" i="39"/>
  <c r="T30" i="39"/>
  <c r="S30" i="39"/>
  <c r="R30" i="39"/>
  <c r="Q30" i="39"/>
  <c r="P30" i="39"/>
  <c r="O30" i="39"/>
  <c r="N30" i="39"/>
  <c r="M30" i="39"/>
  <c r="L30" i="39"/>
  <c r="T29" i="39"/>
  <c r="S29" i="39"/>
  <c r="R29" i="39"/>
  <c r="Q29" i="39"/>
  <c r="P29" i="39"/>
  <c r="O29" i="39"/>
  <c r="N29" i="39"/>
  <c r="M29" i="39"/>
  <c r="L29" i="39"/>
  <c r="T28" i="39"/>
  <c r="S28" i="39"/>
  <c r="R28" i="39"/>
  <c r="Q28" i="39"/>
  <c r="P28" i="39"/>
  <c r="O28" i="39"/>
  <c r="N28" i="39"/>
  <c r="M28" i="39"/>
  <c r="L28" i="39"/>
  <c r="T27" i="39"/>
  <c r="S27" i="39"/>
  <c r="R27" i="39"/>
  <c r="Q27" i="39"/>
  <c r="P27" i="39"/>
  <c r="O27" i="39"/>
  <c r="N27" i="39"/>
  <c r="M27" i="39"/>
  <c r="L27" i="39"/>
  <c r="T26" i="39"/>
  <c r="S26" i="39"/>
  <c r="R26" i="39"/>
  <c r="Q26" i="39"/>
  <c r="P26" i="39"/>
  <c r="O26" i="39"/>
  <c r="N26" i="39"/>
  <c r="M26" i="39"/>
  <c r="L26" i="39"/>
  <c r="T25" i="39"/>
  <c r="S25" i="39"/>
  <c r="R25" i="39"/>
  <c r="Q25" i="39"/>
  <c r="P25" i="39"/>
  <c r="O25" i="39"/>
  <c r="N25" i="39"/>
  <c r="M25" i="39"/>
  <c r="L25" i="39"/>
  <c r="T24" i="39"/>
  <c r="S24" i="39"/>
  <c r="R24" i="39"/>
  <c r="Q24" i="39"/>
  <c r="P24" i="39"/>
  <c r="O24" i="39"/>
  <c r="N24" i="39"/>
  <c r="M24" i="39"/>
  <c r="L24" i="39"/>
  <c r="T23" i="39"/>
  <c r="S23" i="39"/>
  <c r="R23" i="39"/>
  <c r="Q23" i="39"/>
  <c r="P23" i="39"/>
  <c r="O23" i="39"/>
  <c r="N23" i="39"/>
  <c r="M23" i="39"/>
  <c r="L23" i="39"/>
  <c r="T22" i="39"/>
  <c r="S22" i="39"/>
  <c r="R22" i="39"/>
  <c r="Q22" i="39"/>
  <c r="P22" i="39"/>
  <c r="O22" i="39"/>
  <c r="N22" i="39"/>
  <c r="M22" i="39"/>
  <c r="L22" i="39"/>
  <c r="T21" i="39"/>
  <c r="S21" i="39"/>
  <c r="R21" i="39"/>
  <c r="Q21" i="39"/>
  <c r="P21" i="39"/>
  <c r="O21" i="39"/>
  <c r="N21" i="39"/>
  <c r="M21" i="39"/>
  <c r="L21" i="39"/>
  <c r="T20" i="39"/>
  <c r="S20" i="39"/>
  <c r="R20" i="39"/>
  <c r="Q20" i="39"/>
  <c r="P20" i="39"/>
  <c r="O20" i="39"/>
  <c r="N20" i="39"/>
  <c r="M20" i="39"/>
  <c r="L20" i="39"/>
  <c r="T19" i="39"/>
  <c r="S19" i="39"/>
  <c r="R19" i="39"/>
  <c r="Q19" i="39"/>
  <c r="P19" i="39"/>
  <c r="O19" i="39"/>
  <c r="N19" i="39"/>
  <c r="M19" i="39"/>
  <c r="L19" i="39"/>
  <c r="T18" i="39"/>
  <c r="S18" i="39"/>
  <c r="R18" i="39"/>
  <c r="Q18" i="39"/>
  <c r="P18" i="39"/>
  <c r="O18" i="39"/>
  <c r="N18" i="39"/>
  <c r="M18" i="39"/>
  <c r="L18" i="39"/>
  <c r="T17" i="39"/>
  <c r="S17" i="39"/>
  <c r="R17" i="39"/>
  <c r="Q17" i="39"/>
  <c r="P17" i="39"/>
  <c r="O17" i="39"/>
  <c r="N17" i="39"/>
  <c r="M17" i="39"/>
  <c r="L17" i="39"/>
  <c r="T16" i="39"/>
  <c r="S16" i="39"/>
  <c r="R16" i="39"/>
  <c r="Q16" i="39"/>
  <c r="P16" i="39"/>
  <c r="O16" i="39"/>
  <c r="N16" i="39"/>
  <c r="M16" i="39"/>
  <c r="L16" i="39"/>
  <c r="T15" i="39"/>
  <c r="S15" i="39"/>
  <c r="R15" i="39"/>
  <c r="Q15" i="39"/>
  <c r="P15" i="39"/>
  <c r="O15" i="39"/>
  <c r="N15" i="39"/>
  <c r="M15" i="39"/>
  <c r="L15" i="39"/>
  <c r="T14" i="39"/>
  <c r="S14" i="39"/>
  <c r="R14" i="39"/>
  <c r="Q14" i="39"/>
  <c r="P14" i="39"/>
  <c r="O14" i="39"/>
  <c r="N14" i="39"/>
  <c r="M14" i="39"/>
  <c r="L14" i="39"/>
  <c r="T13" i="39"/>
  <c r="S13" i="39"/>
  <c r="R13" i="39"/>
  <c r="Q13" i="39"/>
  <c r="P13" i="39"/>
  <c r="O13" i="39"/>
  <c r="N13" i="39"/>
  <c r="M13" i="39"/>
  <c r="L13" i="39"/>
  <c r="T12" i="39"/>
  <c r="S12" i="39"/>
  <c r="R12" i="39"/>
  <c r="Q12" i="39"/>
  <c r="P12" i="39"/>
  <c r="O12" i="39"/>
  <c r="N12" i="39"/>
  <c r="M12" i="39"/>
  <c r="L12" i="39"/>
  <c r="T11" i="39"/>
  <c r="S11" i="39"/>
  <c r="R11" i="39"/>
  <c r="Q11" i="39"/>
  <c r="P11" i="39"/>
  <c r="O11" i="39"/>
  <c r="N11" i="39"/>
  <c r="M11" i="39"/>
  <c r="L11" i="39"/>
  <c r="T10" i="39"/>
  <c r="S10" i="39"/>
  <c r="R10" i="39"/>
  <c r="Q10" i="39"/>
  <c r="P10" i="39"/>
  <c r="O10" i="39"/>
  <c r="N10" i="39"/>
  <c r="M10" i="39"/>
  <c r="L10" i="39"/>
  <c r="T9" i="39"/>
  <c r="S9" i="39"/>
  <c r="R9" i="39"/>
  <c r="Q9" i="39"/>
  <c r="P9" i="39"/>
  <c r="O9" i="39"/>
  <c r="N9" i="39"/>
  <c r="M9" i="39"/>
  <c r="L9" i="39"/>
  <c r="T8" i="39"/>
  <c r="S8" i="39"/>
  <c r="R8" i="39"/>
  <c r="Q8" i="39"/>
  <c r="P8" i="39"/>
  <c r="O8" i="39"/>
  <c r="N8" i="39"/>
  <c r="M8" i="39"/>
  <c r="L8" i="39"/>
  <c r="T7" i="39"/>
  <c r="S7" i="39"/>
  <c r="R7" i="39"/>
  <c r="Q7" i="39"/>
  <c r="P7" i="39"/>
  <c r="O7" i="39"/>
  <c r="N7" i="39"/>
  <c r="M7" i="39"/>
  <c r="L7" i="39"/>
  <c r="T6" i="39"/>
  <c r="S6" i="39"/>
  <c r="R6" i="39"/>
  <c r="Q6" i="39"/>
  <c r="P6" i="39"/>
  <c r="O6" i="39"/>
  <c r="N6" i="39"/>
  <c r="M6" i="39"/>
  <c r="L6" i="39"/>
  <c r="T5" i="39"/>
  <c r="S5" i="39"/>
  <c r="R5" i="39"/>
  <c r="Q5" i="39"/>
  <c r="P5" i="39"/>
  <c r="O5" i="39"/>
  <c r="N5" i="39"/>
  <c r="M5" i="39"/>
  <c r="L5" i="39"/>
  <c r="T4" i="39"/>
  <c r="S4" i="39"/>
  <c r="R4" i="39"/>
  <c r="Q4" i="39"/>
  <c r="P4" i="39"/>
  <c r="O4" i="39"/>
  <c r="N4" i="39"/>
  <c r="M4" i="39"/>
  <c r="L4" i="39"/>
  <c r="T3" i="39"/>
  <c r="S3" i="39"/>
  <c r="R3" i="39"/>
  <c r="Q3" i="39"/>
  <c r="P3" i="39"/>
  <c r="O3" i="39"/>
  <c r="N3" i="39"/>
  <c r="M3" i="39"/>
  <c r="L3" i="39"/>
  <c r="M45" i="38"/>
  <c r="T31" i="38"/>
  <c r="S31" i="38"/>
  <c r="R31" i="38"/>
  <c r="Q31" i="38"/>
  <c r="P31" i="38"/>
  <c r="O31" i="38"/>
  <c r="N31" i="38"/>
  <c r="M31" i="38"/>
  <c r="L31" i="38"/>
  <c r="T30" i="38"/>
  <c r="S30" i="38"/>
  <c r="R30" i="38"/>
  <c r="Q30" i="38"/>
  <c r="P30" i="38"/>
  <c r="O30" i="38"/>
  <c r="N30" i="38"/>
  <c r="M30" i="38"/>
  <c r="L30" i="38"/>
  <c r="T29" i="38"/>
  <c r="S29" i="38"/>
  <c r="R29" i="38"/>
  <c r="Q29" i="38"/>
  <c r="P29" i="38"/>
  <c r="O29" i="38"/>
  <c r="N29" i="38"/>
  <c r="M29" i="38"/>
  <c r="L29" i="38"/>
  <c r="T28" i="38"/>
  <c r="S28" i="38"/>
  <c r="R28" i="38"/>
  <c r="Q28" i="38"/>
  <c r="P28" i="38"/>
  <c r="O28" i="38"/>
  <c r="N28" i="38"/>
  <c r="M28" i="38"/>
  <c r="L28" i="38"/>
  <c r="T27" i="38"/>
  <c r="S27" i="38"/>
  <c r="R27" i="38"/>
  <c r="Q27" i="38"/>
  <c r="P27" i="38"/>
  <c r="O27" i="38"/>
  <c r="N27" i="38"/>
  <c r="M27" i="38"/>
  <c r="L27" i="38"/>
  <c r="T26" i="38"/>
  <c r="S26" i="38"/>
  <c r="R26" i="38"/>
  <c r="Q26" i="38"/>
  <c r="P26" i="38"/>
  <c r="O26" i="38"/>
  <c r="N26" i="38"/>
  <c r="M26" i="38"/>
  <c r="L26" i="38"/>
  <c r="T25" i="38"/>
  <c r="S25" i="38"/>
  <c r="R25" i="38"/>
  <c r="Q25" i="38"/>
  <c r="P25" i="38"/>
  <c r="O25" i="38"/>
  <c r="N25" i="38"/>
  <c r="M25" i="38"/>
  <c r="L25" i="38"/>
  <c r="T24" i="38"/>
  <c r="S24" i="38"/>
  <c r="R24" i="38"/>
  <c r="Q24" i="38"/>
  <c r="P24" i="38"/>
  <c r="O24" i="38"/>
  <c r="N24" i="38"/>
  <c r="M24" i="38"/>
  <c r="L24" i="38"/>
  <c r="T23" i="38"/>
  <c r="S23" i="38"/>
  <c r="R23" i="38"/>
  <c r="Q23" i="38"/>
  <c r="P23" i="38"/>
  <c r="O23" i="38"/>
  <c r="N23" i="38"/>
  <c r="M23" i="38"/>
  <c r="L23" i="38"/>
  <c r="T22" i="38"/>
  <c r="S22" i="38"/>
  <c r="R22" i="38"/>
  <c r="Q22" i="38"/>
  <c r="P22" i="38"/>
  <c r="O22" i="38"/>
  <c r="N22" i="38"/>
  <c r="M22" i="38"/>
  <c r="L22" i="38"/>
  <c r="T21" i="38"/>
  <c r="S21" i="38"/>
  <c r="R21" i="38"/>
  <c r="Q21" i="38"/>
  <c r="P21" i="38"/>
  <c r="O21" i="38"/>
  <c r="N21" i="38"/>
  <c r="M21" i="38"/>
  <c r="L21" i="38"/>
  <c r="T20" i="38"/>
  <c r="S20" i="38"/>
  <c r="R20" i="38"/>
  <c r="Q20" i="38"/>
  <c r="P20" i="38"/>
  <c r="O20" i="38"/>
  <c r="N20" i="38"/>
  <c r="M20" i="38"/>
  <c r="L20" i="38"/>
  <c r="T19" i="38"/>
  <c r="S19" i="38"/>
  <c r="R19" i="38"/>
  <c r="Q19" i="38"/>
  <c r="P19" i="38"/>
  <c r="O19" i="38"/>
  <c r="N19" i="38"/>
  <c r="M19" i="38"/>
  <c r="L19" i="38"/>
  <c r="T18" i="38"/>
  <c r="S18" i="38"/>
  <c r="R18" i="38"/>
  <c r="Q18" i="38"/>
  <c r="P18" i="38"/>
  <c r="O18" i="38"/>
  <c r="N18" i="38"/>
  <c r="M18" i="38"/>
  <c r="L18" i="38"/>
  <c r="T17" i="38"/>
  <c r="S17" i="38"/>
  <c r="R17" i="38"/>
  <c r="Q17" i="38"/>
  <c r="P17" i="38"/>
  <c r="O17" i="38"/>
  <c r="N17" i="38"/>
  <c r="M17" i="38"/>
  <c r="L17" i="38"/>
  <c r="T16" i="38"/>
  <c r="S16" i="38"/>
  <c r="R16" i="38"/>
  <c r="Q16" i="38"/>
  <c r="P16" i="38"/>
  <c r="O16" i="38"/>
  <c r="N16" i="38"/>
  <c r="M16" i="38"/>
  <c r="L16" i="38"/>
  <c r="T15" i="38"/>
  <c r="S15" i="38"/>
  <c r="R15" i="38"/>
  <c r="Q15" i="38"/>
  <c r="P15" i="38"/>
  <c r="O15" i="38"/>
  <c r="N15" i="38"/>
  <c r="M15" i="38"/>
  <c r="L15" i="38"/>
  <c r="T14" i="38"/>
  <c r="S14" i="38"/>
  <c r="R14" i="38"/>
  <c r="Q14" i="38"/>
  <c r="P14" i="38"/>
  <c r="O14" i="38"/>
  <c r="N14" i="38"/>
  <c r="M14" i="38"/>
  <c r="L14" i="38"/>
  <c r="T13" i="38"/>
  <c r="S13" i="38"/>
  <c r="R13" i="38"/>
  <c r="Q13" i="38"/>
  <c r="P13" i="38"/>
  <c r="O13" i="38"/>
  <c r="N13" i="38"/>
  <c r="M13" i="38"/>
  <c r="L13" i="38"/>
  <c r="T12" i="38"/>
  <c r="S12" i="38"/>
  <c r="R12" i="38"/>
  <c r="Q12" i="38"/>
  <c r="P12" i="38"/>
  <c r="O12" i="38"/>
  <c r="N12" i="38"/>
  <c r="M12" i="38"/>
  <c r="L12" i="38"/>
  <c r="T11" i="38"/>
  <c r="S11" i="38"/>
  <c r="R11" i="38"/>
  <c r="Q11" i="38"/>
  <c r="P11" i="38"/>
  <c r="O11" i="38"/>
  <c r="N11" i="38"/>
  <c r="M11" i="38"/>
  <c r="L11" i="38"/>
  <c r="T10" i="38"/>
  <c r="S10" i="38"/>
  <c r="R10" i="38"/>
  <c r="Q10" i="38"/>
  <c r="P10" i="38"/>
  <c r="O10" i="38"/>
  <c r="N10" i="38"/>
  <c r="M10" i="38"/>
  <c r="L10" i="38"/>
  <c r="T9" i="38"/>
  <c r="S9" i="38"/>
  <c r="R9" i="38"/>
  <c r="Q9" i="38"/>
  <c r="P9" i="38"/>
  <c r="O9" i="38"/>
  <c r="N9" i="38"/>
  <c r="M9" i="38"/>
  <c r="L9" i="38"/>
  <c r="T8" i="38"/>
  <c r="S8" i="38"/>
  <c r="R8" i="38"/>
  <c r="Q8" i="38"/>
  <c r="P8" i="38"/>
  <c r="O8" i="38"/>
  <c r="N8" i="38"/>
  <c r="M8" i="38"/>
  <c r="L8" i="38"/>
  <c r="T7" i="38"/>
  <c r="S7" i="38"/>
  <c r="R7" i="38"/>
  <c r="Q7" i="38"/>
  <c r="P7" i="38"/>
  <c r="O7" i="38"/>
  <c r="N7" i="38"/>
  <c r="M7" i="38"/>
  <c r="L7" i="38"/>
  <c r="T6" i="38"/>
  <c r="S6" i="38"/>
  <c r="R6" i="38"/>
  <c r="Q6" i="38"/>
  <c r="P6" i="38"/>
  <c r="O6" i="38"/>
  <c r="N6" i="38"/>
  <c r="M6" i="38"/>
  <c r="L6" i="38"/>
  <c r="T5" i="38"/>
  <c r="S5" i="38"/>
  <c r="R5" i="38"/>
  <c r="Q5" i="38"/>
  <c r="P5" i="38"/>
  <c r="O5" i="38"/>
  <c r="N5" i="38"/>
  <c r="M5" i="38"/>
  <c r="L5" i="38"/>
  <c r="T4" i="38"/>
  <c r="S4" i="38"/>
  <c r="R4" i="38"/>
  <c r="Q4" i="38"/>
  <c r="P4" i="38"/>
  <c r="O4" i="38"/>
  <c r="N4" i="38"/>
  <c r="M4" i="38"/>
  <c r="L4" i="38"/>
  <c r="T3" i="38"/>
  <c r="S3" i="38"/>
  <c r="R3" i="38"/>
  <c r="Q3" i="38"/>
  <c r="P3" i="38"/>
  <c r="O3" i="38"/>
  <c r="N3" i="38"/>
  <c r="M3" i="38"/>
  <c r="L3" i="38"/>
  <c r="M45" i="37"/>
  <c r="T31" i="37"/>
  <c r="S31" i="37"/>
  <c r="R31" i="37"/>
  <c r="Q31" i="37"/>
  <c r="P31" i="37"/>
  <c r="O31" i="37"/>
  <c r="N31" i="37"/>
  <c r="M31" i="37"/>
  <c r="L31" i="37"/>
  <c r="T30" i="37"/>
  <c r="S30" i="37"/>
  <c r="R30" i="37"/>
  <c r="Q30" i="37"/>
  <c r="P30" i="37"/>
  <c r="O30" i="37"/>
  <c r="N30" i="37"/>
  <c r="M30" i="37"/>
  <c r="L30" i="37"/>
  <c r="T29" i="37"/>
  <c r="S29" i="37"/>
  <c r="R29" i="37"/>
  <c r="Q29" i="37"/>
  <c r="P29" i="37"/>
  <c r="O29" i="37"/>
  <c r="N29" i="37"/>
  <c r="M29" i="37"/>
  <c r="L29" i="37"/>
  <c r="T28" i="37"/>
  <c r="S28" i="37"/>
  <c r="R28" i="37"/>
  <c r="Q28" i="37"/>
  <c r="P28" i="37"/>
  <c r="O28" i="37"/>
  <c r="N28" i="37"/>
  <c r="M28" i="37"/>
  <c r="L28" i="37"/>
  <c r="T27" i="37"/>
  <c r="S27" i="37"/>
  <c r="R27" i="37"/>
  <c r="Q27" i="37"/>
  <c r="P27" i="37"/>
  <c r="O27" i="37"/>
  <c r="N27" i="37"/>
  <c r="M27" i="37"/>
  <c r="L27" i="37"/>
  <c r="T26" i="37"/>
  <c r="S26" i="37"/>
  <c r="R26" i="37"/>
  <c r="Q26" i="37"/>
  <c r="P26" i="37"/>
  <c r="O26" i="37"/>
  <c r="N26" i="37"/>
  <c r="M26" i="37"/>
  <c r="L26" i="37"/>
  <c r="T25" i="37"/>
  <c r="S25" i="37"/>
  <c r="R25" i="37"/>
  <c r="Q25" i="37"/>
  <c r="P25" i="37"/>
  <c r="O25" i="37"/>
  <c r="N25" i="37"/>
  <c r="M25" i="37"/>
  <c r="L25" i="37"/>
  <c r="T24" i="37"/>
  <c r="S24" i="37"/>
  <c r="R24" i="37"/>
  <c r="Q24" i="37"/>
  <c r="P24" i="37"/>
  <c r="O24" i="37"/>
  <c r="N24" i="37"/>
  <c r="M24" i="37"/>
  <c r="L24" i="37"/>
  <c r="T23" i="37"/>
  <c r="S23" i="37"/>
  <c r="R23" i="37"/>
  <c r="Q23" i="37"/>
  <c r="P23" i="37"/>
  <c r="O23" i="37"/>
  <c r="N23" i="37"/>
  <c r="M23" i="37"/>
  <c r="L23" i="37"/>
  <c r="T22" i="37"/>
  <c r="S22" i="37"/>
  <c r="R22" i="37"/>
  <c r="Q22" i="37"/>
  <c r="P22" i="37"/>
  <c r="O22" i="37"/>
  <c r="N22" i="37"/>
  <c r="M22" i="37"/>
  <c r="L22" i="37"/>
  <c r="T21" i="37"/>
  <c r="S21" i="37"/>
  <c r="R21" i="37"/>
  <c r="Q21" i="37"/>
  <c r="P21" i="37"/>
  <c r="O21" i="37"/>
  <c r="N21" i="37"/>
  <c r="M21" i="37"/>
  <c r="L21" i="37"/>
  <c r="T20" i="37"/>
  <c r="S20" i="37"/>
  <c r="R20" i="37"/>
  <c r="Q20" i="37"/>
  <c r="P20" i="37"/>
  <c r="O20" i="37"/>
  <c r="N20" i="37"/>
  <c r="M20" i="37"/>
  <c r="L20" i="37"/>
  <c r="T19" i="37"/>
  <c r="S19" i="37"/>
  <c r="R19" i="37"/>
  <c r="Q19" i="37"/>
  <c r="P19" i="37"/>
  <c r="O19" i="37"/>
  <c r="N19" i="37"/>
  <c r="M19" i="37"/>
  <c r="L19" i="37"/>
  <c r="T18" i="37"/>
  <c r="S18" i="37"/>
  <c r="R18" i="37"/>
  <c r="Q18" i="37"/>
  <c r="P18" i="37"/>
  <c r="O18" i="37"/>
  <c r="N18" i="37"/>
  <c r="M18" i="37"/>
  <c r="L18" i="37"/>
  <c r="T17" i="37"/>
  <c r="S17" i="37"/>
  <c r="R17" i="37"/>
  <c r="Q17" i="37"/>
  <c r="P17" i="37"/>
  <c r="O17" i="37"/>
  <c r="N17" i="37"/>
  <c r="M17" i="37"/>
  <c r="L17" i="37"/>
  <c r="T16" i="37"/>
  <c r="S16" i="37"/>
  <c r="R16" i="37"/>
  <c r="Q16" i="37"/>
  <c r="P16" i="37"/>
  <c r="O16" i="37"/>
  <c r="N16" i="37"/>
  <c r="M16" i="37"/>
  <c r="L16" i="37"/>
  <c r="T15" i="37"/>
  <c r="S15" i="37"/>
  <c r="R15" i="37"/>
  <c r="Q15" i="37"/>
  <c r="P15" i="37"/>
  <c r="O15" i="37"/>
  <c r="N15" i="37"/>
  <c r="M15" i="37"/>
  <c r="L15" i="37"/>
  <c r="T14" i="37"/>
  <c r="S14" i="37"/>
  <c r="R14" i="37"/>
  <c r="Q14" i="37"/>
  <c r="P14" i="37"/>
  <c r="O14" i="37"/>
  <c r="N14" i="37"/>
  <c r="M14" i="37"/>
  <c r="L14" i="37"/>
  <c r="T13" i="37"/>
  <c r="S13" i="37"/>
  <c r="R13" i="37"/>
  <c r="Q13" i="37"/>
  <c r="P13" i="37"/>
  <c r="O13" i="37"/>
  <c r="N13" i="37"/>
  <c r="M13" i="37"/>
  <c r="L13" i="37"/>
  <c r="T12" i="37"/>
  <c r="S12" i="37"/>
  <c r="R12" i="37"/>
  <c r="Q12" i="37"/>
  <c r="P12" i="37"/>
  <c r="O12" i="37"/>
  <c r="N12" i="37"/>
  <c r="M12" i="37"/>
  <c r="L12" i="37"/>
  <c r="T11" i="37"/>
  <c r="S11" i="37"/>
  <c r="R11" i="37"/>
  <c r="Q11" i="37"/>
  <c r="P11" i="37"/>
  <c r="O11" i="37"/>
  <c r="N11" i="37"/>
  <c r="M11" i="37"/>
  <c r="L11" i="37"/>
  <c r="T10" i="37"/>
  <c r="S10" i="37"/>
  <c r="R10" i="37"/>
  <c r="Q10" i="37"/>
  <c r="P10" i="37"/>
  <c r="O10" i="37"/>
  <c r="N10" i="37"/>
  <c r="M10" i="37"/>
  <c r="L10" i="37"/>
  <c r="T9" i="37"/>
  <c r="S9" i="37"/>
  <c r="R9" i="37"/>
  <c r="Q9" i="37"/>
  <c r="P9" i="37"/>
  <c r="O9" i="37"/>
  <c r="N9" i="37"/>
  <c r="M9" i="37"/>
  <c r="L9" i="37"/>
  <c r="T8" i="37"/>
  <c r="S8" i="37"/>
  <c r="R8" i="37"/>
  <c r="Q8" i="37"/>
  <c r="P8" i="37"/>
  <c r="O8" i="37"/>
  <c r="N8" i="37"/>
  <c r="M8" i="37"/>
  <c r="L8" i="37"/>
  <c r="T7" i="37"/>
  <c r="S7" i="37"/>
  <c r="R7" i="37"/>
  <c r="Q7" i="37"/>
  <c r="P7" i="37"/>
  <c r="O7" i="37"/>
  <c r="N7" i="37"/>
  <c r="M7" i="37"/>
  <c r="L7" i="37"/>
  <c r="T6" i="37"/>
  <c r="S6" i="37"/>
  <c r="R6" i="37"/>
  <c r="Q6" i="37"/>
  <c r="P6" i="37"/>
  <c r="O6" i="37"/>
  <c r="N6" i="37"/>
  <c r="M6" i="37"/>
  <c r="L6" i="37"/>
  <c r="T5" i="37"/>
  <c r="S5" i="37"/>
  <c r="R5" i="37"/>
  <c r="Q5" i="37"/>
  <c r="P5" i="37"/>
  <c r="O5" i="37"/>
  <c r="N5" i="37"/>
  <c r="M5" i="37"/>
  <c r="L5" i="37"/>
  <c r="T4" i="37"/>
  <c r="S4" i="37"/>
  <c r="R4" i="37"/>
  <c r="Q4" i="37"/>
  <c r="P4" i="37"/>
  <c r="O4" i="37"/>
  <c r="N4" i="37"/>
  <c r="M4" i="37"/>
  <c r="L4" i="37"/>
  <c r="T3" i="37"/>
  <c r="S3" i="37"/>
  <c r="R3" i="37"/>
  <c r="Q3" i="37"/>
  <c r="P3" i="37"/>
  <c r="O3" i="37"/>
  <c r="N3" i="37"/>
  <c r="M3" i="37"/>
  <c r="L3" i="37"/>
  <c r="M44" i="36"/>
  <c r="T30" i="36"/>
  <c r="S30" i="36"/>
  <c r="R30" i="36"/>
  <c r="Q30" i="36"/>
  <c r="P30" i="36"/>
  <c r="O30" i="36"/>
  <c r="N30" i="36"/>
  <c r="M30" i="36"/>
  <c r="L30" i="36"/>
  <c r="T29" i="36"/>
  <c r="S29" i="36"/>
  <c r="R29" i="36"/>
  <c r="Q29" i="36"/>
  <c r="P29" i="36"/>
  <c r="O29" i="36"/>
  <c r="N29" i="36"/>
  <c r="M29" i="36"/>
  <c r="L29" i="36"/>
  <c r="T28" i="36"/>
  <c r="S28" i="36"/>
  <c r="R28" i="36"/>
  <c r="Q28" i="36"/>
  <c r="P28" i="36"/>
  <c r="O28" i="36"/>
  <c r="N28" i="36"/>
  <c r="M28" i="36"/>
  <c r="L28" i="36"/>
  <c r="T27" i="36"/>
  <c r="S27" i="36"/>
  <c r="R27" i="36"/>
  <c r="Q27" i="36"/>
  <c r="P27" i="36"/>
  <c r="O27" i="36"/>
  <c r="N27" i="36"/>
  <c r="M27" i="36"/>
  <c r="L27" i="36"/>
  <c r="T26" i="36"/>
  <c r="S26" i="36"/>
  <c r="R26" i="36"/>
  <c r="Q26" i="36"/>
  <c r="P26" i="36"/>
  <c r="O26" i="36"/>
  <c r="N26" i="36"/>
  <c r="M26" i="36"/>
  <c r="L26" i="36"/>
  <c r="T25" i="36"/>
  <c r="S25" i="36"/>
  <c r="R25" i="36"/>
  <c r="Q25" i="36"/>
  <c r="P25" i="36"/>
  <c r="O25" i="36"/>
  <c r="N25" i="36"/>
  <c r="M25" i="36"/>
  <c r="L25" i="36"/>
  <c r="T24" i="36"/>
  <c r="S24" i="36"/>
  <c r="R24" i="36"/>
  <c r="Q24" i="36"/>
  <c r="P24" i="36"/>
  <c r="O24" i="36"/>
  <c r="N24" i="36"/>
  <c r="M24" i="36"/>
  <c r="L24" i="36"/>
  <c r="T23" i="36"/>
  <c r="S23" i="36"/>
  <c r="R23" i="36"/>
  <c r="Q23" i="36"/>
  <c r="P23" i="36"/>
  <c r="O23" i="36"/>
  <c r="N23" i="36"/>
  <c r="M23" i="36"/>
  <c r="L23" i="36"/>
  <c r="T22" i="36"/>
  <c r="S22" i="36"/>
  <c r="R22" i="36"/>
  <c r="Q22" i="36"/>
  <c r="P22" i="36"/>
  <c r="O22" i="36"/>
  <c r="N22" i="36"/>
  <c r="M22" i="36"/>
  <c r="L22" i="36"/>
  <c r="T21" i="36"/>
  <c r="S21" i="36"/>
  <c r="R21" i="36"/>
  <c r="Q21" i="36"/>
  <c r="P21" i="36"/>
  <c r="O21" i="36"/>
  <c r="N21" i="36"/>
  <c r="M21" i="36"/>
  <c r="L21" i="36"/>
  <c r="T20" i="36"/>
  <c r="S20" i="36"/>
  <c r="R20" i="36"/>
  <c r="Q20" i="36"/>
  <c r="P20" i="36"/>
  <c r="O20" i="36"/>
  <c r="N20" i="36"/>
  <c r="M20" i="36"/>
  <c r="L20" i="36"/>
  <c r="T19" i="36"/>
  <c r="S19" i="36"/>
  <c r="R19" i="36"/>
  <c r="Q19" i="36"/>
  <c r="P19" i="36"/>
  <c r="O19" i="36"/>
  <c r="N19" i="36"/>
  <c r="M19" i="36"/>
  <c r="L19" i="36"/>
  <c r="T18" i="36"/>
  <c r="S18" i="36"/>
  <c r="R18" i="36"/>
  <c r="Q18" i="36"/>
  <c r="P18" i="36"/>
  <c r="O18" i="36"/>
  <c r="N18" i="36"/>
  <c r="M18" i="36"/>
  <c r="L18" i="36"/>
  <c r="T17" i="36"/>
  <c r="S17" i="36"/>
  <c r="R17" i="36"/>
  <c r="Q17" i="36"/>
  <c r="P17" i="36"/>
  <c r="O17" i="36"/>
  <c r="N17" i="36"/>
  <c r="M17" i="36"/>
  <c r="L17" i="36"/>
  <c r="T16" i="36"/>
  <c r="S16" i="36"/>
  <c r="R16" i="36"/>
  <c r="Q16" i="36"/>
  <c r="P16" i="36"/>
  <c r="O16" i="36"/>
  <c r="N16" i="36"/>
  <c r="M16" i="36"/>
  <c r="L16" i="36"/>
  <c r="T15" i="36"/>
  <c r="S15" i="36"/>
  <c r="R15" i="36"/>
  <c r="Q15" i="36"/>
  <c r="P15" i="36"/>
  <c r="O15" i="36"/>
  <c r="N15" i="36"/>
  <c r="M15" i="36"/>
  <c r="L15" i="36"/>
  <c r="T14" i="36"/>
  <c r="S14" i="36"/>
  <c r="R14" i="36"/>
  <c r="Q14" i="36"/>
  <c r="P14" i="36"/>
  <c r="O14" i="36"/>
  <c r="N14" i="36"/>
  <c r="M14" i="36"/>
  <c r="L14" i="36"/>
  <c r="T13" i="36"/>
  <c r="S13" i="36"/>
  <c r="R13" i="36"/>
  <c r="Q13" i="36"/>
  <c r="P13" i="36"/>
  <c r="O13" i="36"/>
  <c r="N13" i="36"/>
  <c r="M13" i="36"/>
  <c r="L13" i="36"/>
  <c r="T12" i="36"/>
  <c r="S12" i="36"/>
  <c r="R12" i="36"/>
  <c r="Q12" i="36"/>
  <c r="P12" i="36"/>
  <c r="O12" i="36"/>
  <c r="N12" i="36"/>
  <c r="M12" i="36"/>
  <c r="L12" i="36"/>
  <c r="T11" i="36"/>
  <c r="S11" i="36"/>
  <c r="R11" i="36"/>
  <c r="Q11" i="36"/>
  <c r="P11" i="36"/>
  <c r="O11" i="36"/>
  <c r="N11" i="36"/>
  <c r="M11" i="36"/>
  <c r="L11" i="36"/>
  <c r="T10" i="36"/>
  <c r="S10" i="36"/>
  <c r="R10" i="36"/>
  <c r="Q10" i="36"/>
  <c r="P10" i="36"/>
  <c r="O10" i="36"/>
  <c r="N10" i="36"/>
  <c r="M10" i="36"/>
  <c r="L10" i="36"/>
  <c r="T9" i="36"/>
  <c r="S9" i="36"/>
  <c r="R9" i="36"/>
  <c r="Q9" i="36"/>
  <c r="P9" i="36"/>
  <c r="O9" i="36"/>
  <c r="N9" i="36"/>
  <c r="M9" i="36"/>
  <c r="L9" i="36"/>
  <c r="T8" i="36"/>
  <c r="S8" i="36"/>
  <c r="R8" i="36"/>
  <c r="Q8" i="36"/>
  <c r="P8" i="36"/>
  <c r="O8" i="36"/>
  <c r="N8" i="36"/>
  <c r="M8" i="36"/>
  <c r="L8" i="36"/>
  <c r="T7" i="36"/>
  <c r="S7" i="36"/>
  <c r="R7" i="36"/>
  <c r="Q7" i="36"/>
  <c r="P7" i="36"/>
  <c r="O7" i="36"/>
  <c r="N7" i="36"/>
  <c r="M7" i="36"/>
  <c r="L7" i="36"/>
  <c r="T6" i="36"/>
  <c r="S6" i="36"/>
  <c r="R6" i="36"/>
  <c r="Q6" i="36"/>
  <c r="P6" i="36"/>
  <c r="O6" i="36"/>
  <c r="N6" i="36"/>
  <c r="M6" i="36"/>
  <c r="L6" i="36"/>
  <c r="T5" i="36"/>
  <c r="S5" i="36"/>
  <c r="R5" i="36"/>
  <c r="Q5" i="36"/>
  <c r="P5" i="36"/>
  <c r="O5" i="36"/>
  <c r="N5" i="36"/>
  <c r="M5" i="36"/>
  <c r="L5" i="36"/>
  <c r="T4" i="36"/>
  <c r="S4" i="36"/>
  <c r="R4" i="36"/>
  <c r="Q4" i="36"/>
  <c r="P4" i="36"/>
  <c r="O4" i="36"/>
  <c r="N4" i="36"/>
  <c r="M4" i="36"/>
  <c r="L4" i="36"/>
  <c r="T3" i="36"/>
  <c r="S3" i="36"/>
  <c r="R3" i="36"/>
  <c r="Q3" i="36"/>
  <c r="P3" i="36"/>
  <c r="O3" i="36"/>
  <c r="N3" i="36"/>
  <c r="M3" i="36"/>
  <c r="L3" i="36"/>
  <c r="M45" i="35"/>
  <c r="T31" i="35"/>
  <c r="S31" i="35"/>
  <c r="R31" i="35"/>
  <c r="Q31" i="35"/>
  <c r="P31" i="35"/>
  <c r="O31" i="35"/>
  <c r="N31" i="35"/>
  <c r="M31" i="35"/>
  <c r="L31" i="35"/>
  <c r="T30" i="35"/>
  <c r="S30" i="35"/>
  <c r="R30" i="35"/>
  <c r="Q30" i="35"/>
  <c r="P30" i="35"/>
  <c r="O30" i="35"/>
  <c r="N30" i="35"/>
  <c r="M30" i="35"/>
  <c r="L30" i="35"/>
  <c r="T29" i="35"/>
  <c r="S29" i="35"/>
  <c r="R29" i="35"/>
  <c r="Q29" i="35"/>
  <c r="P29" i="35"/>
  <c r="O29" i="35"/>
  <c r="N29" i="35"/>
  <c r="M29" i="35"/>
  <c r="L29" i="35"/>
  <c r="T28" i="35"/>
  <c r="S28" i="35"/>
  <c r="R28" i="35"/>
  <c r="Q28" i="35"/>
  <c r="P28" i="35"/>
  <c r="O28" i="35"/>
  <c r="N28" i="35"/>
  <c r="M28" i="35"/>
  <c r="L28" i="35"/>
  <c r="T27" i="35"/>
  <c r="S27" i="35"/>
  <c r="R27" i="35"/>
  <c r="Q27" i="35"/>
  <c r="P27" i="35"/>
  <c r="O27" i="35"/>
  <c r="N27" i="35"/>
  <c r="M27" i="35"/>
  <c r="L27" i="35"/>
  <c r="T26" i="35"/>
  <c r="S26" i="35"/>
  <c r="R26" i="35"/>
  <c r="Q26" i="35"/>
  <c r="P26" i="35"/>
  <c r="O26" i="35"/>
  <c r="N26" i="35"/>
  <c r="M26" i="35"/>
  <c r="L26" i="35"/>
  <c r="T25" i="35"/>
  <c r="S25" i="35"/>
  <c r="R25" i="35"/>
  <c r="Q25" i="35"/>
  <c r="P25" i="35"/>
  <c r="O25" i="35"/>
  <c r="N25" i="35"/>
  <c r="M25" i="35"/>
  <c r="L25" i="35"/>
  <c r="T24" i="35"/>
  <c r="S24" i="35"/>
  <c r="R24" i="35"/>
  <c r="Q24" i="35"/>
  <c r="P24" i="35"/>
  <c r="O24" i="35"/>
  <c r="N24" i="35"/>
  <c r="M24" i="35"/>
  <c r="L24" i="35"/>
  <c r="T23" i="35"/>
  <c r="S23" i="35"/>
  <c r="R23" i="35"/>
  <c r="Q23" i="35"/>
  <c r="P23" i="35"/>
  <c r="O23" i="35"/>
  <c r="N23" i="35"/>
  <c r="M23" i="35"/>
  <c r="L23" i="35"/>
  <c r="T22" i="35"/>
  <c r="S22" i="35"/>
  <c r="R22" i="35"/>
  <c r="Q22" i="35"/>
  <c r="P22" i="35"/>
  <c r="O22" i="35"/>
  <c r="N22" i="35"/>
  <c r="M22" i="35"/>
  <c r="L22" i="35"/>
  <c r="T21" i="35"/>
  <c r="S21" i="35"/>
  <c r="R21" i="35"/>
  <c r="Q21" i="35"/>
  <c r="P21" i="35"/>
  <c r="O21" i="35"/>
  <c r="N21" i="35"/>
  <c r="M21" i="35"/>
  <c r="L21" i="35"/>
  <c r="T20" i="35"/>
  <c r="S20" i="35"/>
  <c r="R20" i="35"/>
  <c r="Q20" i="35"/>
  <c r="P20" i="35"/>
  <c r="O20" i="35"/>
  <c r="N20" i="35"/>
  <c r="M20" i="35"/>
  <c r="L20" i="35"/>
  <c r="T19" i="35"/>
  <c r="S19" i="35"/>
  <c r="R19" i="35"/>
  <c r="Q19" i="35"/>
  <c r="P19" i="35"/>
  <c r="O19" i="35"/>
  <c r="N19" i="35"/>
  <c r="M19" i="35"/>
  <c r="L19" i="35"/>
  <c r="T18" i="35"/>
  <c r="S18" i="35"/>
  <c r="R18" i="35"/>
  <c r="Q18" i="35"/>
  <c r="P18" i="35"/>
  <c r="O18" i="35"/>
  <c r="N18" i="35"/>
  <c r="M18" i="35"/>
  <c r="L18" i="35"/>
  <c r="T17" i="35"/>
  <c r="S17" i="35"/>
  <c r="R17" i="35"/>
  <c r="Q17" i="35"/>
  <c r="P17" i="35"/>
  <c r="O17" i="35"/>
  <c r="N17" i="35"/>
  <c r="M17" i="35"/>
  <c r="L17" i="35"/>
  <c r="T16" i="35"/>
  <c r="S16" i="35"/>
  <c r="R16" i="35"/>
  <c r="Q16" i="35"/>
  <c r="P16" i="35"/>
  <c r="O16" i="35"/>
  <c r="N16" i="35"/>
  <c r="M16" i="35"/>
  <c r="L16" i="35"/>
  <c r="T15" i="35"/>
  <c r="S15" i="35"/>
  <c r="R15" i="35"/>
  <c r="Q15" i="35"/>
  <c r="P15" i="35"/>
  <c r="O15" i="35"/>
  <c r="N15" i="35"/>
  <c r="M15" i="35"/>
  <c r="L15" i="35"/>
  <c r="T14" i="35"/>
  <c r="S14" i="35"/>
  <c r="R14" i="35"/>
  <c r="Q14" i="35"/>
  <c r="P14" i="35"/>
  <c r="O14" i="35"/>
  <c r="N14" i="35"/>
  <c r="M14" i="35"/>
  <c r="L14" i="35"/>
  <c r="T13" i="35"/>
  <c r="S13" i="35"/>
  <c r="R13" i="35"/>
  <c r="Q13" i="35"/>
  <c r="P13" i="35"/>
  <c r="O13" i="35"/>
  <c r="N13" i="35"/>
  <c r="M13" i="35"/>
  <c r="L13" i="35"/>
  <c r="T12" i="35"/>
  <c r="S12" i="35"/>
  <c r="R12" i="35"/>
  <c r="Q12" i="35"/>
  <c r="P12" i="35"/>
  <c r="O12" i="35"/>
  <c r="N12" i="35"/>
  <c r="M12" i="35"/>
  <c r="L12" i="35"/>
  <c r="T11" i="35"/>
  <c r="S11" i="35"/>
  <c r="R11" i="35"/>
  <c r="Q11" i="35"/>
  <c r="P11" i="35"/>
  <c r="O11" i="35"/>
  <c r="N11" i="35"/>
  <c r="M11" i="35"/>
  <c r="L11" i="35"/>
  <c r="T10" i="35"/>
  <c r="S10" i="35"/>
  <c r="R10" i="35"/>
  <c r="Q10" i="35"/>
  <c r="P10" i="35"/>
  <c r="O10" i="35"/>
  <c r="N10" i="35"/>
  <c r="M10" i="35"/>
  <c r="L10" i="35"/>
  <c r="T9" i="35"/>
  <c r="S9" i="35"/>
  <c r="R9" i="35"/>
  <c r="Q9" i="35"/>
  <c r="P9" i="35"/>
  <c r="O9" i="35"/>
  <c r="N9" i="35"/>
  <c r="M9" i="35"/>
  <c r="L9" i="35"/>
  <c r="T8" i="35"/>
  <c r="S8" i="35"/>
  <c r="R8" i="35"/>
  <c r="Q8" i="35"/>
  <c r="P8" i="35"/>
  <c r="O8" i="35"/>
  <c r="N8" i="35"/>
  <c r="M8" i="35"/>
  <c r="L8" i="35"/>
  <c r="T7" i="35"/>
  <c r="S7" i="35"/>
  <c r="R7" i="35"/>
  <c r="Q7" i="35"/>
  <c r="P7" i="35"/>
  <c r="O7" i="35"/>
  <c r="N7" i="35"/>
  <c r="M7" i="35"/>
  <c r="L7" i="35"/>
  <c r="T6" i="35"/>
  <c r="S6" i="35"/>
  <c r="R6" i="35"/>
  <c r="Q6" i="35"/>
  <c r="P6" i="35"/>
  <c r="O6" i="35"/>
  <c r="N6" i="35"/>
  <c r="M6" i="35"/>
  <c r="L6" i="35"/>
  <c r="T5" i="35"/>
  <c r="S5" i="35"/>
  <c r="R5" i="35"/>
  <c r="Q5" i="35"/>
  <c r="P5" i="35"/>
  <c r="O5" i="35"/>
  <c r="N5" i="35"/>
  <c r="M5" i="35"/>
  <c r="L5" i="35"/>
  <c r="T4" i="35"/>
  <c r="S4" i="35"/>
  <c r="R4" i="35"/>
  <c r="Q4" i="35"/>
  <c r="P4" i="35"/>
  <c r="O4" i="35"/>
  <c r="N4" i="35"/>
  <c r="M4" i="35"/>
  <c r="L4" i="35"/>
  <c r="T3" i="35"/>
  <c r="S3" i="35"/>
  <c r="R3" i="35"/>
  <c r="Q3" i="35"/>
  <c r="P3" i="35"/>
  <c r="O3" i="35"/>
  <c r="N3" i="35"/>
  <c r="M3" i="35"/>
  <c r="L3" i="35"/>
  <c r="M45" i="34"/>
  <c r="T31" i="34"/>
  <c r="S31" i="34"/>
  <c r="R31" i="34"/>
  <c r="Q31" i="34"/>
  <c r="P31" i="34"/>
  <c r="O31" i="34"/>
  <c r="N31" i="34"/>
  <c r="M31" i="34"/>
  <c r="L31" i="34"/>
  <c r="T30" i="34"/>
  <c r="S30" i="34"/>
  <c r="R30" i="34"/>
  <c r="Q30" i="34"/>
  <c r="P30" i="34"/>
  <c r="O30" i="34"/>
  <c r="N30" i="34"/>
  <c r="M30" i="34"/>
  <c r="L30" i="34"/>
  <c r="T29" i="34"/>
  <c r="S29" i="34"/>
  <c r="R29" i="34"/>
  <c r="Q29" i="34"/>
  <c r="P29" i="34"/>
  <c r="O29" i="34"/>
  <c r="N29" i="34"/>
  <c r="M29" i="34"/>
  <c r="L29" i="34"/>
  <c r="T28" i="34"/>
  <c r="S28" i="34"/>
  <c r="R28" i="34"/>
  <c r="Q28" i="34"/>
  <c r="P28" i="34"/>
  <c r="O28" i="34"/>
  <c r="N28" i="34"/>
  <c r="M28" i="34"/>
  <c r="L28" i="34"/>
  <c r="T27" i="34"/>
  <c r="S27" i="34"/>
  <c r="R27" i="34"/>
  <c r="Q27" i="34"/>
  <c r="P27" i="34"/>
  <c r="O27" i="34"/>
  <c r="N27" i="34"/>
  <c r="M27" i="34"/>
  <c r="L27" i="34"/>
  <c r="T26" i="34"/>
  <c r="S26" i="34"/>
  <c r="R26" i="34"/>
  <c r="Q26" i="34"/>
  <c r="P26" i="34"/>
  <c r="O26" i="34"/>
  <c r="N26" i="34"/>
  <c r="M26" i="34"/>
  <c r="L26" i="34"/>
  <c r="T25" i="34"/>
  <c r="S25" i="34"/>
  <c r="R25" i="34"/>
  <c r="Q25" i="34"/>
  <c r="P25" i="34"/>
  <c r="O25" i="34"/>
  <c r="N25" i="34"/>
  <c r="M25" i="34"/>
  <c r="L25" i="34"/>
  <c r="T24" i="34"/>
  <c r="S24" i="34"/>
  <c r="R24" i="34"/>
  <c r="Q24" i="34"/>
  <c r="P24" i="34"/>
  <c r="O24" i="34"/>
  <c r="N24" i="34"/>
  <c r="M24" i="34"/>
  <c r="L24" i="34"/>
  <c r="T23" i="34"/>
  <c r="S23" i="34"/>
  <c r="R23" i="34"/>
  <c r="Q23" i="34"/>
  <c r="P23" i="34"/>
  <c r="O23" i="34"/>
  <c r="N23" i="34"/>
  <c r="M23" i="34"/>
  <c r="L23" i="34"/>
  <c r="T22" i="34"/>
  <c r="S22" i="34"/>
  <c r="R22" i="34"/>
  <c r="Q22" i="34"/>
  <c r="P22" i="34"/>
  <c r="O22" i="34"/>
  <c r="N22" i="34"/>
  <c r="M22" i="34"/>
  <c r="L22" i="34"/>
  <c r="T21" i="34"/>
  <c r="S21" i="34"/>
  <c r="R21" i="34"/>
  <c r="Q21" i="34"/>
  <c r="P21" i="34"/>
  <c r="O21" i="34"/>
  <c r="N21" i="34"/>
  <c r="M21" i="34"/>
  <c r="L21" i="34"/>
  <c r="T20" i="34"/>
  <c r="S20" i="34"/>
  <c r="R20" i="34"/>
  <c r="Q20" i="34"/>
  <c r="P20" i="34"/>
  <c r="O20" i="34"/>
  <c r="N20" i="34"/>
  <c r="M20" i="34"/>
  <c r="L20" i="34"/>
  <c r="T19" i="34"/>
  <c r="S19" i="34"/>
  <c r="R19" i="34"/>
  <c r="Q19" i="34"/>
  <c r="P19" i="34"/>
  <c r="O19" i="34"/>
  <c r="N19" i="34"/>
  <c r="M19" i="34"/>
  <c r="L19" i="34"/>
  <c r="T18" i="34"/>
  <c r="S18" i="34"/>
  <c r="R18" i="34"/>
  <c r="Q18" i="34"/>
  <c r="P18" i="34"/>
  <c r="O18" i="34"/>
  <c r="N18" i="34"/>
  <c r="M18" i="34"/>
  <c r="L18" i="34"/>
  <c r="T17" i="34"/>
  <c r="S17" i="34"/>
  <c r="R17" i="34"/>
  <c r="Q17" i="34"/>
  <c r="P17" i="34"/>
  <c r="O17" i="34"/>
  <c r="N17" i="34"/>
  <c r="M17" i="34"/>
  <c r="L17" i="34"/>
  <c r="T16" i="34"/>
  <c r="S16" i="34"/>
  <c r="R16" i="34"/>
  <c r="Q16" i="34"/>
  <c r="P16" i="34"/>
  <c r="O16" i="34"/>
  <c r="N16" i="34"/>
  <c r="M16" i="34"/>
  <c r="L16" i="34"/>
  <c r="T15" i="34"/>
  <c r="S15" i="34"/>
  <c r="R15" i="34"/>
  <c r="Q15" i="34"/>
  <c r="P15" i="34"/>
  <c r="O15" i="34"/>
  <c r="N15" i="34"/>
  <c r="M15" i="34"/>
  <c r="L15" i="34"/>
  <c r="T14" i="34"/>
  <c r="S14" i="34"/>
  <c r="R14" i="34"/>
  <c r="Q14" i="34"/>
  <c r="P14" i="34"/>
  <c r="O14" i="34"/>
  <c r="N14" i="34"/>
  <c r="M14" i="34"/>
  <c r="L14" i="34"/>
  <c r="T13" i="34"/>
  <c r="S13" i="34"/>
  <c r="R13" i="34"/>
  <c r="Q13" i="34"/>
  <c r="P13" i="34"/>
  <c r="O13" i="34"/>
  <c r="N13" i="34"/>
  <c r="M13" i="34"/>
  <c r="L13" i="34"/>
  <c r="T12" i="34"/>
  <c r="S12" i="34"/>
  <c r="R12" i="34"/>
  <c r="Q12" i="34"/>
  <c r="P12" i="34"/>
  <c r="O12" i="34"/>
  <c r="N12" i="34"/>
  <c r="M12" i="34"/>
  <c r="L12" i="34"/>
  <c r="T11" i="34"/>
  <c r="S11" i="34"/>
  <c r="R11" i="34"/>
  <c r="Q11" i="34"/>
  <c r="P11" i="34"/>
  <c r="O11" i="34"/>
  <c r="N11" i="34"/>
  <c r="M11" i="34"/>
  <c r="L11" i="34"/>
  <c r="T10" i="34"/>
  <c r="S10" i="34"/>
  <c r="R10" i="34"/>
  <c r="Q10" i="34"/>
  <c r="P10" i="34"/>
  <c r="O10" i="34"/>
  <c r="N10" i="34"/>
  <c r="M10" i="34"/>
  <c r="L10" i="34"/>
  <c r="T9" i="34"/>
  <c r="S9" i="34"/>
  <c r="R9" i="34"/>
  <c r="Q9" i="34"/>
  <c r="P9" i="34"/>
  <c r="O9" i="34"/>
  <c r="N9" i="34"/>
  <c r="M9" i="34"/>
  <c r="L9" i="34"/>
  <c r="T8" i="34"/>
  <c r="S8" i="34"/>
  <c r="R8" i="34"/>
  <c r="Q8" i="34"/>
  <c r="P8" i="34"/>
  <c r="O8" i="34"/>
  <c r="N8" i="34"/>
  <c r="M8" i="34"/>
  <c r="L8" i="34"/>
  <c r="T7" i="34"/>
  <c r="S7" i="34"/>
  <c r="R7" i="34"/>
  <c r="Q7" i="34"/>
  <c r="P7" i="34"/>
  <c r="O7" i="34"/>
  <c r="N7" i="34"/>
  <c r="M7" i="34"/>
  <c r="L7" i="34"/>
  <c r="T6" i="34"/>
  <c r="S6" i="34"/>
  <c r="R6" i="34"/>
  <c r="Q6" i="34"/>
  <c r="P6" i="34"/>
  <c r="O6" i="34"/>
  <c r="N6" i="34"/>
  <c r="M6" i="34"/>
  <c r="L6" i="34"/>
  <c r="T5" i="34"/>
  <c r="S5" i="34"/>
  <c r="R5" i="34"/>
  <c r="Q5" i="34"/>
  <c r="P5" i="34"/>
  <c r="O5" i="34"/>
  <c r="N5" i="34"/>
  <c r="M5" i="34"/>
  <c r="L5" i="34"/>
  <c r="T4" i="34"/>
  <c r="S4" i="34"/>
  <c r="R4" i="34"/>
  <c r="Q4" i="34"/>
  <c r="P4" i="34"/>
  <c r="O4" i="34"/>
  <c r="N4" i="34"/>
  <c r="M4" i="34"/>
  <c r="L4" i="34"/>
  <c r="T3" i="34"/>
  <c r="S3" i="34"/>
  <c r="R3" i="34"/>
  <c r="Q3" i="34"/>
  <c r="P3" i="34"/>
  <c r="O3" i="34"/>
  <c r="N3" i="34"/>
  <c r="M3" i="34"/>
  <c r="L3" i="34"/>
  <c r="M45" i="33"/>
  <c r="T30" i="33"/>
  <c r="S30" i="33"/>
  <c r="R30" i="33"/>
  <c r="Q30" i="33"/>
  <c r="P30" i="33"/>
  <c r="O30" i="33"/>
  <c r="N30" i="33"/>
  <c r="M30" i="33"/>
  <c r="L30" i="33"/>
  <c r="T29" i="33"/>
  <c r="S29" i="33"/>
  <c r="R29" i="33"/>
  <c r="Q29" i="33"/>
  <c r="P29" i="33"/>
  <c r="O29" i="33"/>
  <c r="N29" i="33"/>
  <c r="M29" i="33"/>
  <c r="L29" i="33"/>
  <c r="T28" i="33"/>
  <c r="S28" i="33"/>
  <c r="R28" i="33"/>
  <c r="Q28" i="33"/>
  <c r="P28" i="33"/>
  <c r="O28" i="33"/>
  <c r="N28" i="33"/>
  <c r="M28" i="33"/>
  <c r="L28" i="33"/>
  <c r="T27" i="33"/>
  <c r="S27" i="33"/>
  <c r="R27" i="33"/>
  <c r="Q27" i="33"/>
  <c r="P27" i="33"/>
  <c r="O27" i="33"/>
  <c r="N27" i="33"/>
  <c r="M27" i="33"/>
  <c r="L27" i="33"/>
  <c r="T26" i="33"/>
  <c r="S26" i="33"/>
  <c r="R26" i="33"/>
  <c r="Q26" i="33"/>
  <c r="P26" i="33"/>
  <c r="O26" i="33"/>
  <c r="N26" i="33"/>
  <c r="M26" i="33"/>
  <c r="L26" i="33"/>
  <c r="T25" i="33"/>
  <c r="S25" i="33"/>
  <c r="R25" i="33"/>
  <c r="Q25" i="33"/>
  <c r="P25" i="33"/>
  <c r="O25" i="33"/>
  <c r="N25" i="33"/>
  <c r="M25" i="33"/>
  <c r="L25" i="33"/>
  <c r="T24" i="33"/>
  <c r="S24" i="33"/>
  <c r="R24" i="33"/>
  <c r="Q24" i="33"/>
  <c r="P24" i="33"/>
  <c r="O24" i="33"/>
  <c r="N24" i="33"/>
  <c r="M24" i="33"/>
  <c r="L24" i="33"/>
  <c r="T23" i="33"/>
  <c r="S23" i="33"/>
  <c r="R23" i="33"/>
  <c r="Q23" i="33"/>
  <c r="P23" i="33"/>
  <c r="O23" i="33"/>
  <c r="N23" i="33"/>
  <c r="M23" i="33"/>
  <c r="L23" i="33"/>
  <c r="T22" i="33"/>
  <c r="S22" i="33"/>
  <c r="R22" i="33"/>
  <c r="Q22" i="33"/>
  <c r="P22" i="33"/>
  <c r="O22" i="33"/>
  <c r="N22" i="33"/>
  <c r="M22" i="33"/>
  <c r="L22" i="33"/>
  <c r="T21" i="33"/>
  <c r="S21" i="33"/>
  <c r="R21" i="33"/>
  <c r="Q21" i="33"/>
  <c r="P21" i="33"/>
  <c r="O21" i="33"/>
  <c r="N21" i="33"/>
  <c r="M21" i="33"/>
  <c r="L21" i="33"/>
  <c r="T20" i="33"/>
  <c r="S20" i="33"/>
  <c r="R20" i="33"/>
  <c r="Q20" i="33"/>
  <c r="P20" i="33"/>
  <c r="O20" i="33"/>
  <c r="N20" i="33"/>
  <c r="M20" i="33"/>
  <c r="L20" i="33"/>
  <c r="T19" i="33"/>
  <c r="S19" i="33"/>
  <c r="R19" i="33"/>
  <c r="Q19" i="33"/>
  <c r="P19" i="33"/>
  <c r="O19" i="33"/>
  <c r="N19" i="33"/>
  <c r="M19" i="33"/>
  <c r="L19" i="33"/>
  <c r="T18" i="33"/>
  <c r="S18" i="33"/>
  <c r="R18" i="33"/>
  <c r="Q18" i="33"/>
  <c r="P18" i="33"/>
  <c r="O18" i="33"/>
  <c r="N18" i="33"/>
  <c r="M18" i="33"/>
  <c r="L18" i="33"/>
  <c r="T17" i="33"/>
  <c r="S17" i="33"/>
  <c r="R17" i="33"/>
  <c r="Q17" i="33"/>
  <c r="P17" i="33"/>
  <c r="O17" i="33"/>
  <c r="N17" i="33"/>
  <c r="M17" i="33"/>
  <c r="L17" i="33"/>
  <c r="T16" i="33"/>
  <c r="S16" i="33"/>
  <c r="R16" i="33"/>
  <c r="Q16" i="33"/>
  <c r="P16" i="33"/>
  <c r="O16" i="33"/>
  <c r="N16" i="33"/>
  <c r="M16" i="33"/>
  <c r="L16" i="33"/>
  <c r="T15" i="33"/>
  <c r="S15" i="33"/>
  <c r="R15" i="33"/>
  <c r="Q15" i="33"/>
  <c r="P15" i="33"/>
  <c r="O15" i="33"/>
  <c r="N15" i="33"/>
  <c r="M15" i="33"/>
  <c r="L15" i="33"/>
  <c r="T14" i="33"/>
  <c r="S14" i="33"/>
  <c r="R14" i="33"/>
  <c r="Q14" i="33"/>
  <c r="P14" i="33"/>
  <c r="O14" i="33"/>
  <c r="N14" i="33"/>
  <c r="M14" i="33"/>
  <c r="L14" i="33"/>
  <c r="T13" i="33"/>
  <c r="S13" i="33"/>
  <c r="R13" i="33"/>
  <c r="Q13" i="33"/>
  <c r="P13" i="33"/>
  <c r="O13" i="33"/>
  <c r="N13" i="33"/>
  <c r="M13" i="33"/>
  <c r="L13" i="33"/>
  <c r="T12" i="33"/>
  <c r="S12" i="33"/>
  <c r="R12" i="33"/>
  <c r="Q12" i="33"/>
  <c r="P12" i="33"/>
  <c r="O12" i="33"/>
  <c r="N12" i="33"/>
  <c r="M12" i="33"/>
  <c r="L12" i="33"/>
  <c r="T11" i="33"/>
  <c r="S11" i="33"/>
  <c r="R11" i="33"/>
  <c r="Q11" i="33"/>
  <c r="P11" i="33"/>
  <c r="O11" i="33"/>
  <c r="N11" i="33"/>
  <c r="M11" i="33"/>
  <c r="L11" i="33"/>
  <c r="T10" i="33"/>
  <c r="S10" i="33"/>
  <c r="R10" i="33"/>
  <c r="Q10" i="33"/>
  <c r="P10" i="33"/>
  <c r="O10" i="33"/>
  <c r="N10" i="33"/>
  <c r="M10" i="33"/>
  <c r="L10" i="33"/>
  <c r="T9" i="33"/>
  <c r="S9" i="33"/>
  <c r="R9" i="33"/>
  <c r="Q9" i="33"/>
  <c r="P9" i="33"/>
  <c r="O9" i="33"/>
  <c r="N9" i="33"/>
  <c r="M9" i="33"/>
  <c r="L9" i="33"/>
  <c r="T8" i="33"/>
  <c r="S8" i="33"/>
  <c r="R8" i="33"/>
  <c r="Q8" i="33"/>
  <c r="P8" i="33"/>
  <c r="O8" i="33"/>
  <c r="N8" i="33"/>
  <c r="M8" i="33"/>
  <c r="L8" i="33"/>
  <c r="T7" i="33"/>
  <c r="S7" i="33"/>
  <c r="R7" i="33"/>
  <c r="Q7" i="33"/>
  <c r="P7" i="33"/>
  <c r="O7" i="33"/>
  <c r="N7" i="33"/>
  <c r="M7" i="33"/>
  <c r="L7" i="33"/>
  <c r="T6" i="33"/>
  <c r="S6" i="33"/>
  <c r="R6" i="33"/>
  <c r="Q6" i="33"/>
  <c r="P6" i="33"/>
  <c r="O6" i="33"/>
  <c r="N6" i="33"/>
  <c r="M6" i="33"/>
  <c r="L6" i="33"/>
  <c r="T5" i="33"/>
  <c r="S5" i="33"/>
  <c r="R5" i="33"/>
  <c r="Q5" i="33"/>
  <c r="P5" i="33"/>
  <c r="O5" i="33"/>
  <c r="N5" i="33"/>
  <c r="M5" i="33"/>
  <c r="L5" i="33"/>
  <c r="T4" i="33"/>
  <c r="S4" i="33"/>
  <c r="R4" i="33"/>
  <c r="Q4" i="33"/>
  <c r="P4" i="33"/>
  <c r="O4" i="33"/>
  <c r="N4" i="33"/>
  <c r="M4" i="33"/>
  <c r="L4" i="33"/>
  <c r="T3" i="33"/>
  <c r="S3" i="33"/>
  <c r="R3" i="33"/>
  <c r="Q3" i="33"/>
  <c r="P3" i="33"/>
  <c r="O3" i="33"/>
  <c r="N3" i="33"/>
  <c r="M3" i="33"/>
  <c r="L3" i="33"/>
  <c r="M45" i="32"/>
  <c r="T31" i="32"/>
  <c r="S31" i="32"/>
  <c r="R31" i="32"/>
  <c r="Q31" i="32"/>
  <c r="P31" i="32"/>
  <c r="O31" i="32"/>
  <c r="N31" i="32"/>
  <c r="M31" i="32"/>
  <c r="L31" i="32"/>
  <c r="T30" i="32"/>
  <c r="S30" i="32"/>
  <c r="R30" i="32"/>
  <c r="Q30" i="32"/>
  <c r="P30" i="32"/>
  <c r="O30" i="32"/>
  <c r="N30" i="32"/>
  <c r="M30" i="32"/>
  <c r="L30" i="32"/>
  <c r="T29" i="32"/>
  <c r="S29" i="32"/>
  <c r="R29" i="32"/>
  <c r="Q29" i="32"/>
  <c r="P29" i="32"/>
  <c r="O29" i="32"/>
  <c r="N29" i="32"/>
  <c r="M29" i="32"/>
  <c r="L29" i="32"/>
  <c r="T28" i="32"/>
  <c r="S28" i="32"/>
  <c r="R28" i="32"/>
  <c r="Q28" i="32"/>
  <c r="P28" i="32"/>
  <c r="O28" i="32"/>
  <c r="N28" i="32"/>
  <c r="M28" i="32"/>
  <c r="L28" i="32"/>
  <c r="T27" i="32"/>
  <c r="S27" i="32"/>
  <c r="R27" i="32"/>
  <c r="Q27" i="32"/>
  <c r="P27" i="32"/>
  <c r="O27" i="32"/>
  <c r="N27" i="32"/>
  <c r="M27" i="32"/>
  <c r="L27" i="32"/>
  <c r="T26" i="32"/>
  <c r="S26" i="32"/>
  <c r="R26" i="32"/>
  <c r="Q26" i="32"/>
  <c r="P26" i="32"/>
  <c r="O26" i="32"/>
  <c r="N26" i="32"/>
  <c r="M26" i="32"/>
  <c r="L26" i="32"/>
  <c r="T25" i="32"/>
  <c r="S25" i="32"/>
  <c r="R25" i="32"/>
  <c r="Q25" i="32"/>
  <c r="P25" i="32"/>
  <c r="O25" i="32"/>
  <c r="N25" i="32"/>
  <c r="M25" i="32"/>
  <c r="L25" i="32"/>
  <c r="T24" i="32"/>
  <c r="S24" i="32"/>
  <c r="R24" i="32"/>
  <c r="Q24" i="32"/>
  <c r="P24" i="32"/>
  <c r="O24" i="32"/>
  <c r="N24" i="32"/>
  <c r="M24" i="32"/>
  <c r="L24" i="32"/>
  <c r="T23" i="32"/>
  <c r="S23" i="32"/>
  <c r="R23" i="32"/>
  <c r="Q23" i="32"/>
  <c r="P23" i="32"/>
  <c r="O23" i="32"/>
  <c r="N23" i="32"/>
  <c r="M23" i="32"/>
  <c r="L23" i="32"/>
  <c r="T22" i="32"/>
  <c r="S22" i="32"/>
  <c r="R22" i="32"/>
  <c r="Q22" i="32"/>
  <c r="P22" i="32"/>
  <c r="O22" i="32"/>
  <c r="N22" i="32"/>
  <c r="M22" i="32"/>
  <c r="L22" i="32"/>
  <c r="T21" i="32"/>
  <c r="S21" i="32"/>
  <c r="R21" i="32"/>
  <c r="Q21" i="32"/>
  <c r="P21" i="32"/>
  <c r="O21" i="32"/>
  <c r="N21" i="32"/>
  <c r="M21" i="32"/>
  <c r="L21" i="32"/>
  <c r="T20" i="32"/>
  <c r="S20" i="32"/>
  <c r="R20" i="32"/>
  <c r="Q20" i="32"/>
  <c r="P20" i="32"/>
  <c r="O20" i="32"/>
  <c r="N20" i="32"/>
  <c r="M20" i="32"/>
  <c r="L20" i="32"/>
  <c r="T19" i="32"/>
  <c r="S19" i="32"/>
  <c r="R19" i="32"/>
  <c r="Q19" i="32"/>
  <c r="P19" i="32"/>
  <c r="O19" i="32"/>
  <c r="N19" i="32"/>
  <c r="M19" i="32"/>
  <c r="L19" i="32"/>
  <c r="T18" i="32"/>
  <c r="S18" i="32"/>
  <c r="R18" i="32"/>
  <c r="Q18" i="32"/>
  <c r="P18" i="32"/>
  <c r="O18" i="32"/>
  <c r="N18" i="32"/>
  <c r="M18" i="32"/>
  <c r="L18" i="32"/>
  <c r="T17" i="32"/>
  <c r="S17" i="32"/>
  <c r="R17" i="32"/>
  <c r="Q17" i="32"/>
  <c r="P17" i="32"/>
  <c r="O17" i="32"/>
  <c r="N17" i="32"/>
  <c r="M17" i="32"/>
  <c r="L17" i="32"/>
  <c r="T16" i="32"/>
  <c r="S16" i="32"/>
  <c r="R16" i="32"/>
  <c r="Q16" i="32"/>
  <c r="P16" i="32"/>
  <c r="O16" i="32"/>
  <c r="N16" i="32"/>
  <c r="M16" i="32"/>
  <c r="L16" i="32"/>
  <c r="T15" i="32"/>
  <c r="S15" i="32"/>
  <c r="R15" i="32"/>
  <c r="Q15" i="32"/>
  <c r="P15" i="32"/>
  <c r="O15" i="32"/>
  <c r="N15" i="32"/>
  <c r="M15" i="32"/>
  <c r="L15" i="32"/>
  <c r="T14" i="32"/>
  <c r="S14" i="32"/>
  <c r="R14" i="32"/>
  <c r="Q14" i="32"/>
  <c r="P14" i="32"/>
  <c r="O14" i="32"/>
  <c r="N14" i="32"/>
  <c r="M14" i="32"/>
  <c r="L14" i="32"/>
  <c r="T13" i="32"/>
  <c r="S13" i="32"/>
  <c r="R13" i="32"/>
  <c r="Q13" i="32"/>
  <c r="P13" i="32"/>
  <c r="O13" i="32"/>
  <c r="N13" i="32"/>
  <c r="M13" i="32"/>
  <c r="L13" i="32"/>
  <c r="T12" i="32"/>
  <c r="S12" i="32"/>
  <c r="R12" i="32"/>
  <c r="Q12" i="32"/>
  <c r="P12" i="32"/>
  <c r="O12" i="32"/>
  <c r="N12" i="32"/>
  <c r="M12" i="32"/>
  <c r="L12" i="32"/>
  <c r="T11" i="32"/>
  <c r="S11" i="32"/>
  <c r="R11" i="32"/>
  <c r="Q11" i="32"/>
  <c r="P11" i="32"/>
  <c r="O11" i="32"/>
  <c r="N11" i="32"/>
  <c r="M11" i="32"/>
  <c r="L11" i="32"/>
  <c r="T10" i="32"/>
  <c r="S10" i="32"/>
  <c r="R10" i="32"/>
  <c r="Q10" i="32"/>
  <c r="P10" i="32"/>
  <c r="O10" i="32"/>
  <c r="N10" i="32"/>
  <c r="M10" i="32"/>
  <c r="L10" i="32"/>
  <c r="T9" i="32"/>
  <c r="S9" i="32"/>
  <c r="R9" i="32"/>
  <c r="Q9" i="32"/>
  <c r="P9" i="32"/>
  <c r="O9" i="32"/>
  <c r="N9" i="32"/>
  <c r="M9" i="32"/>
  <c r="L9" i="32"/>
  <c r="T8" i="32"/>
  <c r="S8" i="32"/>
  <c r="R8" i="32"/>
  <c r="Q8" i="32"/>
  <c r="P8" i="32"/>
  <c r="O8" i="32"/>
  <c r="N8" i="32"/>
  <c r="M8" i="32"/>
  <c r="L8" i="32"/>
  <c r="T7" i="32"/>
  <c r="S7" i="32"/>
  <c r="R7" i="32"/>
  <c r="Q7" i="32"/>
  <c r="P7" i="32"/>
  <c r="O7" i="32"/>
  <c r="N7" i="32"/>
  <c r="M7" i="32"/>
  <c r="L7" i="32"/>
  <c r="T6" i="32"/>
  <c r="S6" i="32"/>
  <c r="R6" i="32"/>
  <c r="Q6" i="32"/>
  <c r="P6" i="32"/>
  <c r="O6" i="32"/>
  <c r="N6" i="32"/>
  <c r="M6" i="32"/>
  <c r="L6" i="32"/>
  <c r="T5" i="32"/>
  <c r="S5" i="32"/>
  <c r="R5" i="32"/>
  <c r="Q5" i="32"/>
  <c r="P5" i="32"/>
  <c r="O5" i="32"/>
  <c r="N5" i="32"/>
  <c r="M5" i="32"/>
  <c r="L5" i="32"/>
  <c r="T4" i="32"/>
  <c r="S4" i="32"/>
  <c r="R4" i="32"/>
  <c r="Q4" i="32"/>
  <c r="P4" i="32"/>
  <c r="O4" i="32"/>
  <c r="N4" i="32"/>
  <c r="M4" i="32"/>
  <c r="L4" i="32"/>
  <c r="T3" i="32"/>
  <c r="S3" i="32"/>
  <c r="R3" i="32"/>
  <c r="Q3" i="32"/>
  <c r="P3" i="32"/>
  <c r="O3" i="32"/>
  <c r="N3" i="32"/>
  <c r="M3" i="32"/>
  <c r="L3" i="32"/>
  <c r="E39" i="31"/>
  <c r="E38" i="31"/>
  <c r="E37" i="31"/>
  <c r="E36" i="31"/>
  <c r="M35" i="31"/>
  <c r="L35" i="31"/>
  <c r="J35" i="31"/>
  <c r="I35" i="31"/>
  <c r="G35" i="31"/>
  <c r="F35" i="31"/>
  <c r="D35" i="31"/>
  <c r="C35" i="31"/>
  <c r="B79" i="30"/>
  <c r="B76" i="30"/>
  <c r="B73" i="30"/>
  <c r="B70" i="30"/>
  <c r="B67" i="30"/>
  <c r="B64" i="30"/>
  <c r="B61" i="30"/>
  <c r="B58" i="30"/>
  <c r="B55" i="30"/>
  <c r="B52" i="30"/>
  <c r="M35" i="30"/>
  <c r="M49" i="30" s="1"/>
  <c r="L35" i="30"/>
  <c r="L49" i="30" s="1"/>
  <c r="J35" i="30"/>
  <c r="J49" i="30" s="1"/>
  <c r="I35" i="30"/>
  <c r="I49" i="30" s="1"/>
  <c r="G35" i="30"/>
  <c r="G49" i="30" s="1"/>
  <c r="F35" i="30"/>
  <c r="F49" i="30" s="1"/>
  <c r="D35" i="30"/>
  <c r="D49" i="30" s="1"/>
  <c r="C35" i="30"/>
  <c r="C49" i="30" s="1"/>
  <c r="D5" i="30"/>
  <c r="M41" i="40" l="1"/>
  <c r="M40" i="47"/>
  <c r="M41" i="41"/>
  <c r="E36" i="29"/>
  <c r="E37" i="29"/>
  <c r="E38" i="29"/>
  <c r="E39" i="29"/>
  <c r="P35" i="29"/>
  <c r="O35" i="29"/>
  <c r="M35" i="29"/>
  <c r="L35" i="29"/>
  <c r="J35" i="29"/>
  <c r="I35" i="29"/>
  <c r="G35" i="29"/>
  <c r="F35" i="29"/>
  <c r="D35" i="29"/>
  <c r="C35" i="29"/>
  <c r="B79" i="28"/>
  <c r="B76" i="28"/>
  <c r="B73" i="28"/>
  <c r="B70" i="28"/>
  <c r="B67" i="28"/>
  <c r="B64" i="28"/>
  <c r="B61" i="28"/>
  <c r="B58" i="28"/>
  <c r="B55" i="28"/>
  <c r="B52" i="28"/>
  <c r="P35" i="28"/>
  <c r="P49" i="28" s="1"/>
  <c r="O35" i="28"/>
  <c r="O49" i="28" s="1"/>
  <c r="M35" i="28"/>
  <c r="M49" i="28" s="1"/>
  <c r="L35" i="28"/>
  <c r="L49" i="28" s="1"/>
  <c r="J35" i="28"/>
  <c r="J49" i="28" s="1"/>
  <c r="I35" i="28"/>
  <c r="I49" i="28" s="1"/>
  <c r="G35" i="28"/>
  <c r="G49" i="28" s="1"/>
  <c r="F35" i="28"/>
  <c r="F49" i="28" s="1"/>
  <c r="D35" i="28"/>
  <c r="D49" i="28" s="1"/>
  <c r="C35" i="28"/>
  <c r="C49" i="28" s="1"/>
  <c r="M30" i="31"/>
  <c r="G29" i="31"/>
  <c r="M28" i="31"/>
  <c r="M20" i="31"/>
  <c r="J12" i="31"/>
  <c r="J4" i="31"/>
  <c r="J40" i="30"/>
  <c r="L26" i="31"/>
  <c r="L18" i="31"/>
  <c r="L10" i="31"/>
  <c r="C46" i="30"/>
  <c r="D31" i="31"/>
  <c r="D23" i="31"/>
  <c r="I15" i="31"/>
  <c r="I7" i="31"/>
  <c r="J43" i="30"/>
  <c r="C29" i="31"/>
  <c r="C21" i="31"/>
  <c r="J13" i="31"/>
  <c r="J5" i="31"/>
  <c r="C41" i="30"/>
  <c r="M27" i="31"/>
  <c r="M19" i="31"/>
  <c r="L11" i="31"/>
  <c r="G2" i="31"/>
  <c r="G39" i="30"/>
  <c r="D26" i="31"/>
  <c r="D18" i="31"/>
  <c r="D10" i="31"/>
  <c r="G46" i="30"/>
  <c r="G38" i="30"/>
  <c r="F39" i="30"/>
  <c r="D26" i="30"/>
  <c r="D18" i="30"/>
  <c r="D10" i="30"/>
  <c r="M2" i="30"/>
  <c r="L16" i="30"/>
  <c r="L51" i="30"/>
  <c r="G2" i="30"/>
  <c r="I14" i="31"/>
  <c r="G37" i="30"/>
  <c r="I25" i="30"/>
  <c r="J17" i="30"/>
  <c r="J9" i="30"/>
  <c r="M15" i="31"/>
  <c r="D17" i="30"/>
  <c r="I68" i="30"/>
  <c r="J8" i="30"/>
  <c r="F18" i="31"/>
  <c r="F37" i="30"/>
  <c r="G25" i="30"/>
  <c r="I17" i="30"/>
  <c r="I9" i="30"/>
  <c r="M54" i="30"/>
  <c r="J5" i="30"/>
  <c r="M36" i="30"/>
  <c r="C22" i="31"/>
  <c r="C18" i="31"/>
  <c r="L30" i="30"/>
  <c r="L22" i="30"/>
  <c r="F14" i="30"/>
  <c r="F6" i="30"/>
  <c r="J37" i="30"/>
  <c r="D36" i="30"/>
  <c r="J24" i="30"/>
  <c r="M16" i="30"/>
  <c r="M8" i="30"/>
  <c r="G13" i="31"/>
  <c r="I10" i="30"/>
  <c r="L31" i="30"/>
  <c r="D77" i="30"/>
  <c r="F20" i="30"/>
  <c r="F24" i="30"/>
  <c r="I15" i="30"/>
  <c r="M9" i="31"/>
  <c r="F28" i="30"/>
  <c r="L6" i="30"/>
  <c r="G8" i="31"/>
  <c r="C6" i="30"/>
  <c r="I8" i="31"/>
  <c r="M15" i="30"/>
  <c r="D9" i="30"/>
  <c r="C12" i="31"/>
  <c r="L15" i="30"/>
  <c r="F30" i="31"/>
  <c r="L28" i="30"/>
  <c r="I4" i="30"/>
  <c r="J22" i="30"/>
  <c r="L57" i="30"/>
  <c r="F26" i="30"/>
  <c r="L38" i="30"/>
  <c r="L21" i="31"/>
  <c r="L74" i="30"/>
  <c r="C30" i="30"/>
  <c r="M71" i="30"/>
  <c r="M30" i="30"/>
  <c r="C21" i="30"/>
  <c r="I41" i="30"/>
  <c r="L2" i="30"/>
  <c r="L13" i="30"/>
  <c r="I16" i="30"/>
  <c r="C4" i="30"/>
  <c r="G27" i="31"/>
  <c r="G19" i="31"/>
  <c r="F11" i="31"/>
  <c r="M2" i="31"/>
  <c r="M39" i="30"/>
  <c r="F25" i="31"/>
  <c r="G17" i="31"/>
  <c r="G9" i="31"/>
  <c r="F45" i="30"/>
  <c r="J30" i="31"/>
  <c r="J22" i="31"/>
  <c r="D14" i="31"/>
  <c r="D6" i="31"/>
  <c r="M42" i="30"/>
  <c r="I28" i="31"/>
  <c r="I20" i="31"/>
  <c r="F12" i="31"/>
  <c r="F4" i="31"/>
  <c r="F40" i="30"/>
  <c r="G26" i="31"/>
  <c r="G18" i="31"/>
  <c r="G10" i="31"/>
  <c r="J46" i="30"/>
  <c r="J38" i="30"/>
  <c r="J25" i="31"/>
  <c r="L17" i="31"/>
  <c r="L9" i="31"/>
  <c r="J45" i="30"/>
  <c r="L29" i="31"/>
  <c r="I37" i="30"/>
  <c r="J25" i="30"/>
  <c r="L17" i="30"/>
  <c r="L9" i="30"/>
  <c r="M17" i="31"/>
  <c r="F12" i="30"/>
  <c r="L37" i="30"/>
  <c r="I27" i="31"/>
  <c r="L12" i="31"/>
  <c r="I36" i="30"/>
  <c r="C24" i="30"/>
  <c r="F16" i="30"/>
  <c r="F8" i="30"/>
  <c r="J11" i="31"/>
  <c r="J13" i="30"/>
  <c r="J54" i="30"/>
  <c r="I19" i="31"/>
  <c r="F16" i="31"/>
  <c r="G36" i="30"/>
  <c r="M24" i="30"/>
  <c r="D16" i="30"/>
  <c r="D8" i="30"/>
  <c r="C31" i="30"/>
  <c r="I2" i="30"/>
  <c r="G30" i="30"/>
  <c r="F46" i="30"/>
  <c r="C10" i="31"/>
  <c r="F29" i="30"/>
  <c r="F21" i="30"/>
  <c r="M13" i="30"/>
  <c r="M5" i="30"/>
  <c r="F28" i="31"/>
  <c r="D31" i="30"/>
  <c r="D23" i="30"/>
  <c r="I7" i="30"/>
  <c r="G7" i="30"/>
  <c r="L75" i="30"/>
  <c r="D15" i="30"/>
  <c r="F24" i="31"/>
  <c r="G5" i="31"/>
  <c r="G59" i="30"/>
  <c r="I23" i="30"/>
  <c r="C2" i="31"/>
  <c r="G65" i="30"/>
  <c r="G23" i="30"/>
  <c r="I28" i="30"/>
  <c r="L36" i="30"/>
  <c r="L20" i="30"/>
  <c r="L25" i="31"/>
  <c r="D6" i="30"/>
  <c r="F22" i="30"/>
  <c r="C12" i="30"/>
  <c r="J16" i="31"/>
  <c r="D43" i="30"/>
  <c r="C15" i="30"/>
  <c r="M27" i="30"/>
  <c r="C22" i="30"/>
  <c r="F4" i="30"/>
  <c r="F10" i="31"/>
  <c r="G6" i="30"/>
  <c r="F30" i="30"/>
  <c r="D11" i="30"/>
  <c r="D21" i="30"/>
  <c r="G28" i="30"/>
  <c r="L23" i="30"/>
  <c r="C5" i="28"/>
  <c r="M26" i="31"/>
  <c r="M18" i="31"/>
  <c r="M10" i="31"/>
  <c r="D46" i="30"/>
  <c r="D38" i="30"/>
  <c r="L24" i="31"/>
  <c r="C16" i="31"/>
  <c r="C8" i="31"/>
  <c r="I44" i="30"/>
  <c r="D29" i="31"/>
  <c r="D21" i="31"/>
  <c r="L13" i="31"/>
  <c r="L5" i="31"/>
  <c r="D41" i="30"/>
  <c r="C27" i="31"/>
  <c r="C19" i="31"/>
  <c r="M11" i="31"/>
  <c r="I2" i="31"/>
  <c r="I39" i="30"/>
  <c r="M25" i="31"/>
  <c r="C17" i="31"/>
  <c r="C9" i="31"/>
  <c r="M45" i="30"/>
  <c r="M37" i="30"/>
  <c r="D24" i="31"/>
  <c r="G16" i="31"/>
  <c r="M44" i="30"/>
  <c r="J36" i="30"/>
  <c r="D24" i="30"/>
  <c r="G16" i="30"/>
  <c r="G8" i="30"/>
  <c r="M31" i="30"/>
  <c r="I31" i="30"/>
  <c r="M7" i="30"/>
  <c r="C40" i="30"/>
  <c r="G31" i="30"/>
  <c r="L7" i="30"/>
  <c r="G26" i="30"/>
  <c r="L44" i="30"/>
  <c r="I12" i="30"/>
  <c r="J30" i="30"/>
  <c r="D14" i="30"/>
  <c r="F43" i="30"/>
  <c r="F18" i="30"/>
  <c r="L46" i="30"/>
  <c r="J23" i="31"/>
  <c r="C7" i="31"/>
  <c r="J23" i="30"/>
  <c r="L19" i="31"/>
  <c r="I6" i="31"/>
  <c r="I6" i="30"/>
  <c r="I51" i="30"/>
  <c r="G14" i="30"/>
  <c r="J17" i="31"/>
  <c r="F27" i="30"/>
  <c r="F20" i="31"/>
  <c r="C29" i="30"/>
  <c r="I8" i="30"/>
  <c r="D5" i="28"/>
  <c r="G25" i="31"/>
  <c r="I17" i="31"/>
  <c r="I9" i="31"/>
  <c r="G45" i="30"/>
  <c r="F31" i="31"/>
  <c r="F23" i="31"/>
  <c r="J15" i="31"/>
  <c r="J7" i="31"/>
  <c r="L43" i="30"/>
  <c r="J28" i="31"/>
  <c r="J20" i="31"/>
  <c r="G12" i="31"/>
  <c r="G4" i="31"/>
  <c r="G40" i="30"/>
  <c r="I26" i="31"/>
  <c r="I18" i="31"/>
  <c r="I10" i="31"/>
  <c r="G24" i="31"/>
  <c r="J8" i="31"/>
  <c r="D44" i="30"/>
  <c r="J31" i="31"/>
  <c r="C15" i="31"/>
  <c r="J31" i="30"/>
  <c r="C7" i="30"/>
  <c r="C43" i="30"/>
  <c r="I14" i="30"/>
  <c r="M29" i="30"/>
  <c r="M22" i="30"/>
  <c r="G22" i="30"/>
  <c r="F19" i="30"/>
  <c r="D29" i="30"/>
  <c r="L5" i="30"/>
  <c r="M17" i="30"/>
  <c r="M24" i="31"/>
  <c r="D16" i="31"/>
  <c r="D8" i="31"/>
  <c r="J44" i="30"/>
  <c r="L30" i="31"/>
  <c r="L22" i="31"/>
  <c r="F14" i="31"/>
  <c r="F6" i="31"/>
  <c r="C42" i="30"/>
  <c r="D27" i="31"/>
  <c r="D19" i="31"/>
  <c r="C11" i="31"/>
  <c r="J2" i="31"/>
  <c r="J39" i="30"/>
  <c r="C25" i="31"/>
  <c r="D17" i="31"/>
  <c r="D9" i="31"/>
  <c r="C45" i="30"/>
  <c r="M31" i="31"/>
  <c r="M23" i="31"/>
  <c r="F15" i="31"/>
  <c r="F7" i="31"/>
  <c r="G43" i="30"/>
  <c r="D30" i="31"/>
  <c r="D22" i="31"/>
  <c r="J14" i="31"/>
  <c r="J6" i="31"/>
  <c r="G42" i="30"/>
  <c r="L14" i="31"/>
  <c r="D30" i="30"/>
  <c r="D22" i="30"/>
  <c r="J14" i="30"/>
  <c r="J6" i="30"/>
  <c r="L40" i="30"/>
  <c r="G11" i="31"/>
  <c r="G24" i="30"/>
  <c r="I29" i="31"/>
  <c r="L4" i="31"/>
  <c r="I29" i="30"/>
  <c r="I21" i="30"/>
  <c r="D13" i="30"/>
  <c r="C36" i="30"/>
  <c r="L27" i="31"/>
  <c r="M25" i="30"/>
  <c r="L29" i="30"/>
  <c r="F8" i="31"/>
  <c r="G29" i="30"/>
  <c r="G21" i="30"/>
  <c r="C13" i="30"/>
  <c r="C5" i="30"/>
  <c r="I18" i="30"/>
  <c r="D13" i="31"/>
  <c r="G18" i="30"/>
  <c r="L27" i="30"/>
  <c r="F38" i="30"/>
  <c r="L26" i="30"/>
  <c r="L18" i="30"/>
  <c r="L10" i="30"/>
  <c r="M23" i="30"/>
  <c r="F2" i="31"/>
  <c r="J28" i="30"/>
  <c r="J20" i="30"/>
  <c r="G12" i="30"/>
  <c r="G4" i="30"/>
  <c r="I26" i="30"/>
  <c r="M21" i="30"/>
  <c r="M78" i="30"/>
  <c r="G13" i="30"/>
  <c r="J72" i="30"/>
  <c r="G5" i="30"/>
  <c r="G23" i="31"/>
  <c r="L15" i="31"/>
  <c r="L7" i="31"/>
  <c r="M43" i="30"/>
  <c r="F29" i="31"/>
  <c r="F21" i="31"/>
  <c r="M13" i="31"/>
  <c r="M5" i="31"/>
  <c r="F41" i="30"/>
  <c r="J26" i="31"/>
  <c r="J18" i="31"/>
  <c r="J10" i="31"/>
  <c r="M46" i="30"/>
  <c r="M38" i="30"/>
  <c r="I24" i="31"/>
  <c r="L16" i="31"/>
  <c r="L8" i="31"/>
  <c r="F44" i="30"/>
  <c r="G30" i="31"/>
  <c r="G22" i="31"/>
  <c r="M14" i="31"/>
  <c r="M6" i="31"/>
  <c r="J42" i="30"/>
  <c r="J29" i="31"/>
  <c r="J21" i="31"/>
  <c r="F13" i="31"/>
  <c r="F5" i="31"/>
  <c r="J41" i="30"/>
  <c r="L6" i="31"/>
  <c r="J29" i="30"/>
  <c r="J21" i="30"/>
  <c r="F13" i="30"/>
  <c r="F5" i="30"/>
  <c r="C27" i="30"/>
  <c r="D5" i="31"/>
  <c r="G20" i="30"/>
  <c r="C24" i="31"/>
  <c r="I45" i="30"/>
  <c r="C28" i="30"/>
  <c r="C20" i="30"/>
  <c r="L12" i="30"/>
  <c r="L4" i="30"/>
  <c r="I30" i="30"/>
  <c r="F22" i="31"/>
  <c r="M19" i="30"/>
  <c r="L31" i="31"/>
  <c r="C4" i="31"/>
  <c r="M28" i="30"/>
  <c r="M20" i="30"/>
  <c r="J12" i="30"/>
  <c r="C28" i="31"/>
  <c r="C14" i="30"/>
  <c r="D7" i="31"/>
  <c r="I13" i="30"/>
  <c r="I31" i="31"/>
  <c r="D37" i="30"/>
  <c r="G31" i="31"/>
  <c r="M22" i="31"/>
  <c r="L28" i="31"/>
  <c r="I40" i="30"/>
  <c r="D45" i="30"/>
  <c r="G7" i="31"/>
  <c r="I13" i="31"/>
  <c r="D20" i="31"/>
  <c r="L45" i="30"/>
  <c r="M4" i="30"/>
  <c r="I21" i="31"/>
  <c r="G11" i="30"/>
  <c r="C17" i="30"/>
  <c r="G19" i="30"/>
  <c r="J65" i="30"/>
  <c r="F25" i="30"/>
  <c r="J7" i="30"/>
  <c r="J26" i="30"/>
  <c r="J2" i="30"/>
  <c r="I5" i="30"/>
  <c r="L19" i="30"/>
  <c r="J11" i="30"/>
  <c r="G17" i="30"/>
  <c r="F10" i="30"/>
  <c r="G15" i="31"/>
  <c r="J16" i="30"/>
  <c r="F36" i="30"/>
  <c r="L25" i="30"/>
  <c r="G20" i="31"/>
  <c r="J27" i="31"/>
  <c r="J9" i="31"/>
  <c r="D27" i="30"/>
  <c r="G21" i="31"/>
  <c r="F27" i="31"/>
  <c r="L39" i="30"/>
  <c r="G44" i="30"/>
  <c r="C6" i="31"/>
  <c r="D12" i="31"/>
  <c r="J19" i="31"/>
  <c r="I42" i="30"/>
  <c r="D2" i="30"/>
  <c r="I16" i="31"/>
  <c r="C10" i="30"/>
  <c r="D12" i="30"/>
  <c r="M18" i="30"/>
  <c r="I46" i="30"/>
  <c r="L24" i="30"/>
  <c r="M14" i="30"/>
  <c r="D25" i="30"/>
  <c r="I25" i="31"/>
  <c r="L21" i="30"/>
  <c r="M9" i="30"/>
  <c r="C20" i="31"/>
  <c r="J18" i="30"/>
  <c r="D7" i="30"/>
  <c r="M16" i="31"/>
  <c r="D2" i="31"/>
  <c r="I22" i="30"/>
  <c r="J15" i="30"/>
  <c r="F2" i="30"/>
  <c r="M21" i="31"/>
  <c r="M12" i="30"/>
  <c r="M11" i="30"/>
  <c r="F15" i="30"/>
  <c r="G41" i="30"/>
  <c r="L11" i="30"/>
  <c r="F31" i="30"/>
  <c r="L14" i="30"/>
  <c r="G14" i="31"/>
  <c r="L20" i="31"/>
  <c r="D25" i="31"/>
  <c r="C31" i="31"/>
  <c r="I43" i="30"/>
  <c r="I5" i="31"/>
  <c r="M12" i="31"/>
  <c r="D28" i="30"/>
  <c r="I24" i="30"/>
  <c r="F42" i="30"/>
  <c r="C2" i="30"/>
  <c r="F26" i="31"/>
  <c r="F11" i="30"/>
  <c r="F7" i="30"/>
  <c r="F23" i="30"/>
  <c r="G10" i="30"/>
  <c r="D19" i="30"/>
  <c r="M6" i="30"/>
  <c r="I20" i="30"/>
  <c r="I22" i="31"/>
  <c r="D40" i="30"/>
  <c r="C26" i="30"/>
  <c r="I23" i="31"/>
  <c r="C11" i="30"/>
  <c r="I4" i="31"/>
  <c r="D28" i="31"/>
  <c r="D15" i="31"/>
  <c r="J10" i="30"/>
  <c r="C14" i="31"/>
  <c r="I11" i="30"/>
  <c r="L8" i="30"/>
  <c r="F9" i="30"/>
  <c r="C13" i="31"/>
  <c r="F19" i="31"/>
  <c r="J24" i="31"/>
  <c r="I30" i="31"/>
  <c r="L42" i="30"/>
  <c r="D4" i="31"/>
  <c r="I11" i="31"/>
  <c r="J27" i="30"/>
  <c r="C19" i="30"/>
  <c r="C39" i="30"/>
  <c r="J4" i="30"/>
  <c r="L23" i="31"/>
  <c r="M10" i="30"/>
  <c r="C30" i="31"/>
  <c r="C23" i="30"/>
  <c r="C5" i="31"/>
  <c r="G28" i="31"/>
  <c r="I62" i="30"/>
  <c r="L68" i="30"/>
  <c r="G15" i="30"/>
  <c r="D42" i="30"/>
  <c r="M40" i="30"/>
  <c r="G27" i="30"/>
  <c r="C37" i="30"/>
  <c r="M8" i="31"/>
  <c r="D39" i="30"/>
  <c r="M26" i="30"/>
  <c r="C9" i="30"/>
  <c r="G6" i="31"/>
  <c r="I12" i="31"/>
  <c r="F17" i="31"/>
  <c r="C23" i="31"/>
  <c r="M29" i="31"/>
  <c r="M41" i="30"/>
  <c r="M4" i="31"/>
  <c r="D20" i="30"/>
  <c r="J71" i="30"/>
  <c r="I27" i="30"/>
  <c r="C25" i="30"/>
  <c r="L41" i="30"/>
  <c r="M7" i="31"/>
  <c r="C26" i="31"/>
  <c r="C16" i="30"/>
  <c r="C44" i="30"/>
  <c r="F17" i="30"/>
  <c r="D11" i="31"/>
  <c r="J19" i="30"/>
  <c r="I38" i="30"/>
  <c r="C38" i="30"/>
  <c r="F9" i="31"/>
  <c r="I19" i="30"/>
  <c r="G9" i="30"/>
  <c r="L2" i="31"/>
  <c r="C18" i="30"/>
  <c r="C8" i="30"/>
  <c r="G53" i="30"/>
  <c r="L78" i="30"/>
  <c r="F53" i="30"/>
  <c r="J57" i="30"/>
  <c r="F62" i="30"/>
  <c r="J75" i="30"/>
  <c r="C56" i="30"/>
  <c r="M68" i="30"/>
  <c r="F69" i="30"/>
  <c r="J53" i="30"/>
  <c r="C66" i="30"/>
  <c r="G75" i="30"/>
  <c r="F59" i="30"/>
  <c r="F63" i="30"/>
  <c r="J63" i="30"/>
  <c r="C51" i="30"/>
  <c r="F66" i="30"/>
  <c r="J51" i="30"/>
  <c r="G66" i="30"/>
  <c r="C53" i="30"/>
  <c r="D69" i="30"/>
  <c r="D51" i="30"/>
  <c r="I78" i="30"/>
  <c r="L54" i="30"/>
  <c r="L50" i="30"/>
  <c r="C77" i="30"/>
  <c r="D57" i="30"/>
  <c r="L69" i="30"/>
  <c r="M57" i="30"/>
  <c r="I63" i="30"/>
  <c r="I56" i="30"/>
  <c r="J50" i="30"/>
  <c r="D59" i="30"/>
  <c r="J60" i="30"/>
  <c r="I69" i="30"/>
  <c r="I75" i="30"/>
  <c r="M77" i="30"/>
  <c r="M59" i="30"/>
  <c r="C78" i="30"/>
  <c r="L60" i="30"/>
  <c r="C65" i="30"/>
  <c r="D75" i="30"/>
  <c r="I74" i="30"/>
  <c r="F54" i="30"/>
  <c r="C75" i="30"/>
  <c r="J68" i="30"/>
  <c r="D66" i="30"/>
  <c r="I59" i="30"/>
  <c r="C74" i="30"/>
  <c r="C68" i="30"/>
  <c r="G57" i="30"/>
  <c r="C54" i="30"/>
  <c r="I66" i="30"/>
  <c r="C63" i="30"/>
  <c r="I72" i="30"/>
  <c r="L53" i="30"/>
  <c r="M66" i="30"/>
  <c r="G60" i="30"/>
  <c r="I53" i="30"/>
  <c r="M62" i="30"/>
  <c r="D71" i="30"/>
  <c r="L63" i="30"/>
  <c r="G68" i="30"/>
  <c r="D62" i="30"/>
  <c r="L72" i="30"/>
  <c r="M63" i="30"/>
  <c r="F72" i="30"/>
  <c r="I60" i="30"/>
  <c r="M74" i="30"/>
  <c r="I57" i="30"/>
  <c r="C62" i="30"/>
  <c r="C60" i="30"/>
  <c r="D50" i="30"/>
  <c r="D60" i="30"/>
  <c r="D68" i="30"/>
  <c r="G72" i="30"/>
  <c r="D78" i="30"/>
  <c r="M51" i="30"/>
  <c r="I71" i="30"/>
  <c r="J74" i="30"/>
  <c r="C57" i="30"/>
  <c r="F75" i="30"/>
  <c r="F68" i="30"/>
  <c r="F51" i="30"/>
  <c r="F77" i="30"/>
  <c r="L65" i="30"/>
  <c r="F74" i="30"/>
  <c r="J77" i="30"/>
  <c r="F60" i="30"/>
  <c r="J66" i="30"/>
  <c r="I77" i="30"/>
  <c r="G71" i="30"/>
  <c r="L56" i="30"/>
  <c r="M60" i="30"/>
  <c r="G51" i="30"/>
  <c r="G54" i="30"/>
  <c r="D63" i="30"/>
  <c r="J78" i="30"/>
  <c r="L62" i="30"/>
  <c r="J69" i="30"/>
  <c r="G74" i="30"/>
  <c r="D56" i="30"/>
  <c r="D53" i="30"/>
  <c r="D54" i="30"/>
  <c r="C71" i="30"/>
  <c r="G69" i="30"/>
  <c r="G50" i="30"/>
  <c r="C72" i="30"/>
  <c r="D65" i="30"/>
  <c r="F71" i="30"/>
  <c r="C69" i="30"/>
  <c r="F78" i="30"/>
  <c r="I54" i="30"/>
  <c r="G77" i="30"/>
  <c r="C59" i="30"/>
  <c r="M72" i="30"/>
  <c r="G78" i="30"/>
  <c r="F57" i="30"/>
  <c r="F50" i="30"/>
  <c r="C50" i="30"/>
  <c r="M53" i="30"/>
  <c r="F56" i="30"/>
  <c r="J62" i="30"/>
  <c r="G62" i="30"/>
  <c r="L77" i="30"/>
  <c r="D72" i="30"/>
  <c r="G63" i="30"/>
  <c r="L71" i="30"/>
  <c r="M75" i="30"/>
  <c r="I65" i="30"/>
  <c r="G56" i="30"/>
  <c r="L66" i="30"/>
  <c r="M65" i="30"/>
  <c r="D74" i="30"/>
  <c r="L59" i="30"/>
  <c r="M56" i="30"/>
  <c r="J56" i="30"/>
  <c r="M69" i="30"/>
  <c r="I50" i="30"/>
  <c r="F65" i="30"/>
  <c r="J59" i="30"/>
  <c r="M50" i="30"/>
  <c r="D30" i="29"/>
  <c r="P24" i="29"/>
  <c r="J19" i="29"/>
  <c r="F13" i="29"/>
  <c r="C7" i="29"/>
  <c r="C30" i="29"/>
  <c r="O24" i="29"/>
  <c r="I19" i="29"/>
  <c r="D13" i="29"/>
  <c r="I6" i="29"/>
  <c r="G29" i="29"/>
  <c r="G21" i="29"/>
  <c r="G14" i="29"/>
  <c r="D8" i="29"/>
  <c r="L30" i="29"/>
  <c r="L22" i="29"/>
  <c r="J15" i="29"/>
  <c r="O8" i="29"/>
  <c r="D31" i="29"/>
  <c r="P25" i="29"/>
  <c r="J20" i="29"/>
  <c r="D14" i="29"/>
  <c r="I7" i="29"/>
  <c r="I30" i="29"/>
  <c r="C25" i="29"/>
  <c r="O19" i="29"/>
  <c r="C14" i="29"/>
  <c r="G7" i="29"/>
  <c r="G22" i="29"/>
  <c r="G5" i="29"/>
  <c r="C22" i="29"/>
  <c r="F11" i="29"/>
  <c r="P11" i="29"/>
  <c r="F17" i="29"/>
  <c r="I22" i="29"/>
  <c r="L9" i="29"/>
  <c r="M15" i="29"/>
  <c r="P16" i="29"/>
  <c r="I4" i="29"/>
  <c r="J10" i="29"/>
  <c r="O21" i="29"/>
  <c r="I2" i="29"/>
  <c r="G9" i="29"/>
  <c r="M8" i="29"/>
  <c r="O14" i="29"/>
  <c r="J29" i="29"/>
  <c r="D24" i="29"/>
  <c r="P18" i="29"/>
  <c r="M12" i="29"/>
  <c r="J6" i="29"/>
  <c r="I29" i="29"/>
  <c r="C24" i="29"/>
  <c r="O18" i="29"/>
  <c r="L12" i="29"/>
  <c r="P5" i="29"/>
  <c r="M28" i="29"/>
  <c r="M20" i="29"/>
  <c r="O13" i="29"/>
  <c r="L7" i="29"/>
  <c r="F29" i="29"/>
  <c r="F21" i="29"/>
  <c r="F14" i="29"/>
  <c r="C8" i="29"/>
  <c r="J30" i="29"/>
  <c r="D25" i="29"/>
  <c r="P19" i="29"/>
  <c r="L13" i="29"/>
  <c r="P6" i="29"/>
  <c r="O29" i="29"/>
  <c r="I24" i="29"/>
  <c r="C19" i="29"/>
  <c r="J13" i="29"/>
  <c r="O6" i="29"/>
  <c r="M19" i="29"/>
  <c r="G16" i="29"/>
  <c r="I27" i="29"/>
  <c r="O2" i="29"/>
  <c r="C5" i="29"/>
  <c r="M5" i="29"/>
  <c r="C11" i="29"/>
  <c r="D17" i="29"/>
  <c r="G13" i="29"/>
  <c r="P26" i="29"/>
  <c r="D2" i="29"/>
  <c r="J9" i="29"/>
  <c r="M10" i="29"/>
  <c r="P27" i="29"/>
  <c r="J2" i="29"/>
  <c r="L16" i="29"/>
  <c r="J11" i="29"/>
  <c r="F23" i="29"/>
  <c r="D21" i="29"/>
  <c r="O25" i="29"/>
  <c r="M27" i="29"/>
  <c r="P28" i="29"/>
  <c r="J23" i="29"/>
  <c r="D18" i="29"/>
  <c r="I11" i="29"/>
  <c r="F5" i="29"/>
  <c r="O28" i="29"/>
  <c r="I23" i="29"/>
  <c r="C18" i="29"/>
  <c r="G11" i="29"/>
  <c r="D5" i="29"/>
  <c r="G27" i="29"/>
  <c r="G19" i="29"/>
  <c r="C13" i="29"/>
  <c r="G6" i="29"/>
  <c r="L28" i="29"/>
  <c r="L20" i="29"/>
  <c r="M13" i="29"/>
  <c r="J7" i="29"/>
  <c r="P29" i="29"/>
  <c r="J24" i="29"/>
  <c r="D19" i="29"/>
  <c r="G12" i="29"/>
  <c r="D6" i="29"/>
  <c r="C29" i="29"/>
  <c r="O23" i="29"/>
  <c r="I18" i="29"/>
  <c r="F12" i="29"/>
  <c r="C6" i="29"/>
  <c r="M17" i="29"/>
  <c r="D22" i="29"/>
  <c r="P2" i="29"/>
  <c r="C10" i="29"/>
  <c r="I17" i="29"/>
  <c r="L18" i="29"/>
  <c r="D23" i="29"/>
  <c r="O27" i="29"/>
  <c r="F4" i="29"/>
  <c r="J21" i="29"/>
  <c r="O26" i="29"/>
  <c r="C2" i="29"/>
  <c r="J4" i="29"/>
  <c r="G17" i="29"/>
  <c r="J22" i="29"/>
  <c r="C27" i="29"/>
  <c r="P9" i="29"/>
  <c r="F31" i="29"/>
  <c r="P31" i="29"/>
  <c r="P14" i="29"/>
  <c r="I20" i="29"/>
  <c r="F7" i="29"/>
  <c r="D28" i="29"/>
  <c r="P22" i="29"/>
  <c r="L17" i="29"/>
  <c r="P10" i="29"/>
  <c r="M4" i="29"/>
  <c r="C28" i="29"/>
  <c r="O22" i="29"/>
  <c r="J17" i="29"/>
  <c r="O10" i="29"/>
  <c r="L4" i="29"/>
  <c r="M26" i="29"/>
  <c r="M18" i="29"/>
  <c r="J12" i="29"/>
  <c r="O5" i="29"/>
  <c r="F27" i="29"/>
  <c r="F19" i="29"/>
  <c r="I12" i="29"/>
  <c r="F6" i="29"/>
  <c r="D29" i="29"/>
  <c r="P23" i="29"/>
  <c r="J18" i="29"/>
  <c r="O11" i="29"/>
  <c r="L5" i="29"/>
  <c r="I28" i="29"/>
  <c r="C23" i="29"/>
  <c r="P17" i="29"/>
  <c r="M11" i="29"/>
  <c r="J5" i="29"/>
  <c r="F15" i="29"/>
  <c r="J27" i="29"/>
  <c r="D10" i="29"/>
  <c r="F16" i="29"/>
  <c r="G25" i="29"/>
  <c r="L26" i="29"/>
  <c r="J28" i="29"/>
  <c r="G4" i="29"/>
  <c r="I10" i="29"/>
  <c r="O15" i="29"/>
  <c r="I21" i="29"/>
  <c r="M24" i="29"/>
  <c r="F25" i="29"/>
  <c r="D11" i="29"/>
  <c r="M16" i="29"/>
  <c r="J31" i="29"/>
  <c r="D26" i="29"/>
  <c r="P20" i="29"/>
  <c r="C15" i="29"/>
  <c r="G8" i="29"/>
  <c r="I31" i="29"/>
  <c r="C26" i="29"/>
  <c r="O20" i="29"/>
  <c r="I14" i="29"/>
  <c r="F8" i="29"/>
  <c r="G31" i="29"/>
  <c r="G23" i="29"/>
  <c r="D16" i="29"/>
  <c r="I9" i="29"/>
  <c r="M2" i="29"/>
  <c r="L24" i="29"/>
  <c r="O16" i="29"/>
  <c r="L10" i="29"/>
  <c r="L2" i="29"/>
  <c r="D27" i="29"/>
  <c r="P21" i="29"/>
  <c r="I15" i="29"/>
  <c r="F9" i="29"/>
  <c r="O31" i="29"/>
  <c r="I26" i="29"/>
  <c r="C21" i="29"/>
  <c r="G15" i="29"/>
  <c r="D9" i="29"/>
  <c r="G30" i="29"/>
  <c r="M9" i="29"/>
  <c r="P30" i="29"/>
  <c r="J25" i="29"/>
  <c r="D20" i="29"/>
  <c r="J14" i="29"/>
  <c r="O7" i="29"/>
  <c r="O30" i="29"/>
  <c r="I25" i="29"/>
  <c r="C20" i="29"/>
  <c r="P13" i="29"/>
  <c r="M7" i="29"/>
  <c r="M30" i="29"/>
  <c r="M22" i="29"/>
  <c r="L15" i="29"/>
  <c r="P8" i="29"/>
  <c r="C16" i="29"/>
  <c r="J26" i="29"/>
  <c r="C31" i="29"/>
  <c r="L8" i="29"/>
  <c r="F1" i="31" l="1"/>
  <c r="F1" i="30"/>
  <c r="M70" i="30"/>
  <c r="L67" i="30"/>
  <c r="M76" i="30"/>
  <c r="G64" i="30"/>
  <c r="D73" i="30"/>
  <c r="F58" i="30"/>
  <c r="G79" i="30"/>
  <c r="M73" i="30"/>
  <c r="I55" i="30"/>
  <c r="F79" i="30"/>
  <c r="C70" i="30"/>
  <c r="C73" i="30"/>
  <c r="G70" i="30"/>
  <c r="D55" i="30"/>
  <c r="J70" i="30"/>
  <c r="J79" i="30"/>
  <c r="D64" i="30"/>
  <c r="G55" i="30"/>
  <c r="G52" i="30"/>
  <c r="M61" i="30"/>
  <c r="J67" i="30"/>
  <c r="F61" i="30"/>
  <c r="F52" i="30"/>
  <c r="F76" i="30"/>
  <c r="C58" i="30"/>
  <c r="M52" i="30"/>
  <c r="D79" i="30"/>
  <c r="G73" i="30"/>
  <c r="D61" i="30"/>
  <c r="C61" i="30"/>
  <c r="I58" i="30"/>
  <c r="I61" i="30"/>
  <c r="F73" i="30"/>
  <c r="M64" i="30"/>
  <c r="L73" i="30"/>
  <c r="L64" i="30"/>
  <c r="G61" i="30"/>
  <c r="M67" i="30"/>
  <c r="I73" i="30"/>
  <c r="C64" i="30"/>
  <c r="I67" i="30"/>
  <c r="C55" i="30"/>
  <c r="G58" i="30"/>
  <c r="D67" i="30"/>
  <c r="C76" i="30"/>
  <c r="F55" i="30"/>
  <c r="D76" i="30"/>
  <c r="L61" i="30"/>
  <c r="C79" i="30"/>
  <c r="I76" i="30"/>
  <c r="I70" i="30"/>
  <c r="J61" i="30"/>
  <c r="I64" i="30"/>
  <c r="M58" i="30"/>
  <c r="L70" i="30"/>
  <c r="D58" i="30"/>
  <c r="L55" i="30"/>
  <c r="I79" i="30"/>
  <c r="D52" i="30"/>
  <c r="D70" i="30"/>
  <c r="G67" i="30"/>
  <c r="J52" i="30"/>
  <c r="F67" i="30"/>
  <c r="C52" i="30"/>
  <c r="J64" i="30"/>
  <c r="F64" i="30"/>
  <c r="G76" i="30"/>
  <c r="C67" i="30"/>
  <c r="F70" i="30"/>
  <c r="J76" i="30"/>
  <c r="J58" i="30"/>
  <c r="L79" i="30"/>
  <c r="L38" i="31"/>
  <c r="M38" i="31"/>
  <c r="D37" i="31"/>
  <c r="C36" i="31"/>
  <c r="C37" i="31"/>
  <c r="G38" i="31"/>
  <c r="I39" i="31"/>
  <c r="L37" i="31"/>
  <c r="D36" i="31"/>
  <c r="J38" i="31"/>
  <c r="M39" i="31"/>
  <c r="F38" i="31"/>
  <c r="J73" i="30"/>
  <c r="M79" i="30"/>
  <c r="J37" i="31"/>
  <c r="I52" i="30"/>
  <c r="L39" i="31"/>
  <c r="M36" i="31"/>
  <c r="I37" i="31"/>
  <c r="D38" i="31"/>
  <c r="D39" i="31"/>
  <c r="L76" i="30"/>
  <c r="F39" i="31"/>
  <c r="J55" i="30"/>
  <c r="L36" i="31"/>
  <c r="I36" i="31"/>
  <c r="J39" i="31"/>
  <c r="M37" i="31"/>
  <c r="I38" i="31"/>
  <c r="L58" i="30"/>
  <c r="J36" i="31"/>
  <c r="M55" i="30"/>
  <c r="F36" i="31"/>
  <c r="G36" i="31"/>
  <c r="L52" i="30"/>
  <c r="F37" i="31"/>
  <c r="G39" i="31"/>
  <c r="G37" i="31"/>
  <c r="C38" i="31"/>
  <c r="C39" i="31"/>
  <c r="I5" i="29"/>
  <c r="D7" i="29"/>
  <c r="P12" i="29"/>
  <c r="M31" i="29"/>
  <c r="I8" i="29"/>
  <c r="L31" i="29"/>
  <c r="G2" i="29"/>
  <c r="I75" i="28"/>
  <c r="J41" i="28"/>
  <c r="M29" i="28"/>
  <c r="M21" i="28"/>
  <c r="M14" i="28"/>
  <c r="F7" i="28"/>
  <c r="F46" i="28"/>
  <c r="O39" i="28"/>
  <c r="F28" i="28"/>
  <c r="F20" i="28"/>
  <c r="O12" i="28"/>
  <c r="G5" i="28"/>
  <c r="G45" i="28"/>
  <c r="G37" i="28"/>
  <c r="J25" i="28"/>
  <c r="L17" i="28"/>
  <c r="D10" i="28"/>
  <c r="P2" i="28"/>
  <c r="F45" i="28"/>
  <c r="O38" i="28"/>
  <c r="O28" i="28"/>
  <c r="I23" i="28"/>
  <c r="C18" i="28"/>
  <c r="O10" i="28"/>
  <c r="C2" i="28"/>
  <c r="D41" i="28"/>
  <c r="G29" i="28"/>
  <c r="G21" i="28"/>
  <c r="O13" i="28"/>
  <c r="G6" i="28"/>
  <c r="J42" i="28"/>
  <c r="J18" i="28"/>
  <c r="L26" i="28"/>
  <c r="J20" i="28"/>
  <c r="F25" i="28"/>
  <c r="J5" i="28"/>
  <c r="O27" i="28"/>
  <c r="F23" i="28"/>
  <c r="I30" i="28"/>
  <c r="L18" i="28"/>
  <c r="F6" i="28"/>
  <c r="L24" i="28"/>
  <c r="J7" i="28"/>
  <c r="I22" i="28"/>
  <c r="C16" i="28"/>
  <c r="D63" i="28"/>
  <c r="F30" i="29"/>
  <c r="M14" i="29"/>
  <c r="P4" i="29"/>
  <c r="G26" i="29"/>
  <c r="L6" i="29"/>
  <c r="F26" i="29"/>
  <c r="F28" i="29"/>
  <c r="J78" i="28"/>
  <c r="M40" i="28"/>
  <c r="G28" i="28"/>
  <c r="G20" i="28"/>
  <c r="I13" i="28"/>
  <c r="M6" i="28"/>
  <c r="I45" i="28"/>
  <c r="C39" i="28"/>
  <c r="L27" i="28"/>
  <c r="L19" i="28"/>
  <c r="C12" i="28"/>
  <c r="O4" i="28"/>
  <c r="J44" i="28"/>
  <c r="G16" i="28"/>
  <c r="I44" i="28"/>
  <c r="C38" i="28"/>
  <c r="C10" i="28"/>
  <c r="C13" i="28"/>
  <c r="L45" i="28"/>
  <c r="O19" i="28"/>
  <c r="M11" i="28"/>
  <c r="L27" i="29"/>
  <c r="L29" i="29"/>
  <c r="D4" i="29"/>
  <c r="D39" i="28"/>
  <c r="I5" i="28"/>
  <c r="J11" i="28"/>
  <c r="O15" i="28"/>
  <c r="I27" i="28"/>
  <c r="J9" i="28"/>
  <c r="J12" i="28"/>
  <c r="I18" i="28"/>
  <c r="O44" i="28"/>
  <c r="I4" i="28"/>
  <c r="F22" i="29"/>
  <c r="F20" i="29"/>
  <c r="L21" i="29"/>
  <c r="G18" i="29"/>
  <c r="G28" i="29"/>
  <c r="F18" i="29"/>
  <c r="F50" i="28"/>
  <c r="G46" i="28"/>
  <c r="G38" i="28"/>
  <c r="G26" i="28"/>
  <c r="G18" i="28"/>
  <c r="L11" i="28"/>
  <c r="D4" i="28"/>
  <c r="O43" i="28"/>
  <c r="I37" i="28"/>
  <c r="L25" i="28"/>
  <c r="M17" i="28"/>
  <c r="F10" i="28"/>
  <c r="F2" i="28"/>
  <c r="D42" i="28"/>
  <c r="D30" i="28"/>
  <c r="D22" i="28"/>
  <c r="C15" i="28"/>
  <c r="O7" i="28"/>
  <c r="O41" i="28"/>
  <c r="O42" i="28"/>
  <c r="I36" i="28"/>
  <c r="O26" i="28"/>
  <c r="I21" i="28"/>
  <c r="M15" i="28"/>
  <c r="F8" i="28"/>
  <c r="M46" i="28"/>
  <c r="M38" i="28"/>
  <c r="M26" i="28"/>
  <c r="M18" i="28"/>
  <c r="F11" i="28"/>
  <c r="M2" i="28"/>
  <c r="C31" i="28"/>
  <c r="D14" i="28"/>
  <c r="I10" i="28"/>
  <c r="F39" i="28"/>
  <c r="I15" i="28"/>
  <c r="L10" i="28"/>
  <c r="J38" i="28"/>
  <c r="G15" i="28"/>
  <c r="F9" i="28"/>
  <c r="L41" i="28"/>
  <c r="F14" i="28"/>
  <c r="F19" i="28"/>
  <c r="C21" i="28"/>
  <c r="O40" i="28"/>
  <c r="O31" i="28"/>
  <c r="J22" i="28"/>
  <c r="O9" i="29"/>
  <c r="J45" i="28"/>
  <c r="M25" i="28"/>
  <c r="G10" i="28"/>
  <c r="G2" i="28"/>
  <c r="L36" i="28"/>
  <c r="I16" i="28"/>
  <c r="C45" i="28"/>
  <c r="J29" i="28"/>
  <c r="J14" i="28"/>
  <c r="O37" i="28"/>
  <c r="I31" i="28"/>
  <c r="O20" i="28"/>
  <c r="M7" i="28"/>
  <c r="D45" i="28"/>
  <c r="G25" i="28"/>
  <c r="M10" i="28"/>
  <c r="D29" i="28"/>
  <c r="I24" i="28"/>
  <c r="C36" i="28"/>
  <c r="C6" i="28"/>
  <c r="G12" i="28"/>
  <c r="I38" i="28"/>
  <c r="L16" i="28"/>
  <c r="L37" i="28"/>
  <c r="O11" i="28"/>
  <c r="M21" i="29"/>
  <c r="F2" i="29"/>
  <c r="G22" i="28"/>
  <c r="L40" i="28"/>
  <c r="L6" i="28"/>
  <c r="D18" i="28"/>
  <c r="L39" i="28"/>
  <c r="G11" i="28"/>
  <c r="M22" i="28"/>
  <c r="I20" i="28"/>
  <c r="C8" i="28"/>
  <c r="D31" i="28"/>
  <c r="D9" i="28"/>
  <c r="D24" i="28"/>
  <c r="C28" i="28"/>
  <c r="G40" i="28"/>
  <c r="G39" i="28"/>
  <c r="F17" i="28"/>
  <c r="C23" i="28"/>
  <c r="M23" i="29"/>
  <c r="M19" i="28"/>
  <c r="F26" i="28"/>
  <c r="J31" i="28"/>
  <c r="L43" i="28"/>
  <c r="J39" i="28"/>
  <c r="J15" i="28"/>
  <c r="M41" i="28"/>
  <c r="D21" i="28"/>
  <c r="O29" i="28"/>
  <c r="F24" i="29"/>
  <c r="L19" i="29"/>
  <c r="O12" i="29"/>
  <c r="I16" i="29"/>
  <c r="G20" i="29"/>
  <c r="C12" i="29"/>
  <c r="G72" i="28"/>
  <c r="J37" i="28"/>
  <c r="O17" i="28"/>
  <c r="C43" i="28"/>
  <c r="F24" i="28"/>
  <c r="M9" i="28"/>
  <c r="G41" i="28"/>
  <c r="J21" i="28"/>
  <c r="C7" i="28"/>
  <c r="C42" i="28"/>
  <c r="C26" i="28"/>
  <c r="I14" i="28"/>
  <c r="D37" i="28"/>
  <c r="I17" i="28"/>
  <c r="F44" i="28"/>
  <c r="D11" i="28"/>
  <c r="C14" i="28"/>
  <c r="J30" i="28"/>
  <c r="I7" i="28"/>
  <c r="D44" i="28"/>
  <c r="D40" i="28"/>
  <c r="L20" i="28"/>
  <c r="O17" i="29"/>
  <c r="P7" i="29"/>
  <c r="M25" i="29"/>
  <c r="G30" i="28"/>
  <c r="J8" i="28"/>
  <c r="L21" i="28"/>
  <c r="D38" i="28"/>
  <c r="M4" i="28"/>
  <c r="C24" i="28"/>
  <c r="M42" i="28"/>
  <c r="L7" i="28"/>
  <c r="O36" i="28"/>
  <c r="D25" i="28"/>
  <c r="J26" i="28"/>
  <c r="D66" i="28"/>
  <c r="L9" i="28"/>
  <c r="I43" i="28"/>
  <c r="O5" i="28"/>
  <c r="O23" i="28"/>
  <c r="F4" i="28"/>
  <c r="J13" i="28"/>
  <c r="J8" i="29"/>
  <c r="L23" i="29"/>
  <c r="M27" i="28"/>
  <c r="F38" i="28"/>
  <c r="M43" i="28"/>
  <c r="O45" i="28"/>
  <c r="F16" i="28"/>
  <c r="G19" i="28"/>
  <c r="M13" i="28"/>
  <c r="O16" i="28"/>
  <c r="J24" i="28"/>
  <c r="J16" i="29"/>
  <c r="C17" i="29"/>
  <c r="M29" i="29"/>
  <c r="M6" i="29"/>
  <c r="L14" i="29"/>
  <c r="L25" i="29"/>
  <c r="F10" i="29"/>
  <c r="O78" i="28"/>
  <c r="M44" i="28"/>
  <c r="M36" i="28"/>
  <c r="G24" i="28"/>
  <c r="C17" i="28"/>
  <c r="O9" i="28"/>
  <c r="L46" i="28"/>
  <c r="F42" i="28"/>
  <c r="L31" i="28"/>
  <c r="L23" i="28"/>
  <c r="D15" i="28"/>
  <c r="I8" i="28"/>
  <c r="F40" i="28"/>
  <c r="J40" i="28"/>
  <c r="D28" i="28"/>
  <c r="D20" i="28"/>
  <c r="F13" i="28"/>
  <c r="J6" i="28"/>
  <c r="F31" i="28"/>
  <c r="F41" i="28"/>
  <c r="O30" i="28"/>
  <c r="I25" i="28"/>
  <c r="C20" i="28"/>
  <c r="D13" i="28"/>
  <c r="I6" i="28"/>
  <c r="G44" i="28"/>
  <c r="G36" i="28"/>
  <c r="M24" i="28"/>
  <c r="D16" i="28"/>
  <c r="I9" i="28"/>
  <c r="C41" i="28"/>
  <c r="F27" i="28"/>
  <c r="L8" i="28"/>
  <c r="G4" i="28"/>
  <c r="L30" i="28"/>
  <c r="I12" i="28"/>
  <c r="O14" i="28"/>
  <c r="L28" i="28"/>
  <c r="G9" i="28"/>
  <c r="G17" i="28"/>
  <c r="J28" i="28"/>
  <c r="M37" i="28"/>
  <c r="L13" i="28"/>
  <c r="C19" i="28"/>
  <c r="I26" i="28"/>
  <c r="F43" i="28"/>
  <c r="F29" i="28"/>
  <c r="I40" i="28"/>
  <c r="L12" i="28"/>
  <c r="J43" i="28"/>
  <c r="L15" i="28"/>
  <c r="C37" i="28"/>
  <c r="L5" i="28"/>
  <c r="C29" i="28"/>
  <c r="C77" i="28"/>
  <c r="O6" i="28"/>
  <c r="D23" i="28"/>
  <c r="J10" i="28"/>
  <c r="L22" i="28"/>
  <c r="M8" i="28"/>
  <c r="C9" i="29"/>
  <c r="G10" i="29"/>
  <c r="L78" i="28"/>
  <c r="F15" i="28"/>
  <c r="L29" i="28"/>
  <c r="D46" i="28"/>
  <c r="I11" i="28"/>
  <c r="I29" i="28"/>
  <c r="O2" i="28"/>
  <c r="G14" i="28"/>
  <c r="L2" i="28"/>
  <c r="I46" i="28"/>
  <c r="M16" i="28"/>
  <c r="D19" i="28"/>
  <c r="D2" i="28"/>
  <c r="J17" i="28"/>
  <c r="M20" i="28"/>
  <c r="F21" i="28"/>
  <c r="O21" i="28"/>
  <c r="D6" i="28"/>
  <c r="F75" i="28"/>
  <c r="L44" i="28"/>
  <c r="C4" i="28"/>
  <c r="G8" i="28"/>
  <c r="C22" i="28"/>
  <c r="I39" i="28"/>
  <c r="J4" i="28"/>
  <c r="I42" i="28"/>
  <c r="F12" i="28"/>
  <c r="C44" i="28"/>
  <c r="O4" i="29"/>
  <c r="D15" i="29"/>
  <c r="G24" i="29"/>
  <c r="P15" i="29"/>
  <c r="D12" i="29"/>
  <c r="L11" i="29"/>
  <c r="C4" i="29"/>
  <c r="M78" i="28"/>
  <c r="D43" i="28"/>
  <c r="M31" i="28"/>
  <c r="M23" i="28"/>
  <c r="J16" i="28"/>
  <c r="C9" i="28"/>
  <c r="L42" i="28"/>
  <c r="I41" i="28"/>
  <c r="F30" i="28"/>
  <c r="F22" i="28"/>
  <c r="L14" i="28"/>
  <c r="D7" i="28"/>
  <c r="F36" i="28"/>
  <c r="M39" i="28"/>
  <c r="J27" i="28"/>
  <c r="J19" i="28"/>
  <c r="M12" i="28"/>
  <c r="F5" i="28"/>
  <c r="O46" i="28"/>
  <c r="C30" i="28"/>
  <c r="O24" i="28"/>
  <c r="I19" i="28"/>
  <c r="L4" i="28"/>
  <c r="G31" i="28"/>
  <c r="G23" i="28"/>
  <c r="D8" i="28"/>
  <c r="O25" i="28"/>
  <c r="C63" i="28"/>
  <c r="C11" i="28"/>
  <c r="C27" i="28"/>
  <c r="G7" i="28"/>
  <c r="I28" i="28"/>
  <c r="O8" i="28"/>
  <c r="M5" i="28"/>
  <c r="G42" i="28"/>
  <c r="L38" i="28"/>
  <c r="G13" i="28"/>
  <c r="D26" i="28"/>
  <c r="C46" i="28"/>
  <c r="O18" i="28"/>
  <c r="M30" i="28"/>
  <c r="M45" i="28"/>
  <c r="D27" i="28"/>
  <c r="I2" i="28"/>
  <c r="C40" i="28"/>
  <c r="J36" i="28"/>
  <c r="O22" i="28"/>
  <c r="M28" i="28"/>
  <c r="D17" i="28"/>
  <c r="J2" i="28"/>
  <c r="G43" i="28"/>
  <c r="J46" i="28"/>
  <c r="I13" i="29"/>
  <c r="D12" i="28"/>
  <c r="F18" i="28"/>
  <c r="J23" i="28"/>
  <c r="F37" i="28"/>
  <c r="G27" i="28"/>
  <c r="D36" i="28"/>
  <c r="C25" i="28"/>
  <c r="C60" i="28"/>
  <c r="F1" i="29" l="1"/>
  <c r="F1" i="28"/>
  <c r="J39" i="29"/>
  <c r="L36" i="29"/>
  <c r="M36" i="29"/>
  <c r="L38" i="29"/>
  <c r="M38" i="29"/>
  <c r="I39" i="29"/>
  <c r="F37" i="29"/>
  <c r="G37" i="29"/>
  <c r="J37" i="29"/>
  <c r="M39" i="29"/>
  <c r="I37" i="29"/>
  <c r="F36" i="29"/>
  <c r="L37" i="29"/>
  <c r="F38" i="29"/>
  <c r="O39" i="29"/>
  <c r="O36" i="29"/>
  <c r="O38" i="29"/>
  <c r="G36" i="29"/>
  <c r="M37" i="29"/>
  <c r="G38" i="29"/>
  <c r="I36" i="29"/>
  <c r="O37" i="29"/>
  <c r="I38" i="29"/>
  <c r="F39" i="29"/>
  <c r="L39" i="29"/>
  <c r="J36" i="29"/>
  <c r="J38" i="29"/>
  <c r="G39" i="29"/>
  <c r="D36" i="29"/>
  <c r="D38" i="29"/>
  <c r="D39" i="29"/>
  <c r="D37" i="29"/>
  <c r="C38" i="29"/>
  <c r="C39" i="29"/>
  <c r="C37" i="29"/>
  <c r="C36" i="29"/>
  <c r="L59" i="28"/>
  <c r="O59" i="28"/>
  <c r="L56" i="28"/>
  <c r="J56" i="28"/>
  <c r="M65" i="28"/>
  <c r="I68" i="28"/>
  <c r="F71" i="28"/>
  <c r="G62" i="28"/>
  <c r="I53" i="28"/>
  <c r="F72" i="28"/>
  <c r="L63" i="28"/>
  <c r="O63" i="28"/>
  <c r="M62" i="28"/>
  <c r="L65" i="28"/>
  <c r="O65" i="28"/>
  <c r="M60" i="28"/>
  <c r="C56" i="28"/>
  <c r="D51" i="28"/>
  <c r="C72" i="28"/>
  <c r="C71" i="28"/>
  <c r="C53" i="28"/>
  <c r="C50" i="28"/>
  <c r="L72" i="28"/>
  <c r="M72" i="28"/>
  <c r="J72" i="28"/>
  <c r="D62" i="28"/>
  <c r="O74" i="28"/>
  <c r="D69" i="28"/>
  <c r="L71" i="28"/>
  <c r="O71" i="28"/>
  <c r="I77" i="28"/>
  <c r="J68" i="28"/>
  <c r="M77" i="28"/>
  <c r="O54" i="28"/>
  <c r="I62" i="28"/>
  <c r="M54" i="28"/>
  <c r="G63" i="28"/>
  <c r="I65" i="28"/>
  <c r="L75" i="28"/>
  <c r="O75" i="28"/>
  <c r="O69" i="28"/>
  <c r="L77" i="28"/>
  <c r="O77" i="28"/>
  <c r="O68" i="28"/>
  <c r="D68" i="28"/>
  <c r="D56" i="28"/>
  <c r="D57" i="28"/>
  <c r="D65" i="28"/>
  <c r="D72" i="28"/>
  <c r="D75" i="28"/>
  <c r="G50" i="28"/>
  <c r="O50" i="28"/>
  <c r="I51" i="28"/>
  <c r="F68" i="28"/>
  <c r="L74" i="28"/>
  <c r="C68" i="28"/>
  <c r="F54" i="28"/>
  <c r="G51" i="28"/>
  <c r="G59" i="28"/>
  <c r="O56" i="28"/>
  <c r="F69" i="28"/>
  <c r="G60" i="28"/>
  <c r="J51" i="28"/>
  <c r="J57" i="28"/>
  <c r="M66" i="28"/>
  <c r="M59" i="28"/>
  <c r="F74" i="28"/>
  <c r="G75" i="28"/>
  <c r="I63" i="28"/>
  <c r="G53" i="28"/>
  <c r="I60" i="28"/>
  <c r="J50" i="28"/>
  <c r="J53" i="28"/>
  <c r="D50" i="28"/>
  <c r="C78" i="28"/>
  <c r="C62" i="28"/>
  <c r="D77" i="28"/>
  <c r="L57" i="28"/>
  <c r="M75" i="28"/>
  <c r="L50" i="28"/>
  <c r="F62" i="28"/>
  <c r="D71" i="28"/>
  <c r="G68" i="28"/>
  <c r="O57" i="28"/>
  <c r="J77" i="28"/>
  <c r="L68" i="28"/>
  <c r="I50" i="28"/>
  <c r="M51" i="28"/>
  <c r="G77" i="28"/>
  <c r="I57" i="28"/>
  <c r="I78" i="28"/>
  <c r="I74" i="28"/>
  <c r="F65" i="28"/>
  <c r="J69" i="28"/>
  <c r="F51" i="28"/>
  <c r="O66" i="28"/>
  <c r="I69" i="28"/>
  <c r="M56" i="28"/>
  <c r="J74" i="28"/>
  <c r="I72" i="28"/>
  <c r="M57" i="28"/>
  <c r="L54" i="28"/>
  <c r="C69" i="28"/>
  <c r="J66" i="28"/>
  <c r="J65" i="28"/>
  <c r="F56" i="28"/>
  <c r="C59" i="28"/>
  <c r="M53" i="28"/>
  <c r="O51" i="28"/>
  <c r="D59" i="28"/>
  <c r="J54" i="28"/>
  <c r="M63" i="28"/>
  <c r="L66" i="28"/>
  <c r="L69" i="28"/>
  <c r="L60" i="28"/>
  <c r="O60" i="28"/>
  <c r="F77" i="28"/>
  <c r="F78" i="28"/>
  <c r="G66" i="28"/>
  <c r="J75" i="28"/>
  <c r="J59" i="28"/>
  <c r="M68" i="28"/>
  <c r="F66" i="28"/>
  <c r="J60" i="28"/>
  <c r="M69" i="28"/>
  <c r="F59" i="28"/>
  <c r="M74" i="28"/>
  <c r="C75" i="28"/>
  <c r="C74" i="28"/>
  <c r="D53" i="28"/>
  <c r="C57" i="28"/>
  <c r="M71" i="28"/>
  <c r="O72" i="28"/>
  <c r="J71" i="28"/>
  <c r="I54" i="28"/>
  <c r="C54" i="28"/>
  <c r="I56" i="28"/>
  <c r="G78" i="28"/>
  <c r="L53" i="28"/>
  <c r="C65" i="28"/>
  <c r="F60" i="28"/>
  <c r="G54" i="28"/>
  <c r="F53" i="28"/>
  <c r="F63" i="28"/>
  <c r="G57" i="28"/>
  <c r="G65" i="28"/>
  <c r="M50" i="28"/>
  <c r="L62" i="28"/>
  <c r="O62" i="28"/>
  <c r="F57" i="28"/>
  <c r="G56" i="28"/>
  <c r="G71" i="28"/>
  <c r="I59" i="28"/>
  <c r="G69" i="28"/>
  <c r="G74" i="28"/>
  <c r="J63" i="28"/>
  <c r="C66" i="28"/>
  <c r="C51" i="28"/>
  <c r="D78" i="28"/>
  <c r="D54" i="28"/>
  <c r="D60" i="28"/>
  <c r="I66" i="28"/>
  <c r="I71" i="28"/>
  <c r="J62" i="28"/>
  <c r="L51" i="28"/>
  <c r="O53" i="28"/>
  <c r="D74" i="28"/>
  <c r="L58" i="28" l="1"/>
  <c r="M61" i="28"/>
  <c r="J64" i="28"/>
  <c r="I55" i="28"/>
  <c r="L55" i="28"/>
  <c r="O79" i="28"/>
  <c r="M70" i="28"/>
  <c r="M58" i="28"/>
  <c r="I61" i="28"/>
  <c r="L79" i="28"/>
  <c r="G70" i="28"/>
  <c r="J73" i="28"/>
  <c r="J61" i="28"/>
  <c r="I73" i="28"/>
  <c r="O70" i="28"/>
  <c r="J79" i="28"/>
  <c r="I52" i="28"/>
  <c r="F67" i="28"/>
  <c r="I64" i="28"/>
  <c r="O76" i="28"/>
  <c r="O64" i="28"/>
  <c r="O52" i="28"/>
  <c r="G73" i="28"/>
  <c r="G76" i="28"/>
  <c r="L76" i="28"/>
  <c r="L64" i="28"/>
  <c r="L52" i="28"/>
  <c r="I70" i="28"/>
  <c r="F76" i="28"/>
  <c r="F73" i="28"/>
  <c r="G79" i="28"/>
  <c r="F58" i="28"/>
  <c r="M73" i="28"/>
  <c r="J76" i="28"/>
  <c r="O67" i="28"/>
  <c r="G64" i="28"/>
  <c r="G67" i="28"/>
  <c r="F52" i="28"/>
  <c r="M67" i="28"/>
  <c r="M55" i="28"/>
  <c r="F79" i="28"/>
  <c r="J70" i="28"/>
  <c r="J58" i="28"/>
  <c r="O58" i="28"/>
  <c r="J52" i="28"/>
  <c r="O55" i="28"/>
  <c r="O73" i="28"/>
  <c r="O61" i="28"/>
  <c r="I76" i="28"/>
  <c r="G61" i="28"/>
  <c r="M79" i="28"/>
  <c r="G58" i="28"/>
  <c r="L73" i="28"/>
  <c r="L61" i="28"/>
  <c r="I79" i="28"/>
  <c r="F70" i="28"/>
  <c r="F64" i="28"/>
  <c r="L70" i="28"/>
  <c r="I58" i="28"/>
  <c r="L67" i="28"/>
  <c r="G55" i="28"/>
  <c r="M76" i="28"/>
  <c r="M64" i="28"/>
  <c r="M52" i="28"/>
  <c r="G52" i="28"/>
  <c r="I67" i="28"/>
  <c r="F61" i="28"/>
  <c r="J67" i="28"/>
  <c r="J55" i="28"/>
  <c r="F55" i="28"/>
  <c r="D61" i="28"/>
  <c r="C55" i="28"/>
  <c r="C58" i="28"/>
  <c r="D76" i="28"/>
  <c r="D67" i="28"/>
  <c r="D55" i="28"/>
  <c r="C64" i="28"/>
  <c r="D58" i="28"/>
  <c r="C73" i="28"/>
  <c r="D79" i="28"/>
  <c r="D64" i="28"/>
  <c r="C70" i="28"/>
  <c r="C79" i="28"/>
  <c r="D52" i="28"/>
  <c r="D70" i="28"/>
  <c r="C52" i="28"/>
  <c r="C61" i="28"/>
  <c r="C76" i="28"/>
  <c r="D73" i="28"/>
  <c r="C67" i="28"/>
  <c r="P50" i="28"/>
  <c r="P53" i="28"/>
  <c r="P29" i="28"/>
  <c r="P19" i="28"/>
  <c r="P16" i="28"/>
  <c r="P20" i="28"/>
  <c r="P46" i="28"/>
  <c r="P22" i="28"/>
  <c r="P72" i="28"/>
  <c r="P14" i="28"/>
  <c r="P4" i="28"/>
  <c r="P30" i="28"/>
  <c r="P59" i="28"/>
  <c r="P18" i="28"/>
  <c r="P65" i="28"/>
  <c r="P75" i="28"/>
  <c r="P31" i="28"/>
  <c r="P44" i="28"/>
  <c r="P37" i="28"/>
  <c r="P7" i="28"/>
  <c r="P57" i="28"/>
  <c r="P45" i="28"/>
  <c r="P12" i="28"/>
  <c r="P13" i="28"/>
  <c r="P36" i="28"/>
  <c r="P63" i="28"/>
  <c r="P69" i="28"/>
  <c r="P11" i="28"/>
  <c r="P27" i="28"/>
  <c r="P41" i="28"/>
  <c r="P24" i="28"/>
  <c r="P15" i="28"/>
  <c r="P26" i="28"/>
  <c r="P51" i="28"/>
  <c r="P40" i="28"/>
  <c r="P78" i="28"/>
  <c r="P6" i="28"/>
  <c r="P77" i="28"/>
  <c r="P62" i="28"/>
  <c r="P8" i="28"/>
  <c r="P60" i="28"/>
  <c r="P54" i="28"/>
  <c r="P17" i="28"/>
  <c r="P9" i="28"/>
  <c r="P5" i="28"/>
  <c r="P28" i="28"/>
  <c r="P66" i="28"/>
  <c r="P21" i="28"/>
  <c r="P39" i="28"/>
  <c r="P42" i="28"/>
  <c r="P74" i="28"/>
  <c r="P71" i="28"/>
  <c r="P68" i="28"/>
  <c r="P25" i="28"/>
  <c r="P23" i="28"/>
  <c r="P10" i="28"/>
  <c r="P38" i="28"/>
  <c r="P43" i="28"/>
  <c r="P56" i="28"/>
  <c r="P37" i="29" l="1"/>
  <c r="P39" i="29"/>
  <c r="P38" i="29"/>
  <c r="P36" i="29"/>
  <c r="P79" i="28"/>
  <c r="P55" i="28"/>
  <c r="P58" i="28"/>
  <c r="P70" i="28"/>
  <c r="P76" i="28"/>
  <c r="P67" i="28"/>
  <c r="P61" i="28"/>
  <c r="P73" i="28"/>
  <c r="P64" i="28"/>
  <c r="P52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<sst xmlns="http://schemas.openxmlformats.org/spreadsheetml/2006/main" count="2367" uniqueCount="420">
  <si>
    <t>TC_start_Open Home page</t>
  </si>
  <si>
    <t>-</t>
  </si>
  <si>
    <t>TC_Search by Name</t>
  </si>
  <si>
    <t>TC_Open Random page &gt;1</t>
  </si>
  <si>
    <t>TC_Open Random page =1</t>
  </si>
  <si>
    <t>3.26 K</t>
  </si>
  <si>
    <t>TC_Open Random Date</t>
  </si>
  <si>
    <t>TC_Open Predefined Date</t>
  </si>
  <si>
    <t>2.41 K</t>
  </si>
  <si>
    <t>TC_Open Large Calendar</t>
  </si>
  <si>
    <t>TC_Open Home page</t>
  </si>
  <si>
    <t>TC_Open Contacts</t>
  </si>
  <si>
    <t>TC_Ed_Open login page</t>
  </si>
  <si>
    <t>TC_Ed_Open editpost page</t>
  </si>
  <si>
    <t>1.04 K</t>
  </si>
  <si>
    <t>TC_Ed_Open Random post</t>
  </si>
  <si>
    <t>TC_Ed_Open Predefined Date</t>
  </si>
  <si>
    <t>TC_Ed_Open Home page</t>
  </si>
  <si>
    <t>TC_Ed_Login</t>
  </si>
  <si>
    <t>TC_Ed_LogOff</t>
  </si>
  <si>
    <t>TC_Ad_Open login page</t>
  </si>
  <si>
    <t>TC_Ad_Open Users page</t>
  </si>
  <si>
    <t>TC_Ad_Open USERS menu</t>
  </si>
  <si>
    <t>TC_Ad_Open Home page</t>
  </si>
  <si>
    <t>TC_Ad_Open Admin Page</t>
  </si>
  <si>
    <t>TC_Ad_Login</t>
  </si>
  <si>
    <t>1.48 K</t>
  </si>
  <si>
    <t>TC_Ad_LogOff</t>
  </si>
  <si>
    <t>1.25 K</t>
  </si>
  <si>
    <t>TC_Ad_Delete user</t>
  </si>
  <si>
    <t>Open first post</t>
  </si>
  <si>
    <t>TC_Ed_Editpost</t>
  </si>
  <si>
    <t>leave a comment</t>
  </si>
  <si>
    <t>1.76 K</t>
  </si>
  <si>
    <t>TC_Ad_Add user</t>
  </si>
  <si>
    <t>Open Random post</t>
  </si>
  <si>
    <t>transaction</t>
  </si>
  <si>
    <t>NumberOfSamples</t>
  </si>
  <si>
    <t>Average</t>
  </si>
  <si>
    <t>pct90</t>
  </si>
  <si>
    <t>pct95</t>
  </si>
  <si>
    <t>pct99</t>
  </si>
  <si>
    <t>Min</t>
  </si>
  <si>
    <t>Max</t>
  </si>
  <si>
    <t>Error Count </t>
  </si>
  <si>
    <t>1.70 K</t>
  </si>
  <si>
    <t>1.42 K</t>
  </si>
  <si>
    <t>1.56 K</t>
  </si>
  <si>
    <t>1.52 K</t>
  </si>
  <si>
    <t>1.16 K</t>
  </si>
  <si>
    <t>1.55 K</t>
  </si>
  <si>
    <t>1.21 K</t>
  </si>
  <si>
    <t>1.19 K</t>
  </si>
  <si>
    <t>1.22 K</t>
  </si>
  <si>
    <t>1.29 K</t>
  </si>
  <si>
    <t>1.06 K</t>
  </si>
  <si>
    <t>1.28 K</t>
  </si>
  <si>
    <t>1.45 K</t>
  </si>
  <si>
    <t>1.59 K</t>
  </si>
  <si>
    <t>1.40 K</t>
  </si>
  <si>
    <t>'</t>
  </si>
  <si>
    <t>3.14 K</t>
  </si>
  <si>
    <t>2.56 K</t>
  </si>
  <si>
    <t>2.43 K</t>
  </si>
  <si>
    <t>6x3Gb</t>
  </si>
  <si>
    <t>6x4Gb</t>
  </si>
  <si>
    <t>6x6Gb</t>
  </si>
  <si>
    <t>1.36 K</t>
  </si>
  <si>
    <t>1.15 K</t>
  </si>
  <si>
    <t>3.02 K</t>
  </si>
  <si>
    <t>2.48 K</t>
  </si>
  <si>
    <t>Throughput max (rps)</t>
  </si>
  <si>
    <t>Throughput avg (rps)</t>
  </si>
  <si>
    <t>CPU usage max (%)</t>
  </si>
  <si>
    <t xml:space="preserve">CPU usage avg (%)  </t>
  </si>
  <si>
    <t>Memory usage max (%)</t>
  </si>
  <si>
    <t>Memory usage avg (%)</t>
  </si>
  <si>
    <t>An effective duration of test (sec)</t>
  </si>
  <si>
    <t>Transactions count</t>
  </si>
  <si>
    <t>Error count</t>
  </si>
  <si>
    <t>Averge error rate (%)</t>
  </si>
  <si>
    <t>N</t>
  </si>
  <si>
    <t>1.66 K</t>
  </si>
  <si>
    <t>1.51 K</t>
  </si>
  <si>
    <t>3.59 K</t>
  </si>
  <si>
    <t>2.10 K</t>
  </si>
  <si>
    <t>3.75 K</t>
  </si>
  <si>
    <t>1.00 K</t>
  </si>
  <si>
    <t>2.52 K</t>
  </si>
  <si>
    <t>3.00 K</t>
  </si>
  <si>
    <t>4.78 K</t>
  </si>
  <si>
    <t>Performance Indicators</t>
  </si>
  <si>
    <t>IIS stopped during the test</t>
  </si>
  <si>
    <t>2.07 K</t>
  </si>
  <si>
    <t>1.02 K</t>
  </si>
  <si>
    <t>4.05 K</t>
  </si>
  <si>
    <t>1.61 K</t>
  </si>
  <si>
    <t>1.86 K</t>
  </si>
  <si>
    <t>2.27 K</t>
  </si>
  <si>
    <t>4.82 K</t>
  </si>
  <si>
    <t>1.10 K</t>
  </si>
  <si>
    <t>1.20 K</t>
  </si>
  <si>
    <t>2.49 K</t>
  </si>
  <si>
    <t>1.58 K</t>
  </si>
  <si>
    <t>1.79 K</t>
  </si>
  <si>
    <t>1.77 K</t>
  </si>
  <si>
    <t>4.08 K</t>
  </si>
  <si>
    <t>5.07 K</t>
  </si>
  <si>
    <t>3.63 K</t>
  </si>
  <si>
    <t>1.65 K</t>
  </si>
  <si>
    <t>1.31 K</t>
  </si>
  <si>
    <t>1.47 K</t>
  </si>
  <si>
    <t>2.82 K</t>
  </si>
  <si>
    <t>1.38 K</t>
  </si>
  <si>
    <t>1.89 K</t>
  </si>
  <si>
    <t>1.17 K</t>
  </si>
  <si>
    <t>4.04 K</t>
  </si>
  <si>
    <t>3.28 K</t>
  </si>
  <si>
    <t>2.50 K</t>
  </si>
  <si>
    <t>1.57 K</t>
  </si>
  <si>
    <t>3.72 K</t>
  </si>
  <si>
    <t>1.46 K</t>
  </si>
  <si>
    <t>1.05 K</t>
  </si>
  <si>
    <t>3.76 K</t>
  </si>
  <si>
    <t>1.73 K</t>
  </si>
  <si>
    <t>1.11 K</t>
  </si>
  <si>
    <t>1.72 K</t>
  </si>
  <si>
    <t>5.21 K</t>
  </si>
  <si>
    <t>1.71 K</t>
  </si>
  <si>
    <t>1.69 K</t>
  </si>
  <si>
    <t>5.20 K</t>
  </si>
  <si>
    <t>1.43 K</t>
  </si>
  <si>
    <t>2.08 K</t>
  </si>
  <si>
    <t>1.12 K</t>
  </si>
  <si>
    <t>1.34 K</t>
  </si>
  <si>
    <t>1.07 K</t>
  </si>
  <si>
    <t>1.35 K</t>
  </si>
  <si>
    <t>3.22 K</t>
  </si>
  <si>
    <t>8.09 K</t>
  </si>
  <si>
    <t>2.83 K</t>
  </si>
  <si>
    <t>Error Count</t>
  </si>
  <si>
    <t>5.48 K</t>
  </si>
  <si>
    <t>7.69 K</t>
  </si>
  <si>
    <t>7.70 K</t>
  </si>
  <si>
    <t>2.84 K</t>
  </si>
  <si>
    <t>7.58 K</t>
  </si>
  <si>
    <t>7.60 K</t>
  </si>
  <si>
    <t>8.14 K</t>
  </si>
  <si>
    <t>4.59 K</t>
  </si>
  <si>
    <t>2.35 K</t>
  </si>
  <si>
    <t>1.62 K</t>
  </si>
  <si>
    <t>7.61 K</t>
  </si>
  <si>
    <t>6.12 K</t>
  </si>
  <si>
    <t>11.13 K</t>
  </si>
  <si>
    <t>4.11 K</t>
  </si>
  <si>
    <t>9.12 K</t>
  </si>
  <si>
    <t>2.18 K</t>
  </si>
  <si>
    <t>5.41 K</t>
  </si>
  <si>
    <t>1.92 K</t>
  </si>
  <si>
    <t>3.66 K</t>
  </si>
  <si>
    <t>7.23 K</t>
  </si>
  <si>
    <t>7.26 K</t>
  </si>
  <si>
    <t>6.91 K</t>
  </si>
  <si>
    <t>6.93 K</t>
  </si>
  <si>
    <t>3.67 K</t>
  </si>
  <si>
    <t>6.72 K</t>
  </si>
  <si>
    <t>5.14 K</t>
  </si>
  <si>
    <t>5.17 K</t>
  </si>
  <si>
    <t>6.56 K</t>
  </si>
  <si>
    <t>6.51 K</t>
  </si>
  <si>
    <t>90.85 K</t>
  </si>
  <si>
    <t>91.15 K</t>
  </si>
  <si>
    <t>Y</t>
  </si>
  <si>
    <t>1.18 K</t>
  </si>
  <si>
    <t>2.23 K</t>
  </si>
  <si>
    <t>3.96 K</t>
  </si>
  <si>
    <t>7.44 K</t>
  </si>
  <si>
    <t>1x6Gb</t>
  </si>
  <si>
    <t>2x6Gb</t>
  </si>
  <si>
    <t>3x6Gb</t>
  </si>
  <si>
    <t>4x6Gb</t>
  </si>
  <si>
    <t>DB_1x6Gb</t>
  </si>
  <si>
    <t>DB_2x6Gb</t>
  </si>
  <si>
    <t>DB_3x6Gb</t>
  </si>
  <si>
    <t>DB_4x6Gb</t>
  </si>
  <si>
    <t>DB_6x6Gb</t>
  </si>
  <si>
    <t>6x2Gb</t>
  </si>
  <si>
    <t>DB_6x2Gb</t>
  </si>
  <si>
    <t>DB_6x3Gb</t>
  </si>
  <si>
    <t>DB_6x4Gb</t>
  </si>
  <si>
    <t>http://localhost:3000/d/rxKcwpFmk_3/load-test-monitoring_3?orgId=1&amp;from=1679425396753&amp;to=1679426302122&amp;var-group_time=5s&amp;var-metric=All&amp;var-scenario=All&amp;var-transactions=All&amp;var-server_measurements=All&amp;var-host=All&amp;var-measurement=jmeter</t>
  </si>
  <si>
    <t>1.60 K</t>
  </si>
  <si>
    <t>1.90 K</t>
  </si>
  <si>
    <t>3.97 K</t>
  </si>
  <si>
    <t>3.16 K</t>
  </si>
  <si>
    <t>8.25 K</t>
  </si>
  <si>
    <t>8.26 K</t>
  </si>
  <si>
    <t>5.85 K</t>
  </si>
  <si>
    <t>5.90 K</t>
  </si>
  <si>
    <t>6.00 K</t>
  </si>
  <si>
    <t>6.04 K</t>
  </si>
  <si>
    <t>3.93 K</t>
  </si>
  <si>
    <t>7.53 K</t>
  </si>
  <si>
    <t>7.56 K</t>
  </si>
  <si>
    <t>8.13 K</t>
  </si>
  <si>
    <t>8.17 K</t>
  </si>
  <si>
    <t>1.85 K</t>
  </si>
  <si>
    <t>5.87 K</t>
  </si>
  <si>
    <t>5.92 K</t>
  </si>
  <si>
    <t>1.78 K</t>
  </si>
  <si>
    <t>5.01 K</t>
  </si>
  <si>
    <t>8.70 K</t>
  </si>
  <si>
    <t>10.54 K</t>
  </si>
  <si>
    <t>2.93 K</t>
  </si>
  <si>
    <t>8.54 K</t>
  </si>
  <si>
    <t>2.06 K</t>
  </si>
  <si>
    <t>2.81 K</t>
  </si>
  <si>
    <t>2.87 K</t>
  </si>
  <si>
    <t>2.88 K</t>
  </si>
  <si>
    <t>4.74 K</t>
  </si>
  <si>
    <t>9.60 K</t>
  </si>
  <si>
    <t>5.70 K</t>
  </si>
  <si>
    <t>8.23 K</t>
  </si>
  <si>
    <t>8.24 K</t>
  </si>
  <si>
    <t>1.39 K</t>
  </si>
  <si>
    <t>7.32 K</t>
  </si>
  <si>
    <t>7.37 K</t>
  </si>
  <si>
    <t>4.57 K</t>
  </si>
  <si>
    <t>4.76 K</t>
  </si>
  <si>
    <t>5.88 K</t>
  </si>
  <si>
    <t>1.50 K</t>
  </si>
  <si>
    <t>4.17 K</t>
  </si>
  <si>
    <t>1.94 K</t>
  </si>
  <si>
    <t>1.95 K</t>
  </si>
  <si>
    <t>1.03 K</t>
  </si>
  <si>
    <t>4.14 K</t>
  </si>
  <si>
    <t>1.41 K</t>
  </si>
  <si>
    <t>2.05 K</t>
  </si>
  <si>
    <t>1.14 K</t>
  </si>
  <si>
    <t>1.97 K</t>
  </si>
  <si>
    <t>1.88 K</t>
  </si>
  <si>
    <t>1.13 K</t>
  </si>
  <si>
    <t>4.10 K</t>
  </si>
  <si>
    <t>2.99 K</t>
  </si>
  <si>
    <t>2.11 K</t>
  </si>
  <si>
    <t>1.81 K</t>
  </si>
  <si>
    <t>1.82 K</t>
  </si>
  <si>
    <t>1.98 K</t>
  </si>
  <si>
    <t>http://localhost:3000/d/rxKcwpFmk_3/load-test-monitoring_3?orgId=1&amp;from=1679433156293&amp;to=1679434065311&amp;var-group_time=5s&amp;var-metric=All&amp;var-scenario=All&amp;var-transactions=All&amp;var-server_measurements=All&amp;var-host=All&amp;var-measurement=jmeter</t>
  </si>
  <si>
    <t>2.03 K</t>
  </si>
  <si>
    <t>2.44 K</t>
  </si>
  <si>
    <t>3.80 K</t>
  </si>
  <si>
    <t>3.53 K</t>
  </si>
  <si>
    <t>2.75 K</t>
  </si>
  <si>
    <t>3.65 K</t>
  </si>
  <si>
    <t>2.63 K</t>
  </si>
  <si>
    <t>3.88 K</t>
  </si>
  <si>
    <t>3.23 K</t>
  </si>
  <si>
    <t>1.26 K</t>
  </si>
  <si>
    <t>3.18 K</t>
  </si>
  <si>
    <t>1.93 K</t>
  </si>
  <si>
    <t>3.98 K</t>
  </si>
  <si>
    <t>1.08 K</t>
  </si>
  <si>
    <t>3.39 K</t>
  </si>
  <si>
    <t>3.86 K</t>
  </si>
  <si>
    <t>1.84 K</t>
  </si>
  <si>
    <t>4.07 K</t>
  </si>
  <si>
    <t>4.80 K</t>
  </si>
  <si>
    <t>5.18 K</t>
  </si>
  <si>
    <t>5.31 K</t>
  </si>
  <si>
    <t>5.64 K</t>
  </si>
  <si>
    <t>4.35 K</t>
  </si>
  <si>
    <t>4.37 K</t>
  </si>
  <si>
    <t>2.72 K</t>
  </si>
  <si>
    <t>3.79 K</t>
  </si>
  <si>
    <t>2.97 K</t>
  </si>
  <si>
    <t>3.10 K</t>
  </si>
  <si>
    <t>3.87 K</t>
  </si>
  <si>
    <t>4.00 K</t>
  </si>
  <si>
    <t>2.65 K</t>
  </si>
  <si>
    <t>4.39 K</t>
  </si>
  <si>
    <t>4.03 K</t>
  </si>
  <si>
    <t>1.54 K</t>
  </si>
  <si>
    <t>3.38 K</t>
  </si>
  <si>
    <t>3.43 K</t>
  </si>
  <si>
    <t>3.31 K</t>
  </si>
  <si>
    <t>1.44 K</t>
  </si>
  <si>
    <t>2.92 K</t>
  </si>
  <si>
    <t>1.68 K</t>
  </si>
  <si>
    <t>3.30 K</t>
  </si>
  <si>
    <t>1.30 K</t>
  </si>
  <si>
    <t>-1.68 Tri</t>
  </si>
  <si>
    <t>3.03 K</t>
  </si>
  <si>
    <t>1.32 K</t>
  </si>
  <si>
    <t>1.87 K</t>
  </si>
  <si>
    <t>2.71 K</t>
  </si>
  <si>
    <t>5.04 K</t>
  </si>
  <si>
    <t>1.24 K</t>
  </si>
  <si>
    <t>3.83 K</t>
  </si>
  <si>
    <t>1.49 K</t>
  </si>
  <si>
    <t>3.78 K</t>
  </si>
  <si>
    <t>1.83 K</t>
  </si>
  <si>
    <t>4.25 K</t>
  </si>
  <si>
    <t>4.26 K</t>
  </si>
  <si>
    <t>1.01 K</t>
  </si>
  <si>
    <t>4.06 K</t>
  </si>
  <si>
    <t>4.15 K</t>
  </si>
  <si>
    <t>3.90 K</t>
  </si>
  <si>
    <t>2.28 K</t>
  </si>
  <si>
    <t>4.02 K</t>
  </si>
  <si>
    <t>3.82 K</t>
  </si>
  <si>
    <t>4.13 K</t>
  </si>
  <si>
    <t>2.76 K</t>
  </si>
  <si>
    <t>1.80 K</t>
  </si>
  <si>
    <t>3.19 K</t>
  </si>
  <si>
    <t>3.89 K</t>
  </si>
  <si>
    <t>5.72 K</t>
  </si>
  <si>
    <t>3.99 K</t>
  </si>
  <si>
    <t>3.37 K</t>
  </si>
  <si>
    <t>3.25 K</t>
  </si>
  <si>
    <t>http://localhost:3000/d/rxKcwpFmk_3/load-test-monitoring_3?orgId=1&amp;from=1679435247981&amp;to=1679436156185&amp;var-group_time=5s&amp;var-metric=All&amp;var-scenario=All&amp;var-transactions=All&amp;var-server_measurements=All&amp;var-host=All&amp;var-measurement=jmeter</t>
  </si>
  <si>
    <t>2.30 K</t>
  </si>
  <si>
    <t>1.27 K</t>
  </si>
  <si>
    <t>2.95 K</t>
  </si>
  <si>
    <t>2.96 K</t>
  </si>
  <si>
    <t>2.47 K</t>
  </si>
  <si>
    <t>2.00 K</t>
  </si>
  <si>
    <t>1.23 K</t>
  </si>
  <si>
    <t>2.89 K</t>
  </si>
  <si>
    <t>1.91 K</t>
  </si>
  <si>
    <t>2.31 K</t>
  </si>
  <si>
    <t>2.25 K</t>
  </si>
  <si>
    <t>2.90 K</t>
  </si>
  <si>
    <t>5.99 K</t>
  </si>
  <si>
    <t>2.09 K</t>
  </si>
  <si>
    <t>3.07 K</t>
  </si>
  <si>
    <t>1.67 K</t>
  </si>
  <si>
    <t>2.22 K</t>
  </si>
  <si>
    <t>2.91 K</t>
  </si>
  <si>
    <t>http://localhost:3000/d/rxKcwpFmk_3/load-test-monitoring_3?orgId=1&amp;from=1679469416533&amp;to=1679470319863&amp;var-group_time=5s&amp;var-metric=All&amp;var-scenario=All&amp;var-transactions=All&amp;var-server_measurements=All&amp;var-host=All&amp;var-measurement=jmeter</t>
  </si>
  <si>
    <t>3.35 K</t>
  </si>
  <si>
    <t>3.36 K</t>
  </si>
  <si>
    <t>3.58 K</t>
  </si>
  <si>
    <t>1.33 K</t>
  </si>
  <si>
    <t>3.46 K</t>
  </si>
  <si>
    <t>1.09 K</t>
  </si>
  <si>
    <t>3.60 K</t>
  </si>
  <si>
    <t>2.55 K</t>
  </si>
  <si>
    <t>4.30 K</t>
  </si>
  <si>
    <t>1.37 K</t>
  </si>
  <si>
    <t>3.42 K</t>
  </si>
  <si>
    <t>3.29 K</t>
  </si>
  <si>
    <t>3.45 K</t>
  </si>
  <si>
    <t>2.34 K</t>
  </si>
  <si>
    <t>5.37 K</t>
  </si>
  <si>
    <t>6.18 K</t>
  </si>
  <si>
    <t>5.91 K</t>
  </si>
  <si>
    <t>3.20 K</t>
  </si>
  <si>
    <t>3.12 K</t>
  </si>
  <si>
    <t>3.13 K</t>
  </si>
  <si>
    <t>2.04 K</t>
  </si>
  <si>
    <t>2.94 K</t>
  </si>
  <si>
    <t>http://localhost:3000/d/rxKcwpFmk_3/load-test-monitoring_3?orgId=1&amp;from=1679480542594&amp;to=1679481446161&amp;var-group_time=5s&amp;var-metric=All&amp;var-scenario=All&amp;var-transactions=All&amp;var-server_measurements=All&amp;var-host=All&amp;var-measurement=jmeter</t>
  </si>
  <si>
    <t>4.27 K</t>
  </si>
  <si>
    <t>3.73 K</t>
  </si>
  <si>
    <t>5.47 K</t>
  </si>
  <si>
    <t>3.91 K</t>
  </si>
  <si>
    <t>3.92 K</t>
  </si>
  <si>
    <t>3.11 K</t>
  </si>
  <si>
    <t>4.83 K</t>
  </si>
  <si>
    <t>4.85 K</t>
  </si>
  <si>
    <t>3.61 K</t>
  </si>
  <si>
    <t>1.75 K</t>
  </si>
  <si>
    <t>4.22 K</t>
  </si>
  <si>
    <t>2.12 K</t>
  </si>
  <si>
    <t>6.55 K</t>
  </si>
  <si>
    <t>6.65 K</t>
  </si>
  <si>
    <t>5.53 K</t>
  </si>
  <si>
    <t>4.84 K</t>
  </si>
  <si>
    <t>1.74 K</t>
  </si>
  <si>
    <t>4.52 K</t>
  </si>
  <si>
    <t>http://localhost:3000/d/rxKcwpFmk_3/load-test-monitoring_3?orgId=1&amp;from=1679487541784&amp;to=1679488451007&amp;var-group_time=5s&amp;var-metric=All&amp;var-scenario=All&amp;var-transactions=All&amp;var-server_measurements=All&amp;var-host=All&amp;var-measurement=jmeter</t>
  </si>
  <si>
    <t>1.64 K</t>
  </si>
  <si>
    <t>3.40 K</t>
  </si>
  <si>
    <t>3.77 K</t>
  </si>
  <si>
    <t>4.28 K</t>
  </si>
  <si>
    <t>3.85 K</t>
  </si>
  <si>
    <t>2.15 K</t>
  </si>
  <si>
    <t>4.41 K</t>
  </si>
  <si>
    <t>2.29 K</t>
  </si>
  <si>
    <t>2.64 K</t>
  </si>
  <si>
    <t>2.74 K</t>
  </si>
  <si>
    <t>3.27 K</t>
  </si>
  <si>
    <t>2.53 K</t>
  </si>
  <si>
    <t>4.67 K</t>
  </si>
  <si>
    <t>6.36 K</t>
  </si>
  <si>
    <t>4.40 K</t>
  </si>
  <si>
    <t>2.32 K</t>
  </si>
  <si>
    <t>http://localhost:3000/d/rxKcwpFmk_3/load-test-monitoring_3?orgId=1&amp;from=1679428773329&amp;to=1679429680019&amp;var-group_time=5s&amp;var-metric=All&amp;var-scenario=All&amp;var-transactions=All&amp;var-server_measurements=All&amp;var-host=All&amp;var-measurement=jmeter</t>
  </si>
  <si>
    <t>2.68 K</t>
  </si>
  <si>
    <t>2.69 K</t>
  </si>
  <si>
    <t>2.01 K</t>
  </si>
  <si>
    <t>-39.99 Bil</t>
  </si>
  <si>
    <t>43.00</t>
  </si>
  <si>
    <t>2.66 K</t>
  </si>
  <si>
    <t>3.09 K</t>
  </si>
  <si>
    <t>5.40 K</t>
  </si>
  <si>
    <t>4.43 K</t>
  </si>
  <si>
    <t>http://localhost:3000/d/rxKcwpFmk_3/load-test-monitoring_3?orgId=1&amp;from=1679558962812&amp;to=1679559868046&amp;var-group_time=5s&amp;var-metric=All&amp;var-scenario=All&amp;var-transactions=All&amp;var-server_measurements=All&amp;var-host=All&amp;var-measurement=jmeter</t>
  </si>
  <si>
    <t>http://localhost:3000/d/rxKcwpFmk_3/load-test-monitoring_3?orgId=1&amp;from=1678320946771&amp;to=1678321536094&amp;var-group_time=5s&amp;var-metric=All&amp;var-scenario=All&amp;var-transactions=All&amp;var-server_measurements=All&amp;var-host=All&amp;var-measurement=jmeter</t>
  </si>
  <si>
    <t>http://localhost:3000/d/rxKcwpFmk_3/load-test-monitoring_3?orgId=1&amp;from=1678343582544&amp;to=1678343831329&amp;var-group_time=5s&amp;var-metric=All&amp;var-scenario=All&amp;var-transactions=All&amp;var-server_measurements=All&amp;var-host=All&amp;var-measurement=jmeter</t>
  </si>
  <si>
    <t>http://localhost:3000/d/rxKcwpFmk_3/load-test-monitoring_3?orgId=1&amp;from=1678345020904&amp;to=1678345339562&amp;var-group_time=5s&amp;var-metric=All&amp;var-scenario=All&amp;var-transactions=All&amp;var-server_measurements=All&amp;var-host=All&amp;var-measurement=jmeter</t>
  </si>
  <si>
    <t>http://localhost:3000/d/rxKcwpFmk_3/load-test-monitoring_3?orgId=1&amp;from=1677870478884&amp;to=1677870700753&amp;var-group_time=5s&amp;var-metric=All&amp;var-scenario=All&amp;var-transactions=All&amp;var-server_measurements=All&amp;var-host=All&amp;var-measurement=jmeter</t>
  </si>
  <si>
    <t>http://localhost:3000/d/rxKcwpFmk_3/load-test-monitoring_3?orgId=1&amp;from=1678364239833&amp;to=1678364570711&amp;var-group_time=5s&amp;var-metric=All&amp;var-scenario=All&amp;var-transactions=All&amp;var-server_measurements=All&amp;var-host=All&amp;var-measurement=jmeter</t>
  </si>
  <si>
    <t>http://localhost:3000/d/rxKcwpFmk_3/load-test-monitoring_3?orgId=1&amp;from=1677879113951&amp;to=1677880019631&amp;var-group_time=5s&amp;var-metric=All&amp;var-scenario=All&amp;var-transactions=All&amp;var-server_measurements=All&amp;var-host=All&amp;var-measurement=jmeter</t>
  </si>
  <si>
    <t>http://localhost:3000/d/rxKcwpFmk_3/load-test-monitoring_3?orgId=1&amp;from=1677880597508&amp;to=1677880775718&amp;var-group_time=5s&amp;var-metric=All&amp;var-scenario=All&amp;var-transactions=All&amp;var-server_measurements=All&amp;var-host=All&amp;var-measurement=jmeter</t>
  </si>
  <si>
    <t>http://localhost:3000/d/rxKcwpFmk_3/load-test-monitoring_3?orgId=1&amp;from=1678315331522&amp;to=1678316240245&amp;var-group_time=5s&amp;var-metric=All&amp;var-scenario=All&amp;var-transactions=All&amp;var-server_measurements=All&amp;var-host=All&amp;var-measurement=jmeter</t>
  </si>
  <si>
    <t>Data converted to digital format</t>
  </si>
  <si>
    <t xml:space="preserve"> -- Data --</t>
  </si>
  <si>
    <t xml:space="preserve"> -- Performance Ind. 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</si>
</sst>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rgb="FF33A2E5"/>
      <name val="Roboto"/>
    </font>
    <font>
      <sz val="11"/>
      <color theme="1"/>
      <name val="Calibri"/>
      <family val="2"/>
      <charset val="204"/>
      <scheme val="minor"/>
    </font>
    <font>
      <sz val="8"/>
      <color rgb="FFCCCCDC"/>
      <name val="Roboto"/>
      <charset val="204"/>
    </font>
    <font>
      <u/>
      <sz val="11"/>
      <color theme="10"/>
      <name val="Calibri"/>
      <family val="2"/>
      <scheme val="minor"/>
    </font>
    <font>
      <sz val="8"/>
      <color rgb="FF33A2E5"/>
      <name val="Roboto"/>
      <charset val="204"/>
    </font>
    <font>
      <sz val="11"/>
      <color theme="0"/>
      <name val="Calibri"/>
      <family val="2"/>
      <scheme val="minor"/>
    </font>
    <font>
      <sz val="8"/>
      <color rgb="FF33A2E5"/>
      <name val="Roboto"/>
      <charset val="204"/>
    </font>
    <font>
      <b/>
      <sz val="9"/>
      <color theme="1"/>
      <name val="Calibri"/>
      <family val="2"/>
      <scheme val="minor"/>
    </font>
    <font>
      <b/>
      <sz val="9"/>
      <color rgb="FF33A2E5"/>
      <name val="Roboto"/>
      <charset val="204"/>
    </font>
  </fonts>
  <fills count="8">
    <fill>
      <patternFill patternType="none"/>
    </fill>
    <fill>
      <patternFill patternType="gray125"/>
    </fill>
    <fill>
      <patternFill patternType="solid">
        <fgColor rgb="FF181B1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/>
      <right style="medium">
        <color rgb="FF111217"/>
      </right>
      <top/>
      <bottom style="medium">
        <color rgb="FF111217"/>
      </bottom>
      <diagonal/>
    </border>
    <border>
      <left/>
      <right/>
      <top/>
      <bottom style="medium">
        <color rgb="FF11121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7">
    <xf numFmtId="0" fontId="0" fillId="0" borderId="0" xfId="0"/>
    <xf numFmtId="0" fontId="2" fillId="0" borderId="0" xfId="0" applyFont="1"/>
    <xf numFmtId="1" fontId="0" fillId="0" borderId="0" xfId="0" applyNumberForma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164" fontId="0" fillId="3" borderId="0" xfId="0" applyNumberFormat="1" applyFill="1"/>
    <xf numFmtId="1" fontId="0" fillId="3" borderId="0" xfId="0" applyNumberFormat="1" applyFill="1"/>
    <xf numFmtId="0" fontId="2" fillId="0" borderId="3" xfId="0" applyFont="1" applyBorder="1"/>
    <xf numFmtId="0" fontId="0" fillId="0" borderId="3" xfId="0" applyBorder="1"/>
    <xf numFmtId="1" fontId="0" fillId="0" borderId="3" xfId="0" applyNumberFormat="1" applyBorder="1"/>
    <xf numFmtId="1" fontId="2" fillId="0" borderId="3" xfId="0" applyNumberFormat="1" applyFont="1" applyBorder="1"/>
    <xf numFmtId="1" fontId="2" fillId="0" borderId="3" xfId="0" applyNumberFormat="1" applyFont="1" applyBorder="1" applyAlignment="1">
      <alignment horizontal="right"/>
    </xf>
    <xf numFmtId="0" fontId="4" fillId="0" borderId="3" xfId="0" applyFont="1" applyBorder="1"/>
    <xf numFmtId="1" fontId="4" fillId="0" borderId="3" xfId="0" applyNumberFormat="1" applyFont="1" applyBorder="1"/>
    <xf numFmtId="164" fontId="2" fillId="0" borderId="3" xfId="0" applyNumberFormat="1" applyFont="1" applyBorder="1"/>
    <xf numFmtId="0" fontId="2" fillId="4" borderId="3" xfId="0" applyFont="1" applyFill="1" applyBorder="1"/>
    <xf numFmtId="9" fontId="2" fillId="0" borderId="3" xfId="1" applyFont="1" applyBorder="1"/>
    <xf numFmtId="165" fontId="2" fillId="0" borderId="3" xfId="1" applyNumberFormat="1" applyFont="1" applyBorder="1"/>
    <xf numFmtId="165" fontId="0" fillId="0" borderId="3" xfId="0" applyNumberFormat="1" applyBorder="1"/>
    <xf numFmtId="9" fontId="2" fillId="3" borderId="3" xfId="1" applyFont="1" applyFill="1" applyBorder="1"/>
    <xf numFmtId="0" fontId="5" fillId="2" borderId="1" xfId="0" applyFont="1" applyFill="1" applyBorder="1" applyAlignment="1">
      <alignment horizontal="left" vertical="center" wrapText="1" indent="1"/>
    </xf>
    <xf numFmtId="0" fontId="5" fillId="2" borderId="2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left" vertical="center" wrapText="1" indent="1"/>
    </xf>
    <xf numFmtId="0" fontId="6" fillId="5" borderId="0" xfId="2" applyFill="1"/>
    <xf numFmtId="0" fontId="9" fillId="2" borderId="0" xfId="0" applyFont="1" applyFill="1" applyAlignment="1">
      <alignment horizontal="left" vertical="center" wrapText="1" indent="1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8" fillId="0" borderId="0" xfId="0" applyFont="1"/>
    <xf numFmtId="0" fontId="3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1" fillId="2" borderId="0" xfId="0" applyFont="1" applyFill="1" applyAlignment="1">
      <alignment horizontal="center" vertical="center" wrapText="1"/>
    </xf>
    <xf numFmtId="1" fontId="2" fillId="6" borderId="3" xfId="0" applyNumberFormat="1" applyFont="1" applyFill="1" applyBorder="1" applyAlignment="1">
      <alignment horizontal="right"/>
    </xf>
    <xf numFmtId="1" fontId="2" fillId="6" borderId="3" xfId="0" applyNumberFormat="1" applyFont="1" applyFill="1" applyBorder="1"/>
    <xf numFmtId="0" fontId="4" fillId="4" borderId="3" xfId="0" applyFont="1" applyFill="1" applyBorder="1" applyAlignment="1">
      <alignment horizontal="center"/>
    </xf>
    <xf numFmtId="0" fontId="4" fillId="3" borderId="3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XML vs DB </a:t>
            </a:r>
            <a:br>
              <a:rPr lang="en-US" sz="1600" b="0" i="0" u="none" strike="noStrike" baseline="0">
                <a:effectLst/>
              </a:rPr>
            </a:br>
            <a:r>
              <a:rPr lang="en-US" sz="1600" b="0" i="0" baseline="0">
                <a:effectLst/>
              </a:rPr>
              <a:t>Average (ms) for CPUs=6 RAM=2,3,4,6Gb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3"/>
          <c:order val="0"/>
          <c:tx>
            <c:strRef>
              <c:f>'Avg_CPUs=6'!$P$3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'Avg_CPUs=6'!$P$4:$P$11</c:f>
              <c:numCache>
                <c:formatCode>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1BF4-4E98-97E0-29074C2B63C2}"/>
            </c:ext>
          </c:extLst>
        </c:ser>
        <c:ser>
          <c:idx val="12"/>
          <c:order val="1"/>
          <c:tx>
            <c:strRef>
              <c:f>'Avg_CPUs=6'!$O$3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'Avg_CPUs=6'!$O$4:$O$11</c:f>
              <c:numCache>
                <c:formatCode>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1-1BF4-4E98-97E0-29074C2B63C2}"/>
            </c:ext>
          </c:extLst>
        </c:ser>
        <c:ser>
          <c:idx val="11"/>
          <c:order val="2"/>
          <c:tx>
            <c:strRef>
              <c:f>'Avg_CPUs=6'!$N$3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'Avg_CPUs=6'!$N$4:$N$11</c:f>
              <c:numCache>
                <c:formatCode>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1BF4-4E98-97E0-29074C2B63C2}"/>
            </c:ext>
          </c:extLst>
        </c:ser>
        <c:ser>
          <c:idx val="10"/>
          <c:order val="3"/>
          <c:tx>
            <c:strRef>
              <c:f>'Avg_CPUs=6'!$M$3</c:f>
              <c:strCache>
                <c:ptCount val="1"/>
                <c:pt idx="0">
                  <c:v>DB_6x6Gb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'Avg_CPUs=6'!$M$4:$M$11</c:f>
              <c:numCache>
                <c:formatCode>0</c:formatCode>
                <c:ptCount val="8"/>
                <c:pt idx="0">
                  <c:v>447.58</c:v>
                </c:pt>
                <c:pt idx="1">
                  <c:v>130.15</c:v>
                </c:pt>
                <c:pt idx="2">
                  <c:v>131.11000000000001</c:v>
                </c:pt>
                <c:pt idx="3">
                  <c:v>42.61</c:v>
                </c:pt>
                <c:pt idx="4">
                  <c:v>102.47</c:v>
                </c:pt>
                <c:pt idx="5">
                  <c:v>70.83</c:v>
                </c:pt>
                <c:pt idx="6">
                  <c:v>150.03</c:v>
                </c:pt>
                <c:pt idx="7">
                  <c:v>113.52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4-4E98-97E0-29074C2B63C2}"/>
            </c:ext>
          </c:extLst>
        </c:ser>
        <c:ser>
          <c:idx val="9"/>
          <c:order val="4"/>
          <c:tx>
            <c:strRef>
              <c:f>'Avg_CPUs=6'!$L$3</c:f>
              <c:strCache>
                <c:ptCount val="1"/>
                <c:pt idx="0">
                  <c:v>6x6Gb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'Avg_CPUs=6'!$L$4:$L$11</c:f>
              <c:numCache>
                <c:formatCode>0</c:formatCode>
                <c:ptCount val="8"/>
                <c:pt idx="0">
                  <c:v>154.66</c:v>
                </c:pt>
                <c:pt idx="1">
                  <c:v>19.829999999999998</c:v>
                </c:pt>
                <c:pt idx="2">
                  <c:v>31.84</c:v>
                </c:pt>
                <c:pt idx="3">
                  <c:v>31.79</c:v>
                </c:pt>
                <c:pt idx="4">
                  <c:v>16.16</c:v>
                </c:pt>
                <c:pt idx="5">
                  <c:v>15.99</c:v>
                </c:pt>
                <c:pt idx="6">
                  <c:v>73.290000000000006</c:v>
                </c:pt>
                <c:pt idx="7">
                  <c:v>27.88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F4-4E98-97E0-29074C2B63C2}"/>
            </c:ext>
          </c:extLst>
        </c:ser>
        <c:ser>
          <c:idx val="8"/>
          <c:order val="5"/>
          <c:tx>
            <c:strRef>
              <c:f>'Avg_CPUs=6'!$K$3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'Avg_CPUs=6'!$K$4:$K$11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5-1BF4-4E98-97E0-29074C2B63C2}"/>
            </c:ext>
          </c:extLst>
        </c:ser>
        <c:ser>
          <c:idx val="7"/>
          <c:order val="6"/>
          <c:tx>
            <c:strRef>
              <c:f>'Avg_CPUs=6'!$J$3</c:f>
              <c:strCache>
                <c:ptCount val="1"/>
                <c:pt idx="0">
                  <c:v>DB_6x4Gb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'Avg_CPUs=6'!$J$4:$J$11</c:f>
              <c:numCache>
                <c:formatCode>0</c:formatCode>
                <c:ptCount val="8"/>
                <c:pt idx="0">
                  <c:v>405.04</c:v>
                </c:pt>
                <c:pt idx="1">
                  <c:v>176.75</c:v>
                </c:pt>
                <c:pt idx="2">
                  <c:v>88.54</c:v>
                </c:pt>
                <c:pt idx="3">
                  <c:v>53.82</c:v>
                </c:pt>
                <c:pt idx="4">
                  <c:v>131</c:v>
                </c:pt>
                <c:pt idx="5">
                  <c:v>117.87</c:v>
                </c:pt>
                <c:pt idx="6">
                  <c:v>107.33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F4-4E98-97E0-29074C2B63C2}"/>
            </c:ext>
          </c:extLst>
        </c:ser>
        <c:ser>
          <c:idx val="6"/>
          <c:order val="7"/>
          <c:tx>
            <c:strRef>
              <c:f>'Avg_CPUs=6'!$I$3</c:f>
              <c:strCache>
                <c:ptCount val="1"/>
                <c:pt idx="0">
                  <c:v>6x4Gb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'Avg_CPUs=6'!$I$4:$I$11</c:f>
              <c:numCache>
                <c:formatCode>0</c:formatCode>
                <c:ptCount val="8"/>
                <c:pt idx="0">
                  <c:v>185.57</c:v>
                </c:pt>
                <c:pt idx="1">
                  <c:v>23.8</c:v>
                </c:pt>
                <c:pt idx="2">
                  <c:v>44.86</c:v>
                </c:pt>
                <c:pt idx="3">
                  <c:v>28.34</c:v>
                </c:pt>
                <c:pt idx="4">
                  <c:v>20.84</c:v>
                </c:pt>
                <c:pt idx="5">
                  <c:v>10.87</c:v>
                </c:pt>
                <c:pt idx="6">
                  <c:v>93.24</c:v>
                </c:pt>
                <c:pt idx="7">
                  <c:v>30.47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F4-4E98-97E0-29074C2B63C2}"/>
            </c:ext>
          </c:extLst>
        </c:ser>
        <c:ser>
          <c:idx val="5"/>
          <c:order val="8"/>
          <c:tx>
            <c:strRef>
              <c:f>'Avg_CPUs=6'!$H$3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'Avg_CPUs=6'!$H$4:$H$11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1BF4-4E98-97E0-29074C2B63C2}"/>
            </c:ext>
          </c:extLst>
        </c:ser>
        <c:ser>
          <c:idx val="3"/>
          <c:order val="9"/>
          <c:tx>
            <c:strRef>
              <c:f>'Avg_CPUs=6'!$G$3</c:f>
              <c:strCache>
                <c:ptCount val="1"/>
                <c:pt idx="0">
                  <c:v>DB_6x3Gb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'Avg_CPUs=6'!$G$4:$G$11</c:f>
              <c:numCache>
                <c:formatCode>0</c:formatCode>
                <c:ptCount val="8"/>
                <c:pt idx="0">
                  <c:v>344.35</c:v>
                </c:pt>
                <c:pt idx="1">
                  <c:v>167.77</c:v>
                </c:pt>
                <c:pt idx="2">
                  <c:v>83.43</c:v>
                </c:pt>
                <c:pt idx="3">
                  <c:v>105.48</c:v>
                </c:pt>
                <c:pt idx="4">
                  <c:v>54.03</c:v>
                </c:pt>
                <c:pt idx="5">
                  <c:v>72.38</c:v>
                </c:pt>
                <c:pt idx="6">
                  <c:v>108.97</c:v>
                </c:pt>
                <c:pt idx="7">
                  <c:v>15.2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F4-4E98-97E0-29074C2B63C2}"/>
            </c:ext>
          </c:extLst>
        </c:ser>
        <c:ser>
          <c:idx val="0"/>
          <c:order val="10"/>
          <c:tx>
            <c:strRef>
              <c:f>'Avg_CPUs=6'!$F$3</c:f>
              <c:strCache>
                <c:ptCount val="1"/>
                <c:pt idx="0">
                  <c:v>6x3Gb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'Avg_CPUs=6'!$F$4:$F$11</c:f>
              <c:numCache>
                <c:formatCode>0</c:formatCode>
                <c:ptCount val="8"/>
                <c:pt idx="0">
                  <c:v>178.95</c:v>
                </c:pt>
                <c:pt idx="1">
                  <c:v>24.07</c:v>
                </c:pt>
                <c:pt idx="2">
                  <c:v>42.42</c:v>
                </c:pt>
                <c:pt idx="3">
                  <c:v>37.119999999999997</c:v>
                </c:pt>
                <c:pt idx="4">
                  <c:v>17.14</c:v>
                </c:pt>
                <c:pt idx="5">
                  <c:v>13.52</c:v>
                </c:pt>
                <c:pt idx="6">
                  <c:v>94.66</c:v>
                </c:pt>
                <c:pt idx="7">
                  <c:v>40.11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F4-4E98-97E0-29074C2B63C2}"/>
            </c:ext>
          </c:extLst>
        </c:ser>
        <c:ser>
          <c:idx val="1"/>
          <c:order val="11"/>
          <c:tx>
            <c:strRef>
              <c:f>'Avg_CPUs=6'!$E$3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'Avg_CPUs=6'!$E$4:$E$11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B-1BF4-4E98-97E0-29074C2B63C2}"/>
            </c:ext>
          </c:extLst>
        </c:ser>
        <c:ser>
          <c:idx val="2"/>
          <c:order val="12"/>
          <c:tx>
            <c:strRef>
              <c:f>'Avg_CPUs=6'!$D$3</c:f>
              <c:strCache>
                <c:ptCount val="1"/>
                <c:pt idx="0">
                  <c:v>DB_6x2Gb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'Avg_CPUs=6'!$D$4:$D$11</c:f>
              <c:numCache>
                <c:formatCode>0</c:formatCode>
                <c:ptCount val="8"/>
                <c:pt idx="0">
                  <c:v>337.43</c:v>
                </c:pt>
                <c:pt idx="1">
                  <c:v>151.6</c:v>
                </c:pt>
                <c:pt idx="2">
                  <c:v>78.989999999999995</c:v>
                </c:pt>
                <c:pt idx="3">
                  <c:v>20.77</c:v>
                </c:pt>
                <c:pt idx="4">
                  <c:v>86.1</c:v>
                </c:pt>
                <c:pt idx="5">
                  <c:v>73.790000000000006</c:v>
                </c:pt>
                <c:pt idx="6">
                  <c:v>105.34</c:v>
                </c:pt>
                <c:pt idx="7">
                  <c:v>12.39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F4-4E98-97E0-29074C2B63C2}"/>
            </c:ext>
          </c:extLst>
        </c:ser>
        <c:ser>
          <c:idx val="4"/>
          <c:order val="13"/>
          <c:tx>
            <c:strRef>
              <c:f>'Avg_CPUs=6'!$C$3</c:f>
              <c:strCache>
                <c:ptCount val="1"/>
                <c:pt idx="0">
                  <c:v>6x2Gb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'Avg_CPUs=6'!$B$4:$B$11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'Avg_CPUs=6'!$C$4:$C$11</c:f>
              <c:numCache>
                <c:formatCode>0</c:formatCode>
                <c:ptCount val="8"/>
                <c:pt idx="0">
                  <c:v>161.18</c:v>
                </c:pt>
                <c:pt idx="1">
                  <c:v>25.06</c:v>
                </c:pt>
                <c:pt idx="2">
                  <c:v>28.08</c:v>
                </c:pt>
                <c:pt idx="3">
                  <c:v>29.75</c:v>
                </c:pt>
                <c:pt idx="4">
                  <c:v>17.93</c:v>
                </c:pt>
                <c:pt idx="5">
                  <c:v>8.18</c:v>
                </c:pt>
                <c:pt idx="6">
                  <c:v>78.73</c:v>
                </c:pt>
                <c:pt idx="7">
                  <c:v>28.28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BF4-4E98-97E0-29074C2B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509295713035871"/>
          <c:y val="0.90032484136647506"/>
          <c:w val="0.51425853018372703"/>
          <c:h val="8.88262315098403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XML vs DB </a:t>
            </a:r>
            <a:br>
              <a:rPr lang="en-US" sz="1600" b="0" i="0" baseline="0">
                <a:effectLst/>
              </a:rPr>
            </a:br>
            <a:r>
              <a:rPr lang="en-US" sz="1600" b="0" i="0" baseline="0">
                <a:effectLst/>
              </a:rPr>
              <a:t>Pct90 (ms) for CPUs=6 RAM=2,3,4,6Gb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3"/>
          <c:order val="0"/>
          <c:tx>
            <c:strRef>
              <c:f>'Pct90_CPUs=6'!$P$3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'Pct90_CPUs=6'!$P$4:$P$11</c:f>
              <c:numCache>
                <c:formatCode>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C793-4FAE-9FCF-3EB52369CA20}"/>
            </c:ext>
          </c:extLst>
        </c:ser>
        <c:ser>
          <c:idx val="12"/>
          <c:order val="1"/>
          <c:tx>
            <c:strRef>
              <c:f>'Pct90_CPUs=6'!$O$3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'Pct90_CPUs=6'!$O$4:$O$11</c:f>
              <c:numCache>
                <c:formatCode>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1-C793-4FAE-9FCF-3EB52369CA20}"/>
            </c:ext>
          </c:extLst>
        </c:ser>
        <c:ser>
          <c:idx val="11"/>
          <c:order val="2"/>
          <c:tx>
            <c:strRef>
              <c:f>'Pct90_CPUs=6'!$N$3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'Pct90_CPUs=6'!$N$4:$N$11</c:f>
              <c:numCache>
                <c:formatCode>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C793-4FAE-9FCF-3EB52369CA20}"/>
            </c:ext>
          </c:extLst>
        </c:ser>
        <c:ser>
          <c:idx val="10"/>
          <c:order val="3"/>
          <c:tx>
            <c:strRef>
              <c:f>'Pct90_CPUs=6'!$M$3</c:f>
              <c:strCache>
                <c:ptCount val="1"/>
                <c:pt idx="0">
                  <c:v>DB_6x6Gb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'Pct90_CPUs=6'!$M$4:$M$11</c:f>
              <c:numCache>
                <c:formatCode>0</c:formatCode>
                <c:ptCount val="8"/>
                <c:pt idx="0">
                  <c:v>1490</c:v>
                </c:pt>
                <c:pt idx="1">
                  <c:v>524.20000000000005</c:v>
                </c:pt>
                <c:pt idx="2">
                  <c:v>545.6</c:v>
                </c:pt>
                <c:pt idx="3">
                  <c:v>68</c:v>
                </c:pt>
                <c:pt idx="4">
                  <c:v>882.2</c:v>
                </c:pt>
                <c:pt idx="5">
                  <c:v>491.9</c:v>
                </c:pt>
                <c:pt idx="6">
                  <c:v>475</c:v>
                </c:pt>
                <c:pt idx="7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3-4FAE-9FCF-3EB52369CA20}"/>
            </c:ext>
          </c:extLst>
        </c:ser>
        <c:ser>
          <c:idx val="9"/>
          <c:order val="4"/>
          <c:tx>
            <c:strRef>
              <c:f>'Pct90_CPUs=6'!$L$3</c:f>
              <c:strCache>
                <c:ptCount val="1"/>
                <c:pt idx="0">
                  <c:v>6x6Gb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'Pct90_CPUs=6'!$L$4:$L$11</c:f>
              <c:numCache>
                <c:formatCode>0</c:formatCode>
                <c:ptCount val="8"/>
                <c:pt idx="0">
                  <c:v>329</c:v>
                </c:pt>
                <c:pt idx="1">
                  <c:v>39.4</c:v>
                </c:pt>
                <c:pt idx="2">
                  <c:v>146.19999999999999</c:v>
                </c:pt>
                <c:pt idx="3">
                  <c:v>51</c:v>
                </c:pt>
                <c:pt idx="4">
                  <c:v>47</c:v>
                </c:pt>
                <c:pt idx="5">
                  <c:v>22.8</c:v>
                </c:pt>
                <c:pt idx="6">
                  <c:v>277.39999999999998</c:v>
                </c:pt>
                <c:pt idx="7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93-4FAE-9FCF-3EB52369CA20}"/>
            </c:ext>
          </c:extLst>
        </c:ser>
        <c:ser>
          <c:idx val="8"/>
          <c:order val="5"/>
          <c:tx>
            <c:strRef>
              <c:f>'Pct90_CPUs=6'!$K$3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'Pct90_CPUs=6'!$K$4:$K$11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5-C793-4FAE-9FCF-3EB52369CA20}"/>
            </c:ext>
          </c:extLst>
        </c:ser>
        <c:ser>
          <c:idx val="7"/>
          <c:order val="6"/>
          <c:tx>
            <c:strRef>
              <c:f>'Pct90_CPUs=6'!$J$3</c:f>
              <c:strCache>
                <c:ptCount val="1"/>
                <c:pt idx="0">
                  <c:v>DB_6x4Gb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'Pct90_CPUs=6'!$J$4:$J$11</c:f>
              <c:numCache>
                <c:formatCode>0</c:formatCode>
                <c:ptCount val="8"/>
                <c:pt idx="0">
                  <c:v>2340</c:v>
                </c:pt>
                <c:pt idx="1">
                  <c:v>2040</c:v>
                </c:pt>
                <c:pt idx="2">
                  <c:v>484.3</c:v>
                </c:pt>
                <c:pt idx="3">
                  <c:v>669</c:v>
                </c:pt>
                <c:pt idx="4">
                  <c:v>1480</c:v>
                </c:pt>
                <c:pt idx="5">
                  <c:v>1790</c:v>
                </c:pt>
                <c:pt idx="6">
                  <c:v>322.60000000000002</c:v>
                </c:pt>
                <c:pt idx="7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93-4FAE-9FCF-3EB52369CA20}"/>
            </c:ext>
          </c:extLst>
        </c:ser>
        <c:ser>
          <c:idx val="6"/>
          <c:order val="7"/>
          <c:tx>
            <c:strRef>
              <c:f>'Pct90_CPUs=6'!$I$3</c:f>
              <c:strCache>
                <c:ptCount val="1"/>
                <c:pt idx="0">
                  <c:v>6x4Gb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'Pct90_CPUs=6'!$I$4:$I$11</c:f>
              <c:numCache>
                <c:formatCode>0</c:formatCode>
                <c:ptCount val="8"/>
                <c:pt idx="0">
                  <c:v>388</c:v>
                </c:pt>
                <c:pt idx="1">
                  <c:v>46.6</c:v>
                </c:pt>
                <c:pt idx="2">
                  <c:v>184.9</c:v>
                </c:pt>
                <c:pt idx="3">
                  <c:v>64.7</c:v>
                </c:pt>
                <c:pt idx="4">
                  <c:v>38.4</c:v>
                </c:pt>
                <c:pt idx="5">
                  <c:v>23.8</c:v>
                </c:pt>
                <c:pt idx="6">
                  <c:v>260.39999999999998</c:v>
                </c:pt>
                <c:pt idx="7">
                  <c:v>78.2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93-4FAE-9FCF-3EB52369CA20}"/>
            </c:ext>
          </c:extLst>
        </c:ser>
        <c:ser>
          <c:idx val="5"/>
          <c:order val="8"/>
          <c:tx>
            <c:strRef>
              <c:f>'Pct90_CPUs=6'!$H$3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'Pct90_CPUs=6'!$H$4:$H$11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C793-4FAE-9FCF-3EB52369CA20}"/>
            </c:ext>
          </c:extLst>
        </c:ser>
        <c:ser>
          <c:idx val="3"/>
          <c:order val="9"/>
          <c:tx>
            <c:strRef>
              <c:f>'Pct90_CPUs=6'!$G$3</c:f>
              <c:strCache>
                <c:ptCount val="1"/>
                <c:pt idx="0">
                  <c:v>DB_6x3Gb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'Pct90_CPUs=6'!$G$4:$G$11</c:f>
              <c:numCache>
                <c:formatCode>0</c:formatCode>
                <c:ptCount val="8"/>
                <c:pt idx="0">
                  <c:v>1560</c:v>
                </c:pt>
                <c:pt idx="1">
                  <c:v>1280</c:v>
                </c:pt>
                <c:pt idx="2">
                  <c:v>324.60000000000002</c:v>
                </c:pt>
                <c:pt idx="3">
                  <c:v>1350</c:v>
                </c:pt>
                <c:pt idx="4">
                  <c:v>488</c:v>
                </c:pt>
                <c:pt idx="5">
                  <c:v>859.2</c:v>
                </c:pt>
                <c:pt idx="6">
                  <c:v>325.39999999999998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93-4FAE-9FCF-3EB52369CA20}"/>
            </c:ext>
          </c:extLst>
        </c:ser>
        <c:ser>
          <c:idx val="0"/>
          <c:order val="10"/>
          <c:tx>
            <c:strRef>
              <c:f>'Pct90_CPUs=6'!$F$3</c:f>
              <c:strCache>
                <c:ptCount val="1"/>
                <c:pt idx="0">
                  <c:v>6x3Gb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'Pct90_CPUs=6'!$F$4:$F$11</c:f>
              <c:numCache>
                <c:formatCode>0</c:formatCode>
                <c:ptCount val="8"/>
                <c:pt idx="0">
                  <c:v>320</c:v>
                </c:pt>
                <c:pt idx="1">
                  <c:v>48</c:v>
                </c:pt>
                <c:pt idx="2">
                  <c:v>130.9</c:v>
                </c:pt>
                <c:pt idx="3">
                  <c:v>99.8</c:v>
                </c:pt>
                <c:pt idx="4">
                  <c:v>30</c:v>
                </c:pt>
                <c:pt idx="5">
                  <c:v>23.9</c:v>
                </c:pt>
                <c:pt idx="6">
                  <c:v>261.7</c:v>
                </c:pt>
                <c:pt idx="7">
                  <c:v>94.6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793-4FAE-9FCF-3EB52369CA20}"/>
            </c:ext>
          </c:extLst>
        </c:ser>
        <c:ser>
          <c:idx val="1"/>
          <c:order val="11"/>
          <c:tx>
            <c:strRef>
              <c:f>'Pct90_CPUs=6'!$E$3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'Pct90_CPUs=6'!$E$4:$E$11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B-C793-4FAE-9FCF-3EB52369CA20}"/>
            </c:ext>
          </c:extLst>
        </c:ser>
        <c:ser>
          <c:idx val="2"/>
          <c:order val="12"/>
          <c:tx>
            <c:strRef>
              <c:f>'Pct90_CPUs=6'!$D$3</c:f>
              <c:strCache>
                <c:ptCount val="1"/>
                <c:pt idx="0">
                  <c:v>DB_6x2Gb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'Pct90_CPUs=6'!$D$4:$D$11</c:f>
              <c:numCache>
                <c:formatCode>0</c:formatCode>
                <c:ptCount val="8"/>
                <c:pt idx="0">
                  <c:v>1170</c:v>
                </c:pt>
                <c:pt idx="1">
                  <c:v>910</c:v>
                </c:pt>
                <c:pt idx="2">
                  <c:v>507.3</c:v>
                </c:pt>
                <c:pt idx="3">
                  <c:v>47</c:v>
                </c:pt>
                <c:pt idx="4">
                  <c:v>758.5</c:v>
                </c:pt>
                <c:pt idx="5">
                  <c:v>400.9</c:v>
                </c:pt>
                <c:pt idx="6">
                  <c:v>636.79999999999995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793-4FAE-9FCF-3EB52369CA20}"/>
            </c:ext>
          </c:extLst>
        </c:ser>
        <c:ser>
          <c:idx val="4"/>
          <c:order val="13"/>
          <c:tx>
            <c:strRef>
              <c:f>'Pct90_CPUs=6'!$C$3</c:f>
              <c:strCache>
                <c:ptCount val="1"/>
                <c:pt idx="0">
                  <c:v>6x2Gb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'Pct90_CPUs=6'!$B$4:$B$11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'Pct90_CPUs=6'!$C$4:$C$11</c:f>
              <c:numCache>
                <c:formatCode>0</c:formatCode>
                <c:ptCount val="8"/>
                <c:pt idx="0">
                  <c:v>260.3</c:v>
                </c:pt>
                <c:pt idx="1">
                  <c:v>85.9</c:v>
                </c:pt>
                <c:pt idx="2">
                  <c:v>118.8</c:v>
                </c:pt>
                <c:pt idx="3">
                  <c:v>49</c:v>
                </c:pt>
                <c:pt idx="4">
                  <c:v>26</c:v>
                </c:pt>
                <c:pt idx="5">
                  <c:v>15.8</c:v>
                </c:pt>
                <c:pt idx="6">
                  <c:v>168.1</c:v>
                </c:pt>
                <c:pt idx="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793-4FAE-9FCF-3EB52369C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509295713035871"/>
          <c:y val="0.8918792864229349"/>
          <c:w val="0.4670363079615048"/>
          <c:h val="9.6352548286542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XML vs DB </a:t>
            </a:r>
            <a:br>
              <a:rPr lang="en-US" sz="1600" b="0" i="0" u="none" strike="noStrike" baseline="0">
                <a:effectLst/>
              </a:rPr>
            </a:br>
            <a:r>
              <a:rPr lang="en-US" sz="1600" b="0" i="0" baseline="0">
                <a:effectLst/>
              </a:rPr>
              <a:t>Average (ms) for RAM=6Gb CPUs=1,2,3,4,6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3"/>
          <c:order val="0"/>
          <c:tx>
            <c:strRef>
              <c:f>'Avg_RAM=6'!$P$3</c:f>
              <c:strCache>
                <c:ptCount val="1"/>
                <c:pt idx="0">
                  <c:v>DB_6x6Gb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'Avg_RAM=6'!$P$4:$P$11</c:f>
              <c:numCache>
                <c:formatCode>0</c:formatCode>
                <c:ptCount val="8"/>
                <c:pt idx="0">
                  <c:v>447.58</c:v>
                </c:pt>
                <c:pt idx="1">
                  <c:v>130.15</c:v>
                </c:pt>
                <c:pt idx="2">
                  <c:v>131.11000000000001</c:v>
                </c:pt>
                <c:pt idx="3">
                  <c:v>42.61</c:v>
                </c:pt>
                <c:pt idx="4">
                  <c:v>102.47</c:v>
                </c:pt>
                <c:pt idx="5">
                  <c:v>70.83</c:v>
                </c:pt>
                <c:pt idx="6">
                  <c:v>150.03</c:v>
                </c:pt>
                <c:pt idx="7">
                  <c:v>113.52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89-46A4-8F7B-99D0D6C80B72}"/>
            </c:ext>
          </c:extLst>
        </c:ser>
        <c:ser>
          <c:idx val="12"/>
          <c:order val="1"/>
          <c:tx>
            <c:strRef>
              <c:f>'Avg_RAM=6'!$O$3</c:f>
              <c:strCache>
                <c:ptCount val="1"/>
                <c:pt idx="0">
                  <c:v>6x6Gb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'Avg_RAM=6'!$O$4:$O$11</c:f>
              <c:numCache>
                <c:formatCode>0</c:formatCode>
                <c:ptCount val="8"/>
                <c:pt idx="0">
                  <c:v>154.66</c:v>
                </c:pt>
                <c:pt idx="1">
                  <c:v>19.829999999999998</c:v>
                </c:pt>
                <c:pt idx="2">
                  <c:v>31.84</c:v>
                </c:pt>
                <c:pt idx="3">
                  <c:v>31.79</c:v>
                </c:pt>
                <c:pt idx="4">
                  <c:v>16.16</c:v>
                </c:pt>
                <c:pt idx="5">
                  <c:v>15.99</c:v>
                </c:pt>
                <c:pt idx="6">
                  <c:v>73.290000000000006</c:v>
                </c:pt>
                <c:pt idx="7">
                  <c:v>27.88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89-46A4-8F7B-99D0D6C80B72}"/>
            </c:ext>
          </c:extLst>
        </c:ser>
        <c:ser>
          <c:idx val="11"/>
          <c:order val="2"/>
          <c:tx>
            <c:strRef>
              <c:f>'Avg_RAM=6'!$N$3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'Avg_RAM=6'!$N$4:$N$11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B-8289-46A4-8F7B-99D0D6C80B72}"/>
            </c:ext>
          </c:extLst>
        </c:ser>
        <c:ser>
          <c:idx val="10"/>
          <c:order val="3"/>
          <c:tx>
            <c:strRef>
              <c:f>'Avg_RAM=6'!$M$3</c:f>
              <c:strCache>
                <c:ptCount val="1"/>
                <c:pt idx="0">
                  <c:v>DB_4x6Gb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'Avg_RAM=6'!$M$4:$M$11</c:f>
              <c:numCache>
                <c:formatCode>0</c:formatCode>
                <c:ptCount val="8"/>
                <c:pt idx="0">
                  <c:v>368.47</c:v>
                </c:pt>
                <c:pt idx="1">
                  <c:v>124.85</c:v>
                </c:pt>
                <c:pt idx="2">
                  <c:v>118.82</c:v>
                </c:pt>
                <c:pt idx="3">
                  <c:v>44.51</c:v>
                </c:pt>
                <c:pt idx="4">
                  <c:v>148.80000000000001</c:v>
                </c:pt>
                <c:pt idx="5">
                  <c:v>139.13</c:v>
                </c:pt>
                <c:pt idx="6">
                  <c:v>147.31</c:v>
                </c:pt>
                <c:pt idx="7">
                  <c:v>25.09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9-46A4-8F7B-99D0D6C80B72}"/>
            </c:ext>
          </c:extLst>
        </c:ser>
        <c:ser>
          <c:idx val="9"/>
          <c:order val="4"/>
          <c:tx>
            <c:strRef>
              <c:f>'Avg_RAM=6'!$L$3</c:f>
              <c:strCache>
                <c:ptCount val="1"/>
                <c:pt idx="0">
                  <c:v>4x6Gb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'Avg_RAM=6'!$L$4:$L$11</c:f>
              <c:numCache>
                <c:formatCode>0</c:formatCode>
                <c:ptCount val="8"/>
                <c:pt idx="0">
                  <c:v>153.47999999999999</c:v>
                </c:pt>
                <c:pt idx="1">
                  <c:v>29.95</c:v>
                </c:pt>
                <c:pt idx="2">
                  <c:v>43.61</c:v>
                </c:pt>
                <c:pt idx="3">
                  <c:v>39.31</c:v>
                </c:pt>
                <c:pt idx="4">
                  <c:v>19.62</c:v>
                </c:pt>
                <c:pt idx="5">
                  <c:v>16.46</c:v>
                </c:pt>
                <c:pt idx="6">
                  <c:v>93.53</c:v>
                </c:pt>
                <c:pt idx="7">
                  <c:v>34.630000000000003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9-46A4-8F7B-99D0D6C80B72}"/>
            </c:ext>
          </c:extLst>
        </c:ser>
        <c:ser>
          <c:idx val="8"/>
          <c:order val="5"/>
          <c:tx>
            <c:strRef>
              <c:f>'Avg_RAM=6'!$K$3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'Avg_RAM=6'!$K$4:$K$11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8289-46A4-8F7B-99D0D6C80B72}"/>
            </c:ext>
          </c:extLst>
        </c:ser>
        <c:ser>
          <c:idx val="7"/>
          <c:order val="6"/>
          <c:tx>
            <c:strRef>
              <c:f>'Avg_RAM=6'!$J$3</c:f>
              <c:strCache>
                <c:ptCount val="1"/>
                <c:pt idx="0">
                  <c:v>DB_3x6Gb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'Avg_RAM=6'!$J$4:$J$11</c:f>
              <c:numCache>
                <c:formatCode>0</c:formatCode>
                <c:ptCount val="8"/>
                <c:pt idx="0">
                  <c:v>528.62</c:v>
                </c:pt>
                <c:pt idx="1">
                  <c:v>248.76</c:v>
                </c:pt>
                <c:pt idx="2">
                  <c:v>159.82</c:v>
                </c:pt>
                <c:pt idx="3">
                  <c:v>57.97</c:v>
                </c:pt>
                <c:pt idx="4">
                  <c:v>133.86000000000001</c:v>
                </c:pt>
                <c:pt idx="5">
                  <c:v>121.26</c:v>
                </c:pt>
                <c:pt idx="6">
                  <c:v>161.99</c:v>
                </c:pt>
                <c:pt idx="7">
                  <c:v>154.74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9-46A4-8F7B-99D0D6C80B72}"/>
            </c:ext>
          </c:extLst>
        </c:ser>
        <c:ser>
          <c:idx val="6"/>
          <c:order val="7"/>
          <c:tx>
            <c:strRef>
              <c:f>'Avg_RAM=6'!$I$3</c:f>
              <c:strCache>
                <c:ptCount val="1"/>
                <c:pt idx="0">
                  <c:v>3x6Gb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'Avg_RAM=6'!$I$4:$I$11</c:f>
              <c:numCache>
                <c:formatCode>0</c:formatCode>
                <c:ptCount val="8"/>
                <c:pt idx="0">
                  <c:v>163.47</c:v>
                </c:pt>
                <c:pt idx="1">
                  <c:v>33.99</c:v>
                </c:pt>
                <c:pt idx="2">
                  <c:v>39.36</c:v>
                </c:pt>
                <c:pt idx="3">
                  <c:v>52.58</c:v>
                </c:pt>
                <c:pt idx="4">
                  <c:v>29.14</c:v>
                </c:pt>
                <c:pt idx="5">
                  <c:v>21.83</c:v>
                </c:pt>
                <c:pt idx="6">
                  <c:v>82.85</c:v>
                </c:pt>
                <c:pt idx="7">
                  <c:v>41.87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9-46A4-8F7B-99D0D6C80B72}"/>
            </c:ext>
          </c:extLst>
        </c:ser>
        <c:ser>
          <c:idx val="5"/>
          <c:order val="8"/>
          <c:tx>
            <c:strRef>
              <c:f>'Avg_RAM=6'!$H$3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'Avg_RAM=6'!$H$4:$H$11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5-8289-46A4-8F7B-99D0D6C80B72}"/>
            </c:ext>
          </c:extLst>
        </c:ser>
        <c:ser>
          <c:idx val="3"/>
          <c:order val="9"/>
          <c:tx>
            <c:strRef>
              <c:f>'Avg_RAM=6'!$G$3</c:f>
              <c:strCache>
                <c:ptCount val="1"/>
                <c:pt idx="0">
                  <c:v>DB_2x6Gb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'Avg_RAM=6'!$G$4:$G$11</c:f>
              <c:numCache>
                <c:formatCode>0</c:formatCode>
                <c:ptCount val="8"/>
                <c:pt idx="0">
                  <c:v>598.41999999999996</c:v>
                </c:pt>
                <c:pt idx="1">
                  <c:v>197.48</c:v>
                </c:pt>
                <c:pt idx="2">
                  <c:v>124.3</c:v>
                </c:pt>
                <c:pt idx="3">
                  <c:v>152.85</c:v>
                </c:pt>
                <c:pt idx="4">
                  <c:v>251.12</c:v>
                </c:pt>
                <c:pt idx="5">
                  <c:v>109.89</c:v>
                </c:pt>
                <c:pt idx="6">
                  <c:v>154.16999999999999</c:v>
                </c:pt>
                <c:pt idx="7">
                  <c:v>148.38999999999999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89-46A4-8F7B-99D0D6C80B72}"/>
            </c:ext>
          </c:extLst>
        </c:ser>
        <c:ser>
          <c:idx val="0"/>
          <c:order val="10"/>
          <c:tx>
            <c:strRef>
              <c:f>'Avg_RAM=6'!$F$3</c:f>
              <c:strCache>
                <c:ptCount val="1"/>
                <c:pt idx="0">
                  <c:v>2x6Gb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'Avg_RAM=6'!$F$4:$F$11</c:f>
              <c:numCache>
                <c:formatCode>0</c:formatCode>
                <c:ptCount val="8"/>
                <c:pt idx="0">
                  <c:v>291.39</c:v>
                </c:pt>
                <c:pt idx="1">
                  <c:v>126.93</c:v>
                </c:pt>
                <c:pt idx="2">
                  <c:v>64.77</c:v>
                </c:pt>
                <c:pt idx="3">
                  <c:v>69.150000000000006</c:v>
                </c:pt>
                <c:pt idx="4">
                  <c:v>73</c:v>
                </c:pt>
                <c:pt idx="5">
                  <c:v>57.5</c:v>
                </c:pt>
                <c:pt idx="6">
                  <c:v>109.22</c:v>
                </c:pt>
                <c:pt idx="7">
                  <c:v>134.54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89-46A4-8F7B-99D0D6C80B72}"/>
            </c:ext>
          </c:extLst>
        </c:ser>
        <c:ser>
          <c:idx val="1"/>
          <c:order val="11"/>
          <c:tx>
            <c:strRef>
              <c:f>'Avg_RAM=6'!$E$3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'Avg_RAM=6'!$E$4:$E$11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8289-46A4-8F7B-99D0D6C80B72}"/>
            </c:ext>
          </c:extLst>
        </c:ser>
        <c:ser>
          <c:idx val="2"/>
          <c:order val="12"/>
          <c:tx>
            <c:strRef>
              <c:f>'Avg_RAM=6'!$D$3</c:f>
              <c:strCache>
                <c:ptCount val="1"/>
                <c:pt idx="0">
                  <c:v>DB_1x6Gb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'Avg_RAM=6'!$D$4:$D$11</c:f>
              <c:numCache>
                <c:formatCode>0</c:formatCode>
                <c:ptCount val="8"/>
                <c:pt idx="0">
                  <c:v>533.72</c:v>
                </c:pt>
                <c:pt idx="1">
                  <c:v>355.71</c:v>
                </c:pt>
                <c:pt idx="2">
                  <c:v>108.26</c:v>
                </c:pt>
                <c:pt idx="3">
                  <c:v>101.53</c:v>
                </c:pt>
                <c:pt idx="4">
                  <c:v>229.4</c:v>
                </c:pt>
                <c:pt idx="5">
                  <c:v>252.01</c:v>
                </c:pt>
                <c:pt idx="6">
                  <c:v>141.13999999999999</c:v>
                </c:pt>
                <c:pt idx="7">
                  <c:v>38.93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89-46A4-8F7B-99D0D6C80B72}"/>
            </c:ext>
          </c:extLst>
        </c:ser>
        <c:ser>
          <c:idx val="4"/>
          <c:order val="13"/>
          <c:tx>
            <c:strRef>
              <c:f>'Avg_RAM=6'!$C$3</c:f>
              <c:strCache>
                <c:ptCount val="1"/>
                <c:pt idx="0">
                  <c:v>1x6Gb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'Avg_RAM=6'!$B$4:$B$11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'Avg_RAM=6'!$C$4:$C$11</c:f>
              <c:numCache>
                <c:formatCode>0</c:formatCode>
                <c:ptCount val="8"/>
                <c:pt idx="0">
                  <c:v>1150</c:v>
                </c:pt>
                <c:pt idx="1">
                  <c:v>752.66</c:v>
                </c:pt>
                <c:pt idx="2">
                  <c:v>465.79</c:v>
                </c:pt>
                <c:pt idx="3">
                  <c:v>429.2</c:v>
                </c:pt>
                <c:pt idx="4">
                  <c:v>470.22</c:v>
                </c:pt>
                <c:pt idx="5">
                  <c:v>290.74</c:v>
                </c:pt>
                <c:pt idx="6">
                  <c:v>373.23</c:v>
                </c:pt>
                <c:pt idx="7">
                  <c:v>323.72000000000003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89-46A4-8F7B-99D0D6C8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509295713035871"/>
          <c:y val="0.90032484136647506"/>
          <c:w val="0.5253696412948381"/>
          <c:h val="8.88262315098403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XML vs DB </a:t>
            </a:r>
            <a:br>
              <a:rPr lang="en-US" sz="1600" b="0" i="0" u="none" strike="noStrike" baseline="0">
                <a:effectLst/>
              </a:rPr>
            </a:br>
            <a:r>
              <a:rPr lang="en-US" sz="1600" b="0" i="0" baseline="0">
                <a:effectLst/>
              </a:rPr>
              <a:t>Pct90 (ms) for RAM=6Gb CPUs=1,2,3,4,6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3"/>
          <c:order val="0"/>
          <c:tx>
            <c:strRef>
              <c:f>'Pct90_RAM=6'!$P$3</c:f>
              <c:strCache>
                <c:ptCount val="1"/>
                <c:pt idx="0">
                  <c:v>DB_6x6Gb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'Pct90_RAM=6'!$P$4:$P$11</c:f>
              <c:numCache>
                <c:formatCode>0</c:formatCode>
                <c:ptCount val="8"/>
                <c:pt idx="0">
                  <c:v>1490</c:v>
                </c:pt>
                <c:pt idx="1">
                  <c:v>524.20000000000005</c:v>
                </c:pt>
                <c:pt idx="2">
                  <c:v>545.6</c:v>
                </c:pt>
                <c:pt idx="3">
                  <c:v>68</c:v>
                </c:pt>
                <c:pt idx="4">
                  <c:v>882.2</c:v>
                </c:pt>
                <c:pt idx="5">
                  <c:v>491.9</c:v>
                </c:pt>
                <c:pt idx="6">
                  <c:v>475</c:v>
                </c:pt>
                <c:pt idx="7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E-4731-A67A-9B7845AAB0D5}"/>
            </c:ext>
          </c:extLst>
        </c:ser>
        <c:ser>
          <c:idx val="12"/>
          <c:order val="1"/>
          <c:tx>
            <c:strRef>
              <c:f>'Pct90_RAM=6'!$O$3</c:f>
              <c:strCache>
                <c:ptCount val="1"/>
                <c:pt idx="0">
                  <c:v>6x6Gb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'Pct90_RAM=6'!$O$4:$O$11</c:f>
              <c:numCache>
                <c:formatCode>0</c:formatCode>
                <c:ptCount val="8"/>
                <c:pt idx="0">
                  <c:v>329</c:v>
                </c:pt>
                <c:pt idx="1">
                  <c:v>39.4</c:v>
                </c:pt>
                <c:pt idx="2">
                  <c:v>146.19999999999999</c:v>
                </c:pt>
                <c:pt idx="3">
                  <c:v>51</c:v>
                </c:pt>
                <c:pt idx="4">
                  <c:v>47</c:v>
                </c:pt>
                <c:pt idx="5">
                  <c:v>22.8</c:v>
                </c:pt>
                <c:pt idx="6">
                  <c:v>277.39999999999998</c:v>
                </c:pt>
                <c:pt idx="7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E-4731-A67A-9B7845AAB0D5}"/>
            </c:ext>
          </c:extLst>
        </c:ser>
        <c:ser>
          <c:idx val="11"/>
          <c:order val="2"/>
          <c:tx>
            <c:strRef>
              <c:f>'Pct90_RAM=6'!$N$3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'Pct90_RAM=6'!$N$4:$N$11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701E-4731-A67A-9B7845AAB0D5}"/>
            </c:ext>
          </c:extLst>
        </c:ser>
        <c:ser>
          <c:idx val="10"/>
          <c:order val="3"/>
          <c:tx>
            <c:strRef>
              <c:f>'Pct90_RAM=6'!$M$3</c:f>
              <c:strCache>
                <c:ptCount val="1"/>
                <c:pt idx="0">
                  <c:v>DB_4x6Gb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'Pct90_RAM=6'!$M$4:$M$11</c:f>
              <c:numCache>
                <c:formatCode>0</c:formatCode>
                <c:ptCount val="8"/>
                <c:pt idx="0">
                  <c:v>1800</c:v>
                </c:pt>
                <c:pt idx="1">
                  <c:v>729.8</c:v>
                </c:pt>
                <c:pt idx="2">
                  <c:v>662.4</c:v>
                </c:pt>
                <c:pt idx="3">
                  <c:v>114.7</c:v>
                </c:pt>
                <c:pt idx="4">
                  <c:v>800</c:v>
                </c:pt>
                <c:pt idx="5">
                  <c:v>885.8</c:v>
                </c:pt>
                <c:pt idx="6">
                  <c:v>821.1</c:v>
                </c:pt>
                <c:pt idx="7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E-4731-A67A-9B7845AAB0D5}"/>
            </c:ext>
          </c:extLst>
        </c:ser>
        <c:ser>
          <c:idx val="9"/>
          <c:order val="4"/>
          <c:tx>
            <c:strRef>
              <c:f>'Pct90_RAM=6'!$L$3</c:f>
              <c:strCache>
                <c:ptCount val="1"/>
                <c:pt idx="0">
                  <c:v>4x6Gb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'Pct90_RAM=6'!$L$4:$L$11</c:f>
              <c:numCache>
                <c:formatCode>0</c:formatCode>
                <c:ptCount val="8"/>
                <c:pt idx="0">
                  <c:v>330.8</c:v>
                </c:pt>
                <c:pt idx="1">
                  <c:v>104.4</c:v>
                </c:pt>
                <c:pt idx="2">
                  <c:v>231.5</c:v>
                </c:pt>
                <c:pt idx="3">
                  <c:v>179.6</c:v>
                </c:pt>
                <c:pt idx="4">
                  <c:v>79</c:v>
                </c:pt>
                <c:pt idx="5">
                  <c:v>55.2</c:v>
                </c:pt>
                <c:pt idx="6">
                  <c:v>300.8</c:v>
                </c:pt>
                <c:pt idx="7">
                  <c:v>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1E-4731-A67A-9B7845AAB0D5}"/>
            </c:ext>
          </c:extLst>
        </c:ser>
        <c:ser>
          <c:idx val="8"/>
          <c:order val="5"/>
          <c:tx>
            <c:strRef>
              <c:f>'Pct90_RAM=6'!$K$3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'Pct90_RAM=6'!$K$4:$K$11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5-701E-4731-A67A-9B7845AAB0D5}"/>
            </c:ext>
          </c:extLst>
        </c:ser>
        <c:ser>
          <c:idx val="7"/>
          <c:order val="6"/>
          <c:tx>
            <c:strRef>
              <c:f>'Pct90_RAM=6'!$J$3</c:f>
              <c:strCache>
                <c:ptCount val="1"/>
                <c:pt idx="0">
                  <c:v>DB_3x6Gb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'Pct90_RAM=6'!$J$4:$J$11</c:f>
              <c:numCache>
                <c:formatCode>0</c:formatCode>
                <c:ptCount val="8"/>
                <c:pt idx="0">
                  <c:v>1980</c:v>
                </c:pt>
                <c:pt idx="1">
                  <c:v>1950</c:v>
                </c:pt>
                <c:pt idx="2">
                  <c:v>560</c:v>
                </c:pt>
                <c:pt idx="3">
                  <c:v>69</c:v>
                </c:pt>
                <c:pt idx="4">
                  <c:v>694.3</c:v>
                </c:pt>
                <c:pt idx="5">
                  <c:v>929.4</c:v>
                </c:pt>
                <c:pt idx="6">
                  <c:v>567.9</c:v>
                </c:pt>
                <c:pt idx="7">
                  <c:v>1840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1E-4731-A67A-9B7845AAB0D5}"/>
            </c:ext>
          </c:extLst>
        </c:ser>
        <c:ser>
          <c:idx val="6"/>
          <c:order val="7"/>
          <c:tx>
            <c:strRef>
              <c:f>'Pct90_RAM=6'!$I$3</c:f>
              <c:strCache>
                <c:ptCount val="1"/>
                <c:pt idx="0">
                  <c:v>3x6Gb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'Pct90_RAM=6'!$I$4:$I$11</c:f>
              <c:numCache>
                <c:formatCode>0</c:formatCode>
                <c:ptCount val="8"/>
                <c:pt idx="0">
                  <c:v>266.3</c:v>
                </c:pt>
                <c:pt idx="1">
                  <c:v>97.5</c:v>
                </c:pt>
                <c:pt idx="2">
                  <c:v>179.2</c:v>
                </c:pt>
                <c:pt idx="3">
                  <c:v>470.9</c:v>
                </c:pt>
                <c:pt idx="4">
                  <c:v>115.8</c:v>
                </c:pt>
                <c:pt idx="5">
                  <c:v>89.8</c:v>
                </c:pt>
                <c:pt idx="6">
                  <c:v>247.2</c:v>
                </c:pt>
                <c:pt idx="7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1E-4731-A67A-9B7845AAB0D5}"/>
            </c:ext>
          </c:extLst>
        </c:ser>
        <c:ser>
          <c:idx val="5"/>
          <c:order val="8"/>
          <c:tx>
            <c:strRef>
              <c:f>'Pct90_RAM=6'!$H$3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'Pct90_RAM=6'!$H$4:$H$11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701E-4731-A67A-9B7845AAB0D5}"/>
            </c:ext>
          </c:extLst>
        </c:ser>
        <c:ser>
          <c:idx val="3"/>
          <c:order val="9"/>
          <c:tx>
            <c:strRef>
              <c:f>'Pct90_RAM=6'!$G$3</c:f>
              <c:strCache>
                <c:ptCount val="1"/>
                <c:pt idx="0">
                  <c:v>DB_2x6Gb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'Pct90_RAM=6'!$G$4:$G$11</c:f>
              <c:numCache>
                <c:formatCode>0</c:formatCode>
                <c:ptCount val="8"/>
                <c:pt idx="0">
                  <c:v>3780</c:v>
                </c:pt>
                <c:pt idx="1">
                  <c:v>784.4</c:v>
                </c:pt>
                <c:pt idx="2">
                  <c:v>480.9</c:v>
                </c:pt>
                <c:pt idx="3">
                  <c:v>785.1</c:v>
                </c:pt>
                <c:pt idx="4">
                  <c:v>2530</c:v>
                </c:pt>
                <c:pt idx="5">
                  <c:v>685.6</c:v>
                </c:pt>
                <c:pt idx="6">
                  <c:v>458.1</c:v>
                </c:pt>
                <c:pt idx="7">
                  <c:v>1460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E-4731-A67A-9B7845AAB0D5}"/>
            </c:ext>
          </c:extLst>
        </c:ser>
        <c:ser>
          <c:idx val="0"/>
          <c:order val="10"/>
          <c:tx>
            <c:strRef>
              <c:f>'Pct90_RAM=6'!$F$3</c:f>
              <c:strCache>
                <c:ptCount val="1"/>
                <c:pt idx="0">
                  <c:v>2x6Gb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'Pct90_RAM=6'!$F$4:$F$11</c:f>
              <c:numCache>
                <c:formatCode>0</c:formatCode>
                <c:ptCount val="8"/>
                <c:pt idx="0">
                  <c:v>898</c:v>
                </c:pt>
                <c:pt idx="1">
                  <c:v>731</c:v>
                </c:pt>
                <c:pt idx="2">
                  <c:v>258.5</c:v>
                </c:pt>
                <c:pt idx="3">
                  <c:v>218</c:v>
                </c:pt>
                <c:pt idx="4">
                  <c:v>386.8</c:v>
                </c:pt>
                <c:pt idx="5">
                  <c:v>205</c:v>
                </c:pt>
                <c:pt idx="6">
                  <c:v>315.3</c:v>
                </c:pt>
                <c:pt idx="7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1E-4731-A67A-9B7845AAB0D5}"/>
            </c:ext>
          </c:extLst>
        </c:ser>
        <c:ser>
          <c:idx val="1"/>
          <c:order val="11"/>
          <c:tx>
            <c:strRef>
              <c:f>'Pct90_RAM=6'!$E$3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'Pct90_RAM=6'!$E$4:$E$11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B-701E-4731-A67A-9B7845AAB0D5}"/>
            </c:ext>
          </c:extLst>
        </c:ser>
        <c:ser>
          <c:idx val="2"/>
          <c:order val="12"/>
          <c:tx>
            <c:strRef>
              <c:f>'Pct90_RAM=6'!$D$3</c:f>
              <c:strCache>
                <c:ptCount val="1"/>
                <c:pt idx="0">
                  <c:v>DB_1x6Gb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'Pct90_RAM=6'!$D$4:$D$11</c:f>
              <c:numCache>
                <c:formatCode>0</c:formatCode>
                <c:ptCount val="8"/>
                <c:pt idx="0">
                  <c:v>2880</c:v>
                </c:pt>
                <c:pt idx="1">
                  <c:v>3020</c:v>
                </c:pt>
                <c:pt idx="2">
                  <c:v>384.7</c:v>
                </c:pt>
                <c:pt idx="3">
                  <c:v>457</c:v>
                </c:pt>
                <c:pt idx="4">
                  <c:v>1280</c:v>
                </c:pt>
                <c:pt idx="5">
                  <c:v>2490</c:v>
                </c:pt>
                <c:pt idx="6">
                  <c:v>463.8</c:v>
                </c:pt>
                <c:pt idx="7">
                  <c:v>177.2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1E-4731-A67A-9B7845AAB0D5}"/>
            </c:ext>
          </c:extLst>
        </c:ser>
        <c:ser>
          <c:idx val="4"/>
          <c:order val="13"/>
          <c:tx>
            <c:strRef>
              <c:f>'Pct90_RAM=6'!$C$3</c:f>
              <c:strCache>
                <c:ptCount val="1"/>
                <c:pt idx="0">
                  <c:v>1x6Gb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'Pct90_RAM=6'!$B$4:$B$11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'Pct90_RAM=6'!$C$4:$C$11</c:f>
              <c:numCache>
                <c:formatCode>0</c:formatCode>
                <c:ptCount val="8"/>
                <c:pt idx="0">
                  <c:v>3140</c:v>
                </c:pt>
                <c:pt idx="1">
                  <c:v>1720</c:v>
                </c:pt>
                <c:pt idx="2">
                  <c:v>1170</c:v>
                </c:pt>
                <c:pt idx="3">
                  <c:v>2830</c:v>
                </c:pt>
                <c:pt idx="4">
                  <c:v>1250</c:v>
                </c:pt>
                <c:pt idx="5">
                  <c:v>752.7</c:v>
                </c:pt>
                <c:pt idx="6">
                  <c:v>1160</c:v>
                </c:pt>
                <c:pt idx="7">
                  <c:v>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1E-4731-A67A-9B7845AAB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</xdr:colOff>
      <xdr:row>1</xdr:row>
      <xdr:rowOff>137158</xdr:rowOff>
    </xdr:from>
    <xdr:to>
      <xdr:col>29</xdr:col>
      <xdr:colOff>329565</xdr:colOff>
      <xdr:row>40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4BD53-A65E-4C32-841A-DA4F43C61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</xdr:colOff>
      <xdr:row>1</xdr:row>
      <xdr:rowOff>137158</xdr:rowOff>
    </xdr:from>
    <xdr:to>
      <xdr:col>29</xdr:col>
      <xdr:colOff>329565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A1DEC-438F-4F2C-ABA8-E51F145F0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</xdr:colOff>
      <xdr:row>1</xdr:row>
      <xdr:rowOff>137158</xdr:rowOff>
    </xdr:from>
    <xdr:to>
      <xdr:col>29</xdr:col>
      <xdr:colOff>329565</xdr:colOff>
      <xdr:row>40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7FC08-589C-489D-BCCF-94B9BEF4E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</xdr:colOff>
      <xdr:row>1</xdr:row>
      <xdr:rowOff>137158</xdr:rowOff>
    </xdr:from>
    <xdr:to>
      <xdr:col>29</xdr:col>
      <xdr:colOff>329565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76C92-3E43-4EA0-940A-A5DA31869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24</xdr:col>
      <xdr:colOff>542673</xdr:colOff>
      <xdr:row>100</xdr:row>
      <xdr:rowOff>177418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A85F1-F2E2-7B2A-63D2-CC55C02F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9660"/>
          <a:ext cx="18228693" cy="10052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531495</xdr:colOff>
      <xdr:row>40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EB4FBD-6931-3C09-7A87-2A0C1315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2220"/>
          <a:ext cx="8334375" cy="14401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25</xdr:col>
      <xdr:colOff>327435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2A733-1E33-5852-5384-826535EB9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15240</xdr:rowOff>
    </xdr:from>
    <xdr:to>
      <xdr:col>10</xdr:col>
      <xdr:colOff>579119</xdr:colOff>
      <xdr:row>45</xdr:row>
      <xdr:rowOff>156940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067797-0399-7F5D-AF93-905350315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61860"/>
          <a:ext cx="8054339" cy="14218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1</xdr:rowOff>
    </xdr:from>
    <xdr:to>
      <xdr:col>10</xdr:col>
      <xdr:colOff>579121</xdr:colOff>
      <xdr:row>37</xdr:row>
      <xdr:rowOff>175533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FBB469-6672-A45D-485B-C64A324DE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149341"/>
          <a:ext cx="8054340" cy="10899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1</xdr:rowOff>
    </xdr:from>
    <xdr:to>
      <xdr:col>10</xdr:col>
      <xdr:colOff>481335</xdr:colOff>
      <xdr:row>39</xdr:row>
      <xdr:rowOff>30481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0742D6-0320-69B0-3C65-0F2219BE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32221"/>
          <a:ext cx="8428995" cy="1127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129540</xdr:rowOff>
    </xdr:from>
    <xdr:to>
      <xdr:col>24</xdr:col>
      <xdr:colOff>464595</xdr:colOff>
      <xdr:row>102</xdr:row>
      <xdr:rowOff>143136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FEAF79-3DB7-DB63-EB21-DB5164B68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2208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60960</xdr:rowOff>
    </xdr:from>
    <xdr:to>
      <xdr:col>10</xdr:col>
      <xdr:colOff>495300</xdr:colOff>
      <xdr:row>47</xdr:row>
      <xdr:rowOff>68803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2891E4-31D8-8490-B4BB-C73FE1D0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90460"/>
          <a:ext cx="8442960" cy="14708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33</xdr:row>
      <xdr:rowOff>0</xdr:rowOff>
    </xdr:from>
    <xdr:to>
      <xdr:col>10</xdr:col>
      <xdr:colOff>502921</xdr:colOff>
      <xdr:row>39</xdr:row>
      <xdr:rowOff>13738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3DEEB8-D629-553B-364B-F62268563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332220"/>
          <a:ext cx="8275320" cy="1111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45720</xdr:rowOff>
    </xdr:from>
    <xdr:to>
      <xdr:col>10</xdr:col>
      <xdr:colOff>510540</xdr:colOff>
      <xdr:row>47</xdr:row>
      <xdr:rowOff>33189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176EF4-17F7-CF86-7936-23584D88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75220"/>
          <a:ext cx="8282940" cy="1450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25</xdr:col>
      <xdr:colOff>30255</xdr:colOff>
      <xdr:row>103</xdr:row>
      <xdr:rowOff>13596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71C3E9-3BDB-1F37-1B75-EDBF4975C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75420"/>
          <a:ext cx="18295395" cy="100719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0</xdr:rowOff>
    </xdr:from>
    <xdr:to>
      <xdr:col>10</xdr:col>
      <xdr:colOff>563881</xdr:colOff>
      <xdr:row>38</xdr:row>
      <xdr:rowOff>38689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A34D50-BEFB-E7CE-EDED-88251DEC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488680"/>
          <a:ext cx="8427720" cy="1135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548415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F0173B-9183-8DCA-1C49-83AC2F90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91441</xdr:rowOff>
    </xdr:from>
    <xdr:to>
      <xdr:col>10</xdr:col>
      <xdr:colOff>579120</xdr:colOff>
      <xdr:row>45</xdr:row>
      <xdr:rowOff>111587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31F065-2714-25E0-6086-996172D26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77401"/>
          <a:ext cx="8442960" cy="130030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33</xdr:row>
      <xdr:rowOff>0</xdr:rowOff>
    </xdr:from>
    <xdr:to>
      <xdr:col>10</xdr:col>
      <xdr:colOff>518161</xdr:colOff>
      <xdr:row>38</xdr:row>
      <xdr:rowOff>170047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772782-3C54-C332-1E99-99C39115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332220"/>
          <a:ext cx="8001000" cy="10844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10</xdr:col>
      <xdr:colOff>502920</xdr:colOff>
      <xdr:row>46</xdr:row>
      <xdr:rowOff>104777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CF20F0-6073-8916-C6A7-25C72744D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985760" cy="13849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25</xdr:col>
      <xdr:colOff>291228</xdr:colOff>
      <xdr:row>101</xdr:row>
      <xdr:rowOff>177418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9CDF48-18FD-9E1D-DC41-E52BE056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92540"/>
          <a:ext cx="18266808" cy="100529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10</xdr:col>
      <xdr:colOff>487680</xdr:colOff>
      <xdr:row>40</xdr:row>
      <xdr:rowOff>134573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B583D8-1B5D-168A-F1F7-FF812D2D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32220"/>
          <a:ext cx="8107680" cy="1414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25</xdr:col>
      <xdr:colOff>182655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ABE61D-C468-A2AE-E92F-0509308BF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472440</xdr:colOff>
      <xdr:row>38</xdr:row>
      <xdr:rowOff>34156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1EE02F-7937-DA03-33E6-49435BAC8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41720"/>
          <a:ext cx="8389620" cy="11314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</xdr:row>
      <xdr:rowOff>83821</xdr:rowOff>
    </xdr:from>
    <xdr:to>
      <xdr:col>10</xdr:col>
      <xdr:colOff>472441</xdr:colOff>
      <xdr:row>46</xdr:row>
      <xdr:rowOff>108684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F5BFA-C4AD-0013-35FD-7318861E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322821"/>
          <a:ext cx="8389620" cy="1487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24</xdr:col>
      <xdr:colOff>437902</xdr:colOff>
      <xdr:row>101</xdr:row>
      <xdr:rowOff>148832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889182-150F-4B56-7479-11C0C17C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84920"/>
          <a:ext cx="18238222" cy="100243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24</xdr:col>
      <xdr:colOff>542673</xdr:colOff>
      <xdr:row>100</xdr:row>
      <xdr:rowOff>139303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673A40-7E9C-AA00-1F8F-FC8CFB74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9660"/>
          <a:ext cx="18228693" cy="100148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506813</xdr:colOff>
      <xdr:row>40</xdr:row>
      <xdr:rowOff>175260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2EA2D9-A0E6-BDCC-9E62-AEE5274D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2220"/>
          <a:ext cx="8309693" cy="14554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25</xdr:col>
      <xdr:colOff>327435</xdr:colOff>
      <xdr:row>101</xdr:row>
      <xdr:rowOff>13596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52BA76-D90D-E32E-5FBC-A8D2A1E0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10</xdr:col>
      <xdr:colOff>525781</xdr:colOff>
      <xdr:row>40</xdr:row>
      <xdr:rowOff>112433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02EBDA-AC15-72F3-DA14-E525B051A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332220"/>
          <a:ext cx="8001000" cy="139259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24</xdr:col>
      <xdr:colOff>464595</xdr:colOff>
      <xdr:row>101</xdr:row>
      <xdr:rowOff>13596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55807-A3AC-2188-82F5-178B6A19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10</xdr:col>
      <xdr:colOff>521121</xdr:colOff>
      <xdr:row>41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A869F2-1C3C-332E-E261-B895918A5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332221"/>
          <a:ext cx="8468780" cy="15011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25</xdr:col>
      <xdr:colOff>30255</xdr:colOff>
      <xdr:row>101</xdr:row>
      <xdr:rowOff>13596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6F49C1-DBAA-9F65-F448-E96EA0E00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471825</xdr:colOff>
      <xdr:row>40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324C1-696E-CC20-E9FF-24CE4E24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2220"/>
          <a:ext cx="8244225" cy="141732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24</xdr:col>
      <xdr:colOff>548415</xdr:colOff>
      <xdr:row>100</xdr:row>
      <xdr:rowOff>13596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FA583D-2E8A-9F14-FE7E-0FFD7FDDC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7374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10</xdr:col>
      <xdr:colOff>571500</xdr:colOff>
      <xdr:row>40</xdr:row>
      <xdr:rowOff>5351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3D06E4-1B35-B2F8-E99B-05B9EE58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96300"/>
          <a:ext cx="8435340" cy="14683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33</xdr:row>
      <xdr:rowOff>0</xdr:rowOff>
    </xdr:from>
    <xdr:to>
      <xdr:col>10</xdr:col>
      <xdr:colOff>594593</xdr:colOff>
      <xdr:row>40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9C8C08-8BCF-BE0F-528F-C94D49BB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332220"/>
          <a:ext cx="8077432" cy="1417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25</xdr:col>
      <xdr:colOff>319815</xdr:colOff>
      <xdr:row>101</xdr:row>
      <xdr:rowOff>13596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394841-BE42-EC0D-8616-08BADDD67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25</xdr:col>
      <xdr:colOff>182655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225EF4-DF4B-3768-F03D-1F18829F4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</xdr:rowOff>
    </xdr:from>
    <xdr:to>
      <xdr:col>10</xdr:col>
      <xdr:colOff>481865</xdr:colOff>
      <xdr:row>40</xdr:row>
      <xdr:rowOff>121921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E648A6-4088-4562-8DFB-15FE5B50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2221"/>
          <a:ext cx="8101865" cy="140208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45</xdr:row>
      <xdr:rowOff>15240</xdr:rowOff>
    </xdr:from>
    <xdr:to>
      <xdr:col>24</xdr:col>
      <xdr:colOff>533175</xdr:colOff>
      <xdr:row>100</xdr:row>
      <xdr:rowOff>28836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D0D614-60FF-063B-B681-992FB9BAB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8542020"/>
          <a:ext cx="18295395" cy="10071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10</xdr:col>
      <xdr:colOff>546579</xdr:colOff>
      <xdr:row>40</xdr:row>
      <xdr:rowOff>22860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52951-12A6-F017-D680-5FCE833E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49340"/>
          <a:ext cx="8463759" cy="14859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3000/d/rxKcwpFmk_3/load-test-monitoring_3?orgId=1&amp;from=1678315331522&amp;to=1678316240245&amp;var-group_time=5s&amp;var-metric=All&amp;var-scenario=All&amp;var-transactions=All&amp;var-server_measurements=All&amp;var-host=All&amp;var-measurement=jmeter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3000/d/rxKcwpFmk_3/load-test-monitoring_3?orgId=1&amp;from=1678320946771&amp;to=1678321536094&amp;var-group_time=5s&amp;var-metric=All&amp;var-scenario=All&amp;var-transactions=All&amp;var-server_measurements=All&amp;var-host=All&amp;var-measurement=jmeter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localhost:3000/d/rxKcwpFmk_3/load-test-monitoring_3?orgId=1&amp;from=1678343582544&amp;to=1678343831329&amp;var-group_time=5s&amp;var-metric=All&amp;var-scenario=All&amp;var-transactions=All&amp;var-server_measurements=All&amp;var-host=All&amp;var-measurement=jmeter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localhost:3000/d/rxKcwpFmk_3/load-test-monitoring_3?orgId=1&amp;from=1678345020904&amp;to=1678345339562&amp;var-group_time=5s&amp;var-metric=All&amp;var-scenario=All&amp;var-transactions=All&amp;var-server_measurements=All&amp;var-host=All&amp;var-measurement=jmeter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localhost:3000/d/rxKcwpFmk_3/load-test-monitoring_3?orgId=1&amp;from=1677870478884&amp;to=1677870700753&amp;var-group_time=5s&amp;var-metric=All&amp;var-scenario=All&amp;var-transactions=All&amp;var-server_measurements=All&amp;var-host=All&amp;var-measurement=jmeter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localhost:3000/d/rxKcwpFmk_3/load-test-monitoring_3?orgId=1&amp;from=1678364239833&amp;to=1678364570711&amp;var-group_time=5s&amp;var-metric=All&amp;var-scenario=All&amp;var-transactions=All&amp;var-server_measurements=All&amp;var-host=All&amp;var-measurement=jmeter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localhost:3000/d/rxKcwpFmk_3/load-test-monitoring_3?orgId=1&amp;from=1677879113951&amp;to=1677880019631&amp;var-group_time=5s&amp;var-metric=All&amp;var-scenario=All&amp;var-transactions=All&amp;var-server_measurements=All&amp;var-host=All&amp;var-measurement=jmeter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localhost:3000/d/rxKcwpFmk_3/load-test-monitoring_3?orgId=1&amp;from=1677880597508&amp;to=1677880775718&amp;var-group_time=5s&amp;var-metric=All&amp;var-scenario=All&amp;var-transactions=All&amp;var-server_measurements=All&amp;var-host=All&amp;var-measurement=jmeter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3000/d/rxKcwpFmk_3/load-test-monitoring_3?orgId=1&amp;from=1679425396753&amp;to=1679426302122&amp;var-group_time=5s&amp;var-metric=All&amp;var-scenario=All&amp;var-transactions=All&amp;var-server_measurements=All&amp;var-host=All&amp;var-measurement=jmeter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localhost:3000/d/rxKcwpFmk_3/load-test-monitoring_3?orgId=1&amp;from=1679428773329&amp;to=1679429680019&amp;var-group_time=5s&amp;var-metric=All&amp;var-scenario=All&amp;var-transactions=All&amp;var-server_measurements=All&amp;var-host=All&amp;var-measurement=jmeter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localhost:3000/d/rxKcwpFmk_3/load-test-monitoring_3?orgId=1&amp;from=1679433156293&amp;to=1679434065311&amp;var-group_time=5s&amp;var-metric=All&amp;var-scenario=All&amp;var-transactions=All&amp;var-server_measurements=All&amp;var-host=All&amp;var-measurement=jmeter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localhost:3000/d/rxKcwpFmk_3/load-test-monitoring_3?orgId=1&amp;from=1679435247981&amp;to=1679436156185&amp;var-group_time=5s&amp;var-metric=All&amp;var-scenario=All&amp;var-transactions=All&amp;var-server_measurements=All&amp;var-host=All&amp;var-measurement=jmeter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localhost:3000/d/rxKcwpFmk_3/load-test-monitoring_3?orgId=1&amp;from=1679469416533&amp;to=1679470319863&amp;var-group_time=5s&amp;var-metric=All&amp;var-scenario=All&amp;var-transactions=All&amp;var-server_measurements=All&amp;var-host=All&amp;var-measurement=jmeter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localhost:3000/d/rxKcwpFmk_3/load-test-monitoring_3?orgId=1&amp;from=1679558962812&amp;to=1679559868046&amp;var-group_time=5s&amp;var-metric=All&amp;var-scenario=All&amp;var-transactions=All&amp;var-server_measurements=All&amp;var-host=All&amp;var-measurement=jmeter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localhost:3000/d/rxKcwpFmk_3/load-test-monitoring_3?orgId=1&amp;from=1679480542594&amp;to=1679481446161&amp;var-group_time=5s&amp;var-metric=All&amp;var-scenario=All&amp;var-transactions=All&amp;var-server_measurements=All&amp;var-host=All&amp;var-measurement=jmeter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localhost:3000/d/rxKcwpFmk_3/load-test-monitoring_3?orgId=1&amp;from=1679487541784&amp;to=1679488451007&amp;var-group_time=5s&amp;var-metric=All&amp;var-scenario=All&amp;var-transactions=All&amp;var-server_measurements=All&amp;var-host=All&amp;var-measurement=jme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DE32A-8599-47F8-9FE1-B46F4848596B}">
  <sheetPr>
    <tabColor rgb="FFC00000"/>
  </sheetPr>
  <dimension ref="A1:U82"/>
  <sheetViews>
    <sheetView topLeftCell="A19" workbookViewId="0">
      <selection activeCell="P67" sqref="P67"/>
    </sheetView>
  </sheetViews>
  <sheetFormatPr defaultRowHeight="14.4" outlineLevelRow="1" x14ac:dyDescent="0.3"/>
  <cols>
    <col min="1" max="1" width="8.88671875" style="29"/>
    <col min="2" max="2" width="27.88671875" customWidth="1"/>
    <col min="3" max="4" width="16.88671875" customWidth="1"/>
    <col min="5" max="5" width="1.44140625" customWidth="1"/>
    <col min="6" max="7" width="16.88671875" customWidth="1"/>
    <col min="8" max="8" width="2.109375" customWidth="1"/>
    <col min="9" max="10" width="16.88671875" customWidth="1"/>
    <col min="11" max="11" width="2.33203125" customWidth="1"/>
    <col min="12" max="13" width="16.88671875" customWidth="1"/>
  </cols>
  <sheetData>
    <row r="1" spans="2:21" x14ac:dyDescent="0.3">
      <c r="B1" s="29"/>
      <c r="C1" s="29" t="s">
        <v>60</v>
      </c>
      <c r="D1" s="29">
        <v>3</v>
      </c>
      <c r="F1" s="1" t="str">
        <f ca="1">_xlfn.CONCAT("Aggregate report data '",F2,"' for 6 CPUs")</f>
        <v>Aggregate report data 'Average' for 6 CPUs</v>
      </c>
    </row>
    <row r="2" spans="2:21" x14ac:dyDescent="0.3">
      <c r="B2" s="30" t="s">
        <v>36</v>
      </c>
      <c r="C2" s="30" t="str">
        <f ca="1">VLOOKUP($B2,INDIRECT(_xlfn.CONCAT($C$1,C$3,$C$1,"!L:T"),1),$D$1,0)</f>
        <v>Average</v>
      </c>
      <c r="D2" s="30" t="str">
        <f ca="1">VLOOKUP($B2,INDIRECT(_xlfn.CONCAT($C$1,D$3,$C$1,"!L:T"),1),$D$1,0)</f>
        <v>Average</v>
      </c>
      <c r="E2" s="30"/>
      <c r="F2" s="30" t="str">
        <f ca="1">VLOOKUP($B2,INDIRECT(_xlfn.CONCAT($C$1,F$3,$C$1,"!L:T"),1),$D$1,0)</f>
        <v>Average</v>
      </c>
      <c r="G2" s="30" t="str">
        <f ca="1">VLOOKUP($B2,INDIRECT(_xlfn.CONCAT($C$1,G$3,$C$1,"!L:T"),1),$D$1,0)</f>
        <v>Average</v>
      </c>
      <c r="H2" s="30"/>
      <c r="I2" s="30" t="str">
        <f ca="1">VLOOKUP($B2,INDIRECT(_xlfn.CONCAT($C$1,I$3,$C$1,"!L:T"),1),$D$1,0)</f>
        <v>Average</v>
      </c>
      <c r="J2" s="30" t="str">
        <f ca="1">VLOOKUP($B2,INDIRECT(_xlfn.CONCAT($C$1,J$3,$C$1,"!L:T"),1),$D$1,0)</f>
        <v>Average</v>
      </c>
      <c r="K2" s="30"/>
      <c r="L2" s="30" t="str">
        <f ca="1">VLOOKUP($B2,INDIRECT(_xlfn.CONCAT($C$1,L$3,$C$1,"!L:T"),1),$D$1,0)</f>
        <v>Average</v>
      </c>
      <c r="M2" s="30" t="str">
        <f ca="1">VLOOKUP($B2,INDIRECT(_xlfn.CONCAT($C$1,M$3,$C$1,"!L:T"),1),$D$1,0)</f>
        <v>Average</v>
      </c>
    </row>
    <row r="3" spans="2:21" x14ac:dyDescent="0.3">
      <c r="B3" s="32"/>
      <c r="C3" s="32" t="s">
        <v>186</v>
      </c>
      <c r="D3" s="32" t="s">
        <v>187</v>
      </c>
      <c r="E3" s="32"/>
      <c r="F3" s="32" t="s">
        <v>64</v>
      </c>
      <c r="G3" s="32" t="s">
        <v>188</v>
      </c>
      <c r="H3" s="32"/>
      <c r="I3" s="32" t="s">
        <v>65</v>
      </c>
      <c r="J3" s="32" t="s">
        <v>189</v>
      </c>
      <c r="K3" s="32"/>
      <c r="L3" s="32" t="s">
        <v>66</v>
      </c>
      <c r="M3" s="32" t="s">
        <v>185</v>
      </c>
    </row>
    <row r="4" spans="2:21" x14ac:dyDescent="0.3">
      <c r="B4" t="s">
        <v>31</v>
      </c>
      <c r="C4" s="2">
        <f t="shared" ref="C4:D31" ca="1" si="0">VLOOKUP($B4,INDIRECT(_xlfn.CONCAT($C$1,C$3,$C$1,"!L:T"),1),$D$1,0)</f>
        <v>161.18</v>
      </c>
      <c r="D4" s="2">
        <f ca="1">VLOOKUP($B4,INDIRECT(_xlfn.CONCAT($C$1,D$3,$C$1,"!L:T"),1),$D$1,0)</f>
        <v>337.43</v>
      </c>
      <c r="E4" s="2"/>
      <c r="F4" s="2">
        <f t="shared" ref="F4:G31" ca="1" si="1">VLOOKUP($B4,INDIRECT(_xlfn.CONCAT($C$1,F$3,$C$1,"!L:T"),1),$D$1,0)</f>
        <v>178.95</v>
      </c>
      <c r="G4" s="2">
        <f t="shared" ca="1" si="1"/>
        <v>344.35</v>
      </c>
      <c r="H4" s="2"/>
      <c r="I4" s="2">
        <f t="shared" ref="I4:J31" ca="1" si="2">VLOOKUP($B4,INDIRECT(_xlfn.CONCAT($C$1,I$3,$C$1,"!L:T"),1),$D$1,0)</f>
        <v>185.57</v>
      </c>
      <c r="J4" s="2">
        <f t="shared" ca="1" si="2"/>
        <v>405.04</v>
      </c>
      <c r="K4" s="2"/>
      <c r="L4" s="2">
        <f t="shared" ref="L4:M31" ca="1" si="3">VLOOKUP($B4,INDIRECT(_xlfn.CONCAT($C$1,L$3,$C$1,"!L:T"),1),$D$1,0)</f>
        <v>154.66</v>
      </c>
      <c r="M4" s="2">
        <f t="shared" ca="1" si="3"/>
        <v>447.58</v>
      </c>
      <c r="N4" s="3"/>
      <c r="O4" s="3"/>
      <c r="P4" s="3"/>
      <c r="Q4" s="3"/>
      <c r="R4" s="3"/>
      <c r="S4" s="3"/>
      <c r="T4" s="2"/>
      <c r="U4" s="3"/>
    </row>
    <row r="5" spans="2:21" x14ac:dyDescent="0.3">
      <c r="B5" t="s">
        <v>34</v>
      </c>
      <c r="C5" s="2">
        <f t="shared" ca="1" si="0"/>
        <v>25.06</v>
      </c>
      <c r="D5" s="2">
        <f t="shared" ca="1" si="0"/>
        <v>151.6</v>
      </c>
      <c r="E5" s="2"/>
      <c r="F5" s="2">
        <f t="shared" ca="1" si="1"/>
        <v>24.07</v>
      </c>
      <c r="G5" s="2">
        <f t="shared" ca="1" si="1"/>
        <v>167.77</v>
      </c>
      <c r="H5" s="2"/>
      <c r="I5" s="2">
        <f t="shared" ca="1" si="2"/>
        <v>23.8</v>
      </c>
      <c r="J5" s="2">
        <f t="shared" ca="1" si="2"/>
        <v>176.75</v>
      </c>
      <c r="K5" s="2"/>
      <c r="L5" s="2">
        <f t="shared" ca="1" si="3"/>
        <v>19.829999999999998</v>
      </c>
      <c r="M5" s="2">
        <f t="shared" ca="1" si="3"/>
        <v>130.15</v>
      </c>
      <c r="N5" s="3"/>
      <c r="O5" s="3"/>
      <c r="P5" s="3"/>
      <c r="Q5" s="3"/>
      <c r="R5" s="3"/>
      <c r="S5" s="3"/>
      <c r="T5" s="2"/>
      <c r="U5" s="3"/>
    </row>
    <row r="6" spans="2:21" x14ac:dyDescent="0.3">
      <c r="B6" t="s">
        <v>32</v>
      </c>
      <c r="C6" s="2">
        <f t="shared" ca="1" si="0"/>
        <v>28.08</v>
      </c>
      <c r="D6" s="2">
        <f t="shared" ca="1" si="0"/>
        <v>78.989999999999995</v>
      </c>
      <c r="E6" s="2"/>
      <c r="F6" s="2">
        <f t="shared" ca="1" si="1"/>
        <v>42.42</v>
      </c>
      <c r="G6" s="2">
        <f t="shared" ca="1" si="1"/>
        <v>83.43</v>
      </c>
      <c r="H6" s="2"/>
      <c r="I6" s="2">
        <f t="shared" ca="1" si="2"/>
        <v>44.86</v>
      </c>
      <c r="J6" s="2">
        <f t="shared" ca="1" si="2"/>
        <v>88.54</v>
      </c>
      <c r="K6" s="2"/>
      <c r="L6" s="2">
        <f t="shared" ca="1" si="3"/>
        <v>31.84</v>
      </c>
      <c r="M6" s="2">
        <f t="shared" ca="1" si="3"/>
        <v>131.11000000000001</v>
      </c>
      <c r="N6" s="3"/>
      <c r="O6" s="3"/>
      <c r="P6" s="3"/>
      <c r="Q6" s="3"/>
      <c r="R6" s="3"/>
      <c r="S6" s="3"/>
      <c r="T6" s="2"/>
      <c r="U6" s="3"/>
    </row>
    <row r="7" spans="2:21" x14ac:dyDescent="0.3">
      <c r="B7" t="s">
        <v>25</v>
      </c>
      <c r="C7" s="2">
        <f t="shared" ca="1" si="0"/>
        <v>29.75</v>
      </c>
      <c r="D7" s="2">
        <f t="shared" ca="1" si="0"/>
        <v>20.77</v>
      </c>
      <c r="E7" s="2"/>
      <c r="F7" s="2">
        <f t="shared" ca="1" si="1"/>
        <v>37.119999999999997</v>
      </c>
      <c r="G7" s="2">
        <f t="shared" ca="1" si="1"/>
        <v>105.48</v>
      </c>
      <c r="H7" s="2"/>
      <c r="I7" s="2">
        <f t="shared" ca="1" si="2"/>
        <v>28.34</v>
      </c>
      <c r="J7" s="2">
        <f t="shared" ca="1" si="2"/>
        <v>53.82</v>
      </c>
      <c r="K7" s="2"/>
      <c r="L7" s="2">
        <f t="shared" ca="1" si="3"/>
        <v>31.79</v>
      </c>
      <c r="M7" s="2">
        <f t="shared" ca="1" si="3"/>
        <v>42.61</v>
      </c>
      <c r="N7" s="3"/>
      <c r="O7" s="3"/>
      <c r="P7" s="3"/>
      <c r="Q7" s="3"/>
      <c r="R7" s="3"/>
      <c r="S7" s="3"/>
      <c r="T7" s="2"/>
      <c r="U7" s="3"/>
    </row>
    <row r="8" spans="2:21" x14ac:dyDescent="0.3">
      <c r="B8" t="s">
        <v>29</v>
      </c>
      <c r="C8" s="2">
        <f t="shared" ca="1" si="0"/>
        <v>17.93</v>
      </c>
      <c r="D8" s="2">
        <f t="shared" ca="1" si="0"/>
        <v>86.1</v>
      </c>
      <c r="E8" s="2"/>
      <c r="F8" s="2">
        <f t="shared" ca="1" si="1"/>
        <v>17.14</v>
      </c>
      <c r="G8" s="2">
        <f t="shared" ca="1" si="1"/>
        <v>54.03</v>
      </c>
      <c r="H8" s="2"/>
      <c r="I8" s="2">
        <f t="shared" ca="1" si="2"/>
        <v>20.84</v>
      </c>
      <c r="J8" s="2">
        <f t="shared" ca="1" si="2"/>
        <v>131</v>
      </c>
      <c r="K8" s="2"/>
      <c r="L8" s="2">
        <f t="shared" ca="1" si="3"/>
        <v>16.16</v>
      </c>
      <c r="M8" s="2">
        <f t="shared" ca="1" si="3"/>
        <v>102.47</v>
      </c>
      <c r="N8" s="3"/>
      <c r="O8" s="3"/>
      <c r="P8" s="3"/>
      <c r="Q8" s="3"/>
      <c r="R8" s="3"/>
      <c r="S8" s="3"/>
      <c r="T8" s="2"/>
      <c r="U8" s="3"/>
    </row>
    <row r="9" spans="2:21" x14ac:dyDescent="0.3">
      <c r="B9" t="s">
        <v>13</v>
      </c>
      <c r="C9" s="2">
        <f t="shared" ca="1" si="0"/>
        <v>8.18</v>
      </c>
      <c r="D9" s="2">
        <f t="shared" ca="1" si="0"/>
        <v>73.790000000000006</v>
      </c>
      <c r="E9" s="2"/>
      <c r="F9" s="2">
        <f t="shared" ca="1" si="1"/>
        <v>13.52</v>
      </c>
      <c r="G9" s="2">
        <f t="shared" ca="1" si="1"/>
        <v>72.38</v>
      </c>
      <c r="H9" s="2"/>
      <c r="I9" s="2">
        <f t="shared" ca="1" si="2"/>
        <v>10.87</v>
      </c>
      <c r="J9" s="2">
        <f t="shared" ca="1" si="2"/>
        <v>117.87</v>
      </c>
      <c r="K9" s="2"/>
      <c r="L9" s="2">
        <f t="shared" ca="1" si="3"/>
        <v>15.99</v>
      </c>
      <c r="M9" s="2">
        <f t="shared" ca="1" si="3"/>
        <v>70.83</v>
      </c>
      <c r="N9" s="3"/>
      <c r="O9" s="3"/>
      <c r="P9" s="3"/>
      <c r="Q9" s="3"/>
      <c r="R9" s="3"/>
      <c r="S9" s="3"/>
      <c r="T9" s="2"/>
      <c r="U9" s="3"/>
    </row>
    <row r="10" spans="2:21" x14ac:dyDescent="0.3">
      <c r="B10" t="s">
        <v>2</v>
      </c>
      <c r="C10" s="2">
        <f t="shared" ca="1" si="0"/>
        <v>78.73</v>
      </c>
      <c r="D10" s="2">
        <f t="shared" ca="1" si="0"/>
        <v>105.34</v>
      </c>
      <c r="E10" s="2"/>
      <c r="F10" s="2">
        <f t="shared" ca="1" si="1"/>
        <v>94.66</v>
      </c>
      <c r="G10" s="2">
        <f t="shared" ca="1" si="1"/>
        <v>108.97</v>
      </c>
      <c r="H10" s="2"/>
      <c r="I10" s="2">
        <f t="shared" ca="1" si="2"/>
        <v>93.24</v>
      </c>
      <c r="J10" s="2">
        <f t="shared" ca="1" si="2"/>
        <v>107.33</v>
      </c>
      <c r="K10" s="2"/>
      <c r="L10" s="2">
        <f t="shared" ca="1" si="3"/>
        <v>73.290000000000006</v>
      </c>
      <c r="M10" s="2">
        <f t="shared" ca="1" si="3"/>
        <v>150.03</v>
      </c>
      <c r="N10" s="3"/>
      <c r="O10" s="3"/>
      <c r="P10" s="3"/>
      <c r="Q10" s="3"/>
      <c r="R10" s="3"/>
      <c r="S10" s="3"/>
      <c r="T10" s="2"/>
      <c r="U10" s="3"/>
    </row>
    <row r="11" spans="2:21" x14ac:dyDescent="0.3">
      <c r="B11" t="s">
        <v>27</v>
      </c>
      <c r="C11" s="2">
        <f t="shared" ca="1" si="0"/>
        <v>28.28</v>
      </c>
      <c r="D11" s="2">
        <f t="shared" ca="1" si="0"/>
        <v>12.39</v>
      </c>
      <c r="E11" s="2"/>
      <c r="F11" s="2">
        <f t="shared" ca="1" si="1"/>
        <v>40.11</v>
      </c>
      <c r="G11" s="2">
        <f t="shared" ca="1" si="1"/>
        <v>15.2</v>
      </c>
      <c r="H11" s="2"/>
      <c r="I11" s="2">
        <f t="shared" ca="1" si="2"/>
        <v>30.47</v>
      </c>
      <c r="J11" s="2">
        <f t="shared" ca="1" si="2"/>
        <v>15</v>
      </c>
      <c r="K11" s="2"/>
      <c r="L11" s="2">
        <f t="shared" ca="1" si="3"/>
        <v>27.88</v>
      </c>
      <c r="M11" s="2">
        <f t="shared" ca="1" si="3"/>
        <v>113.52</v>
      </c>
      <c r="N11" s="4"/>
      <c r="O11" s="4"/>
      <c r="P11" s="4"/>
      <c r="Q11" s="4"/>
      <c r="R11" s="4"/>
      <c r="S11" s="4"/>
      <c r="T11" s="2"/>
      <c r="U11" s="4"/>
    </row>
    <row r="12" spans="2:21" x14ac:dyDescent="0.3">
      <c r="B12" t="s">
        <v>20</v>
      </c>
      <c r="C12" s="2">
        <f t="shared" ca="1" si="0"/>
        <v>76.569999999999993</v>
      </c>
      <c r="D12" s="2">
        <f t="shared" ca="1" si="0"/>
        <v>107.88</v>
      </c>
      <c r="E12" s="2"/>
      <c r="F12" s="2">
        <f t="shared" ca="1" si="1"/>
        <v>74.48</v>
      </c>
      <c r="G12" s="2">
        <f t="shared" ca="1" si="1"/>
        <v>80.069999999999993</v>
      </c>
      <c r="H12" s="2"/>
      <c r="I12" s="2">
        <f t="shared" ca="1" si="2"/>
        <v>61.73</v>
      </c>
      <c r="J12" s="2">
        <f t="shared" ca="1" si="2"/>
        <v>121.49</v>
      </c>
      <c r="K12" s="2"/>
      <c r="L12" s="2">
        <f t="shared" ca="1" si="3"/>
        <v>68.09</v>
      </c>
      <c r="M12" s="2">
        <f t="shared" ca="1" si="3"/>
        <v>78.459999999999994</v>
      </c>
      <c r="N12" s="3"/>
      <c r="O12" s="3"/>
      <c r="P12" s="3"/>
      <c r="Q12" s="3"/>
      <c r="R12" s="3"/>
      <c r="S12" s="3"/>
      <c r="T12" s="2"/>
      <c r="U12" s="5"/>
    </row>
    <row r="13" spans="2:21" x14ac:dyDescent="0.3">
      <c r="B13" t="s">
        <v>4</v>
      </c>
      <c r="C13" s="2">
        <f t="shared" ca="1" si="0"/>
        <v>14.51</v>
      </c>
      <c r="D13" s="2">
        <f t="shared" ca="1" si="0"/>
        <v>78.489999999999995</v>
      </c>
      <c r="E13" s="2"/>
      <c r="F13" s="2">
        <f t="shared" ca="1" si="1"/>
        <v>24.85</v>
      </c>
      <c r="G13" s="2">
        <f t="shared" ca="1" si="1"/>
        <v>11.65</v>
      </c>
      <c r="H13" s="2"/>
      <c r="I13" s="2">
        <f t="shared" ca="1" si="2"/>
        <v>20.3</v>
      </c>
      <c r="J13" s="2">
        <f t="shared" ca="1" si="2"/>
        <v>7.75</v>
      </c>
      <c r="K13" s="2"/>
      <c r="L13" s="2">
        <f t="shared" ca="1" si="3"/>
        <v>12.13</v>
      </c>
      <c r="M13" s="2">
        <f t="shared" ca="1" si="3"/>
        <v>106.06</v>
      </c>
      <c r="N13" s="3"/>
      <c r="O13" s="3"/>
      <c r="P13" s="3"/>
      <c r="Q13" s="3"/>
      <c r="R13" s="3"/>
      <c r="S13" s="3"/>
      <c r="T13" s="2"/>
      <c r="U13" s="3"/>
    </row>
    <row r="14" spans="2:21" x14ac:dyDescent="0.3">
      <c r="B14" t="s">
        <v>21</v>
      </c>
      <c r="C14" s="2">
        <f t="shared" ca="1" si="0"/>
        <v>59</v>
      </c>
      <c r="D14" s="2">
        <f t="shared" ca="1" si="0"/>
        <v>111.72</v>
      </c>
      <c r="E14" s="2"/>
      <c r="F14" s="2">
        <f t="shared" ca="1" si="1"/>
        <v>74.03</v>
      </c>
      <c r="G14" s="2">
        <f t="shared" ca="1" si="1"/>
        <v>93.6</v>
      </c>
      <c r="H14" s="2"/>
      <c r="I14" s="2">
        <f t="shared" ca="1" si="2"/>
        <v>70.7</v>
      </c>
      <c r="J14" s="2">
        <f t="shared" ca="1" si="2"/>
        <v>128.94</v>
      </c>
      <c r="K14" s="2"/>
      <c r="L14" s="2">
        <f t="shared" ca="1" si="3"/>
        <v>60.43</v>
      </c>
      <c r="M14" s="2">
        <f t="shared" ca="1" si="3"/>
        <v>150.58000000000001</v>
      </c>
      <c r="N14" s="3"/>
      <c r="O14" s="3"/>
      <c r="P14" s="3"/>
      <c r="Q14" s="3"/>
      <c r="R14" s="3"/>
      <c r="S14" s="3"/>
      <c r="T14" s="2"/>
      <c r="U14" s="3"/>
    </row>
    <row r="15" spans="2:21" x14ac:dyDescent="0.3">
      <c r="B15" t="s">
        <v>12</v>
      </c>
      <c r="C15" s="2">
        <f t="shared" ca="1" si="0"/>
        <v>68</v>
      </c>
      <c r="D15" s="2">
        <f t="shared" ca="1" si="0"/>
        <v>78.209999999999994</v>
      </c>
      <c r="E15" s="2"/>
      <c r="F15" s="2">
        <f t="shared" ca="1" si="1"/>
        <v>110.28</v>
      </c>
      <c r="G15" s="2">
        <f t="shared" ca="1" si="1"/>
        <v>98.24</v>
      </c>
      <c r="H15" s="2"/>
      <c r="I15" s="2">
        <f t="shared" ca="1" si="2"/>
        <v>113.46</v>
      </c>
      <c r="J15" s="2">
        <f t="shared" ca="1" si="2"/>
        <v>62.7</v>
      </c>
      <c r="K15" s="2"/>
      <c r="L15" s="2">
        <f t="shared" ca="1" si="3"/>
        <v>62</v>
      </c>
      <c r="M15" s="2">
        <f t="shared" ca="1" si="3"/>
        <v>88.99</v>
      </c>
      <c r="N15" s="3"/>
      <c r="O15" s="3"/>
      <c r="P15" s="3"/>
      <c r="Q15" s="3"/>
      <c r="R15" s="3"/>
      <c r="S15" s="3"/>
      <c r="T15" s="2"/>
      <c r="U15" s="3"/>
    </row>
    <row r="16" spans="2:21" x14ac:dyDescent="0.3">
      <c r="B16" t="s">
        <v>23</v>
      </c>
      <c r="C16" s="2">
        <f t="shared" ca="1" si="0"/>
        <v>19.89</v>
      </c>
      <c r="D16" s="2">
        <f t="shared" ca="1" si="0"/>
        <v>11.83</v>
      </c>
      <c r="E16" s="2"/>
      <c r="F16" s="2">
        <f t="shared" ca="1" si="1"/>
        <v>20.85</v>
      </c>
      <c r="G16" s="2">
        <f t="shared" ca="1" si="1"/>
        <v>10.64</v>
      </c>
      <c r="H16" s="2"/>
      <c r="I16" s="2">
        <f t="shared" ca="1" si="2"/>
        <v>17.23</v>
      </c>
      <c r="J16" s="2">
        <f t="shared" ca="1" si="2"/>
        <v>10.97</v>
      </c>
      <c r="K16" s="2"/>
      <c r="L16" s="2">
        <f t="shared" ca="1" si="3"/>
        <v>13.54</v>
      </c>
      <c r="M16" s="2">
        <f t="shared" ca="1" si="3"/>
        <v>95.7</v>
      </c>
      <c r="N16" s="3"/>
      <c r="O16" s="3"/>
      <c r="P16" s="3"/>
      <c r="Q16" s="3"/>
      <c r="R16" s="3"/>
      <c r="S16" s="3"/>
      <c r="T16" s="2"/>
      <c r="U16" s="3"/>
    </row>
    <row r="17" spans="2:21" x14ac:dyDescent="0.3">
      <c r="B17" t="s">
        <v>35</v>
      </c>
      <c r="C17" s="2">
        <f t="shared" ca="1" si="0"/>
        <v>21.34</v>
      </c>
      <c r="D17" s="2">
        <f t="shared" ca="1" si="0"/>
        <v>41.52</v>
      </c>
      <c r="E17" s="2"/>
      <c r="F17" s="2">
        <f t="shared" ca="1" si="1"/>
        <v>27.25</v>
      </c>
      <c r="G17" s="2">
        <f t="shared" ca="1" si="1"/>
        <v>36.15</v>
      </c>
      <c r="H17" s="2"/>
      <c r="I17" s="2">
        <f t="shared" ca="1" si="2"/>
        <v>23.74</v>
      </c>
      <c r="J17" s="2">
        <f t="shared" ca="1" si="2"/>
        <v>45.68</v>
      </c>
      <c r="K17" s="2"/>
      <c r="L17" s="2">
        <f t="shared" ca="1" si="3"/>
        <v>26.96</v>
      </c>
      <c r="M17" s="2">
        <f t="shared" ca="1" si="3"/>
        <v>46.64</v>
      </c>
      <c r="N17" s="3"/>
      <c r="O17" s="3"/>
      <c r="P17" s="3"/>
      <c r="Q17" s="3"/>
      <c r="R17" s="3"/>
      <c r="S17" s="3"/>
      <c r="T17" s="2"/>
      <c r="U17" s="3"/>
    </row>
    <row r="18" spans="2:21" x14ac:dyDescent="0.3">
      <c r="B18" t="s">
        <v>30</v>
      </c>
      <c r="C18" s="2">
        <f t="shared" ca="1" si="0"/>
        <v>22.39</v>
      </c>
      <c r="D18" s="2">
        <f t="shared" ca="1" si="0"/>
        <v>43.36</v>
      </c>
      <c r="E18" s="2"/>
      <c r="F18" s="2">
        <f t="shared" ca="1" si="1"/>
        <v>26.93</v>
      </c>
      <c r="G18" s="2">
        <f t="shared" ca="1" si="1"/>
        <v>45.45</v>
      </c>
      <c r="H18" s="2"/>
      <c r="I18" s="2">
        <f t="shared" ca="1" si="2"/>
        <v>28.35</v>
      </c>
      <c r="J18" s="2">
        <f t="shared" ca="1" si="2"/>
        <v>48.85</v>
      </c>
      <c r="K18" s="2"/>
      <c r="L18" s="2">
        <f t="shared" ca="1" si="3"/>
        <v>26.04</v>
      </c>
      <c r="M18" s="2">
        <f t="shared" ca="1" si="3"/>
        <v>57.92</v>
      </c>
      <c r="N18" s="3"/>
      <c r="O18" s="3"/>
      <c r="P18" s="3"/>
      <c r="Q18" s="3"/>
      <c r="R18" s="3"/>
      <c r="S18" s="3"/>
      <c r="T18" s="2"/>
    </row>
    <row r="19" spans="2:21" x14ac:dyDescent="0.3">
      <c r="B19" t="s">
        <v>0</v>
      </c>
      <c r="C19" s="2">
        <f t="shared" ca="1" si="0"/>
        <v>20.58</v>
      </c>
      <c r="D19" s="2">
        <f t="shared" ca="1" si="0"/>
        <v>57.71</v>
      </c>
      <c r="E19" s="2"/>
      <c r="F19" s="2">
        <f t="shared" ca="1" si="1"/>
        <v>22.41</v>
      </c>
      <c r="G19" s="2">
        <f t="shared" ca="1" si="1"/>
        <v>35.130000000000003</v>
      </c>
      <c r="H19" s="2"/>
      <c r="I19" s="2">
        <f t="shared" ca="1" si="2"/>
        <v>21.77</v>
      </c>
      <c r="J19" s="2">
        <f t="shared" ca="1" si="2"/>
        <v>37.32</v>
      </c>
      <c r="K19" s="2"/>
      <c r="L19" s="2">
        <f t="shared" ca="1" si="3"/>
        <v>17.260000000000002</v>
      </c>
      <c r="M19" s="2">
        <f t="shared" ca="1" si="3"/>
        <v>48.33</v>
      </c>
      <c r="N19" s="3"/>
      <c r="O19" s="3"/>
      <c r="P19" s="3"/>
      <c r="Q19" s="3"/>
      <c r="R19" s="3"/>
      <c r="S19" s="3"/>
      <c r="T19" s="2"/>
    </row>
    <row r="20" spans="2:21" x14ac:dyDescent="0.3">
      <c r="B20" t="s">
        <v>15</v>
      </c>
      <c r="C20" s="2">
        <f t="shared" ca="1" si="0"/>
        <v>19.07</v>
      </c>
      <c r="D20" s="2">
        <f t="shared" ca="1" si="0"/>
        <v>28.77</v>
      </c>
      <c r="E20" s="2"/>
      <c r="F20" s="2">
        <f t="shared" ca="1" si="1"/>
        <v>22.62</v>
      </c>
      <c r="G20" s="2">
        <f t="shared" ca="1" si="1"/>
        <v>36.340000000000003</v>
      </c>
      <c r="H20" s="2"/>
      <c r="I20" s="2">
        <f t="shared" ca="1" si="2"/>
        <v>22.33</v>
      </c>
      <c r="J20" s="2">
        <f t="shared" ca="1" si="2"/>
        <v>52.95</v>
      </c>
      <c r="K20" s="2"/>
      <c r="L20" s="2">
        <f t="shared" ca="1" si="3"/>
        <v>24.37</v>
      </c>
      <c r="M20" s="2">
        <f t="shared" ca="1" si="3"/>
        <v>49.85</v>
      </c>
      <c r="N20" s="3"/>
      <c r="O20" s="3"/>
      <c r="P20" s="3"/>
      <c r="Q20" s="3"/>
      <c r="R20" s="3"/>
      <c r="S20" s="3"/>
      <c r="T20" s="2"/>
    </row>
    <row r="21" spans="2:21" x14ac:dyDescent="0.3">
      <c r="B21" t="s">
        <v>10</v>
      </c>
      <c r="C21" s="2">
        <f t="shared" ca="1" si="0"/>
        <v>21.13</v>
      </c>
      <c r="D21" s="2">
        <f t="shared" ca="1" si="0"/>
        <v>43.31</v>
      </c>
      <c r="E21" s="2"/>
      <c r="F21" s="2">
        <f t="shared" ca="1" si="1"/>
        <v>23.74</v>
      </c>
      <c r="G21" s="2">
        <f t="shared" ca="1" si="1"/>
        <v>35.97</v>
      </c>
      <c r="H21" s="2"/>
      <c r="I21" s="2">
        <f t="shared" ca="1" si="2"/>
        <v>20.78</v>
      </c>
      <c r="J21" s="2">
        <f t="shared" ca="1" si="2"/>
        <v>38.93</v>
      </c>
      <c r="K21" s="2"/>
      <c r="L21" s="2">
        <f t="shared" ca="1" si="3"/>
        <v>20.38</v>
      </c>
      <c r="M21" s="2">
        <f t="shared" ca="1" si="3"/>
        <v>43.86</v>
      </c>
      <c r="N21" s="3"/>
      <c r="O21" s="3"/>
      <c r="P21" s="3"/>
      <c r="Q21" s="3"/>
      <c r="R21" s="3"/>
      <c r="S21" s="3"/>
      <c r="T21" s="2"/>
    </row>
    <row r="22" spans="2:21" x14ac:dyDescent="0.3">
      <c r="B22" t="s">
        <v>16</v>
      </c>
      <c r="C22" s="2">
        <f t="shared" ca="1" si="0"/>
        <v>15.98</v>
      </c>
      <c r="D22" s="2">
        <f t="shared" ca="1" si="0"/>
        <v>57.1</v>
      </c>
      <c r="E22" s="2"/>
      <c r="F22" s="2">
        <f t="shared" ca="1" si="1"/>
        <v>20.260000000000002</v>
      </c>
      <c r="G22" s="2">
        <f t="shared" ca="1" si="1"/>
        <v>34.78</v>
      </c>
      <c r="H22" s="2"/>
      <c r="I22" s="2">
        <f t="shared" ca="1" si="2"/>
        <v>17.829999999999998</v>
      </c>
      <c r="J22" s="2">
        <f t="shared" ca="1" si="2"/>
        <v>40.26</v>
      </c>
      <c r="K22" s="2"/>
      <c r="L22" s="2">
        <f t="shared" ca="1" si="3"/>
        <v>13.74</v>
      </c>
      <c r="M22" s="2">
        <f t="shared" ca="1" si="3"/>
        <v>48.71</v>
      </c>
      <c r="N22" s="3"/>
      <c r="O22" s="3"/>
      <c r="P22" s="3"/>
      <c r="Q22" s="3"/>
      <c r="R22" s="3"/>
      <c r="S22" s="3"/>
      <c r="T22" s="2"/>
    </row>
    <row r="23" spans="2:21" x14ac:dyDescent="0.3">
      <c r="B23" t="s">
        <v>9</v>
      </c>
      <c r="C23" s="2">
        <f t="shared" ca="1" si="0"/>
        <v>17.440000000000001</v>
      </c>
      <c r="D23" s="2">
        <f t="shared" ca="1" si="0"/>
        <v>49.53</v>
      </c>
      <c r="E23" s="2"/>
      <c r="F23" s="2">
        <f t="shared" ca="1" si="1"/>
        <v>23.9</v>
      </c>
      <c r="G23" s="2">
        <f t="shared" ca="1" si="1"/>
        <v>32.26</v>
      </c>
      <c r="H23" s="2"/>
      <c r="I23" s="2">
        <f t="shared" ca="1" si="2"/>
        <v>20.59</v>
      </c>
      <c r="J23" s="2">
        <f t="shared" ca="1" si="2"/>
        <v>38.5</v>
      </c>
      <c r="K23" s="2"/>
      <c r="L23" s="2">
        <f t="shared" ca="1" si="3"/>
        <v>16.79</v>
      </c>
      <c r="M23" s="2">
        <f t="shared" ca="1" si="3"/>
        <v>50.28</v>
      </c>
      <c r="N23" s="3"/>
      <c r="O23" s="3"/>
      <c r="P23" s="3"/>
      <c r="Q23" s="3"/>
      <c r="R23" s="3"/>
      <c r="S23" s="3"/>
      <c r="T23" s="2"/>
    </row>
    <row r="24" spans="2:21" x14ac:dyDescent="0.3">
      <c r="B24" t="s">
        <v>11</v>
      </c>
      <c r="C24" s="2">
        <f t="shared" ca="1" si="0"/>
        <v>11.49</v>
      </c>
      <c r="D24" s="2">
        <f t="shared" ca="1" si="0"/>
        <v>50.18</v>
      </c>
      <c r="E24" s="2"/>
      <c r="F24" s="2">
        <f t="shared" ca="1" si="1"/>
        <v>20.55</v>
      </c>
      <c r="G24" s="2">
        <f t="shared" ca="1" si="1"/>
        <v>34.19</v>
      </c>
      <c r="H24" s="2"/>
      <c r="I24" s="2">
        <f t="shared" ca="1" si="2"/>
        <v>17.09</v>
      </c>
      <c r="J24" s="2">
        <f t="shared" ca="1" si="2"/>
        <v>34.36</v>
      </c>
      <c r="K24" s="2"/>
      <c r="L24" s="2">
        <f t="shared" ca="1" si="3"/>
        <v>26.47</v>
      </c>
      <c r="M24" s="2">
        <f t="shared" ca="1" si="3"/>
        <v>30.95</v>
      </c>
      <c r="N24" s="3"/>
      <c r="O24" s="3"/>
      <c r="P24" s="3"/>
      <c r="Q24" s="3"/>
      <c r="R24" s="3"/>
      <c r="S24" s="3"/>
      <c r="T24" s="2"/>
    </row>
    <row r="25" spans="2:21" x14ac:dyDescent="0.3">
      <c r="B25" t="s">
        <v>3</v>
      </c>
      <c r="C25" s="2">
        <f t="shared" ca="1" si="0"/>
        <v>15.74</v>
      </c>
      <c r="D25" s="2">
        <f t="shared" ca="1" si="0"/>
        <v>40.61</v>
      </c>
      <c r="E25" s="2"/>
      <c r="F25" s="2">
        <f t="shared" ca="1" si="1"/>
        <v>23.51</v>
      </c>
      <c r="G25" s="2">
        <f t="shared" ca="1" si="1"/>
        <v>34.97</v>
      </c>
      <c r="H25" s="2"/>
      <c r="I25" s="2">
        <f t="shared" ca="1" si="2"/>
        <v>21.56</v>
      </c>
      <c r="J25" s="2">
        <f t="shared" ca="1" si="2"/>
        <v>38.340000000000003</v>
      </c>
      <c r="K25" s="2"/>
      <c r="L25" s="2">
        <f t="shared" ca="1" si="3"/>
        <v>19.22</v>
      </c>
      <c r="M25" s="2">
        <f t="shared" ca="1" si="3"/>
        <v>43.44</v>
      </c>
      <c r="N25" s="3"/>
      <c r="O25" s="3"/>
      <c r="P25" s="3"/>
      <c r="Q25" s="3"/>
      <c r="R25" s="3"/>
      <c r="S25" s="3"/>
      <c r="T25" s="2"/>
    </row>
    <row r="26" spans="2:21" x14ac:dyDescent="0.3">
      <c r="B26" t="s">
        <v>7</v>
      </c>
      <c r="C26" s="2">
        <f t="shared" ca="1" si="0"/>
        <v>16.03</v>
      </c>
      <c r="D26" s="2">
        <f t="shared" ca="1" si="0"/>
        <v>46.21</v>
      </c>
      <c r="E26" s="2"/>
      <c r="F26" s="2">
        <f t="shared" ca="1" si="1"/>
        <v>21.85</v>
      </c>
      <c r="G26" s="2">
        <f t="shared" ca="1" si="1"/>
        <v>31.25</v>
      </c>
      <c r="H26" s="2"/>
      <c r="I26" s="2">
        <f t="shared" ca="1" si="2"/>
        <v>18.309999999999999</v>
      </c>
      <c r="J26" s="2">
        <f t="shared" ca="1" si="2"/>
        <v>40.65</v>
      </c>
      <c r="K26" s="2"/>
      <c r="L26" s="2">
        <f t="shared" ca="1" si="3"/>
        <v>16.75</v>
      </c>
      <c r="M26" s="2">
        <f t="shared" ca="1" si="3"/>
        <v>37.049999999999997</v>
      </c>
      <c r="N26" s="3"/>
      <c r="O26" s="3"/>
      <c r="P26" s="3"/>
      <c r="Q26" s="3"/>
      <c r="R26" s="3"/>
      <c r="S26" s="3"/>
      <c r="T26" s="2"/>
    </row>
    <row r="27" spans="2:21" x14ac:dyDescent="0.3">
      <c r="B27" t="s">
        <v>6</v>
      </c>
      <c r="C27" s="2">
        <f t="shared" ca="1" si="0"/>
        <v>15.19</v>
      </c>
      <c r="D27" s="2">
        <f t="shared" ca="1" si="0"/>
        <v>39.71</v>
      </c>
      <c r="E27" s="2"/>
      <c r="F27" s="2">
        <f t="shared" ca="1" si="1"/>
        <v>21.72</v>
      </c>
      <c r="G27" s="2">
        <f t="shared" ca="1" si="1"/>
        <v>22.84</v>
      </c>
      <c r="H27" s="2"/>
      <c r="I27" s="2">
        <f t="shared" ca="1" si="2"/>
        <v>17.600000000000001</v>
      </c>
      <c r="J27" s="2">
        <f t="shared" ca="1" si="2"/>
        <v>42.38</v>
      </c>
      <c r="K27" s="2"/>
      <c r="L27" s="2">
        <f t="shared" ca="1" si="3"/>
        <v>15.79</v>
      </c>
      <c r="M27" s="2">
        <f t="shared" ca="1" si="3"/>
        <v>39.9</v>
      </c>
      <c r="N27" s="3"/>
      <c r="O27" s="3"/>
      <c r="P27" s="3"/>
      <c r="Q27" s="3"/>
      <c r="R27" s="3"/>
      <c r="S27" s="3"/>
      <c r="T27" s="2"/>
    </row>
    <row r="28" spans="2:21" x14ac:dyDescent="0.3">
      <c r="B28" t="s">
        <v>24</v>
      </c>
      <c r="C28" s="2">
        <f t="shared" ca="1" si="0"/>
        <v>4.8</v>
      </c>
      <c r="D28" s="2">
        <f t="shared" ca="1" si="0"/>
        <v>27.98</v>
      </c>
      <c r="E28" s="2"/>
      <c r="F28" s="2">
        <f t="shared" ca="1" si="1"/>
        <v>6.01</v>
      </c>
      <c r="G28" s="2">
        <f t="shared" ca="1" si="1"/>
        <v>34.25</v>
      </c>
      <c r="H28" s="2"/>
      <c r="I28" s="2">
        <f t="shared" ca="1" si="2"/>
        <v>4.8499999999999996</v>
      </c>
      <c r="J28" s="2">
        <f t="shared" ca="1" si="2"/>
        <v>38.299999999999997</v>
      </c>
      <c r="K28" s="2"/>
      <c r="L28" s="2">
        <f t="shared" ca="1" si="3"/>
        <v>4.25</v>
      </c>
      <c r="M28" s="2">
        <f t="shared" ca="1" si="3"/>
        <v>32.380000000000003</v>
      </c>
      <c r="N28" s="3"/>
      <c r="O28" s="3"/>
      <c r="P28" s="3"/>
      <c r="Q28" s="3"/>
      <c r="R28" s="3"/>
      <c r="S28" s="3"/>
      <c r="T28" s="2"/>
    </row>
    <row r="29" spans="2:21" x14ac:dyDescent="0.3">
      <c r="B29" t="s">
        <v>22</v>
      </c>
      <c r="C29" s="2">
        <f t="shared" ca="1" si="0"/>
        <v>6.62</v>
      </c>
      <c r="D29" s="2">
        <f t="shared" ca="1" si="0"/>
        <v>48.71</v>
      </c>
      <c r="E29" s="2"/>
      <c r="F29" s="2">
        <f t="shared" ca="1" si="1"/>
        <v>7.49</v>
      </c>
      <c r="G29" s="2">
        <f t="shared" ca="1" si="1"/>
        <v>37.840000000000003</v>
      </c>
      <c r="H29" s="2"/>
      <c r="I29" s="2">
        <f t="shared" ca="1" si="2"/>
        <v>7.29</v>
      </c>
      <c r="J29" s="2">
        <f t="shared" ca="1" si="2"/>
        <v>37.65</v>
      </c>
      <c r="K29" s="2"/>
      <c r="L29" s="2">
        <f t="shared" ca="1" si="3"/>
        <v>5.52</v>
      </c>
      <c r="M29" s="2">
        <f t="shared" ca="1" si="3"/>
        <v>41.2</v>
      </c>
      <c r="N29" s="3"/>
      <c r="O29" s="3"/>
      <c r="P29" s="3"/>
      <c r="Q29" s="3"/>
      <c r="R29" s="3"/>
      <c r="S29" s="3"/>
      <c r="T29" s="2"/>
    </row>
    <row r="30" spans="2:21" x14ac:dyDescent="0.3">
      <c r="B30" t="s">
        <v>18</v>
      </c>
      <c r="C30" s="2">
        <f t="shared" ca="1" si="0"/>
        <v>29</v>
      </c>
      <c r="D30" s="2">
        <f t="shared" ca="1" si="0"/>
        <v>23.82</v>
      </c>
      <c r="E30" s="2"/>
      <c r="F30" s="2">
        <f t="shared" ca="1" si="1"/>
        <v>33</v>
      </c>
      <c r="G30" s="2">
        <f t="shared" ca="1" si="1"/>
        <v>0</v>
      </c>
      <c r="H30" s="2"/>
      <c r="I30" s="2">
        <f t="shared" ca="1" si="2"/>
        <v>32.43</v>
      </c>
      <c r="J30" s="2">
        <f t="shared" ca="1" si="2"/>
        <v>22.03</v>
      </c>
      <c r="K30" s="2"/>
      <c r="L30" s="2">
        <f t="shared" ca="1" si="3"/>
        <v>55</v>
      </c>
      <c r="M30" s="2">
        <f t="shared" ca="1" si="3"/>
        <v>28.08</v>
      </c>
      <c r="N30" s="3"/>
      <c r="O30" s="3"/>
      <c r="P30" s="3"/>
      <c r="Q30" s="3"/>
      <c r="R30" s="3"/>
      <c r="S30" s="3"/>
      <c r="T30" s="2"/>
    </row>
    <row r="31" spans="2:21" x14ac:dyDescent="0.3">
      <c r="B31" t="s">
        <v>17</v>
      </c>
      <c r="C31" s="2">
        <f t="shared" ca="1" si="0"/>
        <v>18</v>
      </c>
      <c r="D31" s="2">
        <f t="shared" ca="1" si="0"/>
        <v>7.55</v>
      </c>
      <c r="E31" s="2"/>
      <c r="F31" s="2">
        <f t="shared" ca="1" si="1"/>
        <v>31.39</v>
      </c>
      <c r="G31" s="2">
        <f t="shared" ca="1" si="1"/>
        <v>16.09</v>
      </c>
      <c r="H31" s="2"/>
      <c r="I31" s="2">
        <f t="shared" ca="1" si="2"/>
        <v>15.71</v>
      </c>
      <c r="J31" s="2">
        <f t="shared" ca="1" si="2"/>
        <v>8.98</v>
      </c>
      <c r="K31" s="2"/>
      <c r="L31" s="2">
        <f t="shared" ca="1" si="3"/>
        <v>18</v>
      </c>
      <c r="M31" s="2">
        <f t="shared" ca="1" si="3"/>
        <v>19.149999999999999</v>
      </c>
      <c r="N31" s="3"/>
      <c r="O31" s="3"/>
      <c r="P31" s="3"/>
      <c r="Q31" s="3"/>
      <c r="R31" s="3"/>
      <c r="S31" s="3"/>
      <c r="T31" s="2"/>
    </row>
    <row r="32" spans="2:21" x14ac:dyDescent="0.3">
      <c r="T32" s="2"/>
    </row>
    <row r="35" spans="2:13" x14ac:dyDescent="0.3">
      <c r="B35" s="16" t="s">
        <v>91</v>
      </c>
      <c r="C35" s="16" t="str">
        <f>C3</f>
        <v>6x2Gb</v>
      </c>
      <c r="D35" s="16" t="str">
        <f t="shared" ref="D35" si="4">D3</f>
        <v>DB_6x2Gb</v>
      </c>
      <c r="E35" s="16"/>
      <c r="F35" s="16" t="str">
        <f>F3</f>
        <v>6x3Gb</v>
      </c>
      <c r="G35" s="16" t="str">
        <f t="shared" ref="G35" si="5">G3</f>
        <v>DB_6x3Gb</v>
      </c>
      <c r="H35" s="16"/>
      <c r="I35" s="16" t="str">
        <f>I3</f>
        <v>6x4Gb</v>
      </c>
      <c r="J35" s="16" t="str">
        <f t="shared" ref="J35" si="6">J3</f>
        <v>DB_6x4Gb</v>
      </c>
      <c r="K35" s="16"/>
      <c r="L35" s="16" t="str">
        <f>L3</f>
        <v>6x6Gb</v>
      </c>
      <c r="M35" s="16" t="str">
        <f t="shared" ref="M35" si="7">M3</f>
        <v>DB_6x6Gb</v>
      </c>
    </row>
    <row r="36" spans="2:13" x14ac:dyDescent="0.3">
      <c r="B36" s="9" t="s">
        <v>71</v>
      </c>
      <c r="C36" s="10">
        <f ca="1">VLOOKUP($B36,INDIRECT(_xlfn.CONCAT($C$1,C$3,$C$1,"!L:T"),1),$D$1-1,0)</f>
        <v>46.2</v>
      </c>
      <c r="D36" s="10">
        <f t="shared" ref="C36:M46" ca="1" si="8">VLOOKUP($B36,INDIRECT(_xlfn.CONCAT($C$1,D$3,$C$1,"!L:T"),1),$D$1-1,0)</f>
        <v>37.6</v>
      </c>
      <c r="E36" s="10"/>
      <c r="F36" s="10">
        <f ca="1">VLOOKUP($B36,INDIRECT(_xlfn.CONCAT($C$1,F$3,$C$1,"!L:T"),1),$D$1-1,0)</f>
        <v>44.4</v>
      </c>
      <c r="G36" s="10">
        <f t="shared" ca="1" si="8"/>
        <v>38.200000000000003</v>
      </c>
      <c r="H36" s="10"/>
      <c r="I36" s="10">
        <f ca="1">VLOOKUP($B36,INDIRECT(_xlfn.CONCAT($C$1,I$3,$C$1,"!L:T"),1),$D$1-1,0)</f>
        <v>45.8</v>
      </c>
      <c r="J36" s="10">
        <f t="shared" ca="1" si="8"/>
        <v>37.799999999999997</v>
      </c>
      <c r="K36" s="10"/>
      <c r="L36" s="10">
        <f ca="1">VLOOKUP($B36,INDIRECT(_xlfn.CONCAT($C$1,L$3,$C$1,"!L:T"),1),$D$1-1,0)</f>
        <v>44.2</v>
      </c>
      <c r="M36" s="10">
        <f t="shared" ca="1" si="8"/>
        <v>36.200000000000003</v>
      </c>
    </row>
    <row r="37" spans="2:13" x14ac:dyDescent="0.3">
      <c r="B37" s="8" t="s">
        <v>72</v>
      </c>
      <c r="C37" s="11">
        <f t="shared" ca="1" si="8"/>
        <v>38.4</v>
      </c>
      <c r="D37" s="11">
        <f ca="1">VLOOKUP($B37,INDIRECT(_xlfn.CONCAT($C$1,D$3,$C$1,"!L:T"),1),$D$1-1,0)</f>
        <v>31.8</v>
      </c>
      <c r="E37" s="11"/>
      <c r="F37" s="11">
        <f t="shared" ca="1" si="8"/>
        <v>37.1</v>
      </c>
      <c r="G37" s="11">
        <f t="shared" ca="1" si="8"/>
        <v>31.9</v>
      </c>
      <c r="H37" s="11"/>
      <c r="I37" s="11">
        <f t="shared" ca="1" si="8"/>
        <v>39.700000000000003</v>
      </c>
      <c r="J37" s="11">
        <f t="shared" ca="1" si="8"/>
        <v>32.1</v>
      </c>
      <c r="K37" s="11"/>
      <c r="L37" s="11">
        <f t="shared" ca="1" si="8"/>
        <v>36.6</v>
      </c>
      <c r="M37" s="11">
        <f t="shared" ca="1" si="8"/>
        <v>30</v>
      </c>
    </row>
    <row r="38" spans="2:13" x14ac:dyDescent="0.3">
      <c r="B38" s="9" t="s">
        <v>73</v>
      </c>
      <c r="C38" s="10">
        <f t="shared" ca="1" si="8"/>
        <v>47.9</v>
      </c>
      <c r="D38" s="10">
        <f t="shared" ca="1" si="8"/>
        <v>53.3</v>
      </c>
      <c r="E38" s="10"/>
      <c r="F38" s="10">
        <f t="shared" ca="1" si="8"/>
        <v>50</v>
      </c>
      <c r="G38" s="10">
        <f t="shared" ca="1" si="8"/>
        <v>51.9</v>
      </c>
      <c r="H38" s="10"/>
      <c r="I38" s="10">
        <f t="shared" ca="1" si="8"/>
        <v>82.6</v>
      </c>
      <c r="J38" s="10">
        <f t="shared" ca="1" si="8"/>
        <v>31.1</v>
      </c>
      <c r="K38" s="10"/>
      <c r="L38" s="10">
        <f t="shared" ca="1" si="8"/>
        <v>87.8</v>
      </c>
      <c r="M38" s="10">
        <f t="shared" ca="1" si="8"/>
        <v>48.6</v>
      </c>
    </row>
    <row r="39" spans="2:13" x14ac:dyDescent="0.3">
      <c r="B39" s="8" t="s">
        <v>74</v>
      </c>
      <c r="C39" s="11">
        <f t="shared" ca="1" si="8"/>
        <v>29.8</v>
      </c>
      <c r="D39" s="11">
        <f t="shared" ca="1" si="8"/>
        <v>25.9</v>
      </c>
      <c r="E39" s="11"/>
      <c r="F39" s="11">
        <f t="shared" ca="1" si="8"/>
        <v>33</v>
      </c>
      <c r="G39" s="11">
        <f t="shared" ca="1" si="8"/>
        <v>27.7</v>
      </c>
      <c r="H39" s="11"/>
      <c r="I39" s="11">
        <f t="shared" ca="1" si="8"/>
        <v>35.9</v>
      </c>
      <c r="J39" s="11">
        <f t="shared" ca="1" si="8"/>
        <v>17.100000000000001</v>
      </c>
      <c r="K39" s="11"/>
      <c r="L39" s="11">
        <f t="shared" ca="1" si="8"/>
        <v>29.5</v>
      </c>
      <c r="M39" s="11">
        <f t="shared" ca="1" si="8"/>
        <v>32.6</v>
      </c>
    </row>
    <row r="40" spans="2:13" x14ac:dyDescent="0.3">
      <c r="B40" s="9" t="s">
        <v>75</v>
      </c>
      <c r="C40" s="10">
        <f t="shared" ca="1" si="8"/>
        <v>90.1</v>
      </c>
      <c r="D40" s="10">
        <f t="shared" ca="1" si="8"/>
        <v>91.9</v>
      </c>
      <c r="E40" s="10"/>
      <c r="F40" s="10">
        <f t="shared" ca="1" si="8"/>
        <v>80.7</v>
      </c>
      <c r="G40" s="10">
        <f t="shared" ca="1" si="8"/>
        <v>82.9</v>
      </c>
      <c r="H40" s="10"/>
      <c r="I40" s="10">
        <f t="shared" ca="1" si="8"/>
        <v>75</v>
      </c>
      <c r="J40" s="10">
        <f t="shared" ca="1" si="8"/>
        <v>77</v>
      </c>
      <c r="K40" s="10"/>
      <c r="L40" s="10">
        <f t="shared" ca="1" si="8"/>
        <v>55.8</v>
      </c>
      <c r="M40" s="10">
        <f t="shared" ca="1" si="8"/>
        <v>60.5</v>
      </c>
    </row>
    <row r="41" spans="2:13" x14ac:dyDescent="0.3">
      <c r="B41" s="8" t="s">
        <v>76</v>
      </c>
      <c r="C41" s="11">
        <f t="shared" ca="1" si="8"/>
        <v>89.1</v>
      </c>
      <c r="D41" s="11">
        <f t="shared" ca="1" si="8"/>
        <v>87.1</v>
      </c>
      <c r="E41" s="11"/>
      <c r="F41" s="11">
        <f t="shared" ca="1" si="8"/>
        <v>76.8</v>
      </c>
      <c r="G41" s="11">
        <f t="shared" ca="1" si="8"/>
        <v>76.2</v>
      </c>
      <c r="H41" s="11"/>
      <c r="I41" s="11">
        <f t="shared" ca="1" si="8"/>
        <v>68.2</v>
      </c>
      <c r="J41" s="11">
        <f t="shared" ca="1" si="8"/>
        <v>67.099999999999994</v>
      </c>
      <c r="K41" s="11"/>
      <c r="L41" s="11">
        <f t="shared" ca="1" si="8"/>
        <v>51.1</v>
      </c>
      <c r="M41" s="11">
        <f t="shared" ca="1" si="8"/>
        <v>52</v>
      </c>
    </row>
    <row r="42" spans="2:13" x14ac:dyDescent="0.3">
      <c r="B42" s="9" t="s">
        <v>92</v>
      </c>
      <c r="C42" s="33" t="str">
        <f t="shared" ca="1" si="8"/>
        <v>Y</v>
      </c>
      <c r="D42" s="12" t="str">
        <f t="shared" ca="1" si="8"/>
        <v>N</v>
      </c>
      <c r="E42" s="12"/>
      <c r="F42" s="33" t="str">
        <f t="shared" ca="1" si="8"/>
        <v>Y</v>
      </c>
      <c r="G42" s="12" t="str">
        <f t="shared" ca="1" si="8"/>
        <v>N</v>
      </c>
      <c r="H42" s="12"/>
      <c r="I42" s="12" t="str">
        <f t="shared" ca="1" si="8"/>
        <v>N</v>
      </c>
      <c r="J42" s="12" t="str">
        <f t="shared" ca="1" si="8"/>
        <v>N</v>
      </c>
      <c r="K42" s="12"/>
      <c r="L42" s="33" t="str">
        <f t="shared" ca="1" si="8"/>
        <v>Y</v>
      </c>
      <c r="M42" s="12" t="str">
        <f t="shared" ca="1" si="8"/>
        <v>N</v>
      </c>
    </row>
    <row r="43" spans="2:13" x14ac:dyDescent="0.3">
      <c r="B43" s="13" t="s">
        <v>77</v>
      </c>
      <c r="C43" s="34">
        <f t="shared" ca="1" si="8"/>
        <v>221.869</v>
      </c>
      <c r="D43" s="14">
        <f t="shared" ca="1" si="8"/>
        <v>903.33</v>
      </c>
      <c r="E43" s="14"/>
      <c r="F43" s="34">
        <f t="shared" ca="1" si="8"/>
        <v>330.87799999999999</v>
      </c>
      <c r="G43" s="14">
        <f t="shared" ca="1" si="8"/>
        <v>905.23400000000004</v>
      </c>
      <c r="H43" s="14"/>
      <c r="I43" s="11">
        <f t="shared" ca="1" si="8"/>
        <v>905.68</v>
      </c>
      <c r="J43" s="14">
        <f t="shared" ca="1" si="8"/>
        <v>903.56700000000001</v>
      </c>
      <c r="K43" s="14"/>
      <c r="L43" s="34">
        <f t="shared" ca="1" si="8"/>
        <v>178.21</v>
      </c>
      <c r="M43" s="14">
        <f t="shared" ca="1" si="8"/>
        <v>909.22299999999996</v>
      </c>
    </row>
    <row r="44" spans="2:13" x14ac:dyDescent="0.3">
      <c r="B44" s="9" t="s">
        <v>78</v>
      </c>
      <c r="C44" s="10">
        <f t="shared" ca="1" si="8"/>
        <v>8264</v>
      </c>
      <c r="D44" s="10">
        <f t="shared" ca="1" si="8"/>
        <v>28828</v>
      </c>
      <c r="E44" s="10"/>
      <c r="F44" s="10">
        <f t="shared" ca="1" si="8"/>
        <v>12233</v>
      </c>
      <c r="G44" s="10">
        <f t="shared" ca="1" si="8"/>
        <v>28877</v>
      </c>
      <c r="H44" s="10"/>
      <c r="I44" s="10">
        <f t="shared" ca="1" si="8"/>
        <v>35976</v>
      </c>
      <c r="J44" s="10">
        <f t="shared" ca="1" si="8"/>
        <v>29062</v>
      </c>
      <c r="K44" s="10"/>
      <c r="L44" s="10">
        <f t="shared" ca="1" si="8"/>
        <v>6398</v>
      </c>
      <c r="M44" s="10">
        <f t="shared" ca="1" si="8"/>
        <v>27160</v>
      </c>
    </row>
    <row r="45" spans="2:13" x14ac:dyDescent="0.3">
      <c r="B45" s="9" t="s">
        <v>79</v>
      </c>
      <c r="C45" s="10">
        <f t="shared" ca="1" si="8"/>
        <v>28</v>
      </c>
      <c r="D45" s="10">
        <f t="shared" ca="1" si="8"/>
        <v>150</v>
      </c>
      <c r="E45" s="10"/>
      <c r="F45" s="10">
        <f t="shared" ca="1" si="8"/>
        <v>78</v>
      </c>
      <c r="G45" s="10">
        <f t="shared" ca="1" si="8"/>
        <v>97</v>
      </c>
      <c r="H45" s="10"/>
      <c r="I45" s="10">
        <f t="shared" ca="1" si="8"/>
        <v>195</v>
      </c>
      <c r="J45" s="10">
        <f t="shared" ca="1" si="8"/>
        <v>128</v>
      </c>
      <c r="K45" s="10"/>
      <c r="L45" s="10">
        <f t="shared" ca="1" si="8"/>
        <v>40</v>
      </c>
      <c r="M45" s="10">
        <f t="shared" ca="1" si="8"/>
        <v>182</v>
      </c>
    </row>
    <row r="46" spans="2:13" x14ac:dyDescent="0.3">
      <c r="B46" s="8" t="s">
        <v>80</v>
      </c>
      <c r="C46" s="15">
        <f t="shared" ca="1" si="8"/>
        <v>0.33881897386253629</v>
      </c>
      <c r="D46" s="15">
        <f t="shared" ca="1" si="8"/>
        <v>0.52032745941445813</v>
      </c>
      <c r="E46" s="15"/>
      <c r="F46" s="15">
        <f t="shared" ca="1" si="8"/>
        <v>0.6376195536663124</v>
      </c>
      <c r="G46" s="15">
        <f t="shared" ca="1" si="8"/>
        <v>0.3359074696124944</v>
      </c>
      <c r="H46" s="15"/>
      <c r="I46" s="15">
        <f t="shared" ca="1" si="8"/>
        <v>0.54202801867911943</v>
      </c>
      <c r="J46" s="15">
        <f t="shared" ca="1" si="8"/>
        <v>0.44043768494941848</v>
      </c>
      <c r="K46" s="15"/>
      <c r="L46" s="15">
        <f t="shared" ca="1" si="8"/>
        <v>0.62519537355423571</v>
      </c>
      <c r="M46" s="15">
        <f t="shared" ca="1" si="8"/>
        <v>0.67010309278350511</v>
      </c>
    </row>
    <row r="49" spans="1:13" x14ac:dyDescent="0.3">
      <c r="B49" s="35"/>
      <c r="C49" s="16" t="str">
        <f>C35</f>
        <v>6x2Gb</v>
      </c>
      <c r="D49" s="16" t="str">
        <f t="shared" ref="D49" si="9">D35</f>
        <v>DB_6x2Gb</v>
      </c>
      <c r="E49" s="16"/>
      <c r="F49" s="16" t="str">
        <f t="shared" ref="F49:G49" si="10">F35</f>
        <v>6x3Gb</v>
      </c>
      <c r="G49" s="16" t="str">
        <f t="shared" si="10"/>
        <v>DB_6x3Gb</v>
      </c>
      <c r="H49" s="16"/>
      <c r="I49" s="16" t="str">
        <f t="shared" ref="I49:J49" si="11">I35</f>
        <v>6x4Gb</v>
      </c>
      <c r="J49" s="16" t="str">
        <f t="shared" si="11"/>
        <v>DB_6x4Gb</v>
      </c>
      <c r="K49" s="16"/>
      <c r="L49" s="16" t="str">
        <f t="shared" ref="L49:M49" si="12">L35</f>
        <v>6x6Gb</v>
      </c>
      <c r="M49" s="16" t="str">
        <f t="shared" si="12"/>
        <v>DB_6x6Gb</v>
      </c>
    </row>
    <row r="50" spans="1:13" hidden="1" outlineLevel="1" x14ac:dyDescent="0.3">
      <c r="B50" s="13" t="s">
        <v>78</v>
      </c>
      <c r="C50" s="10">
        <f t="shared" ref="C50:D50" ca="1" si="13">VLOOKUP($A52,INDIRECT(_xlfn.CONCAT($C$1,C$49,$C$1,"!L:T"),1),2,0)</f>
        <v>74</v>
      </c>
      <c r="D50" s="10">
        <f t="shared" ca="1" si="13"/>
        <v>301</v>
      </c>
      <c r="E50" s="10"/>
      <c r="F50" s="10">
        <f t="shared" ref="F50:G50" ca="1" si="14">VLOOKUP($A52,INDIRECT(_xlfn.CONCAT($C$1,F$49,$C$1,"!L:T"),1),2,0)</f>
        <v>110</v>
      </c>
      <c r="G50" s="10">
        <f t="shared" ca="1" si="14"/>
        <v>299</v>
      </c>
      <c r="H50" s="10"/>
      <c r="I50" s="10">
        <f t="shared" ref="I50:J50" ca="1" si="15">VLOOKUP($A52,INDIRECT(_xlfn.CONCAT($C$1,I$49,$C$1,"!L:T"),1),2,0)</f>
        <v>312</v>
      </c>
      <c r="J50" s="10">
        <f t="shared" ca="1" si="15"/>
        <v>300</v>
      </c>
      <c r="K50" s="10"/>
      <c r="L50" s="10">
        <f t="shared" ref="L50:M50" ca="1" si="16">VLOOKUP($A52,INDIRECT(_xlfn.CONCAT($C$1,L$49,$C$1,"!L:T"),1),2,0)</f>
        <v>57</v>
      </c>
      <c r="M50" s="10">
        <f t="shared" ca="1" si="16"/>
        <v>289</v>
      </c>
    </row>
    <row r="51" spans="1:13" hidden="1" outlineLevel="1" x14ac:dyDescent="0.3">
      <c r="B51" s="13" t="s">
        <v>72</v>
      </c>
      <c r="C51" s="10">
        <f t="shared" ref="C51:M51" ca="1" si="17">VLOOKUP($A52,INDIRECT(_xlfn.CONCAT($C$1,C$49,$C$1,"!L:T"),1),9,0)</f>
        <v>20</v>
      </c>
      <c r="D51" s="10">
        <f t="shared" ca="1" si="17"/>
        <v>91</v>
      </c>
      <c r="E51" s="10"/>
      <c r="F51" s="10">
        <f t="shared" ca="1" si="17"/>
        <v>57</v>
      </c>
      <c r="G51" s="10">
        <f t="shared" ca="1" si="17"/>
        <v>90</v>
      </c>
      <c r="H51" s="10"/>
      <c r="I51" s="10">
        <f t="shared" ca="1" si="17"/>
        <v>144</v>
      </c>
      <c r="J51" s="10">
        <f t="shared" ca="1" si="17"/>
        <v>84</v>
      </c>
      <c r="K51" s="10"/>
      <c r="L51" s="10">
        <f t="shared" ca="1" si="17"/>
        <v>30</v>
      </c>
      <c r="M51" s="10">
        <f t="shared" ca="1" si="17"/>
        <v>133</v>
      </c>
    </row>
    <row r="52" spans="1:13" collapsed="1" x14ac:dyDescent="0.3">
      <c r="A52" s="29" t="s">
        <v>31</v>
      </c>
      <c r="B52" s="36" t="str">
        <f>_xlfn.CONCAT("Error rate ",A52)</f>
        <v>Error rate TC_Ed_Editpost</v>
      </c>
      <c r="C52" s="20">
        <f t="shared" ref="C52:D52" ca="1" si="18">IF(ISERR(C51/C50),"-",C51/C50)</f>
        <v>0.27027027027027029</v>
      </c>
      <c r="D52" s="20">
        <f t="shared" ca="1" si="18"/>
        <v>0.30232558139534882</v>
      </c>
      <c r="E52" s="20"/>
      <c r="F52" s="20">
        <f t="shared" ref="F52:G52" ca="1" si="19">IF(ISERR(F51/F50),"-",F51/F50)</f>
        <v>0.51818181818181819</v>
      </c>
      <c r="G52" s="20">
        <f t="shared" ca="1" si="19"/>
        <v>0.30100334448160537</v>
      </c>
      <c r="H52" s="20"/>
      <c r="I52" s="20">
        <f t="shared" ref="I52:J52" ca="1" si="20">IF(ISERR(I51/I50),"-",I51/I50)</f>
        <v>0.46153846153846156</v>
      </c>
      <c r="J52" s="20">
        <f t="shared" ca="1" si="20"/>
        <v>0.28000000000000003</v>
      </c>
      <c r="K52" s="20"/>
      <c r="L52" s="20">
        <f t="shared" ref="L52:M52" ca="1" si="21">IF(ISERR(L51/L50),"-",L51/L50)</f>
        <v>0.52631578947368418</v>
      </c>
      <c r="M52" s="20">
        <f t="shared" ca="1" si="21"/>
        <v>0.46020761245674741</v>
      </c>
    </row>
    <row r="53" spans="1:13" hidden="1" outlineLevel="1" x14ac:dyDescent="0.3">
      <c r="B53" s="13" t="s">
        <v>78</v>
      </c>
      <c r="C53" s="10">
        <f t="shared" ref="C53:D53" ca="1" si="22">VLOOKUP($A55,INDIRECT(_xlfn.CONCAT($C$1,C$49,$C$1,"!L:T"),1),2,0)</f>
        <v>539</v>
      </c>
      <c r="D53" s="10">
        <f t="shared" ca="1" si="22"/>
        <v>1860</v>
      </c>
      <c r="E53" s="10"/>
      <c r="F53" s="10">
        <f t="shared" ref="F53:G53" ca="1" si="23">VLOOKUP($A55,INDIRECT(_xlfn.CONCAT($C$1,F$49,$C$1,"!L:T"),1),2,0)</f>
        <v>812</v>
      </c>
      <c r="G53" s="10">
        <f t="shared" ca="1" si="23"/>
        <v>1830</v>
      </c>
      <c r="H53" s="10"/>
      <c r="I53" s="10">
        <f t="shared" ref="I53:J53" ca="1" si="24">VLOOKUP($A55,INDIRECT(_xlfn.CONCAT($C$1,I$49,$C$1,"!L:T"),1),2,0)</f>
        <v>2230</v>
      </c>
      <c r="J53" s="10">
        <f t="shared" ca="1" si="24"/>
        <v>1840</v>
      </c>
      <c r="K53" s="10"/>
      <c r="L53" s="10">
        <f t="shared" ref="L53:M53" ca="1" si="25">VLOOKUP($A55,INDIRECT(_xlfn.CONCAT($C$1,L$49,$C$1,"!L:T"),1),2,0)</f>
        <v>377</v>
      </c>
      <c r="M53" s="10">
        <f t="shared" ca="1" si="25"/>
        <v>1740</v>
      </c>
    </row>
    <row r="54" spans="1:13" hidden="1" outlineLevel="1" x14ac:dyDescent="0.3">
      <c r="B54" s="13" t="s">
        <v>72</v>
      </c>
      <c r="C54" s="10">
        <f t="shared" ref="C54:M78" ca="1" si="26">VLOOKUP($A55,INDIRECT(_xlfn.CONCAT($C$1,C$49,$C$1,"!L:T"),1),9,0)</f>
        <v>5</v>
      </c>
      <c r="D54" s="10">
        <f t="shared" ca="1" si="26"/>
        <v>17</v>
      </c>
      <c r="E54" s="10"/>
      <c r="F54" s="10">
        <f t="shared" ca="1" si="26"/>
        <v>12</v>
      </c>
      <c r="G54" s="10">
        <f t="shared" ca="1" si="26"/>
        <v>4</v>
      </c>
      <c r="H54" s="10"/>
      <c r="I54" s="10">
        <f t="shared" ca="1" si="26"/>
        <v>29</v>
      </c>
      <c r="J54" s="10">
        <f t="shared" ca="1" si="26"/>
        <v>12</v>
      </c>
      <c r="K54" s="10"/>
      <c r="L54" s="10">
        <f t="shared" ca="1" si="26"/>
        <v>6</v>
      </c>
      <c r="M54" s="10">
        <f t="shared" ca="1" si="26"/>
        <v>9</v>
      </c>
    </row>
    <row r="55" spans="1:13" collapsed="1" x14ac:dyDescent="0.3">
      <c r="A55" s="29" t="s">
        <v>32</v>
      </c>
      <c r="B55" s="13" t="str">
        <f t="shared" ref="B55" si="27">_xlfn.CONCAT("Error rate ",A55)</f>
        <v>Error rate leave a comment</v>
      </c>
      <c r="C55" s="17">
        <f t="shared" ref="C55:D55" ca="1" si="28">IF(ISERR(C54/C53),"-",C54/C53)</f>
        <v>9.2764378478664197E-3</v>
      </c>
      <c r="D55" s="17">
        <f t="shared" ca="1" si="28"/>
        <v>9.1397849462365593E-3</v>
      </c>
      <c r="E55" s="17"/>
      <c r="F55" s="17">
        <f t="shared" ref="F55:G55" ca="1" si="29">IF(ISERR(F54/F53),"-",F54/F53)</f>
        <v>1.4778325123152709E-2</v>
      </c>
      <c r="G55" s="17">
        <f t="shared" ca="1" si="29"/>
        <v>2.185792349726776E-3</v>
      </c>
      <c r="H55" s="17"/>
      <c r="I55" s="17">
        <f t="shared" ref="I55:J55" ca="1" si="30">IF(ISERR(I54/I53),"-",I54/I53)</f>
        <v>1.3004484304932735E-2</v>
      </c>
      <c r="J55" s="17">
        <f t="shared" ca="1" si="30"/>
        <v>6.5217391304347823E-3</v>
      </c>
      <c r="K55" s="17"/>
      <c r="L55" s="17">
        <f t="shared" ref="L55:M55" ca="1" si="31">IF(ISERR(L54/L53),"-",L54/L53)</f>
        <v>1.5915119363395226E-2</v>
      </c>
      <c r="M55" s="17">
        <f t="shared" ca="1" si="31"/>
        <v>5.1724137931034482E-3</v>
      </c>
    </row>
    <row r="56" spans="1:13" hidden="1" outlineLevel="1" x14ac:dyDescent="0.3">
      <c r="B56" s="13" t="s">
        <v>78</v>
      </c>
      <c r="C56" s="10">
        <f t="shared" ref="C56:D56" ca="1" si="32">VLOOKUP($A58,INDIRECT(_xlfn.CONCAT($C$1,C$49,$C$1,"!L:T"),1),2,0)</f>
        <v>1710</v>
      </c>
      <c r="D56" s="10">
        <f t="shared" ca="1" si="32"/>
        <v>5990</v>
      </c>
      <c r="E56" s="10"/>
      <c r="F56" s="10">
        <f t="shared" ref="F56:G56" ca="1" si="33">VLOOKUP($A58,INDIRECT(_xlfn.CONCAT($C$1,F$49,$C$1,"!L:T"),1),2,0)</f>
        <v>2500</v>
      </c>
      <c r="G56" s="10">
        <f t="shared" ca="1" si="33"/>
        <v>5920</v>
      </c>
      <c r="H56" s="10"/>
      <c r="I56" s="10">
        <f t="shared" ref="I56:J56" ca="1" si="34">VLOOKUP($A58,INDIRECT(_xlfn.CONCAT($C$1,I$49,$C$1,"!L:T"),1),2,0)</f>
        <v>7440</v>
      </c>
      <c r="J56" s="10">
        <f t="shared" ca="1" si="34"/>
        <v>5910</v>
      </c>
      <c r="K56" s="10"/>
      <c r="L56" s="10">
        <f t="shared" ref="L56:M56" ca="1" si="35">VLOOKUP($A58,INDIRECT(_xlfn.CONCAT($C$1,L$49,$C$1,"!L:T"),1),2,0)</f>
        <v>1290</v>
      </c>
      <c r="M56" s="10">
        <f t="shared" ca="1" si="35"/>
        <v>5530</v>
      </c>
    </row>
    <row r="57" spans="1:13" hidden="1" outlineLevel="1" x14ac:dyDescent="0.3">
      <c r="B57" s="13" t="s">
        <v>72</v>
      </c>
      <c r="C57" s="10" t="str">
        <f t="shared" ca="1" si="26"/>
        <v>-</v>
      </c>
      <c r="D57" s="10">
        <f t="shared" ca="1" si="26"/>
        <v>23</v>
      </c>
      <c r="E57" s="10"/>
      <c r="F57" s="10">
        <f t="shared" ca="1" si="26"/>
        <v>2</v>
      </c>
      <c r="G57" s="10" t="str">
        <f t="shared" ca="1" si="26"/>
        <v>-</v>
      </c>
      <c r="H57" s="10"/>
      <c r="I57" s="10">
        <f t="shared" ca="1" si="26"/>
        <v>2</v>
      </c>
      <c r="J57" s="10">
        <f t="shared" ca="1" si="26"/>
        <v>19</v>
      </c>
      <c r="K57" s="10"/>
      <c r="L57" s="10">
        <f t="shared" ca="1" si="26"/>
        <v>1</v>
      </c>
      <c r="M57" s="10">
        <f t="shared" ca="1" si="26"/>
        <v>25</v>
      </c>
    </row>
    <row r="58" spans="1:13" collapsed="1" x14ac:dyDescent="0.3">
      <c r="A58" s="29" t="s">
        <v>35</v>
      </c>
      <c r="B58" s="13" t="str">
        <f t="shared" ref="B58" si="36">_xlfn.CONCAT("Error rate ",A58)</f>
        <v>Error rate Open Random post</v>
      </c>
      <c r="C58" s="17" t="str">
        <f t="shared" ref="C58:D58" ca="1" si="37">IF(ISERR(C57/C56),"-",C57/C56)</f>
        <v>-</v>
      </c>
      <c r="D58" s="17">
        <f t="shared" ca="1" si="37"/>
        <v>3.8397328881469117E-3</v>
      </c>
      <c r="E58" s="17"/>
      <c r="F58" s="17">
        <f t="shared" ref="F58:G58" ca="1" si="38">IF(ISERR(F57/F56),"-",F57/F56)</f>
        <v>8.0000000000000004E-4</v>
      </c>
      <c r="G58" s="17" t="str">
        <f t="shared" ca="1" si="38"/>
        <v>-</v>
      </c>
      <c r="H58" s="17"/>
      <c r="I58" s="17">
        <f t="shared" ref="I58:J58" ca="1" si="39">IF(ISERR(I57/I56),"-",I57/I56)</f>
        <v>2.6881720430107527E-4</v>
      </c>
      <c r="J58" s="17">
        <f t="shared" ca="1" si="39"/>
        <v>3.2148900169204739E-3</v>
      </c>
      <c r="K58" s="17"/>
      <c r="L58" s="17">
        <f t="shared" ref="L58:M58" ca="1" si="40">IF(ISERR(L57/L56),"-",L57/L56)</f>
        <v>7.7519379844961239E-4</v>
      </c>
      <c r="M58" s="17">
        <f t="shared" ca="1" si="40"/>
        <v>4.5207956600361665E-3</v>
      </c>
    </row>
    <row r="59" spans="1:13" hidden="1" outlineLevel="1" x14ac:dyDescent="0.3">
      <c r="B59" s="13" t="s">
        <v>78</v>
      </c>
      <c r="C59" s="10">
        <f t="shared" ref="C59:D59" ca="1" si="41">VLOOKUP($A61,INDIRECT(_xlfn.CONCAT($C$1,C$49,$C$1,"!L:T"),1),2,0)</f>
        <v>61</v>
      </c>
      <c r="D59" s="10">
        <f t="shared" ca="1" si="41"/>
        <v>247</v>
      </c>
      <c r="E59" s="10"/>
      <c r="F59" s="10">
        <f t="shared" ref="F59:G59" ca="1" si="42">VLOOKUP($A61,INDIRECT(_xlfn.CONCAT($C$1,F$49,$C$1,"!L:T"),1),2,0)</f>
        <v>94</v>
      </c>
      <c r="G59" s="10">
        <f t="shared" ca="1" si="42"/>
        <v>239</v>
      </c>
      <c r="H59" s="10"/>
      <c r="I59" s="10">
        <f t="shared" ref="I59:J59" ca="1" si="43">VLOOKUP($A61,INDIRECT(_xlfn.CONCAT($C$1,I$49,$C$1,"!L:T"),1),2,0)</f>
        <v>254</v>
      </c>
      <c r="J59" s="10">
        <f t="shared" ca="1" si="43"/>
        <v>241</v>
      </c>
      <c r="K59" s="10"/>
      <c r="L59" s="10">
        <f t="shared" ref="L59:M59" ca="1" si="44">VLOOKUP($A61,INDIRECT(_xlfn.CONCAT($C$1,L$49,$C$1,"!L:T"),1),2,0)</f>
        <v>47</v>
      </c>
      <c r="M59" s="10">
        <f t="shared" ca="1" si="44"/>
        <v>238</v>
      </c>
    </row>
    <row r="60" spans="1:13" hidden="1" outlineLevel="1" x14ac:dyDescent="0.3">
      <c r="B60" s="13" t="s">
        <v>72</v>
      </c>
      <c r="C60" s="10">
        <f t="shared" ca="1" si="26"/>
        <v>1</v>
      </c>
      <c r="D60" s="10">
        <f t="shared" ca="1" si="26"/>
        <v>1</v>
      </c>
      <c r="E60" s="10"/>
      <c r="F60" s="10" t="str">
        <f t="shared" ca="1" si="26"/>
        <v>-</v>
      </c>
      <c r="G60" s="10" t="str">
        <f t="shared" ca="1" si="26"/>
        <v>-</v>
      </c>
      <c r="H60" s="10"/>
      <c r="I60" s="10" t="str">
        <f t="shared" ca="1" si="26"/>
        <v>-</v>
      </c>
      <c r="J60" s="10">
        <f t="shared" ca="1" si="26"/>
        <v>2</v>
      </c>
      <c r="K60" s="10"/>
      <c r="L60" s="10" t="str">
        <f t="shared" ca="1" si="26"/>
        <v>-</v>
      </c>
      <c r="M60" s="10" t="str">
        <f t="shared" ca="1" si="26"/>
        <v>-</v>
      </c>
    </row>
    <row r="61" spans="1:13" collapsed="1" x14ac:dyDescent="0.3">
      <c r="A61" s="29" t="s">
        <v>34</v>
      </c>
      <c r="B61" s="13" t="str">
        <f t="shared" ref="B61" si="45">_xlfn.CONCAT("Error rate ",A61)</f>
        <v>Error rate TC_Ad_Add user</v>
      </c>
      <c r="C61" s="17">
        <f t="shared" ref="C61:D61" ca="1" si="46">IF(ISERR(C60/C59),"-",C60/C59)</f>
        <v>1.6393442622950821E-2</v>
      </c>
      <c r="D61" s="17">
        <f t="shared" ca="1" si="46"/>
        <v>4.048582995951417E-3</v>
      </c>
      <c r="E61" s="17"/>
      <c r="F61" s="17" t="str">
        <f t="shared" ref="F61:G61" ca="1" si="47">IF(ISERR(F60/F59),"-",F60/F59)</f>
        <v>-</v>
      </c>
      <c r="G61" s="17" t="str">
        <f t="shared" ca="1" si="47"/>
        <v>-</v>
      </c>
      <c r="H61" s="17"/>
      <c r="I61" s="17" t="str">
        <f t="shared" ref="I61:J61" ca="1" si="48">IF(ISERR(I60/I59),"-",I60/I59)</f>
        <v>-</v>
      </c>
      <c r="J61" s="17">
        <f t="shared" ca="1" si="48"/>
        <v>8.2987551867219917E-3</v>
      </c>
      <c r="K61" s="17"/>
      <c r="L61" s="17" t="str">
        <f t="shared" ref="L61:M61" ca="1" si="49">IF(ISERR(L60/L59),"-",L60/L59)</f>
        <v>-</v>
      </c>
      <c r="M61" s="17" t="str">
        <f t="shared" ca="1" si="49"/>
        <v>-</v>
      </c>
    </row>
    <row r="62" spans="1:13" hidden="1" outlineLevel="1" x14ac:dyDescent="0.3">
      <c r="B62" s="13" t="s">
        <v>78</v>
      </c>
      <c r="C62" s="10">
        <f t="shared" ref="C62:D62" ca="1" si="50">VLOOKUP($A64,INDIRECT(_xlfn.CONCAT($C$1,C$49,$C$1,"!L:T"),1),2,0)</f>
        <v>594</v>
      </c>
      <c r="D62" s="10">
        <f t="shared" ca="1" si="50"/>
        <v>2000</v>
      </c>
      <c r="E62" s="10"/>
      <c r="F62" s="10">
        <f t="shared" ref="F62:G62" ca="1" si="51">VLOOKUP($A64,INDIRECT(_xlfn.CONCAT($C$1,F$49,$C$1,"!L:T"),1),2,0)</f>
        <v>856</v>
      </c>
      <c r="G62" s="10">
        <f t="shared" ca="1" si="51"/>
        <v>2009.9999999999998</v>
      </c>
      <c r="H62" s="10"/>
      <c r="I62" s="10">
        <f t="shared" ref="I62:J62" ca="1" si="52">VLOOKUP($A64,INDIRECT(_xlfn.CONCAT($C$1,I$49,$C$1,"!L:T"),1),2,0)</f>
        <v>2490</v>
      </c>
      <c r="J62" s="10">
        <f t="shared" ca="1" si="52"/>
        <v>2070</v>
      </c>
      <c r="K62" s="10"/>
      <c r="L62" s="10">
        <f t="shared" ref="L62:M62" ca="1" si="53">VLOOKUP($A64,INDIRECT(_xlfn.CONCAT($C$1,L$49,$C$1,"!L:T"),1),2,0)</f>
        <v>463</v>
      </c>
      <c r="M62" s="10">
        <f t="shared" ca="1" si="53"/>
        <v>1880</v>
      </c>
    </row>
    <row r="63" spans="1:13" hidden="1" outlineLevel="1" x14ac:dyDescent="0.3">
      <c r="B63" s="13" t="s">
        <v>72</v>
      </c>
      <c r="C63" s="10" t="str">
        <f t="shared" ca="1" si="26"/>
        <v>-</v>
      </c>
      <c r="D63" s="10" t="str">
        <f t="shared" ca="1" si="26"/>
        <v>-</v>
      </c>
      <c r="E63" s="10"/>
      <c r="F63" s="10">
        <f t="shared" ca="1" si="26"/>
        <v>1</v>
      </c>
      <c r="G63" s="10" t="str">
        <f t="shared" ca="1" si="26"/>
        <v>-</v>
      </c>
      <c r="H63" s="10"/>
      <c r="I63" s="10" t="str">
        <f t="shared" ca="1" si="26"/>
        <v>-</v>
      </c>
      <c r="J63" s="10" t="str">
        <f t="shared" ca="1" si="26"/>
        <v>-</v>
      </c>
      <c r="K63" s="10"/>
      <c r="L63" s="10" t="str">
        <f t="shared" ca="1" si="26"/>
        <v>-</v>
      </c>
      <c r="M63" s="10" t="str">
        <f t="shared" ca="1" si="26"/>
        <v>-</v>
      </c>
    </row>
    <row r="64" spans="1:13" collapsed="1" x14ac:dyDescent="0.3">
      <c r="A64" s="29" t="s">
        <v>10</v>
      </c>
      <c r="B64" s="13" t="str">
        <f t="shared" ref="B64" si="54">_xlfn.CONCAT("Error rate ",A64)</f>
        <v>Error rate TC_Open Home page</v>
      </c>
      <c r="C64" s="17" t="str">
        <f t="shared" ref="C64:D64" ca="1" si="55">IF(ISERR(C63/C62),"-",C63/C62)</f>
        <v>-</v>
      </c>
      <c r="D64" s="17" t="str">
        <f t="shared" ca="1" si="55"/>
        <v>-</v>
      </c>
      <c r="E64" s="17"/>
      <c r="F64" s="17">
        <f t="shared" ref="F64:G64" ca="1" si="56">IF(ISERR(F63/F62),"-",F63/F62)</f>
        <v>1.1682242990654205E-3</v>
      </c>
      <c r="G64" s="17" t="str">
        <f t="shared" ca="1" si="56"/>
        <v>-</v>
      </c>
      <c r="H64" s="17"/>
      <c r="I64" s="17" t="str">
        <f t="shared" ref="I64:J64" ca="1" si="57">IF(ISERR(I63/I62),"-",I63/I62)</f>
        <v>-</v>
      </c>
      <c r="J64" s="17" t="str">
        <f t="shared" ca="1" si="57"/>
        <v>-</v>
      </c>
      <c r="K64" s="17"/>
      <c r="L64" s="17" t="str">
        <f t="shared" ref="L64:M64" ca="1" si="58">IF(ISERR(L63/L62),"-",L63/L62)</f>
        <v>-</v>
      </c>
      <c r="M64" s="17" t="str">
        <f t="shared" ca="1" si="58"/>
        <v>-</v>
      </c>
    </row>
    <row r="65" spans="1:13" hidden="1" outlineLevel="1" x14ac:dyDescent="0.3">
      <c r="B65" s="13" t="s">
        <v>78</v>
      </c>
      <c r="C65" s="10">
        <f t="shared" ref="C65:D65" ca="1" si="59">VLOOKUP($A67,INDIRECT(_xlfn.CONCAT($C$1,C$49,$C$1,"!L:T"),1),2,0)</f>
        <v>888</v>
      </c>
      <c r="D65" s="10">
        <f t="shared" ca="1" si="59"/>
        <v>3070</v>
      </c>
      <c r="E65" s="10"/>
      <c r="F65" s="10">
        <f t="shared" ref="F65:G65" ca="1" si="60">VLOOKUP($A67,INDIRECT(_xlfn.CONCAT($C$1,F$49,$C$1,"!L:T"),1),2,0)</f>
        <v>1360</v>
      </c>
      <c r="G65" s="10">
        <f t="shared" ca="1" si="60"/>
        <v>3090</v>
      </c>
      <c r="H65" s="10"/>
      <c r="I65" s="10">
        <f t="shared" ref="I65:J65" ca="1" si="61">VLOOKUP($A67,INDIRECT(_xlfn.CONCAT($C$1,I$49,$C$1,"!L:T"),1),2,0)</f>
        <v>3960</v>
      </c>
      <c r="J65" s="10">
        <f t="shared" ca="1" si="61"/>
        <v>3200</v>
      </c>
      <c r="K65" s="10"/>
      <c r="L65" s="10">
        <f t="shared" ref="L65:M65" ca="1" si="62">VLOOKUP($A67,INDIRECT(_xlfn.CONCAT($C$1,L$49,$C$1,"!L:T"),1),2,0)</f>
        <v>678</v>
      </c>
      <c r="M65" s="10">
        <f t="shared" ca="1" si="62"/>
        <v>2930</v>
      </c>
    </row>
    <row r="66" spans="1:13" hidden="1" outlineLevel="1" x14ac:dyDescent="0.3">
      <c r="B66" s="13" t="s">
        <v>72</v>
      </c>
      <c r="C66" s="10" t="str">
        <f t="shared" ca="1" si="26"/>
        <v>-</v>
      </c>
      <c r="D66" s="10">
        <f t="shared" ca="1" si="26"/>
        <v>15</v>
      </c>
      <c r="E66" s="10"/>
      <c r="F66" s="10">
        <f t="shared" ca="1" si="26"/>
        <v>3</v>
      </c>
      <c r="G66" s="10" t="str">
        <f t="shared" ca="1" si="26"/>
        <v>-</v>
      </c>
      <c r="H66" s="10"/>
      <c r="I66" s="10">
        <f t="shared" ca="1" si="26"/>
        <v>3</v>
      </c>
      <c r="J66" s="10">
        <f t="shared" ca="1" si="26"/>
        <v>11</v>
      </c>
      <c r="K66" s="10"/>
      <c r="L66" s="10" t="str">
        <f t="shared" ca="1" si="26"/>
        <v>-</v>
      </c>
      <c r="M66" s="10">
        <f t="shared" ca="1" si="26"/>
        <v>14</v>
      </c>
    </row>
    <row r="67" spans="1:13" collapsed="1" x14ac:dyDescent="0.3">
      <c r="A67" s="29" t="s">
        <v>30</v>
      </c>
      <c r="B67" s="13" t="str">
        <f t="shared" ref="B67" si="63">_xlfn.CONCAT("Error rate ",A67)</f>
        <v>Error rate Open first post</v>
      </c>
      <c r="C67" s="17" t="str">
        <f t="shared" ref="C67:D67" ca="1" si="64">IF(ISERR(C66/C65),"-",C66/C65)</f>
        <v>-</v>
      </c>
      <c r="D67" s="17">
        <f t="shared" ca="1" si="64"/>
        <v>4.8859934853420191E-3</v>
      </c>
      <c r="E67" s="17"/>
      <c r="F67" s="17">
        <f t="shared" ref="F67:G67" ca="1" si="65">IF(ISERR(F66/F65),"-",F66/F65)</f>
        <v>2.2058823529411764E-3</v>
      </c>
      <c r="G67" s="17" t="str">
        <f t="shared" ca="1" si="65"/>
        <v>-</v>
      </c>
      <c r="H67" s="17"/>
      <c r="I67" s="17">
        <f t="shared" ref="I67:J67" ca="1" si="66">IF(ISERR(I66/I65),"-",I66/I65)</f>
        <v>7.5757575757575758E-4</v>
      </c>
      <c r="J67" s="17">
        <f t="shared" ca="1" si="66"/>
        <v>3.4375E-3</v>
      </c>
      <c r="K67" s="17"/>
      <c r="L67" s="17" t="str">
        <f t="shared" ref="L67:M67" ca="1" si="67">IF(ISERR(L66/L65),"-",L66/L65)</f>
        <v>-</v>
      </c>
      <c r="M67" s="17">
        <f t="shared" ca="1" si="67"/>
        <v>4.7781569965870303E-3</v>
      </c>
    </row>
    <row r="68" spans="1:13" hidden="1" outlineLevel="1" x14ac:dyDescent="0.3">
      <c r="B68" s="13" t="s">
        <v>78</v>
      </c>
      <c r="C68" s="10">
        <f t="shared" ref="C68:D68" ca="1" si="68">VLOOKUP($A70,INDIRECT(_xlfn.CONCAT($C$1,C$49,$C$1,"!L:T"),1),2,0)</f>
        <v>91</v>
      </c>
      <c r="D68" s="10">
        <f t="shared" ca="1" si="68"/>
        <v>275</v>
      </c>
      <c r="E68" s="10"/>
      <c r="F68" s="10">
        <f t="shared" ref="F68:G68" ca="1" si="69">VLOOKUP($A70,INDIRECT(_xlfn.CONCAT($C$1,F$49,$C$1,"!L:T"),1),2,0)</f>
        <v>125</v>
      </c>
      <c r="G68" s="10">
        <f t="shared" ca="1" si="69"/>
        <v>278</v>
      </c>
      <c r="H68" s="10"/>
      <c r="I68" s="10">
        <f t="shared" ref="I68:J68" ca="1" si="70">VLOOKUP($A70,INDIRECT(_xlfn.CONCAT($C$1,I$49,$C$1,"!L:T"),1),2,0)</f>
        <v>355</v>
      </c>
      <c r="J68" s="10">
        <f t="shared" ca="1" si="70"/>
        <v>280</v>
      </c>
      <c r="K68" s="10"/>
      <c r="L68" s="10">
        <f t="shared" ref="L68:M68" ca="1" si="71">VLOOKUP($A70,INDIRECT(_xlfn.CONCAT($C$1,L$49,$C$1,"!L:T"),1),2,0)</f>
        <v>71</v>
      </c>
      <c r="M68" s="10">
        <f t="shared" ca="1" si="71"/>
        <v>261</v>
      </c>
    </row>
    <row r="69" spans="1:13" hidden="1" outlineLevel="1" x14ac:dyDescent="0.3">
      <c r="B69" s="13" t="s">
        <v>72</v>
      </c>
      <c r="C69" s="10" t="str">
        <f t="shared" ca="1" si="26"/>
        <v>-</v>
      </c>
      <c r="D69" s="10" t="str">
        <f t="shared" ca="1" si="26"/>
        <v>-</v>
      </c>
      <c r="E69" s="10"/>
      <c r="F69" s="10" t="str">
        <f t="shared" ca="1" si="26"/>
        <v>-</v>
      </c>
      <c r="G69" s="10" t="str">
        <f t="shared" ca="1" si="26"/>
        <v>-</v>
      </c>
      <c r="H69" s="10"/>
      <c r="I69" s="10">
        <f t="shared" ca="1" si="26"/>
        <v>1</v>
      </c>
      <c r="J69" s="10" t="str">
        <f t="shared" ca="1" si="26"/>
        <v>-</v>
      </c>
      <c r="K69" s="10"/>
      <c r="L69" s="10" t="str">
        <f t="shared" ca="1" si="26"/>
        <v>-</v>
      </c>
      <c r="M69" s="10" t="str">
        <f t="shared" ca="1" si="26"/>
        <v>-</v>
      </c>
    </row>
    <row r="70" spans="1:13" collapsed="1" x14ac:dyDescent="0.3">
      <c r="A70" s="29" t="s">
        <v>0</v>
      </c>
      <c r="B70" s="13" t="str">
        <f t="shared" ref="B70" si="72">_xlfn.CONCAT("Error rate ",A70)</f>
        <v>Error rate TC_start_Open Home page</v>
      </c>
      <c r="C70" s="17" t="str">
        <f t="shared" ref="C70:D70" ca="1" si="73">IF(ISERR(C69/C68),"-",C69/C68)</f>
        <v>-</v>
      </c>
      <c r="D70" s="17" t="str">
        <f t="shared" ca="1" si="73"/>
        <v>-</v>
      </c>
      <c r="E70" s="17"/>
      <c r="F70" s="17" t="str">
        <f t="shared" ref="F70:G70" ca="1" si="74">IF(ISERR(F69/F68),"-",F69/F68)</f>
        <v>-</v>
      </c>
      <c r="G70" s="17" t="str">
        <f t="shared" ca="1" si="74"/>
        <v>-</v>
      </c>
      <c r="H70" s="17"/>
      <c r="I70" s="17">
        <f t="shared" ref="I70:J70" ca="1" si="75">IF(ISERR(I69/I68),"-",I69/I68)</f>
        <v>2.8169014084507044E-3</v>
      </c>
      <c r="J70" s="17" t="str">
        <f t="shared" ca="1" si="75"/>
        <v>-</v>
      </c>
      <c r="K70" s="17"/>
      <c r="L70" s="17" t="str">
        <f t="shared" ref="L70:M70" ca="1" si="76">IF(ISERR(L69/L68),"-",L69/L68)</f>
        <v>-</v>
      </c>
      <c r="M70" s="17" t="str">
        <f t="shared" ca="1" si="76"/>
        <v>-</v>
      </c>
    </row>
    <row r="71" spans="1:13" hidden="1" outlineLevel="1" x14ac:dyDescent="0.3">
      <c r="B71" s="13" t="s">
        <v>78</v>
      </c>
      <c r="C71" s="10">
        <f t="shared" ref="C71:D71" ca="1" si="77">VLOOKUP($A73,INDIRECT(_xlfn.CONCAT($C$1,C$49,$C$1,"!L:T"),1),2,0)</f>
        <v>1180</v>
      </c>
      <c r="D71" s="10">
        <f t="shared" ca="1" si="77"/>
        <v>3980</v>
      </c>
      <c r="E71" s="10"/>
      <c r="F71" s="10">
        <f t="shared" ref="F71:G71" ca="1" si="78">VLOOKUP($A73,INDIRECT(_xlfn.CONCAT($C$1,F$49,$C$1,"!L:T"),1),2,0)</f>
        <v>1700</v>
      </c>
      <c r="G71" s="10">
        <f t="shared" ca="1" si="78"/>
        <v>4059.9999999999995</v>
      </c>
      <c r="H71" s="10"/>
      <c r="I71" s="10">
        <f t="shared" ref="I71:J71" ca="1" si="79">VLOOKUP($A73,INDIRECT(_xlfn.CONCAT($C$1,I$49,$C$1,"!L:T"),1),2,0)</f>
        <v>5070</v>
      </c>
      <c r="J71" s="10">
        <f t="shared" ca="1" si="79"/>
        <v>4080</v>
      </c>
      <c r="K71" s="10"/>
      <c r="L71" s="10">
        <f t="shared" ref="L71:M71" ca="1" si="80">VLOOKUP($A73,INDIRECT(_xlfn.CONCAT($C$1,L$49,$C$1,"!L:T"),1),2,0)</f>
        <v>952</v>
      </c>
      <c r="M71" s="10">
        <f t="shared" ca="1" si="80"/>
        <v>3730</v>
      </c>
    </row>
    <row r="72" spans="1:13" hidden="1" outlineLevel="1" x14ac:dyDescent="0.3">
      <c r="B72" s="13" t="s">
        <v>72</v>
      </c>
      <c r="C72" s="10" t="str">
        <f t="shared" ca="1" si="26"/>
        <v>-</v>
      </c>
      <c r="D72" s="10" t="str">
        <f t="shared" ca="1" si="26"/>
        <v>-</v>
      </c>
      <c r="E72" s="10"/>
      <c r="F72" s="10" t="str">
        <f t="shared" ca="1" si="26"/>
        <v>-</v>
      </c>
      <c r="G72" s="10" t="str">
        <f t="shared" ca="1" si="26"/>
        <v>-</v>
      </c>
      <c r="H72" s="10"/>
      <c r="I72" s="10">
        <f t="shared" ca="1" si="26"/>
        <v>4</v>
      </c>
      <c r="J72" s="10" t="str">
        <f t="shared" ca="1" si="26"/>
        <v>-</v>
      </c>
      <c r="K72" s="10"/>
      <c r="L72" s="10" t="str">
        <f t="shared" ca="1" si="26"/>
        <v>-</v>
      </c>
      <c r="M72" s="10" t="str">
        <f t="shared" ca="1" si="26"/>
        <v>-</v>
      </c>
    </row>
    <row r="73" spans="1:13" collapsed="1" x14ac:dyDescent="0.3">
      <c r="A73" s="29" t="s">
        <v>2</v>
      </c>
      <c r="B73" s="13" t="str">
        <f t="shared" ref="B73" si="81">_xlfn.CONCAT("Error rate ",A73)</f>
        <v>Error rate TC_Search by Name</v>
      </c>
      <c r="C73" s="17" t="str">
        <f t="shared" ref="C73:D73" ca="1" si="82">IF(ISERR(C72/C71),"-",C72/C71)</f>
        <v>-</v>
      </c>
      <c r="D73" s="17" t="str">
        <f t="shared" ca="1" si="82"/>
        <v>-</v>
      </c>
      <c r="E73" s="17"/>
      <c r="F73" s="17" t="str">
        <f t="shared" ref="F73:G73" ca="1" si="83">IF(ISERR(F72/F71),"-",F72/F71)</f>
        <v>-</v>
      </c>
      <c r="G73" s="17" t="str">
        <f t="shared" ca="1" si="83"/>
        <v>-</v>
      </c>
      <c r="H73" s="17"/>
      <c r="I73" s="17">
        <f t="shared" ref="I73:J73" ca="1" si="84">IF(ISERR(I72/I71),"-",I72/I71)</f>
        <v>7.8895463510848124E-4</v>
      </c>
      <c r="J73" s="17" t="str">
        <f t="shared" ca="1" si="84"/>
        <v>-</v>
      </c>
      <c r="K73" s="17"/>
      <c r="L73" s="17" t="str">
        <f t="shared" ref="L73:M73" ca="1" si="85">IF(ISERR(L72/L71),"-",L72/L71)</f>
        <v>-</v>
      </c>
      <c r="M73" s="17" t="str">
        <f t="shared" ca="1" si="85"/>
        <v>-</v>
      </c>
    </row>
    <row r="74" spans="1:13" hidden="1" outlineLevel="1" x14ac:dyDescent="0.3">
      <c r="B74" s="13" t="s">
        <v>78</v>
      </c>
      <c r="C74" s="10">
        <f t="shared" ref="C74:D74" ca="1" si="86">VLOOKUP($A76,INDIRECT(_xlfn.CONCAT($C$1,C$49,$C$1,"!L:T"),1),2,0)</f>
        <v>373</v>
      </c>
      <c r="D74" s="10">
        <f t="shared" ca="1" si="86"/>
        <v>1270</v>
      </c>
      <c r="E74" s="10"/>
      <c r="F74" s="10">
        <f t="shared" ref="F74:G74" ca="1" si="87">VLOOKUP($A76,INDIRECT(_xlfn.CONCAT($C$1,F$49,$C$1,"!L:T"),1),2,0)</f>
        <v>584</v>
      </c>
      <c r="G74" s="10">
        <f t="shared" ca="1" si="87"/>
        <v>1380</v>
      </c>
      <c r="H74" s="10"/>
      <c r="I74" s="10">
        <f t="shared" ref="I74:J74" ca="1" si="88">VLOOKUP($A76,INDIRECT(_xlfn.CONCAT($C$1,I$49,$C$1,"!L:T"),1),2,0)</f>
        <v>1730</v>
      </c>
      <c r="J74" s="10">
        <f t="shared" ca="1" si="88"/>
        <v>1330</v>
      </c>
      <c r="K74" s="10"/>
      <c r="L74" s="10">
        <f t="shared" ref="L74:M74" ca="1" si="89">VLOOKUP($A76,INDIRECT(_xlfn.CONCAT($C$1,L$49,$C$1,"!L:T"),1),2,0)</f>
        <v>293</v>
      </c>
      <c r="M74" s="10">
        <f t="shared" ca="1" si="89"/>
        <v>1320</v>
      </c>
    </row>
    <row r="75" spans="1:13" hidden="1" outlineLevel="1" x14ac:dyDescent="0.3">
      <c r="B75" s="13" t="s">
        <v>72</v>
      </c>
      <c r="C75" s="10">
        <f t="shared" ca="1" si="26"/>
        <v>1</v>
      </c>
      <c r="D75" s="10" t="str">
        <f t="shared" ca="1" si="26"/>
        <v>-</v>
      </c>
      <c r="E75" s="10"/>
      <c r="F75" s="10" t="str">
        <f t="shared" ca="1" si="26"/>
        <v>-</v>
      </c>
      <c r="G75" s="10" t="str">
        <f t="shared" ca="1" si="26"/>
        <v>-</v>
      </c>
      <c r="H75" s="10"/>
      <c r="I75" s="10" t="str">
        <f t="shared" ca="1" si="26"/>
        <v>-</v>
      </c>
      <c r="J75" s="10" t="str">
        <f t="shared" ca="1" si="26"/>
        <v>-</v>
      </c>
      <c r="K75" s="10"/>
      <c r="L75" s="10" t="str">
        <f t="shared" ca="1" si="26"/>
        <v>-</v>
      </c>
      <c r="M75" s="10" t="str">
        <f t="shared" ca="1" si="26"/>
        <v>-</v>
      </c>
    </row>
    <row r="76" spans="1:13" collapsed="1" x14ac:dyDescent="0.3">
      <c r="A76" s="29" t="s">
        <v>6</v>
      </c>
      <c r="B76" s="13" t="str">
        <f t="shared" ref="B76" si="90">_xlfn.CONCAT("Error rate ",A76)</f>
        <v>Error rate TC_Open Random Date</v>
      </c>
      <c r="C76" s="17">
        <f t="shared" ref="C76:D76" ca="1" si="91">IF(ISERR(C75/C74),"-",C75/C74)</f>
        <v>2.6809651474530832E-3</v>
      </c>
      <c r="D76" s="17" t="str">
        <f t="shared" ca="1" si="91"/>
        <v>-</v>
      </c>
      <c r="E76" s="17"/>
      <c r="F76" s="17" t="str">
        <f t="shared" ref="F76:G76" ca="1" si="92">IF(ISERR(F75/F74),"-",F75/F74)</f>
        <v>-</v>
      </c>
      <c r="G76" s="17" t="str">
        <f t="shared" ca="1" si="92"/>
        <v>-</v>
      </c>
      <c r="H76" s="17"/>
      <c r="I76" s="17" t="str">
        <f t="shared" ref="I76:J76" ca="1" si="93">IF(ISERR(I75/I74),"-",I75/I74)</f>
        <v>-</v>
      </c>
      <c r="J76" s="17" t="str">
        <f t="shared" ca="1" si="93"/>
        <v>-</v>
      </c>
      <c r="K76" s="17"/>
      <c r="L76" s="17" t="str">
        <f t="shared" ref="L76:M76" ca="1" si="94">IF(ISERR(L75/L74),"-",L75/L74)</f>
        <v>-</v>
      </c>
      <c r="M76" s="17" t="str">
        <f t="shared" ca="1" si="94"/>
        <v>-</v>
      </c>
    </row>
    <row r="77" spans="1:13" hidden="1" outlineLevel="1" x14ac:dyDescent="0.3">
      <c r="B77" s="13" t="s">
        <v>78</v>
      </c>
      <c r="C77" s="10">
        <f t="shared" ref="C77:D77" ca="1" si="95">VLOOKUP($A79,INDIRECT(_xlfn.CONCAT($C$1,C$49,$C$1,"!L:T"),1),2,0)</f>
        <v>1160</v>
      </c>
      <c r="D77" s="10">
        <f t="shared" ca="1" si="95"/>
        <v>4110</v>
      </c>
      <c r="E77" s="10"/>
      <c r="F77" s="10">
        <f t="shared" ref="F77:G77" ca="1" si="96">VLOOKUP($A79,INDIRECT(_xlfn.CONCAT($C$1,F$49,$C$1,"!L:T"),1),2,0)</f>
        <v>1720</v>
      </c>
      <c r="G77" s="10">
        <f t="shared" ca="1" si="96"/>
        <v>3990</v>
      </c>
      <c r="H77" s="10"/>
      <c r="I77" s="10">
        <f t="shared" ref="I77:J77" ca="1" si="97">VLOOKUP($A79,INDIRECT(_xlfn.CONCAT($C$1,I$49,$C$1,"!L:T"),1),2,0)</f>
        <v>5210</v>
      </c>
      <c r="J77" s="10">
        <f t="shared" ca="1" si="97"/>
        <v>4080</v>
      </c>
      <c r="K77" s="10"/>
      <c r="L77" s="10">
        <f t="shared" ref="L77:M77" ca="1" si="98">VLOOKUP($A79,INDIRECT(_xlfn.CONCAT($C$1,L$49,$C$1,"!L:T"),1),2,0)</f>
        <v>873</v>
      </c>
      <c r="M77" s="10">
        <f t="shared" ca="1" si="98"/>
        <v>3830</v>
      </c>
    </row>
    <row r="78" spans="1:13" hidden="1" outlineLevel="1" x14ac:dyDescent="0.3">
      <c r="B78" s="13" t="s">
        <v>72</v>
      </c>
      <c r="C78" s="10">
        <f t="shared" ca="1" si="26"/>
        <v>1</v>
      </c>
      <c r="D78" s="10" t="str">
        <f t="shared" ca="1" si="26"/>
        <v>-</v>
      </c>
      <c r="E78" s="10"/>
      <c r="F78" s="10">
        <f t="shared" ca="1" si="26"/>
        <v>1</v>
      </c>
      <c r="G78" s="10" t="str">
        <f t="shared" ca="1" si="26"/>
        <v>-</v>
      </c>
      <c r="H78" s="10"/>
      <c r="I78" s="10">
        <f t="shared" ca="1" si="26"/>
        <v>5</v>
      </c>
      <c r="J78" s="10" t="str">
        <f t="shared" ca="1" si="26"/>
        <v>-</v>
      </c>
      <c r="K78" s="10"/>
      <c r="L78" s="10">
        <f t="shared" ca="1" si="26"/>
        <v>3</v>
      </c>
      <c r="M78" s="10" t="str">
        <f t="shared" ca="1" si="26"/>
        <v>-</v>
      </c>
    </row>
    <row r="79" spans="1:13" collapsed="1" x14ac:dyDescent="0.3">
      <c r="A79" s="29" t="s">
        <v>7</v>
      </c>
      <c r="B79" s="13" t="str">
        <f t="shared" ref="B79" si="99">_xlfn.CONCAT("Error rate ",A79)</f>
        <v>Error rate TC_Open Predefined Date</v>
      </c>
      <c r="C79" s="17">
        <f t="shared" ref="C79:D79" ca="1" si="100">IF(ISERR(C78/C77),"-",C78/C77)</f>
        <v>8.6206896551724137E-4</v>
      </c>
      <c r="D79" s="17" t="str">
        <f t="shared" ca="1" si="100"/>
        <v>-</v>
      </c>
      <c r="E79" s="17"/>
      <c r="F79" s="17">
        <f t="shared" ref="F79:G79" ca="1" si="101">IF(ISERR(F78/F77),"-",F78/F77)</f>
        <v>5.8139534883720929E-4</v>
      </c>
      <c r="G79" s="17" t="str">
        <f t="shared" ca="1" si="101"/>
        <v>-</v>
      </c>
      <c r="H79" s="17"/>
      <c r="I79" s="17">
        <f t="shared" ref="I79:J79" ca="1" si="102">IF(ISERR(I78/I77),"-",I78/I77)</f>
        <v>9.5969289827255275E-4</v>
      </c>
      <c r="J79" s="17" t="str">
        <f t="shared" ca="1" si="102"/>
        <v>-</v>
      </c>
      <c r="K79" s="17"/>
      <c r="L79" s="17">
        <f t="shared" ref="L79:M79" ca="1" si="103">IF(ISERR(L78/L77),"-",L78/L77)</f>
        <v>3.4364261168384879E-3</v>
      </c>
      <c r="M79" s="17" t="str">
        <f t="shared" ca="1" si="103"/>
        <v>-</v>
      </c>
    </row>
    <row r="80" spans="1:13" hidden="1" outlineLevel="1" x14ac:dyDescent="0.3">
      <c r="B80" s="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2:13" hidden="1" outlineLevel="1" x14ac:dyDescent="0.3">
      <c r="B81" s="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2:13" collapsed="1" x14ac:dyDescent="0.3">
      <c r="B82" s="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1124-304C-489A-B1B4-609A9DDC2C1D}">
  <sheetPr>
    <tabColor rgb="FFC00000"/>
  </sheetPr>
  <dimension ref="A1:U39"/>
  <sheetViews>
    <sheetView topLeftCell="M1" workbookViewId="0">
      <selection activeCell="AB40" sqref="AB40"/>
    </sheetView>
  </sheetViews>
  <sheetFormatPr defaultRowHeight="14.4" x14ac:dyDescent="0.3"/>
  <cols>
    <col min="2" max="2" width="19.33203125" customWidth="1"/>
    <col min="3" max="4" width="16.88671875" customWidth="1"/>
    <col min="5" max="5" width="1.44140625" customWidth="1"/>
    <col min="6" max="7" width="16.88671875" customWidth="1"/>
    <col min="8" max="8" width="2.109375" customWidth="1"/>
    <col min="9" max="10" width="16.88671875" customWidth="1"/>
    <col min="11" max="11" width="2.33203125" customWidth="1"/>
    <col min="12" max="13" width="16.88671875" customWidth="1"/>
  </cols>
  <sheetData>
    <row r="1" spans="1:21" x14ac:dyDescent="0.3">
      <c r="A1" s="29"/>
      <c r="B1" s="29"/>
      <c r="C1" s="29" t="s">
        <v>60</v>
      </c>
      <c r="D1" s="29">
        <v>4</v>
      </c>
      <c r="F1" s="1" t="str">
        <f ca="1">_xlfn.CONCAT("Aggregate report data '",F2,"' for 6 CPUs")</f>
        <v>Aggregate report data 'pct90' for 6 CPUs</v>
      </c>
    </row>
    <row r="2" spans="1:21" s="26" customFormat="1" x14ac:dyDescent="0.3">
      <c r="B2" s="30" t="s">
        <v>36</v>
      </c>
      <c r="C2" s="30" t="str">
        <f ca="1">VLOOKUP($B2,INDIRECT(_xlfn.CONCAT($C$1,C$3,$C$1,"!L:T"),1),$D$1,0)</f>
        <v>pct90</v>
      </c>
      <c r="D2" s="30" t="str">
        <f ca="1">VLOOKUP($B2,INDIRECT(_xlfn.CONCAT($C$1,D$3,$C$1,"!L:T"),1),$D$1,0)</f>
        <v>pct90</v>
      </c>
      <c r="E2" s="30"/>
      <c r="F2" s="30" t="str">
        <f ca="1">VLOOKUP($B2,INDIRECT(_xlfn.CONCAT($C$1,F$3,$C$1,"!L:T"),1),$D$1,0)</f>
        <v>pct90</v>
      </c>
      <c r="G2" s="30" t="str">
        <f ca="1">VLOOKUP($B2,INDIRECT(_xlfn.CONCAT($C$1,G$3,$C$1,"!L:T"),1),$D$1,0)</f>
        <v>pct90</v>
      </c>
      <c r="H2" s="30"/>
      <c r="I2" s="30" t="str">
        <f ca="1">VLOOKUP($B2,INDIRECT(_xlfn.CONCAT($C$1,I$3,$C$1,"!L:T"),1),$D$1,0)</f>
        <v>pct90</v>
      </c>
      <c r="J2" s="30" t="str">
        <f ca="1">VLOOKUP($B2,INDIRECT(_xlfn.CONCAT($C$1,J$3,$C$1,"!L:T"),1),$D$1,0)</f>
        <v>pct90</v>
      </c>
      <c r="K2" s="30"/>
      <c r="L2" s="30" t="str">
        <f ca="1">VLOOKUP($B2,INDIRECT(_xlfn.CONCAT($C$1,L$3,$C$1,"!L:T"),1),$D$1,0)</f>
        <v>pct90</v>
      </c>
      <c r="M2" s="30" t="str">
        <f ca="1">VLOOKUP($B2,INDIRECT(_xlfn.CONCAT($C$1,M$3,$C$1,"!L:T"),1),$D$1,0)</f>
        <v>pct90</v>
      </c>
    </row>
    <row r="3" spans="1:21" s="31" customFormat="1" ht="12" x14ac:dyDescent="0.25">
      <c r="B3" s="32"/>
      <c r="C3" s="32" t="s">
        <v>186</v>
      </c>
      <c r="D3" s="32" t="s">
        <v>187</v>
      </c>
      <c r="E3" s="32"/>
      <c r="F3" s="32" t="s">
        <v>64</v>
      </c>
      <c r="G3" s="32" t="s">
        <v>188</v>
      </c>
      <c r="H3" s="32"/>
      <c r="I3" s="32" t="s">
        <v>65</v>
      </c>
      <c r="J3" s="32" t="s">
        <v>189</v>
      </c>
      <c r="K3" s="32"/>
      <c r="L3" s="32" t="s">
        <v>66</v>
      </c>
      <c r="M3" s="32" t="s">
        <v>185</v>
      </c>
    </row>
    <row r="4" spans="1:21" x14ac:dyDescent="0.3">
      <c r="B4" t="s">
        <v>31</v>
      </c>
      <c r="C4" s="2">
        <f t="shared" ref="C4:D31" ca="1" si="0">VLOOKUP($B4,INDIRECT(_xlfn.CONCAT($C$1,C$3,$C$1,"!L:T"),1),$D$1,0)</f>
        <v>260.3</v>
      </c>
      <c r="D4" s="2">
        <f t="shared" ca="1" si="0"/>
        <v>1170</v>
      </c>
      <c r="E4" s="2"/>
      <c r="F4" s="2">
        <f t="shared" ref="F4:G31" ca="1" si="1">VLOOKUP($B4,INDIRECT(_xlfn.CONCAT($C$1,F$3,$C$1,"!L:T"),1),$D$1,0)</f>
        <v>320</v>
      </c>
      <c r="G4" s="2">
        <f t="shared" ca="1" si="1"/>
        <v>1560</v>
      </c>
      <c r="H4" s="2"/>
      <c r="I4" s="2">
        <f t="shared" ref="I4:J31" ca="1" si="2">VLOOKUP($B4,INDIRECT(_xlfn.CONCAT($C$1,I$3,$C$1,"!L:T"),1),$D$1,0)</f>
        <v>388</v>
      </c>
      <c r="J4" s="2">
        <f t="shared" ca="1" si="2"/>
        <v>2340</v>
      </c>
      <c r="K4" s="2"/>
      <c r="L4" s="2">
        <f t="shared" ref="L4:M31" ca="1" si="3">VLOOKUP($B4,INDIRECT(_xlfn.CONCAT($C$1,L$3,$C$1,"!L:T"),1),$D$1,0)</f>
        <v>329</v>
      </c>
      <c r="M4" s="2">
        <f t="shared" ca="1" si="3"/>
        <v>1490</v>
      </c>
      <c r="N4" s="3"/>
      <c r="O4" s="3"/>
      <c r="P4" s="3"/>
      <c r="Q4" s="3"/>
      <c r="R4" s="3"/>
      <c r="S4" s="3"/>
      <c r="T4" s="2"/>
      <c r="U4" s="3"/>
    </row>
    <row r="5" spans="1:21" x14ac:dyDescent="0.3">
      <c r="B5" t="s">
        <v>34</v>
      </c>
      <c r="C5" s="2">
        <f t="shared" ca="1" si="0"/>
        <v>85.9</v>
      </c>
      <c r="D5" s="2">
        <f t="shared" ca="1" si="0"/>
        <v>910</v>
      </c>
      <c r="E5" s="2"/>
      <c r="F5" s="2">
        <f t="shared" ca="1" si="1"/>
        <v>48</v>
      </c>
      <c r="G5" s="2">
        <f t="shared" ca="1" si="1"/>
        <v>1280</v>
      </c>
      <c r="H5" s="2"/>
      <c r="I5" s="2">
        <f t="shared" ca="1" si="2"/>
        <v>46.6</v>
      </c>
      <c r="J5" s="2">
        <f t="shared" ca="1" si="2"/>
        <v>2040</v>
      </c>
      <c r="K5" s="2"/>
      <c r="L5" s="2">
        <f t="shared" ca="1" si="3"/>
        <v>39.4</v>
      </c>
      <c r="M5" s="2">
        <f t="shared" ca="1" si="3"/>
        <v>524.20000000000005</v>
      </c>
      <c r="N5" s="3"/>
      <c r="O5" s="3"/>
      <c r="P5" s="3"/>
      <c r="Q5" s="3"/>
      <c r="R5" s="3"/>
      <c r="S5" s="3"/>
      <c r="T5" s="2"/>
      <c r="U5" s="3"/>
    </row>
    <row r="6" spans="1:21" x14ac:dyDescent="0.3">
      <c r="B6" t="s">
        <v>32</v>
      </c>
      <c r="C6" s="2">
        <f t="shared" ca="1" si="0"/>
        <v>118.8</v>
      </c>
      <c r="D6" s="2">
        <f t="shared" ca="1" si="0"/>
        <v>507.3</v>
      </c>
      <c r="E6" s="2"/>
      <c r="F6" s="2">
        <f t="shared" ca="1" si="1"/>
        <v>130.9</v>
      </c>
      <c r="G6" s="2">
        <f t="shared" ca="1" si="1"/>
        <v>324.60000000000002</v>
      </c>
      <c r="H6" s="2"/>
      <c r="I6" s="2">
        <f t="shared" ca="1" si="2"/>
        <v>184.9</v>
      </c>
      <c r="J6" s="2">
        <f t="shared" ca="1" si="2"/>
        <v>484.3</v>
      </c>
      <c r="K6" s="2"/>
      <c r="L6" s="2">
        <f t="shared" ca="1" si="3"/>
        <v>146.19999999999999</v>
      </c>
      <c r="M6" s="2">
        <f t="shared" ca="1" si="3"/>
        <v>545.6</v>
      </c>
      <c r="N6" s="3"/>
      <c r="O6" s="3"/>
      <c r="P6" s="3"/>
      <c r="Q6" s="3"/>
      <c r="R6" s="3"/>
      <c r="S6" s="3"/>
      <c r="T6" s="2"/>
      <c r="U6" s="3"/>
    </row>
    <row r="7" spans="1:21" x14ac:dyDescent="0.3">
      <c r="B7" t="s">
        <v>25</v>
      </c>
      <c r="C7" s="2">
        <f t="shared" ca="1" si="0"/>
        <v>49</v>
      </c>
      <c r="D7" s="2">
        <f t="shared" ca="1" si="0"/>
        <v>47</v>
      </c>
      <c r="E7" s="2"/>
      <c r="F7" s="2">
        <f t="shared" ca="1" si="1"/>
        <v>99.8</v>
      </c>
      <c r="G7" s="2">
        <f t="shared" ca="1" si="1"/>
        <v>1350</v>
      </c>
      <c r="H7" s="2"/>
      <c r="I7" s="2">
        <f t="shared" ca="1" si="2"/>
        <v>64.7</v>
      </c>
      <c r="J7" s="2">
        <f t="shared" ca="1" si="2"/>
        <v>669</v>
      </c>
      <c r="K7" s="2"/>
      <c r="L7" s="2">
        <f t="shared" ca="1" si="3"/>
        <v>51</v>
      </c>
      <c r="M7" s="2">
        <f t="shared" ca="1" si="3"/>
        <v>68</v>
      </c>
      <c r="N7" s="3"/>
      <c r="O7" s="3"/>
      <c r="P7" s="3"/>
      <c r="Q7" s="3"/>
      <c r="R7" s="3"/>
      <c r="S7" s="3"/>
      <c r="T7" s="2"/>
      <c r="U7" s="3"/>
    </row>
    <row r="8" spans="1:21" x14ac:dyDescent="0.3">
      <c r="B8" t="s">
        <v>29</v>
      </c>
      <c r="C8" s="2">
        <f t="shared" ca="1" si="0"/>
        <v>26</v>
      </c>
      <c r="D8" s="2">
        <f t="shared" ca="1" si="0"/>
        <v>758.5</v>
      </c>
      <c r="E8" s="2"/>
      <c r="F8" s="2">
        <f t="shared" ca="1" si="1"/>
        <v>30</v>
      </c>
      <c r="G8" s="2">
        <f t="shared" ca="1" si="1"/>
        <v>488</v>
      </c>
      <c r="H8" s="2"/>
      <c r="I8" s="2">
        <f t="shared" ca="1" si="2"/>
        <v>38.4</v>
      </c>
      <c r="J8" s="2">
        <f t="shared" ca="1" si="2"/>
        <v>1480</v>
      </c>
      <c r="K8" s="2"/>
      <c r="L8" s="2">
        <f t="shared" ca="1" si="3"/>
        <v>47</v>
      </c>
      <c r="M8" s="2">
        <f t="shared" ca="1" si="3"/>
        <v>882.2</v>
      </c>
      <c r="N8" s="3"/>
      <c r="O8" s="3"/>
      <c r="P8" s="3"/>
      <c r="Q8" s="3"/>
      <c r="R8" s="3"/>
      <c r="S8" s="3"/>
      <c r="T8" s="2"/>
      <c r="U8" s="3"/>
    </row>
    <row r="9" spans="1:21" x14ac:dyDescent="0.3">
      <c r="B9" t="s">
        <v>13</v>
      </c>
      <c r="C9" s="2">
        <f t="shared" ca="1" si="0"/>
        <v>15.8</v>
      </c>
      <c r="D9" s="2">
        <f t="shared" ca="1" si="0"/>
        <v>400.9</v>
      </c>
      <c r="E9" s="2"/>
      <c r="F9" s="2">
        <f t="shared" ca="1" si="1"/>
        <v>23.9</v>
      </c>
      <c r="G9" s="2">
        <f t="shared" ca="1" si="1"/>
        <v>859.2</v>
      </c>
      <c r="H9" s="2"/>
      <c r="I9" s="2">
        <f t="shared" ca="1" si="2"/>
        <v>23.8</v>
      </c>
      <c r="J9" s="2">
        <f t="shared" ca="1" si="2"/>
        <v>1790</v>
      </c>
      <c r="K9" s="2"/>
      <c r="L9" s="2">
        <f t="shared" ca="1" si="3"/>
        <v>22.8</v>
      </c>
      <c r="M9" s="2">
        <f t="shared" ca="1" si="3"/>
        <v>491.9</v>
      </c>
      <c r="N9" s="3"/>
      <c r="O9" s="3"/>
      <c r="P9" s="3"/>
      <c r="Q9" s="3"/>
      <c r="R9" s="3"/>
      <c r="S9" s="3"/>
      <c r="T9" s="2"/>
      <c r="U9" s="3"/>
    </row>
    <row r="10" spans="1:21" x14ac:dyDescent="0.3">
      <c r="B10" t="s">
        <v>2</v>
      </c>
      <c r="C10" s="2">
        <f t="shared" ca="1" si="0"/>
        <v>168.1</v>
      </c>
      <c r="D10" s="2">
        <f t="shared" ca="1" si="0"/>
        <v>636.79999999999995</v>
      </c>
      <c r="E10" s="2"/>
      <c r="F10" s="2">
        <f t="shared" ca="1" si="1"/>
        <v>261.7</v>
      </c>
      <c r="G10" s="2">
        <f t="shared" ca="1" si="1"/>
        <v>325.39999999999998</v>
      </c>
      <c r="H10" s="2"/>
      <c r="I10" s="2">
        <f t="shared" ca="1" si="2"/>
        <v>260.39999999999998</v>
      </c>
      <c r="J10" s="2">
        <f t="shared" ca="1" si="2"/>
        <v>322.60000000000002</v>
      </c>
      <c r="K10" s="2"/>
      <c r="L10" s="2">
        <f t="shared" ca="1" si="3"/>
        <v>277.39999999999998</v>
      </c>
      <c r="M10" s="2">
        <f t="shared" ca="1" si="3"/>
        <v>475</v>
      </c>
      <c r="N10" s="3"/>
      <c r="O10" s="3"/>
      <c r="P10" s="3"/>
      <c r="Q10" s="3"/>
      <c r="R10" s="3"/>
      <c r="S10" s="3"/>
      <c r="T10" s="2"/>
      <c r="U10" s="3"/>
    </row>
    <row r="11" spans="1:21" x14ac:dyDescent="0.3">
      <c r="B11" t="s">
        <v>27</v>
      </c>
      <c r="C11" s="2">
        <f t="shared" ca="1" si="0"/>
        <v>93</v>
      </c>
      <c r="D11" s="2">
        <f t="shared" ca="1" si="0"/>
        <v>18</v>
      </c>
      <c r="E11" s="2"/>
      <c r="F11" s="2">
        <f t="shared" ca="1" si="1"/>
        <v>94.6</v>
      </c>
      <c r="G11" s="2">
        <f t="shared" ca="1" si="1"/>
        <v>30</v>
      </c>
      <c r="H11" s="2"/>
      <c r="I11" s="2">
        <f t="shared" ca="1" si="2"/>
        <v>78.2</v>
      </c>
      <c r="J11" s="2">
        <f t="shared" ca="1" si="2"/>
        <v>98</v>
      </c>
      <c r="K11" s="2"/>
      <c r="L11" s="2">
        <f t="shared" ca="1" si="3"/>
        <v>59</v>
      </c>
      <c r="M11" s="2">
        <f t="shared" ca="1" si="3"/>
        <v>1300</v>
      </c>
      <c r="N11" s="4"/>
      <c r="O11" s="4"/>
      <c r="P11" s="4"/>
      <c r="Q11" s="4"/>
      <c r="R11" s="4"/>
      <c r="S11" s="4"/>
      <c r="T11" s="2"/>
      <c r="U11" s="4"/>
    </row>
    <row r="12" spans="1:21" x14ac:dyDescent="0.3">
      <c r="B12" t="s">
        <v>20</v>
      </c>
      <c r="C12" s="2">
        <f t="shared" ca="1" si="0"/>
        <v>155</v>
      </c>
      <c r="D12" s="2">
        <f t="shared" ca="1" si="0"/>
        <v>381.2</v>
      </c>
      <c r="E12" s="2"/>
      <c r="F12" s="2">
        <f t="shared" ca="1" si="1"/>
        <v>118</v>
      </c>
      <c r="G12" s="2">
        <f t="shared" ca="1" si="1"/>
        <v>185</v>
      </c>
      <c r="H12" s="2"/>
      <c r="I12" s="2">
        <f t="shared" ca="1" si="2"/>
        <v>89.6</v>
      </c>
      <c r="J12" s="2">
        <f t="shared" ca="1" si="2"/>
        <v>1090</v>
      </c>
      <c r="K12" s="2"/>
      <c r="L12" s="2">
        <f t="shared" ca="1" si="3"/>
        <v>125</v>
      </c>
      <c r="M12" s="2">
        <f t="shared" ca="1" si="3"/>
        <v>315</v>
      </c>
      <c r="N12" s="3"/>
      <c r="O12" s="3"/>
      <c r="P12" s="3"/>
      <c r="Q12" s="3"/>
      <c r="R12" s="3"/>
      <c r="S12" s="3"/>
      <c r="T12" s="2"/>
      <c r="U12" s="5"/>
    </row>
    <row r="13" spans="1:21" x14ac:dyDescent="0.3">
      <c r="B13" t="s">
        <v>4</v>
      </c>
      <c r="C13" s="2">
        <f t="shared" ca="1" si="0"/>
        <v>43.1</v>
      </c>
      <c r="D13" s="2">
        <f t="shared" ca="1" si="0"/>
        <v>174</v>
      </c>
      <c r="E13" s="2"/>
      <c r="F13" s="2">
        <f t="shared" ca="1" si="1"/>
        <v>65</v>
      </c>
      <c r="G13" s="2">
        <f t="shared" ca="1" si="1"/>
        <v>25</v>
      </c>
      <c r="H13" s="2"/>
      <c r="I13" s="2">
        <f t="shared" ca="1" si="2"/>
        <v>50.6</v>
      </c>
      <c r="J13" s="2">
        <f t="shared" ca="1" si="2"/>
        <v>12</v>
      </c>
      <c r="K13" s="2"/>
      <c r="L13" s="2">
        <f t="shared" ca="1" si="3"/>
        <v>20.6</v>
      </c>
      <c r="M13" s="2">
        <f t="shared" ca="1" si="3"/>
        <v>216</v>
      </c>
      <c r="N13" s="3"/>
      <c r="O13" s="3"/>
      <c r="P13" s="3"/>
      <c r="Q13" s="3"/>
      <c r="R13" s="3"/>
      <c r="S13" s="3"/>
      <c r="T13" s="2"/>
      <c r="U13" s="3"/>
    </row>
    <row r="14" spans="1:21" x14ac:dyDescent="0.3">
      <c r="B14" t="s">
        <v>21</v>
      </c>
      <c r="C14" s="2">
        <f t="shared" ca="1" si="0"/>
        <v>175.6</v>
      </c>
      <c r="D14" s="2">
        <f t="shared" ca="1" si="0"/>
        <v>847.8</v>
      </c>
      <c r="E14" s="2"/>
      <c r="F14" s="2">
        <f t="shared" ca="1" si="1"/>
        <v>161</v>
      </c>
      <c r="G14" s="2">
        <f t="shared" ca="1" si="1"/>
        <v>379.4</v>
      </c>
      <c r="H14" s="2"/>
      <c r="I14" s="2">
        <f t="shared" ca="1" si="2"/>
        <v>165.8</v>
      </c>
      <c r="J14" s="2">
        <f t="shared" ca="1" si="2"/>
        <v>1370</v>
      </c>
      <c r="K14" s="2"/>
      <c r="L14" s="2">
        <f t="shared" ca="1" si="3"/>
        <v>176.4</v>
      </c>
      <c r="M14" s="2">
        <f t="shared" ca="1" si="3"/>
        <v>639.4</v>
      </c>
      <c r="N14" s="3"/>
      <c r="O14" s="3"/>
      <c r="P14" s="3"/>
      <c r="Q14" s="3"/>
      <c r="R14" s="3"/>
      <c r="S14" s="3"/>
      <c r="T14" s="2"/>
      <c r="U14" s="3"/>
    </row>
    <row r="15" spans="1:21" x14ac:dyDescent="0.3">
      <c r="B15" t="s">
        <v>12</v>
      </c>
      <c r="C15" s="2">
        <f t="shared" ca="1" si="0"/>
        <v>74</v>
      </c>
      <c r="D15" s="2">
        <f t="shared" ca="1" si="0"/>
        <v>139</v>
      </c>
      <c r="E15" s="2"/>
      <c r="F15" s="2">
        <f t="shared" ca="1" si="1"/>
        <v>188</v>
      </c>
      <c r="G15" s="2">
        <f t="shared" ca="1" si="1"/>
        <v>187</v>
      </c>
      <c r="H15" s="2"/>
      <c r="I15" s="2">
        <f t="shared" ca="1" si="2"/>
        <v>210</v>
      </c>
      <c r="J15" s="2">
        <f t="shared" ca="1" si="2"/>
        <v>66</v>
      </c>
      <c r="K15" s="2"/>
      <c r="L15" s="2">
        <f t="shared" ca="1" si="3"/>
        <v>65</v>
      </c>
      <c r="M15" s="2">
        <f t="shared" ca="1" si="3"/>
        <v>150</v>
      </c>
      <c r="N15" s="3"/>
      <c r="O15" s="3"/>
      <c r="P15" s="3"/>
      <c r="Q15" s="3"/>
      <c r="R15" s="3"/>
      <c r="S15" s="3"/>
      <c r="T15" s="2"/>
      <c r="U15" s="3"/>
    </row>
    <row r="16" spans="1:21" x14ac:dyDescent="0.3">
      <c r="B16" t="s">
        <v>23</v>
      </c>
      <c r="C16" s="2">
        <f t="shared" ca="1" si="0"/>
        <v>38</v>
      </c>
      <c r="D16" s="2">
        <f t="shared" ca="1" si="0"/>
        <v>33.5</v>
      </c>
      <c r="E16" s="2"/>
      <c r="F16" s="2">
        <f t="shared" ca="1" si="1"/>
        <v>57.6</v>
      </c>
      <c r="G16" s="2">
        <f t="shared" ca="1" si="1"/>
        <v>18</v>
      </c>
      <c r="H16" s="2"/>
      <c r="I16" s="2">
        <f t="shared" ca="1" si="2"/>
        <v>33.700000000000003</v>
      </c>
      <c r="J16" s="2">
        <f t="shared" ca="1" si="2"/>
        <v>32</v>
      </c>
      <c r="K16" s="2"/>
      <c r="L16" s="2">
        <f t="shared" ca="1" si="3"/>
        <v>28.8</v>
      </c>
      <c r="M16" s="2">
        <f t="shared" ca="1" si="3"/>
        <v>1190</v>
      </c>
      <c r="N16" s="3"/>
      <c r="O16" s="3"/>
      <c r="P16" s="3"/>
      <c r="Q16" s="3"/>
      <c r="R16" s="3"/>
      <c r="S16" s="3"/>
      <c r="T16" s="2"/>
      <c r="U16" s="3"/>
    </row>
    <row r="17" spans="2:21" x14ac:dyDescent="0.3">
      <c r="B17" t="s">
        <v>35</v>
      </c>
      <c r="C17" s="2">
        <f t="shared" ca="1" si="0"/>
        <v>57.2</v>
      </c>
      <c r="D17" s="2">
        <f t="shared" ca="1" si="0"/>
        <v>679.8</v>
      </c>
      <c r="E17" s="2"/>
      <c r="F17" s="2">
        <f t="shared" ca="1" si="1"/>
        <v>74.5</v>
      </c>
      <c r="G17" s="2">
        <f t="shared" ca="1" si="1"/>
        <v>235.9</v>
      </c>
      <c r="H17" s="2"/>
      <c r="I17" s="2">
        <f t="shared" ca="1" si="2"/>
        <v>57.6</v>
      </c>
      <c r="J17" s="2">
        <f t="shared" ca="1" si="2"/>
        <v>338.8</v>
      </c>
      <c r="K17" s="2"/>
      <c r="L17" s="2">
        <f t="shared" ca="1" si="3"/>
        <v>102.3</v>
      </c>
      <c r="M17" s="2">
        <f t="shared" ca="1" si="3"/>
        <v>412.9</v>
      </c>
      <c r="N17" s="3"/>
      <c r="O17" s="3"/>
      <c r="P17" s="3"/>
      <c r="Q17" s="3"/>
      <c r="R17" s="3"/>
      <c r="S17" s="3"/>
      <c r="T17" s="2"/>
      <c r="U17" s="3"/>
    </row>
    <row r="18" spans="2:21" x14ac:dyDescent="0.3">
      <c r="B18" t="s">
        <v>30</v>
      </c>
      <c r="C18" s="2">
        <f t="shared" ca="1" si="0"/>
        <v>53</v>
      </c>
      <c r="D18" s="2">
        <f t="shared" ca="1" si="0"/>
        <v>397.1</v>
      </c>
      <c r="E18" s="2"/>
      <c r="F18" s="2">
        <f t="shared" ca="1" si="1"/>
        <v>54.9</v>
      </c>
      <c r="G18" s="2">
        <f t="shared" ca="1" si="1"/>
        <v>125.8</v>
      </c>
      <c r="H18" s="2"/>
      <c r="I18" s="2">
        <f t="shared" ca="1" si="2"/>
        <v>75.8</v>
      </c>
      <c r="J18" s="2">
        <f t="shared" ca="1" si="2"/>
        <v>287.7</v>
      </c>
      <c r="K18" s="2"/>
      <c r="L18" s="2">
        <f t="shared" ca="1" si="3"/>
        <v>72.599999999999994</v>
      </c>
      <c r="M18" s="2">
        <f t="shared" ca="1" si="3"/>
        <v>441</v>
      </c>
      <c r="N18" s="3"/>
      <c r="O18" s="3"/>
      <c r="P18" s="3"/>
      <c r="Q18" s="3"/>
      <c r="R18" s="3"/>
      <c r="S18" s="3"/>
      <c r="T18" s="2"/>
    </row>
    <row r="19" spans="2:21" x14ac:dyDescent="0.3">
      <c r="B19" t="s">
        <v>0</v>
      </c>
      <c r="C19" s="2">
        <f t="shared" ca="1" si="0"/>
        <v>47.4</v>
      </c>
      <c r="D19" s="2">
        <f t="shared" ca="1" si="0"/>
        <v>357.2</v>
      </c>
      <c r="E19" s="2"/>
      <c r="F19" s="2">
        <f t="shared" ca="1" si="1"/>
        <v>46.5</v>
      </c>
      <c r="G19" s="2">
        <f t="shared" ca="1" si="1"/>
        <v>127</v>
      </c>
      <c r="H19" s="2"/>
      <c r="I19" s="2">
        <f t="shared" ca="1" si="2"/>
        <v>55.7</v>
      </c>
      <c r="J19" s="2">
        <f t="shared" ca="1" si="2"/>
        <v>450.9</v>
      </c>
      <c r="K19" s="2"/>
      <c r="L19" s="2">
        <f t="shared" ca="1" si="3"/>
        <v>41.2</v>
      </c>
      <c r="M19" s="2">
        <f t="shared" ca="1" si="3"/>
        <v>39</v>
      </c>
      <c r="N19" s="3"/>
      <c r="O19" s="3"/>
      <c r="P19" s="3"/>
      <c r="Q19" s="3"/>
      <c r="R19" s="3"/>
      <c r="S19" s="3"/>
      <c r="T19" s="2"/>
    </row>
    <row r="20" spans="2:21" x14ac:dyDescent="0.3">
      <c r="B20" t="s">
        <v>15</v>
      </c>
      <c r="C20" s="2">
        <f t="shared" ca="1" si="0"/>
        <v>44.5</v>
      </c>
      <c r="D20" s="2">
        <f t="shared" ca="1" si="0"/>
        <v>150.5</v>
      </c>
      <c r="E20" s="2"/>
      <c r="F20" s="2">
        <f t="shared" ca="1" si="1"/>
        <v>38</v>
      </c>
      <c r="G20" s="2">
        <f t="shared" ca="1" si="1"/>
        <v>45.4</v>
      </c>
      <c r="H20" s="2"/>
      <c r="I20" s="2">
        <f t="shared" ca="1" si="2"/>
        <v>41.8</v>
      </c>
      <c r="J20" s="2">
        <f t="shared" ca="1" si="2"/>
        <v>560.20000000000005</v>
      </c>
      <c r="K20" s="2"/>
      <c r="L20" s="2">
        <f t="shared" ca="1" si="3"/>
        <v>72.400000000000006</v>
      </c>
      <c r="M20" s="2">
        <f t="shared" ca="1" si="3"/>
        <v>186.6</v>
      </c>
      <c r="N20" s="3"/>
      <c r="O20" s="3"/>
      <c r="P20" s="3"/>
      <c r="Q20" s="3"/>
      <c r="R20" s="3"/>
      <c r="S20" s="3"/>
      <c r="T20" s="2"/>
    </row>
    <row r="21" spans="2:21" x14ac:dyDescent="0.3">
      <c r="B21" t="s">
        <v>10</v>
      </c>
      <c r="C21" s="2">
        <f t="shared" ca="1" si="0"/>
        <v>66.400000000000006</v>
      </c>
      <c r="D21" s="2">
        <f t="shared" ca="1" si="0"/>
        <v>487.8</v>
      </c>
      <c r="E21" s="2"/>
      <c r="F21" s="2">
        <f t="shared" ca="1" si="1"/>
        <v>51.9</v>
      </c>
      <c r="G21" s="2">
        <f t="shared" ca="1" si="1"/>
        <v>382.8</v>
      </c>
      <c r="H21" s="2"/>
      <c r="I21" s="2">
        <f t="shared" ca="1" si="2"/>
        <v>43.7</v>
      </c>
      <c r="J21" s="2">
        <f t="shared" ca="1" si="2"/>
        <v>354.9</v>
      </c>
      <c r="K21" s="2"/>
      <c r="L21" s="2">
        <f t="shared" ca="1" si="3"/>
        <v>52.1</v>
      </c>
      <c r="M21" s="2">
        <f t="shared" ca="1" si="3"/>
        <v>107.6</v>
      </c>
      <c r="N21" s="3"/>
      <c r="O21" s="3"/>
      <c r="P21" s="3"/>
      <c r="Q21" s="3"/>
      <c r="R21" s="3"/>
      <c r="S21" s="3"/>
      <c r="T21" s="2"/>
    </row>
    <row r="22" spans="2:21" x14ac:dyDescent="0.3">
      <c r="B22" t="s">
        <v>16</v>
      </c>
      <c r="C22" s="2">
        <f t="shared" ca="1" si="0"/>
        <v>26.1</v>
      </c>
      <c r="D22" s="2">
        <f t="shared" ca="1" si="0"/>
        <v>264.89999999999998</v>
      </c>
      <c r="E22" s="2"/>
      <c r="F22" s="2">
        <f t="shared" ca="1" si="1"/>
        <v>53</v>
      </c>
      <c r="G22" s="2">
        <f t="shared" ca="1" si="1"/>
        <v>123.9</v>
      </c>
      <c r="H22" s="2"/>
      <c r="I22" s="2">
        <f t="shared" ca="1" si="2"/>
        <v>36.6</v>
      </c>
      <c r="J22" s="2">
        <f t="shared" ca="1" si="2"/>
        <v>314.8</v>
      </c>
      <c r="K22" s="2"/>
      <c r="L22" s="2">
        <f t="shared" ca="1" si="3"/>
        <v>26</v>
      </c>
      <c r="M22" s="2">
        <f t="shared" ca="1" si="3"/>
        <v>73</v>
      </c>
      <c r="N22" s="3"/>
      <c r="O22" s="3"/>
      <c r="P22" s="3"/>
      <c r="Q22" s="3"/>
      <c r="R22" s="3"/>
      <c r="S22" s="3"/>
      <c r="T22" s="2"/>
    </row>
    <row r="23" spans="2:21" x14ac:dyDescent="0.3">
      <c r="B23" t="s">
        <v>9</v>
      </c>
      <c r="C23" s="2">
        <f t="shared" ca="1" si="0"/>
        <v>48.4</v>
      </c>
      <c r="D23" s="2">
        <f t="shared" ca="1" si="0"/>
        <v>678.5</v>
      </c>
      <c r="E23" s="2"/>
      <c r="F23" s="2">
        <f t="shared" ca="1" si="1"/>
        <v>52.8</v>
      </c>
      <c r="G23" s="2">
        <f t="shared" ca="1" si="1"/>
        <v>164.9</v>
      </c>
      <c r="H23" s="2"/>
      <c r="I23" s="2">
        <f t="shared" ca="1" si="2"/>
        <v>46.9</v>
      </c>
      <c r="J23" s="2">
        <f t="shared" ca="1" si="2"/>
        <v>463</v>
      </c>
      <c r="K23" s="2"/>
      <c r="L23" s="2">
        <f t="shared" ca="1" si="3"/>
        <v>29.9</v>
      </c>
      <c r="M23" s="2">
        <f t="shared" ca="1" si="3"/>
        <v>263</v>
      </c>
      <c r="N23" s="3"/>
      <c r="O23" s="3"/>
      <c r="P23" s="3"/>
      <c r="Q23" s="3"/>
      <c r="R23" s="3"/>
      <c r="S23" s="3"/>
      <c r="T23" s="2"/>
    </row>
    <row r="24" spans="2:21" x14ac:dyDescent="0.3">
      <c r="B24" t="s">
        <v>11</v>
      </c>
      <c r="C24" s="2">
        <f t="shared" ca="1" si="0"/>
        <v>24</v>
      </c>
      <c r="D24" s="2">
        <f t="shared" ca="1" si="0"/>
        <v>308.2</v>
      </c>
      <c r="E24" s="2"/>
      <c r="F24" s="2">
        <f t="shared" ca="1" si="1"/>
        <v>44.9</v>
      </c>
      <c r="G24" s="2">
        <f t="shared" ca="1" si="1"/>
        <v>167</v>
      </c>
      <c r="H24" s="2"/>
      <c r="I24" s="2">
        <f t="shared" ca="1" si="2"/>
        <v>44.1</v>
      </c>
      <c r="J24" s="2">
        <f t="shared" ca="1" si="2"/>
        <v>520.70000000000005</v>
      </c>
      <c r="K24" s="2"/>
      <c r="L24" s="2">
        <f t="shared" ca="1" si="3"/>
        <v>210</v>
      </c>
      <c r="M24" s="2">
        <f t="shared" ca="1" si="3"/>
        <v>54.6</v>
      </c>
      <c r="N24" s="3"/>
      <c r="O24" s="3"/>
      <c r="P24" s="3"/>
      <c r="Q24" s="3"/>
      <c r="R24" s="3"/>
      <c r="S24" s="3"/>
      <c r="T24" s="2"/>
    </row>
    <row r="25" spans="2:21" x14ac:dyDescent="0.3">
      <c r="B25" t="s">
        <v>3</v>
      </c>
      <c r="C25" s="2">
        <f t="shared" ca="1" si="0"/>
        <v>26.1</v>
      </c>
      <c r="D25" s="2">
        <f t="shared" ca="1" si="0"/>
        <v>142.80000000000001</v>
      </c>
      <c r="E25" s="2"/>
      <c r="F25" s="2">
        <f t="shared" ca="1" si="1"/>
        <v>45.8</v>
      </c>
      <c r="G25" s="2">
        <f t="shared" ca="1" si="1"/>
        <v>125.4</v>
      </c>
      <c r="H25" s="2"/>
      <c r="I25" s="2">
        <f t="shared" ca="1" si="2"/>
        <v>46.9</v>
      </c>
      <c r="J25" s="2">
        <f t="shared" ca="1" si="2"/>
        <v>336.8</v>
      </c>
      <c r="K25" s="2"/>
      <c r="L25" s="2">
        <f t="shared" ca="1" si="3"/>
        <v>40.9</v>
      </c>
      <c r="M25" s="2">
        <f t="shared" ca="1" si="3"/>
        <v>87.6</v>
      </c>
      <c r="N25" s="3"/>
      <c r="O25" s="3"/>
      <c r="P25" s="3"/>
      <c r="Q25" s="3"/>
      <c r="R25" s="3"/>
      <c r="S25" s="3"/>
      <c r="T25" s="2"/>
    </row>
    <row r="26" spans="2:21" x14ac:dyDescent="0.3">
      <c r="B26" t="s">
        <v>7</v>
      </c>
      <c r="C26" s="2">
        <f t="shared" ca="1" si="0"/>
        <v>35</v>
      </c>
      <c r="D26" s="2">
        <f t="shared" ca="1" si="0"/>
        <v>498.2</v>
      </c>
      <c r="E26" s="2"/>
      <c r="F26" s="2">
        <f t="shared" ca="1" si="1"/>
        <v>53.7</v>
      </c>
      <c r="G26" s="2">
        <f t="shared" ca="1" si="1"/>
        <v>70.7</v>
      </c>
      <c r="H26" s="2"/>
      <c r="I26" s="2">
        <f t="shared" ca="1" si="2"/>
        <v>41</v>
      </c>
      <c r="J26" s="2">
        <f t="shared" ca="1" si="2"/>
        <v>292</v>
      </c>
      <c r="K26" s="2"/>
      <c r="L26" s="2">
        <f t="shared" ca="1" si="3"/>
        <v>36</v>
      </c>
      <c r="M26" s="2">
        <f t="shared" ca="1" si="3"/>
        <v>175.2</v>
      </c>
      <c r="N26" s="3"/>
      <c r="O26" s="3"/>
      <c r="P26" s="3"/>
      <c r="Q26" s="3"/>
      <c r="R26" s="3"/>
      <c r="S26" s="3"/>
      <c r="T26" s="2"/>
    </row>
    <row r="27" spans="2:21" x14ac:dyDescent="0.3">
      <c r="B27" t="s">
        <v>6</v>
      </c>
      <c r="C27" s="2">
        <f t="shared" ca="1" si="0"/>
        <v>42.8</v>
      </c>
      <c r="D27" s="2">
        <f t="shared" ca="1" si="0"/>
        <v>494.2</v>
      </c>
      <c r="E27" s="2"/>
      <c r="F27" s="2">
        <f t="shared" ca="1" si="1"/>
        <v>46.7</v>
      </c>
      <c r="G27" s="2">
        <f t="shared" ca="1" si="1"/>
        <v>21.5</v>
      </c>
      <c r="H27" s="2"/>
      <c r="I27" s="2">
        <f t="shared" ca="1" si="2"/>
        <v>38.4</v>
      </c>
      <c r="J27" s="2">
        <f t="shared" ca="1" si="2"/>
        <v>357.7</v>
      </c>
      <c r="K27" s="2"/>
      <c r="L27" s="2">
        <f t="shared" ca="1" si="3"/>
        <v>27.9</v>
      </c>
      <c r="M27" s="2">
        <f t="shared" ca="1" si="3"/>
        <v>157.30000000000001</v>
      </c>
      <c r="N27" s="3"/>
      <c r="O27" s="3"/>
      <c r="P27" s="3"/>
      <c r="Q27" s="3"/>
      <c r="R27" s="3"/>
      <c r="S27" s="3"/>
      <c r="T27" s="2"/>
    </row>
    <row r="28" spans="2:21" x14ac:dyDescent="0.3">
      <c r="B28" t="s">
        <v>24</v>
      </c>
      <c r="C28" s="2">
        <f t="shared" ca="1" si="0"/>
        <v>10.8</v>
      </c>
      <c r="D28" s="2">
        <f t="shared" ca="1" si="0"/>
        <v>22.8</v>
      </c>
      <c r="E28" s="2"/>
      <c r="F28" s="2">
        <f t="shared" ca="1" si="1"/>
        <v>13.9</v>
      </c>
      <c r="G28" s="2">
        <f t="shared" ca="1" si="1"/>
        <v>334</v>
      </c>
      <c r="H28" s="2"/>
      <c r="I28" s="2">
        <f t="shared" ca="1" si="2"/>
        <v>12</v>
      </c>
      <c r="J28" s="2">
        <f t="shared" ca="1" si="2"/>
        <v>595</v>
      </c>
      <c r="K28" s="2"/>
      <c r="L28" s="2">
        <f t="shared" ca="1" si="3"/>
        <v>8.6999999999999993</v>
      </c>
      <c r="M28" s="2">
        <f t="shared" ca="1" si="3"/>
        <v>49.4</v>
      </c>
      <c r="N28" s="3"/>
      <c r="O28" s="3"/>
      <c r="P28" s="3"/>
      <c r="Q28" s="3"/>
      <c r="R28" s="3"/>
      <c r="S28" s="3"/>
      <c r="T28" s="2"/>
    </row>
    <row r="29" spans="2:21" x14ac:dyDescent="0.3">
      <c r="B29" t="s">
        <v>22</v>
      </c>
      <c r="C29" s="2">
        <f t="shared" ca="1" si="0"/>
        <v>14.7</v>
      </c>
      <c r="D29" s="2">
        <f t="shared" ca="1" si="0"/>
        <v>519.1</v>
      </c>
      <c r="E29" s="2"/>
      <c r="F29" s="2">
        <f t="shared" ca="1" si="1"/>
        <v>15</v>
      </c>
      <c r="G29" s="2">
        <f t="shared" ca="1" si="1"/>
        <v>81.3</v>
      </c>
      <c r="H29" s="2"/>
      <c r="I29" s="2">
        <f t="shared" ca="1" si="2"/>
        <v>15</v>
      </c>
      <c r="J29" s="2">
        <f t="shared" ca="1" si="2"/>
        <v>415.8</v>
      </c>
      <c r="K29" s="2"/>
      <c r="L29" s="2">
        <f t="shared" ca="1" si="3"/>
        <v>16.100000000000001</v>
      </c>
      <c r="M29" s="2">
        <f t="shared" ca="1" si="3"/>
        <v>82</v>
      </c>
      <c r="N29" s="3"/>
      <c r="O29" s="3"/>
      <c r="P29" s="3"/>
      <c r="Q29" s="3"/>
      <c r="R29" s="3"/>
      <c r="S29" s="3"/>
      <c r="T29" s="2"/>
    </row>
    <row r="30" spans="2:21" x14ac:dyDescent="0.3">
      <c r="B30" t="s">
        <v>18</v>
      </c>
      <c r="C30" s="2">
        <f t="shared" ca="1" si="0"/>
        <v>38</v>
      </c>
      <c r="D30" s="2">
        <f t="shared" ca="1" si="0"/>
        <v>33</v>
      </c>
      <c r="E30" s="2"/>
      <c r="F30" s="2">
        <f t="shared" ca="1" si="1"/>
        <v>45</v>
      </c>
      <c r="G30" s="2" t="str">
        <f t="shared" ca="1" si="1"/>
        <v>43.00</v>
      </c>
      <c r="H30" s="2"/>
      <c r="I30" s="2">
        <f t="shared" ca="1" si="2"/>
        <v>102</v>
      </c>
      <c r="J30" s="2">
        <f t="shared" ca="1" si="2"/>
        <v>29</v>
      </c>
      <c r="K30" s="2"/>
      <c r="L30" s="2">
        <f t="shared" ca="1" si="3"/>
        <v>75</v>
      </c>
      <c r="M30" s="2">
        <f t="shared" ca="1" si="3"/>
        <v>38</v>
      </c>
      <c r="N30" s="3"/>
      <c r="O30" s="3"/>
      <c r="P30" s="3"/>
      <c r="Q30" s="3"/>
      <c r="R30" s="3"/>
      <c r="S30" s="3"/>
      <c r="T30" s="2"/>
    </row>
    <row r="31" spans="2:21" x14ac:dyDescent="0.3">
      <c r="B31" t="s">
        <v>17</v>
      </c>
      <c r="C31" s="2">
        <f t="shared" ca="1" si="0"/>
        <v>22</v>
      </c>
      <c r="D31" s="2">
        <f t="shared" ca="1" si="0"/>
        <v>10</v>
      </c>
      <c r="E31" s="2"/>
      <c r="F31" s="2">
        <f t="shared" ca="1" si="1"/>
        <v>46</v>
      </c>
      <c r="G31" s="2">
        <f t="shared" ca="1" si="1"/>
        <v>45</v>
      </c>
      <c r="H31" s="2"/>
      <c r="I31" s="2">
        <f t="shared" ca="1" si="2"/>
        <v>31</v>
      </c>
      <c r="J31" s="2">
        <f t="shared" ca="1" si="2"/>
        <v>15</v>
      </c>
      <c r="K31" s="2"/>
      <c r="L31" s="2">
        <f t="shared" ca="1" si="3"/>
        <v>26</v>
      </c>
      <c r="M31" s="2">
        <f t="shared" ca="1" si="3"/>
        <v>34</v>
      </c>
      <c r="N31" s="3"/>
      <c r="O31" s="3"/>
      <c r="P31" s="3"/>
      <c r="Q31" s="3"/>
      <c r="R31" s="3"/>
      <c r="S31" s="3"/>
      <c r="T31" s="2"/>
    </row>
    <row r="32" spans="2:21" x14ac:dyDescent="0.3">
      <c r="T32" s="2"/>
    </row>
    <row r="35" spans="2:13" x14ac:dyDescent="0.3">
      <c r="B35" s="16" t="s">
        <v>91</v>
      </c>
      <c r="C35" s="16" t="str">
        <f>C3</f>
        <v>6x2Gb</v>
      </c>
      <c r="D35" s="16" t="str">
        <f t="shared" ref="D35" si="4">D3</f>
        <v>DB_6x2Gb</v>
      </c>
      <c r="E35" s="16"/>
      <c r="F35" s="16" t="str">
        <f>F3</f>
        <v>6x3Gb</v>
      </c>
      <c r="G35" s="16" t="str">
        <f t="shared" ref="G35" si="5">G3</f>
        <v>DB_6x3Gb</v>
      </c>
      <c r="H35" s="16"/>
      <c r="I35" s="16" t="str">
        <f>I3</f>
        <v>6x4Gb</v>
      </c>
      <c r="J35" s="16" t="str">
        <f t="shared" ref="J35" si="6">J3</f>
        <v>DB_6x4Gb</v>
      </c>
      <c r="K35" s="16"/>
      <c r="L35" s="16" t="str">
        <f>L3</f>
        <v>6x6Gb</v>
      </c>
      <c r="M35" s="16" t="str">
        <f t="shared" ref="M35" si="7">M3</f>
        <v>DB_6x6Gb</v>
      </c>
    </row>
    <row r="36" spans="2:13" x14ac:dyDescent="0.3">
      <c r="B36" s="8" t="s">
        <v>72</v>
      </c>
      <c r="C36" s="11">
        <f ca="1">VLOOKUP($B36,'Avg_CPUs=6'!$B:$P,COLUMN()-1,0)</f>
        <v>38.4</v>
      </c>
      <c r="D36" s="11">
        <f ca="1">VLOOKUP($B36,'Avg_CPUs=6'!$B:$P,COLUMN()-1,0)</f>
        <v>31.8</v>
      </c>
      <c r="E36" s="11">
        <f>VLOOKUP($B36,'Avg_CPUs=6'!$B:$P,COLUMN()-1,0)</f>
        <v>0</v>
      </c>
      <c r="F36" s="11">
        <f ca="1">VLOOKUP($B36,'Avg_CPUs=6'!$B:$P,COLUMN()-1,0)</f>
        <v>37.1</v>
      </c>
      <c r="G36" s="11">
        <f ca="1">VLOOKUP($B36,'Avg_CPUs=6'!$B:$P,COLUMN()-1,0)</f>
        <v>31.9</v>
      </c>
      <c r="H36" s="11"/>
      <c r="I36" s="11">
        <f ca="1">VLOOKUP($B36,'Avg_CPUs=6'!$B:$P,COLUMN()-1,0)</f>
        <v>39.700000000000003</v>
      </c>
      <c r="J36" s="11">
        <f ca="1">VLOOKUP($B36,'Avg_CPUs=6'!$B:$P,COLUMN()-1,0)</f>
        <v>32.1</v>
      </c>
      <c r="K36" s="11"/>
      <c r="L36" s="11">
        <f ca="1">VLOOKUP($B36,'Avg_CPUs=6'!$B:$P,COLUMN()-1,0)</f>
        <v>36.6</v>
      </c>
      <c r="M36" s="11">
        <f ca="1">VLOOKUP($B36,'Avg_CPUs=6'!$B:$P,COLUMN()-1,0)</f>
        <v>30</v>
      </c>
    </row>
    <row r="37" spans="2:13" x14ac:dyDescent="0.3">
      <c r="B37" s="8" t="s">
        <v>74</v>
      </c>
      <c r="C37" s="11">
        <f ca="1">VLOOKUP($B37,'Avg_CPUs=6'!$B:$P,COLUMN()-1,0)</f>
        <v>29.8</v>
      </c>
      <c r="D37" s="11">
        <f ca="1">VLOOKUP($B37,'Avg_CPUs=6'!$B:$P,COLUMN()-1,0)</f>
        <v>25.9</v>
      </c>
      <c r="E37" s="11">
        <f>VLOOKUP($B37,'Avg_CPUs=6'!$B:$P,COLUMN()-1,0)</f>
        <v>0</v>
      </c>
      <c r="F37" s="11">
        <f ca="1">VLOOKUP($B37,'Avg_CPUs=6'!$B:$P,COLUMN()-1,0)</f>
        <v>33</v>
      </c>
      <c r="G37" s="11">
        <f ca="1">VLOOKUP($B37,'Avg_CPUs=6'!$B:$P,COLUMN()-1,0)</f>
        <v>27.7</v>
      </c>
      <c r="H37" s="11"/>
      <c r="I37" s="11">
        <f ca="1">VLOOKUP($B37,'Avg_CPUs=6'!$B:$P,COLUMN()-1,0)</f>
        <v>35.9</v>
      </c>
      <c r="J37" s="11">
        <f ca="1">VLOOKUP($B37,'Avg_CPUs=6'!$B:$P,COLUMN()-1,0)</f>
        <v>17.100000000000001</v>
      </c>
      <c r="K37" s="11"/>
      <c r="L37" s="11">
        <f ca="1">VLOOKUP($B37,'Avg_CPUs=6'!$B:$P,COLUMN()-1,0)</f>
        <v>29.5</v>
      </c>
      <c r="M37" s="11">
        <f ca="1">VLOOKUP($B37,'Avg_CPUs=6'!$B:$P,COLUMN()-1,0)</f>
        <v>32.6</v>
      </c>
    </row>
    <row r="38" spans="2:13" x14ac:dyDescent="0.3">
      <c r="B38" s="8" t="s">
        <v>76</v>
      </c>
      <c r="C38" s="11">
        <f ca="1">VLOOKUP($B38,'Avg_CPUs=6'!$B:$P,COLUMN()-1,0)</f>
        <v>89.1</v>
      </c>
      <c r="D38" s="11">
        <f ca="1">VLOOKUP($B38,'Avg_CPUs=6'!$B:$P,COLUMN()-1,0)</f>
        <v>87.1</v>
      </c>
      <c r="E38" s="11">
        <f>VLOOKUP($B38,'Avg_CPUs=6'!$B:$P,COLUMN()-1,0)</f>
        <v>0</v>
      </c>
      <c r="F38" s="11">
        <f ca="1">VLOOKUP($B38,'Avg_CPUs=6'!$B:$P,COLUMN()-1,0)</f>
        <v>76.8</v>
      </c>
      <c r="G38" s="11">
        <f ca="1">VLOOKUP($B38,'Avg_CPUs=6'!$B:$P,COLUMN()-1,0)</f>
        <v>76.2</v>
      </c>
      <c r="H38" s="11"/>
      <c r="I38" s="11">
        <f ca="1">VLOOKUP($B38,'Avg_CPUs=6'!$B:$P,COLUMN()-1,0)</f>
        <v>68.2</v>
      </c>
      <c r="J38" s="11">
        <f ca="1">VLOOKUP($B38,'Avg_CPUs=6'!$B:$P,COLUMN()-1,0)</f>
        <v>67.099999999999994</v>
      </c>
      <c r="K38" s="11"/>
      <c r="L38" s="11">
        <f ca="1">VLOOKUP($B38,'Avg_CPUs=6'!$B:$P,COLUMN()-1,0)</f>
        <v>51.1</v>
      </c>
      <c r="M38" s="11">
        <f ca="1">VLOOKUP($B38,'Avg_CPUs=6'!$B:$P,COLUMN()-1,0)</f>
        <v>52</v>
      </c>
    </row>
    <row r="39" spans="2:13" x14ac:dyDescent="0.3">
      <c r="B39" s="8" t="s">
        <v>80</v>
      </c>
      <c r="C39" s="15">
        <f ca="1">VLOOKUP($B39,'Avg_CPUs=6'!$B:$P,COLUMN()-1,0)</f>
        <v>0.33881897386253629</v>
      </c>
      <c r="D39" s="15">
        <f ca="1">VLOOKUP($B39,'Avg_CPUs=6'!$B:$P,COLUMN()-1,0)</f>
        <v>0.52032745941445813</v>
      </c>
      <c r="E39" s="15">
        <f>VLOOKUP($B39,'Avg_CPUs=6'!$B:$P,COLUMN()-1,0)</f>
        <v>0</v>
      </c>
      <c r="F39" s="15">
        <f ca="1">VLOOKUP($B39,'Avg_CPUs=6'!$B:$P,COLUMN()-1,0)</f>
        <v>0.6376195536663124</v>
      </c>
      <c r="G39" s="15">
        <f ca="1">VLOOKUP($B39,'Avg_CPUs=6'!$B:$P,COLUMN()-1,0)</f>
        <v>0.3359074696124944</v>
      </c>
      <c r="H39" s="15"/>
      <c r="I39" s="15">
        <f ca="1">VLOOKUP($B39,'Avg_CPUs=6'!$B:$P,COLUMN()-1,0)</f>
        <v>0.54202801867911943</v>
      </c>
      <c r="J39" s="15">
        <f ca="1">VLOOKUP($B39,'Avg_CPUs=6'!$B:$P,COLUMN()-1,0)</f>
        <v>0.44043768494941848</v>
      </c>
      <c r="K39" s="15"/>
      <c r="L39" s="15">
        <f ca="1">VLOOKUP($B39,'Avg_CPUs=6'!$B:$P,COLUMN()-1,0)</f>
        <v>0.62519537355423571</v>
      </c>
      <c r="M39" s="15">
        <f ca="1">VLOOKUP($B39,'Avg_CPUs=6'!$B:$P,COLUMN()-1,0)</f>
        <v>0.67010309278350511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D2A52-AD90-4786-8D10-594F61FFDCF8}">
  <sheetPr>
    <tabColor rgb="FF7030A0"/>
  </sheetPr>
  <dimension ref="A1:U82"/>
  <sheetViews>
    <sheetView tabSelected="1" topLeftCell="A19" workbookViewId="0">
      <selection activeCell="T45" sqref="T45"/>
    </sheetView>
  </sheetViews>
  <sheetFormatPr defaultRowHeight="14.4" outlineLevelRow="1" x14ac:dyDescent="0.3"/>
  <cols>
    <col min="1" max="1" width="8.88671875" style="29"/>
    <col min="2" max="2" width="27.33203125" customWidth="1"/>
    <col min="3" max="4" width="16.88671875" customWidth="1"/>
    <col min="5" max="5" width="1.44140625" customWidth="1"/>
    <col min="6" max="7" width="16.88671875" customWidth="1"/>
    <col min="8" max="8" width="2.109375" customWidth="1"/>
    <col min="9" max="10" width="16.88671875" customWidth="1"/>
    <col min="11" max="11" width="2.33203125" customWidth="1"/>
    <col min="12" max="13" width="16.88671875" customWidth="1"/>
    <col min="14" max="14" width="2.33203125" customWidth="1"/>
    <col min="15" max="16" width="16.88671875" customWidth="1"/>
    <col min="17" max="17" width="1.77734375" customWidth="1"/>
  </cols>
  <sheetData>
    <row r="1" spans="1:21" x14ac:dyDescent="0.3">
      <c r="B1" s="29"/>
      <c r="C1" s="29" t="s">
        <v>60</v>
      </c>
      <c r="D1" s="29">
        <v>3</v>
      </c>
      <c r="F1" s="1" t="str">
        <f ca="1">_xlfn.CONCAT("Aggregate report data '",F2,"' for RAM 6 GB")</f>
        <v>Aggregate report data 'Average' for RAM 6 GB</v>
      </c>
    </row>
    <row r="2" spans="1:21" x14ac:dyDescent="0.3">
      <c r="A2"/>
      <c r="B2" s="30" t="s">
        <v>36</v>
      </c>
      <c r="C2" s="30" t="str">
        <f ca="1">VLOOKUP($B2,INDIRECT(_xlfn.CONCAT($C$1,C$3,$C$1,"!L:T"),1),$D$1,0)</f>
        <v>Average</v>
      </c>
      <c r="D2" s="30" t="str">
        <f ca="1">VLOOKUP($B2,INDIRECT(_xlfn.CONCAT($C$1,D$3,$C$1,"!L:T"),1),$D$1,0)</f>
        <v>Average</v>
      </c>
      <c r="E2" s="30"/>
      <c r="F2" s="30" t="str">
        <f ca="1">VLOOKUP($B2,INDIRECT(_xlfn.CONCAT($C$1,F$3,$C$1,"!L:T"),1),$D$1,0)</f>
        <v>Average</v>
      </c>
      <c r="G2" s="30" t="str">
        <f ca="1">VLOOKUP($B2,INDIRECT(_xlfn.CONCAT($C$1,G$3,$C$1,"!L:T"),1),$D$1,0)</f>
        <v>Average</v>
      </c>
      <c r="H2" s="30"/>
      <c r="I2" s="30" t="str">
        <f ca="1">VLOOKUP($B2,INDIRECT(_xlfn.CONCAT($C$1,I$3,$C$1,"!L:T"),1),$D$1,0)</f>
        <v>Average</v>
      </c>
      <c r="J2" s="30" t="str">
        <f ca="1">VLOOKUP($B2,INDIRECT(_xlfn.CONCAT($C$1,J$3,$C$1,"!L:T"),1),$D$1,0)</f>
        <v>Average</v>
      </c>
      <c r="K2" s="30"/>
      <c r="L2" s="30" t="str">
        <f ca="1">VLOOKUP($B2,INDIRECT(_xlfn.CONCAT($C$1,L$3,$C$1,"!L:T"),1),$D$1,0)</f>
        <v>Average</v>
      </c>
      <c r="M2" s="30" t="str">
        <f ca="1">VLOOKUP($B2,INDIRECT(_xlfn.CONCAT($C$1,M$3,$C$1,"!L:T"),1),$D$1,0)</f>
        <v>Average</v>
      </c>
      <c r="N2" s="30"/>
      <c r="O2" s="30" t="str">
        <f ca="1">VLOOKUP($B2,INDIRECT(_xlfn.CONCAT($C$1,O$3,$C$1,"!L:T"),1),$D$1,0)</f>
        <v>Average</v>
      </c>
      <c r="P2" s="30" t="str">
        <f ca="1">VLOOKUP($B2,INDIRECT(_xlfn.CONCAT($C$1,P$3,$C$1,"!L:T"),1),$D$1,0)</f>
        <v>Average</v>
      </c>
      <c r="Q2" s="30"/>
    </row>
    <row r="3" spans="1:21" x14ac:dyDescent="0.3">
      <c r="A3"/>
      <c r="B3" s="32"/>
      <c r="C3" s="32" t="s">
        <v>177</v>
      </c>
      <c r="D3" s="32" t="s">
        <v>181</v>
      </c>
      <c r="E3" s="32"/>
      <c r="F3" s="32" t="s">
        <v>178</v>
      </c>
      <c r="G3" s="32" t="s">
        <v>182</v>
      </c>
      <c r="H3" s="32"/>
      <c r="I3" s="32" t="s">
        <v>179</v>
      </c>
      <c r="J3" s="32" t="s">
        <v>183</v>
      </c>
      <c r="K3" s="32"/>
      <c r="L3" s="32" t="s">
        <v>180</v>
      </c>
      <c r="M3" s="32" t="s">
        <v>184</v>
      </c>
      <c r="N3" s="32"/>
      <c r="O3" s="32" t="s">
        <v>66</v>
      </c>
      <c r="P3" s="32" t="s">
        <v>185</v>
      </c>
      <c r="Q3" s="32"/>
    </row>
    <row r="4" spans="1:21" x14ac:dyDescent="0.3">
      <c r="B4" t="s">
        <v>31</v>
      </c>
      <c r="C4" s="2">
        <f t="shared" ref="C4:D31" ca="1" si="0">VLOOKUP($B4,INDIRECT(_xlfn.CONCAT($C$1,C$3,$C$1,"!L:T"),1),$D$1,0)</f>
        <v>1150</v>
      </c>
      <c r="D4" s="2">
        <f t="shared" ca="1" si="0"/>
        <v>533.72</v>
      </c>
      <c r="E4" s="2"/>
      <c r="F4" s="2">
        <f t="shared" ref="F4:G31" ca="1" si="1">VLOOKUP($B4,INDIRECT(_xlfn.CONCAT($C$1,F$3,$C$1,"!L:T"),1),$D$1,0)</f>
        <v>291.39</v>
      </c>
      <c r="G4" s="2">
        <f t="shared" ca="1" si="1"/>
        <v>598.41999999999996</v>
      </c>
      <c r="H4" s="2"/>
      <c r="I4" s="2">
        <f t="shared" ref="I4:J31" ca="1" si="2">VLOOKUP($B4,INDIRECT(_xlfn.CONCAT($C$1,I$3,$C$1,"!L:T"),1),$D$1,0)</f>
        <v>163.47</v>
      </c>
      <c r="J4" s="2">
        <f t="shared" ca="1" si="2"/>
        <v>528.62</v>
      </c>
      <c r="K4" s="2"/>
      <c r="L4" s="2">
        <f t="shared" ref="L4:M31" ca="1" si="3">VLOOKUP($B4,INDIRECT(_xlfn.CONCAT($C$1,L$3,$C$1,"!L:T"),1),$D$1,0)</f>
        <v>153.47999999999999</v>
      </c>
      <c r="M4" s="2">
        <f t="shared" ca="1" si="3"/>
        <v>368.47</v>
      </c>
      <c r="N4" s="2"/>
      <c r="O4" s="2">
        <f t="shared" ref="O4:P31" ca="1" si="4">VLOOKUP($B4,INDIRECT(_xlfn.CONCAT($C$1,O$3,$C$1,"!L:T"),1),$D$1,0)</f>
        <v>154.66</v>
      </c>
      <c r="P4" s="2">
        <f t="shared" ca="1" si="4"/>
        <v>447.58</v>
      </c>
      <c r="Q4" s="2"/>
      <c r="R4" s="2"/>
      <c r="S4" s="3"/>
      <c r="T4" s="2"/>
      <c r="U4" s="3"/>
    </row>
    <row r="5" spans="1:21" x14ac:dyDescent="0.3">
      <c r="B5" t="s">
        <v>34</v>
      </c>
      <c r="C5" s="2">
        <f t="shared" ca="1" si="0"/>
        <v>752.66</v>
      </c>
      <c r="D5" s="2">
        <f t="shared" ca="1" si="0"/>
        <v>355.71</v>
      </c>
      <c r="E5" s="2"/>
      <c r="F5" s="2">
        <f t="shared" ca="1" si="1"/>
        <v>126.93</v>
      </c>
      <c r="G5" s="2">
        <f t="shared" ca="1" si="1"/>
        <v>197.48</v>
      </c>
      <c r="H5" s="2"/>
      <c r="I5" s="2">
        <f t="shared" ca="1" si="2"/>
        <v>33.99</v>
      </c>
      <c r="J5" s="2">
        <f t="shared" ca="1" si="2"/>
        <v>248.76</v>
      </c>
      <c r="K5" s="2"/>
      <c r="L5" s="2">
        <f t="shared" ca="1" si="3"/>
        <v>29.95</v>
      </c>
      <c r="M5" s="2">
        <f t="shared" ca="1" si="3"/>
        <v>124.85</v>
      </c>
      <c r="N5" s="2"/>
      <c r="O5" s="2">
        <f t="shared" ca="1" si="4"/>
        <v>19.829999999999998</v>
      </c>
      <c r="P5" s="2">
        <f t="shared" ca="1" si="4"/>
        <v>130.15</v>
      </c>
      <c r="Q5" s="2"/>
      <c r="R5" s="2"/>
      <c r="S5" s="3"/>
      <c r="T5" s="2"/>
      <c r="U5" s="3"/>
    </row>
    <row r="6" spans="1:21" x14ac:dyDescent="0.3">
      <c r="B6" t="s">
        <v>32</v>
      </c>
      <c r="C6" s="2">
        <f t="shared" ca="1" si="0"/>
        <v>465.79</v>
      </c>
      <c r="D6" s="2">
        <f t="shared" ca="1" si="0"/>
        <v>108.26</v>
      </c>
      <c r="E6" s="2"/>
      <c r="F6" s="2">
        <f t="shared" ca="1" si="1"/>
        <v>64.77</v>
      </c>
      <c r="G6" s="2">
        <f t="shared" ca="1" si="1"/>
        <v>124.3</v>
      </c>
      <c r="H6" s="2"/>
      <c r="I6" s="2">
        <f t="shared" ca="1" si="2"/>
        <v>39.36</v>
      </c>
      <c r="J6" s="2">
        <f t="shared" ca="1" si="2"/>
        <v>159.82</v>
      </c>
      <c r="K6" s="2"/>
      <c r="L6" s="2">
        <f t="shared" ca="1" si="3"/>
        <v>43.61</v>
      </c>
      <c r="M6" s="2">
        <f t="shared" ca="1" si="3"/>
        <v>118.82</v>
      </c>
      <c r="N6" s="2"/>
      <c r="O6" s="2">
        <f t="shared" ca="1" si="4"/>
        <v>31.84</v>
      </c>
      <c r="P6" s="2">
        <f t="shared" ca="1" si="4"/>
        <v>131.11000000000001</v>
      </c>
      <c r="Q6" s="2"/>
      <c r="R6" s="2"/>
      <c r="S6" s="3"/>
      <c r="T6" s="2"/>
      <c r="U6" s="3"/>
    </row>
    <row r="7" spans="1:21" x14ac:dyDescent="0.3">
      <c r="B7" t="s">
        <v>25</v>
      </c>
      <c r="C7" s="2">
        <f t="shared" ca="1" si="0"/>
        <v>429.2</v>
      </c>
      <c r="D7" s="2">
        <f t="shared" ca="1" si="0"/>
        <v>101.53</v>
      </c>
      <c r="E7" s="2"/>
      <c r="F7" s="2">
        <f t="shared" ca="1" si="1"/>
        <v>69.150000000000006</v>
      </c>
      <c r="G7" s="2">
        <f t="shared" ca="1" si="1"/>
        <v>152.85</v>
      </c>
      <c r="H7" s="2"/>
      <c r="I7" s="2">
        <f t="shared" ca="1" si="2"/>
        <v>52.58</v>
      </c>
      <c r="J7" s="2">
        <f t="shared" ca="1" si="2"/>
        <v>57.97</v>
      </c>
      <c r="K7" s="2"/>
      <c r="L7" s="2">
        <f t="shared" ca="1" si="3"/>
        <v>39.31</v>
      </c>
      <c r="M7" s="2">
        <f t="shared" ca="1" si="3"/>
        <v>44.51</v>
      </c>
      <c r="N7" s="2"/>
      <c r="O7" s="2">
        <f t="shared" ca="1" si="4"/>
        <v>31.79</v>
      </c>
      <c r="P7" s="2">
        <f t="shared" ca="1" si="4"/>
        <v>42.61</v>
      </c>
      <c r="Q7" s="2"/>
      <c r="R7" s="2"/>
      <c r="S7" s="3"/>
      <c r="T7" s="2"/>
      <c r="U7" s="3"/>
    </row>
    <row r="8" spans="1:21" x14ac:dyDescent="0.3">
      <c r="B8" t="s">
        <v>29</v>
      </c>
      <c r="C8" s="2">
        <f t="shared" ca="1" si="0"/>
        <v>470.22</v>
      </c>
      <c r="D8" s="2">
        <f t="shared" ca="1" si="0"/>
        <v>229.4</v>
      </c>
      <c r="E8" s="2"/>
      <c r="F8" s="2">
        <f t="shared" ca="1" si="1"/>
        <v>73</v>
      </c>
      <c r="G8" s="2">
        <f t="shared" ca="1" si="1"/>
        <v>251.12</v>
      </c>
      <c r="H8" s="2"/>
      <c r="I8" s="2">
        <f t="shared" ca="1" si="2"/>
        <v>29.14</v>
      </c>
      <c r="J8" s="2">
        <f t="shared" ca="1" si="2"/>
        <v>133.86000000000001</v>
      </c>
      <c r="K8" s="2"/>
      <c r="L8" s="2">
        <f t="shared" ca="1" si="3"/>
        <v>19.62</v>
      </c>
      <c r="M8" s="2">
        <f t="shared" ca="1" si="3"/>
        <v>148.80000000000001</v>
      </c>
      <c r="N8" s="2"/>
      <c r="O8" s="2">
        <f t="shared" ca="1" si="4"/>
        <v>16.16</v>
      </c>
      <c r="P8" s="2">
        <f t="shared" ca="1" si="4"/>
        <v>102.47</v>
      </c>
      <c r="Q8" s="2"/>
      <c r="R8" s="2"/>
      <c r="S8" s="3"/>
      <c r="T8" s="2"/>
      <c r="U8" s="3"/>
    </row>
    <row r="9" spans="1:21" x14ac:dyDescent="0.3">
      <c r="B9" t="s">
        <v>13</v>
      </c>
      <c r="C9" s="2">
        <f t="shared" ca="1" si="0"/>
        <v>290.74</v>
      </c>
      <c r="D9" s="2">
        <f t="shared" ca="1" si="0"/>
        <v>252.01</v>
      </c>
      <c r="E9" s="2"/>
      <c r="F9" s="2">
        <f t="shared" ca="1" si="1"/>
        <v>57.5</v>
      </c>
      <c r="G9" s="2">
        <f t="shared" ca="1" si="1"/>
        <v>109.89</v>
      </c>
      <c r="H9" s="2"/>
      <c r="I9" s="2">
        <f t="shared" ca="1" si="2"/>
        <v>21.83</v>
      </c>
      <c r="J9" s="2">
        <f t="shared" ca="1" si="2"/>
        <v>121.26</v>
      </c>
      <c r="K9" s="2"/>
      <c r="L9" s="2">
        <f t="shared" ca="1" si="3"/>
        <v>16.46</v>
      </c>
      <c r="M9" s="2">
        <f t="shared" ca="1" si="3"/>
        <v>139.13</v>
      </c>
      <c r="N9" s="2"/>
      <c r="O9" s="2">
        <f t="shared" ca="1" si="4"/>
        <v>15.99</v>
      </c>
      <c r="P9" s="2">
        <f t="shared" ca="1" si="4"/>
        <v>70.83</v>
      </c>
      <c r="Q9" s="2"/>
      <c r="R9" s="2"/>
      <c r="S9" s="3"/>
      <c r="T9" s="2"/>
      <c r="U9" s="3"/>
    </row>
    <row r="10" spans="1:21" x14ac:dyDescent="0.3">
      <c r="B10" t="s">
        <v>2</v>
      </c>
      <c r="C10" s="2">
        <f t="shared" ca="1" si="0"/>
        <v>373.23</v>
      </c>
      <c r="D10" s="2">
        <f t="shared" ca="1" si="0"/>
        <v>141.13999999999999</v>
      </c>
      <c r="E10" s="2"/>
      <c r="F10" s="2">
        <f t="shared" ca="1" si="1"/>
        <v>109.22</v>
      </c>
      <c r="G10" s="2">
        <f t="shared" ca="1" si="1"/>
        <v>154.16999999999999</v>
      </c>
      <c r="H10" s="2"/>
      <c r="I10" s="2">
        <f t="shared" ca="1" si="2"/>
        <v>82.85</v>
      </c>
      <c r="J10" s="2">
        <f t="shared" ca="1" si="2"/>
        <v>161.99</v>
      </c>
      <c r="K10" s="2"/>
      <c r="L10" s="2">
        <f t="shared" ca="1" si="3"/>
        <v>93.53</v>
      </c>
      <c r="M10" s="2">
        <f t="shared" ca="1" si="3"/>
        <v>147.31</v>
      </c>
      <c r="N10" s="2"/>
      <c r="O10" s="2">
        <f t="shared" ca="1" si="4"/>
        <v>73.290000000000006</v>
      </c>
      <c r="P10" s="2">
        <f t="shared" ca="1" si="4"/>
        <v>150.03</v>
      </c>
      <c r="Q10" s="2"/>
      <c r="R10" s="2"/>
      <c r="S10" s="3"/>
      <c r="T10" s="2"/>
      <c r="U10" s="3"/>
    </row>
    <row r="11" spans="1:21" x14ac:dyDescent="0.3">
      <c r="B11" t="s">
        <v>27</v>
      </c>
      <c r="C11" s="2">
        <f t="shared" ca="1" si="0"/>
        <v>323.72000000000003</v>
      </c>
      <c r="D11" s="2">
        <f t="shared" ca="1" si="0"/>
        <v>38.93</v>
      </c>
      <c r="E11" s="2"/>
      <c r="F11" s="2">
        <f t="shared" ca="1" si="1"/>
        <v>134.54</v>
      </c>
      <c r="G11" s="2">
        <f t="shared" ca="1" si="1"/>
        <v>148.38999999999999</v>
      </c>
      <c r="H11" s="2"/>
      <c r="I11" s="2">
        <f t="shared" ca="1" si="2"/>
        <v>41.87</v>
      </c>
      <c r="J11" s="2">
        <f t="shared" ca="1" si="2"/>
        <v>154.74</v>
      </c>
      <c r="K11" s="2"/>
      <c r="L11" s="2">
        <f t="shared" ca="1" si="3"/>
        <v>34.630000000000003</v>
      </c>
      <c r="M11" s="2">
        <f t="shared" ca="1" si="3"/>
        <v>25.09</v>
      </c>
      <c r="N11" s="2"/>
      <c r="O11" s="2">
        <f t="shared" ca="1" si="4"/>
        <v>27.88</v>
      </c>
      <c r="P11" s="2">
        <f t="shared" ca="1" si="4"/>
        <v>113.52</v>
      </c>
      <c r="Q11" s="2"/>
      <c r="R11" s="2"/>
      <c r="S11" s="4"/>
      <c r="T11" s="2"/>
      <c r="U11" s="4"/>
    </row>
    <row r="12" spans="1:21" x14ac:dyDescent="0.3">
      <c r="B12" t="s">
        <v>20</v>
      </c>
      <c r="C12" s="2">
        <f t="shared" ca="1" si="0"/>
        <v>488.88</v>
      </c>
      <c r="D12" s="2">
        <f t="shared" ca="1" si="0"/>
        <v>914.24</v>
      </c>
      <c r="E12" s="2"/>
      <c r="F12" s="2">
        <f t="shared" ca="1" si="1"/>
        <v>168.15</v>
      </c>
      <c r="G12" s="2">
        <f t="shared" ca="1" si="1"/>
        <v>537.95000000000005</v>
      </c>
      <c r="H12" s="2"/>
      <c r="I12" s="2">
        <f t="shared" ca="1" si="2"/>
        <v>61.93</v>
      </c>
      <c r="J12" s="2">
        <f t="shared" ca="1" si="2"/>
        <v>123.51</v>
      </c>
      <c r="K12" s="2"/>
      <c r="L12" s="2">
        <f t="shared" ca="1" si="3"/>
        <v>71.430000000000007</v>
      </c>
      <c r="M12" s="2">
        <f t="shared" ca="1" si="3"/>
        <v>77.41</v>
      </c>
      <c r="N12" s="2"/>
      <c r="O12" s="2">
        <f t="shared" ca="1" si="4"/>
        <v>68.09</v>
      </c>
      <c r="P12" s="2">
        <f t="shared" ca="1" si="4"/>
        <v>78.459999999999994</v>
      </c>
      <c r="Q12" s="2"/>
      <c r="R12" s="2"/>
      <c r="S12" s="3"/>
      <c r="T12" s="2"/>
      <c r="U12" s="5"/>
    </row>
    <row r="13" spans="1:21" x14ac:dyDescent="0.3">
      <c r="B13" t="s">
        <v>4</v>
      </c>
      <c r="C13" s="2">
        <f t="shared" ca="1" si="0"/>
        <v>337.46</v>
      </c>
      <c r="D13" s="2">
        <f t="shared" ca="1" si="0"/>
        <v>18.940000000000001</v>
      </c>
      <c r="E13" s="2"/>
      <c r="F13" s="2">
        <f t="shared" ca="1" si="1"/>
        <v>77.58</v>
      </c>
      <c r="G13" s="2">
        <f t="shared" ca="1" si="1"/>
        <v>16.25</v>
      </c>
      <c r="H13" s="2"/>
      <c r="I13" s="2">
        <f t="shared" ca="1" si="2"/>
        <v>21.36</v>
      </c>
      <c r="J13" s="2">
        <f t="shared" ca="1" si="2"/>
        <v>13.13</v>
      </c>
      <c r="K13" s="2"/>
      <c r="L13" s="2">
        <f t="shared" ca="1" si="3"/>
        <v>22.99</v>
      </c>
      <c r="M13" s="2">
        <f t="shared" ca="1" si="3"/>
        <v>231</v>
      </c>
      <c r="N13" s="2"/>
      <c r="O13" s="2">
        <f t="shared" ca="1" si="4"/>
        <v>12.13</v>
      </c>
      <c r="P13" s="2">
        <f t="shared" ca="1" si="4"/>
        <v>106.06</v>
      </c>
      <c r="Q13" s="2"/>
      <c r="R13" s="2"/>
      <c r="S13" s="3"/>
      <c r="T13" s="2"/>
      <c r="U13" s="3"/>
    </row>
    <row r="14" spans="1:21" x14ac:dyDescent="0.3">
      <c r="B14" t="s">
        <v>21</v>
      </c>
      <c r="C14" s="2">
        <f t="shared" ca="1" si="0"/>
        <v>473.27</v>
      </c>
      <c r="D14" s="2">
        <f t="shared" ca="1" si="0"/>
        <v>214.77</v>
      </c>
      <c r="E14" s="2"/>
      <c r="F14" s="2">
        <f t="shared" ca="1" si="1"/>
        <v>92.42</v>
      </c>
      <c r="G14" s="2">
        <f t="shared" ca="1" si="1"/>
        <v>145.93</v>
      </c>
      <c r="H14" s="2"/>
      <c r="I14" s="2">
        <f t="shared" ca="1" si="2"/>
        <v>73.56</v>
      </c>
      <c r="J14" s="2">
        <f t="shared" ca="1" si="2"/>
        <v>128.74</v>
      </c>
      <c r="K14" s="2"/>
      <c r="L14" s="2">
        <f t="shared" ca="1" si="3"/>
        <v>67.55</v>
      </c>
      <c r="M14" s="2">
        <f t="shared" ca="1" si="3"/>
        <v>135.31</v>
      </c>
      <c r="N14" s="2"/>
      <c r="O14" s="2">
        <f t="shared" ca="1" si="4"/>
        <v>60.43</v>
      </c>
      <c r="P14" s="2">
        <f t="shared" ca="1" si="4"/>
        <v>150.58000000000001</v>
      </c>
      <c r="Q14" s="2"/>
      <c r="R14" s="2"/>
      <c r="S14" s="3"/>
      <c r="T14" s="2"/>
      <c r="U14" s="3"/>
    </row>
    <row r="15" spans="1:21" x14ac:dyDescent="0.3">
      <c r="B15" t="s">
        <v>12</v>
      </c>
      <c r="C15" s="2">
        <f t="shared" ca="1" si="0"/>
        <v>391.34</v>
      </c>
      <c r="D15" s="2">
        <f t="shared" ca="1" si="0"/>
        <v>151.9</v>
      </c>
      <c r="E15" s="2"/>
      <c r="F15" s="2">
        <f t="shared" ca="1" si="1"/>
        <v>131.49</v>
      </c>
      <c r="G15" s="2">
        <f t="shared" ca="1" si="1"/>
        <v>316.42</v>
      </c>
      <c r="H15" s="2"/>
      <c r="I15" s="2">
        <f t="shared" ca="1" si="2"/>
        <v>114</v>
      </c>
      <c r="J15" s="2">
        <f t="shared" ca="1" si="2"/>
        <v>106.87</v>
      </c>
      <c r="K15" s="2"/>
      <c r="L15" s="2">
        <f t="shared" ca="1" si="3"/>
        <v>85.28</v>
      </c>
      <c r="M15" s="2">
        <f t="shared" ca="1" si="3"/>
        <v>110.14</v>
      </c>
      <c r="N15" s="2"/>
      <c r="O15" s="2">
        <f t="shared" ca="1" si="4"/>
        <v>62</v>
      </c>
      <c r="P15" s="2">
        <f t="shared" ca="1" si="4"/>
        <v>88.99</v>
      </c>
      <c r="Q15" s="2"/>
      <c r="R15" s="2"/>
      <c r="S15" s="3"/>
      <c r="T15" s="2"/>
      <c r="U15" s="3"/>
    </row>
    <row r="16" spans="1:21" x14ac:dyDescent="0.3">
      <c r="B16" t="s">
        <v>23</v>
      </c>
      <c r="C16" s="2">
        <f t="shared" ca="1" si="0"/>
        <v>145.38</v>
      </c>
      <c r="D16" s="2">
        <f t="shared" ca="1" si="0"/>
        <v>45.76</v>
      </c>
      <c r="E16" s="2"/>
      <c r="F16" s="2">
        <f t="shared" ca="1" si="1"/>
        <v>47.63</v>
      </c>
      <c r="G16" s="2">
        <f t="shared" ca="1" si="1"/>
        <v>88.92</v>
      </c>
      <c r="H16" s="2"/>
      <c r="I16" s="2">
        <f t="shared" ca="1" si="2"/>
        <v>19.03</v>
      </c>
      <c r="J16" s="2">
        <f t="shared" ca="1" si="2"/>
        <v>18.86</v>
      </c>
      <c r="K16" s="2"/>
      <c r="L16" s="2">
        <f t="shared" ca="1" si="3"/>
        <v>18.27</v>
      </c>
      <c r="M16" s="2">
        <f t="shared" ca="1" si="3"/>
        <v>24.93</v>
      </c>
      <c r="N16" s="2"/>
      <c r="O16" s="2">
        <f t="shared" ca="1" si="4"/>
        <v>13.54</v>
      </c>
      <c r="P16" s="2">
        <f t="shared" ca="1" si="4"/>
        <v>95.7</v>
      </c>
      <c r="Q16" s="2"/>
      <c r="R16" s="2"/>
      <c r="S16" s="3"/>
      <c r="T16" s="2"/>
      <c r="U16" s="3"/>
    </row>
    <row r="17" spans="2:21" x14ac:dyDescent="0.3">
      <c r="B17" t="s">
        <v>35</v>
      </c>
      <c r="C17" s="2">
        <f t="shared" ca="1" si="0"/>
        <v>277.61</v>
      </c>
      <c r="D17" s="2">
        <f t="shared" ca="1" si="0"/>
        <v>76.33</v>
      </c>
      <c r="E17" s="2"/>
      <c r="F17" s="2">
        <f t="shared" ca="1" si="1"/>
        <v>40.89</v>
      </c>
      <c r="G17" s="2">
        <f t="shared" ca="1" si="1"/>
        <v>64.040000000000006</v>
      </c>
      <c r="H17" s="2"/>
      <c r="I17" s="2">
        <f t="shared" ca="1" si="2"/>
        <v>32.28</v>
      </c>
      <c r="J17" s="2">
        <f t="shared" ca="1" si="2"/>
        <v>59.54</v>
      </c>
      <c r="K17" s="2"/>
      <c r="L17" s="2">
        <f t="shared" ca="1" si="3"/>
        <v>26.28</v>
      </c>
      <c r="M17" s="2">
        <f t="shared" ca="1" si="3"/>
        <v>53.07</v>
      </c>
      <c r="N17" s="2"/>
      <c r="O17" s="2">
        <f t="shared" ca="1" si="4"/>
        <v>26.96</v>
      </c>
      <c r="P17" s="2">
        <f t="shared" ca="1" si="4"/>
        <v>46.64</v>
      </c>
      <c r="Q17" s="2"/>
      <c r="R17" s="2"/>
      <c r="S17" s="3"/>
      <c r="T17" s="2"/>
      <c r="U17" s="3"/>
    </row>
    <row r="18" spans="2:21" x14ac:dyDescent="0.3">
      <c r="B18" t="s">
        <v>30</v>
      </c>
      <c r="C18" s="2">
        <f t="shared" ca="1" si="0"/>
        <v>278.38</v>
      </c>
      <c r="D18" s="2">
        <f t="shared" ca="1" si="0"/>
        <v>81.61</v>
      </c>
      <c r="E18" s="2"/>
      <c r="F18" s="2">
        <f t="shared" ca="1" si="1"/>
        <v>49.75</v>
      </c>
      <c r="G18" s="2">
        <f t="shared" ca="1" si="1"/>
        <v>66.489999999999995</v>
      </c>
      <c r="H18" s="2"/>
      <c r="I18" s="2">
        <f t="shared" ca="1" si="2"/>
        <v>34</v>
      </c>
      <c r="J18" s="2">
        <f t="shared" ca="1" si="2"/>
        <v>59.13</v>
      </c>
      <c r="K18" s="2"/>
      <c r="L18" s="2">
        <f t="shared" ca="1" si="3"/>
        <v>27.88</v>
      </c>
      <c r="M18" s="2">
        <f t="shared" ca="1" si="3"/>
        <v>52.79</v>
      </c>
      <c r="N18" s="2"/>
      <c r="O18" s="2">
        <f t="shared" ca="1" si="4"/>
        <v>26.04</v>
      </c>
      <c r="P18" s="2">
        <f t="shared" ca="1" si="4"/>
        <v>57.92</v>
      </c>
      <c r="Q18" s="2"/>
      <c r="R18" s="2"/>
      <c r="S18" s="3"/>
      <c r="T18" s="2"/>
    </row>
    <row r="19" spans="2:21" x14ac:dyDescent="0.3">
      <c r="B19" t="s">
        <v>0</v>
      </c>
      <c r="C19" s="2">
        <f t="shared" ca="1" si="0"/>
        <v>225.44</v>
      </c>
      <c r="D19" s="2">
        <f t="shared" ca="1" si="0"/>
        <v>91.77</v>
      </c>
      <c r="E19" s="2"/>
      <c r="F19" s="2">
        <f t="shared" ca="1" si="1"/>
        <v>50.83</v>
      </c>
      <c r="G19" s="2">
        <f t="shared" ca="1" si="1"/>
        <v>167.03</v>
      </c>
      <c r="H19" s="2"/>
      <c r="I19" s="2">
        <f t="shared" ca="1" si="2"/>
        <v>25.09</v>
      </c>
      <c r="J19" s="2">
        <f t="shared" ca="1" si="2"/>
        <v>77.540000000000006</v>
      </c>
      <c r="K19" s="2"/>
      <c r="L19" s="2">
        <f t="shared" ca="1" si="3"/>
        <v>18.829999999999998</v>
      </c>
      <c r="M19" s="2">
        <f t="shared" ca="1" si="3"/>
        <v>50.22</v>
      </c>
      <c r="N19" s="2"/>
      <c r="O19" s="2">
        <f t="shared" ca="1" si="4"/>
        <v>17.260000000000002</v>
      </c>
      <c r="P19" s="2">
        <f t="shared" ca="1" si="4"/>
        <v>48.33</v>
      </c>
      <c r="Q19" s="2"/>
      <c r="R19" s="2"/>
      <c r="S19" s="3"/>
      <c r="T19" s="2"/>
    </row>
    <row r="20" spans="2:21" x14ac:dyDescent="0.3">
      <c r="B20" t="s">
        <v>15</v>
      </c>
      <c r="C20" s="2">
        <f t="shared" ca="1" si="0"/>
        <v>181.56</v>
      </c>
      <c r="D20" s="2">
        <f t="shared" ca="1" si="0"/>
        <v>53.43</v>
      </c>
      <c r="E20" s="2"/>
      <c r="F20" s="2">
        <f t="shared" ca="1" si="1"/>
        <v>41.98</v>
      </c>
      <c r="G20" s="2">
        <f t="shared" ca="1" si="1"/>
        <v>49.86</v>
      </c>
      <c r="H20" s="2"/>
      <c r="I20" s="2">
        <f t="shared" ca="1" si="2"/>
        <v>24.78</v>
      </c>
      <c r="J20" s="2">
        <f t="shared" ca="1" si="2"/>
        <v>79.97</v>
      </c>
      <c r="K20" s="2"/>
      <c r="L20" s="2">
        <f t="shared" ca="1" si="3"/>
        <v>19.95</v>
      </c>
      <c r="M20" s="2">
        <f t="shared" ca="1" si="3"/>
        <v>56.81</v>
      </c>
      <c r="N20" s="2"/>
      <c r="O20" s="2">
        <f t="shared" ca="1" si="4"/>
        <v>24.37</v>
      </c>
      <c r="P20" s="2">
        <f t="shared" ca="1" si="4"/>
        <v>49.85</v>
      </c>
      <c r="Q20" s="2"/>
      <c r="R20" s="2"/>
      <c r="S20" s="3"/>
      <c r="T20" s="2"/>
    </row>
    <row r="21" spans="2:21" x14ac:dyDescent="0.3">
      <c r="B21" t="s">
        <v>10</v>
      </c>
      <c r="C21" s="2">
        <f t="shared" ca="1" si="0"/>
        <v>281.10000000000002</v>
      </c>
      <c r="D21" s="2">
        <f t="shared" ca="1" si="0"/>
        <v>79.349999999999994</v>
      </c>
      <c r="E21" s="2"/>
      <c r="F21" s="2">
        <f t="shared" ca="1" si="1"/>
        <v>41.02</v>
      </c>
      <c r="G21" s="2">
        <f t="shared" ca="1" si="1"/>
        <v>74.459999999999994</v>
      </c>
      <c r="H21" s="2"/>
      <c r="I21" s="2">
        <f t="shared" ca="1" si="2"/>
        <v>30.23</v>
      </c>
      <c r="J21" s="2">
        <f t="shared" ca="1" si="2"/>
        <v>69.02</v>
      </c>
      <c r="K21" s="2"/>
      <c r="L21" s="2">
        <f t="shared" ca="1" si="3"/>
        <v>24.43</v>
      </c>
      <c r="M21" s="2">
        <f t="shared" ca="1" si="3"/>
        <v>47.95</v>
      </c>
      <c r="N21" s="2"/>
      <c r="O21" s="2">
        <f t="shared" ca="1" si="4"/>
        <v>20.38</v>
      </c>
      <c r="P21" s="2">
        <f t="shared" ca="1" si="4"/>
        <v>43.86</v>
      </c>
      <c r="Q21" s="2"/>
      <c r="R21" s="2"/>
      <c r="S21" s="3"/>
      <c r="T21" s="2"/>
    </row>
    <row r="22" spans="2:21" x14ac:dyDescent="0.3">
      <c r="B22" t="s">
        <v>16</v>
      </c>
      <c r="C22" s="2">
        <f t="shared" ca="1" si="0"/>
        <v>187.78</v>
      </c>
      <c r="D22" s="2">
        <f t="shared" ca="1" si="0"/>
        <v>55.18</v>
      </c>
      <c r="E22" s="2"/>
      <c r="F22" s="2">
        <f t="shared" ca="1" si="1"/>
        <v>32.35</v>
      </c>
      <c r="G22" s="2">
        <f t="shared" ca="1" si="1"/>
        <v>67.02</v>
      </c>
      <c r="H22" s="2"/>
      <c r="I22" s="2">
        <f t="shared" ca="1" si="2"/>
        <v>21.89</v>
      </c>
      <c r="J22" s="2">
        <f t="shared" ca="1" si="2"/>
        <v>59.87</v>
      </c>
      <c r="K22" s="2"/>
      <c r="L22" s="2">
        <f t="shared" ca="1" si="3"/>
        <v>18.440000000000001</v>
      </c>
      <c r="M22" s="2">
        <f t="shared" ca="1" si="3"/>
        <v>89.9</v>
      </c>
      <c r="N22" s="2"/>
      <c r="O22" s="2">
        <f t="shared" ca="1" si="4"/>
        <v>13.74</v>
      </c>
      <c r="P22" s="2">
        <f t="shared" ca="1" si="4"/>
        <v>48.71</v>
      </c>
      <c r="Q22" s="2"/>
      <c r="R22" s="2"/>
      <c r="S22" s="3"/>
      <c r="T22" s="2"/>
    </row>
    <row r="23" spans="2:21" x14ac:dyDescent="0.3">
      <c r="B23" t="s">
        <v>9</v>
      </c>
      <c r="C23" s="2">
        <f t="shared" ca="1" si="0"/>
        <v>256.70999999999998</v>
      </c>
      <c r="D23" s="2">
        <f t="shared" ca="1" si="0"/>
        <v>80.94</v>
      </c>
      <c r="E23" s="2"/>
      <c r="F23" s="2">
        <f t="shared" ca="1" si="1"/>
        <v>39.770000000000003</v>
      </c>
      <c r="G23" s="2">
        <f t="shared" ca="1" si="1"/>
        <v>90.89</v>
      </c>
      <c r="H23" s="2"/>
      <c r="I23" s="2">
        <f t="shared" ca="1" si="2"/>
        <v>27.48</v>
      </c>
      <c r="J23" s="2">
        <f t="shared" ca="1" si="2"/>
        <v>70.819999999999993</v>
      </c>
      <c r="K23" s="2"/>
      <c r="L23" s="2">
        <f t="shared" ca="1" si="3"/>
        <v>24.29</v>
      </c>
      <c r="M23" s="2">
        <f t="shared" ca="1" si="3"/>
        <v>58.43</v>
      </c>
      <c r="N23" s="2"/>
      <c r="O23" s="2">
        <f t="shared" ca="1" si="4"/>
        <v>16.79</v>
      </c>
      <c r="P23" s="2">
        <f t="shared" ca="1" si="4"/>
        <v>50.28</v>
      </c>
      <c r="Q23" s="2"/>
      <c r="R23" s="2"/>
      <c r="S23" s="3"/>
      <c r="T23" s="2"/>
    </row>
    <row r="24" spans="2:21" x14ac:dyDescent="0.3">
      <c r="B24" t="s">
        <v>11</v>
      </c>
      <c r="C24" s="2">
        <f t="shared" ca="1" si="0"/>
        <v>256.13</v>
      </c>
      <c r="D24" s="2">
        <f t="shared" ca="1" si="0"/>
        <v>95.67</v>
      </c>
      <c r="E24" s="2"/>
      <c r="F24" s="2">
        <f t="shared" ca="1" si="1"/>
        <v>46.92</v>
      </c>
      <c r="G24" s="2">
        <f t="shared" ca="1" si="1"/>
        <v>62.73</v>
      </c>
      <c r="H24" s="2"/>
      <c r="I24" s="2">
        <f t="shared" ca="1" si="2"/>
        <v>20.68</v>
      </c>
      <c r="J24" s="2">
        <f t="shared" ca="1" si="2"/>
        <v>53.59</v>
      </c>
      <c r="K24" s="2"/>
      <c r="L24" s="2">
        <f t="shared" ca="1" si="3"/>
        <v>16.73</v>
      </c>
      <c r="M24" s="2">
        <f t="shared" ca="1" si="3"/>
        <v>43.87</v>
      </c>
      <c r="N24" s="2"/>
      <c r="O24" s="2">
        <f t="shared" ca="1" si="4"/>
        <v>26.47</v>
      </c>
      <c r="P24" s="2">
        <f t="shared" ca="1" si="4"/>
        <v>30.95</v>
      </c>
      <c r="Q24" s="2"/>
      <c r="R24" s="2"/>
      <c r="S24" s="3"/>
      <c r="T24" s="2"/>
    </row>
    <row r="25" spans="2:21" x14ac:dyDescent="0.3">
      <c r="B25" t="s">
        <v>3</v>
      </c>
      <c r="C25" s="2">
        <f t="shared" ca="1" si="0"/>
        <v>242</v>
      </c>
      <c r="D25" s="2">
        <f t="shared" ca="1" si="0"/>
        <v>89.88</v>
      </c>
      <c r="E25" s="2"/>
      <c r="F25" s="2">
        <f t="shared" ca="1" si="1"/>
        <v>33.880000000000003</v>
      </c>
      <c r="G25" s="2">
        <f t="shared" ca="1" si="1"/>
        <v>72.59</v>
      </c>
      <c r="H25" s="2"/>
      <c r="I25" s="2">
        <f t="shared" ca="1" si="2"/>
        <v>28.16</v>
      </c>
      <c r="J25" s="2">
        <f t="shared" ca="1" si="2"/>
        <v>55.69</v>
      </c>
      <c r="K25" s="2"/>
      <c r="L25" s="2">
        <f t="shared" ca="1" si="3"/>
        <v>24.15</v>
      </c>
      <c r="M25" s="2">
        <f t="shared" ca="1" si="3"/>
        <v>50.15</v>
      </c>
      <c r="N25" s="2"/>
      <c r="O25" s="2">
        <f t="shared" ca="1" si="4"/>
        <v>19.22</v>
      </c>
      <c r="P25" s="2">
        <f t="shared" ca="1" si="4"/>
        <v>43.44</v>
      </c>
      <c r="Q25" s="2"/>
      <c r="R25" s="2"/>
      <c r="S25" s="3"/>
      <c r="T25" s="2"/>
    </row>
    <row r="26" spans="2:21" x14ac:dyDescent="0.3">
      <c r="B26" t="s">
        <v>7</v>
      </c>
      <c r="C26" s="2">
        <f t="shared" ca="1" si="0"/>
        <v>254.27</v>
      </c>
      <c r="D26" s="2">
        <f t="shared" ca="1" si="0"/>
        <v>74.69</v>
      </c>
      <c r="E26" s="2"/>
      <c r="F26" s="2">
        <f t="shared" ca="1" si="1"/>
        <v>37.83</v>
      </c>
      <c r="G26" s="2">
        <f t="shared" ca="1" si="1"/>
        <v>60.49</v>
      </c>
      <c r="H26" s="2"/>
      <c r="I26" s="2">
        <f t="shared" ca="1" si="2"/>
        <v>25.02</v>
      </c>
      <c r="J26" s="2">
        <f t="shared" ca="1" si="2"/>
        <v>45.66</v>
      </c>
      <c r="K26" s="2"/>
      <c r="L26" s="2">
        <f t="shared" ca="1" si="3"/>
        <v>20.87</v>
      </c>
      <c r="M26" s="2">
        <f t="shared" ca="1" si="3"/>
        <v>41.83</v>
      </c>
      <c r="N26" s="2"/>
      <c r="O26" s="2">
        <f t="shared" ca="1" si="4"/>
        <v>16.75</v>
      </c>
      <c r="P26" s="2">
        <f t="shared" ca="1" si="4"/>
        <v>37.049999999999997</v>
      </c>
      <c r="Q26" s="2"/>
      <c r="R26" s="2"/>
      <c r="S26" s="3"/>
      <c r="T26" s="2"/>
    </row>
    <row r="27" spans="2:21" x14ac:dyDescent="0.3">
      <c r="B27" t="s">
        <v>6</v>
      </c>
      <c r="C27" s="2">
        <f t="shared" ca="1" si="0"/>
        <v>249.28</v>
      </c>
      <c r="D27" s="2">
        <f t="shared" ca="1" si="0"/>
        <v>76.680000000000007</v>
      </c>
      <c r="E27" s="2"/>
      <c r="F27" s="2">
        <f t="shared" ca="1" si="1"/>
        <v>45.03</v>
      </c>
      <c r="G27" s="2">
        <f t="shared" ca="1" si="1"/>
        <v>78.12</v>
      </c>
      <c r="H27" s="2"/>
      <c r="I27" s="2">
        <f t="shared" ca="1" si="2"/>
        <v>25.57</v>
      </c>
      <c r="J27" s="2">
        <f t="shared" ca="1" si="2"/>
        <v>67.56</v>
      </c>
      <c r="K27" s="2"/>
      <c r="L27" s="2">
        <f t="shared" ca="1" si="3"/>
        <v>23.05</v>
      </c>
      <c r="M27" s="2">
        <f t="shared" ca="1" si="3"/>
        <v>43.56</v>
      </c>
      <c r="N27" s="2"/>
      <c r="O27" s="2">
        <f t="shared" ca="1" si="4"/>
        <v>15.79</v>
      </c>
      <c r="P27" s="2">
        <f t="shared" ca="1" si="4"/>
        <v>39.9</v>
      </c>
      <c r="Q27" s="2"/>
      <c r="R27" s="2"/>
      <c r="S27" s="3"/>
      <c r="T27" s="2"/>
    </row>
    <row r="28" spans="2:21" x14ac:dyDescent="0.3">
      <c r="B28" t="s">
        <v>24</v>
      </c>
      <c r="C28" s="2">
        <f t="shared" ca="1" si="0"/>
        <v>231.17</v>
      </c>
      <c r="D28" s="2">
        <f t="shared" ca="1" si="0"/>
        <v>64.739999999999995</v>
      </c>
      <c r="E28" s="2"/>
      <c r="F28" s="2">
        <f t="shared" ca="1" si="1"/>
        <v>18.16</v>
      </c>
      <c r="G28" s="2">
        <f t="shared" ca="1" si="1"/>
        <v>43.82</v>
      </c>
      <c r="H28" s="2"/>
      <c r="I28" s="2">
        <f t="shared" ca="1" si="2"/>
        <v>9.59</v>
      </c>
      <c r="J28" s="2">
        <f t="shared" ca="1" si="2"/>
        <v>60.62</v>
      </c>
      <c r="K28" s="2"/>
      <c r="L28" s="2">
        <f t="shared" ca="1" si="3"/>
        <v>6.42</v>
      </c>
      <c r="M28" s="2">
        <f t="shared" ca="1" si="3"/>
        <v>52.56</v>
      </c>
      <c r="N28" s="2"/>
      <c r="O28" s="2">
        <f t="shared" ca="1" si="4"/>
        <v>4.25</v>
      </c>
      <c r="P28" s="2">
        <f t="shared" ca="1" si="4"/>
        <v>32.380000000000003</v>
      </c>
      <c r="Q28" s="2"/>
      <c r="R28" s="2"/>
      <c r="S28" s="3"/>
      <c r="T28" s="2"/>
    </row>
    <row r="29" spans="2:21" x14ac:dyDescent="0.3">
      <c r="B29" t="s">
        <v>22</v>
      </c>
      <c r="C29" s="2">
        <f t="shared" ca="1" si="0"/>
        <v>231.11</v>
      </c>
      <c r="D29" s="2">
        <f t="shared" ca="1" si="0"/>
        <v>44.02</v>
      </c>
      <c r="E29" s="2"/>
      <c r="F29" s="2">
        <f t="shared" ca="1" si="1"/>
        <v>32.49</v>
      </c>
      <c r="G29" s="2">
        <f t="shared" ca="1" si="1"/>
        <v>108.32</v>
      </c>
      <c r="H29" s="2"/>
      <c r="I29" s="2">
        <f t="shared" ca="1" si="2"/>
        <v>12.6</v>
      </c>
      <c r="J29" s="2">
        <f t="shared" ca="1" si="2"/>
        <v>94.03</v>
      </c>
      <c r="K29" s="2"/>
      <c r="L29" s="2">
        <f t="shared" ca="1" si="3"/>
        <v>10.86</v>
      </c>
      <c r="M29" s="2">
        <f t="shared" ca="1" si="3"/>
        <v>51.22</v>
      </c>
      <c r="N29" s="2"/>
      <c r="O29" s="2">
        <f t="shared" ca="1" si="4"/>
        <v>5.52</v>
      </c>
      <c r="P29" s="2">
        <f t="shared" ca="1" si="4"/>
        <v>41.2</v>
      </c>
      <c r="Q29" s="2"/>
      <c r="R29" s="2"/>
      <c r="S29" s="3"/>
      <c r="T29" s="2"/>
    </row>
    <row r="30" spans="2:21" x14ac:dyDescent="0.3">
      <c r="B30" t="s">
        <v>18</v>
      </c>
      <c r="C30" s="2">
        <f t="shared" ca="1" si="0"/>
        <v>213.85</v>
      </c>
      <c r="D30" s="2">
        <f t="shared" ca="1" si="0"/>
        <v>44.54</v>
      </c>
      <c r="E30" s="2"/>
      <c r="F30" s="2">
        <f t="shared" ca="1" si="1"/>
        <v>33.17</v>
      </c>
      <c r="G30" s="2">
        <f t="shared" ca="1" si="1"/>
        <v>48.59</v>
      </c>
      <c r="H30" s="2"/>
      <c r="I30" s="2">
        <f t="shared" ca="1" si="2"/>
        <v>21</v>
      </c>
      <c r="J30" s="2">
        <f t="shared" ca="1" si="2"/>
        <v>35.380000000000003</v>
      </c>
      <c r="K30" s="2"/>
      <c r="L30" s="2">
        <f t="shared" ca="1" si="3"/>
        <v>17.079999999999998</v>
      </c>
      <c r="M30" s="2">
        <f t="shared" ca="1" si="3"/>
        <v>33.35</v>
      </c>
      <c r="N30" s="2"/>
      <c r="O30" s="2">
        <f t="shared" ca="1" si="4"/>
        <v>55</v>
      </c>
      <c r="P30" s="2">
        <f t="shared" ca="1" si="4"/>
        <v>28.08</v>
      </c>
      <c r="Q30" s="2"/>
      <c r="R30" s="2"/>
      <c r="S30" s="3"/>
      <c r="T30" s="2"/>
    </row>
    <row r="31" spans="2:21" x14ac:dyDescent="0.3">
      <c r="B31" t="s">
        <v>17</v>
      </c>
      <c r="C31" s="2">
        <f t="shared" ca="1" si="0"/>
        <v>171.47</v>
      </c>
      <c r="D31" s="2">
        <f t="shared" ca="1" si="0"/>
        <v>33.56</v>
      </c>
      <c r="E31" s="2"/>
      <c r="F31" s="2">
        <f t="shared" ca="1" si="1"/>
        <v>47.58</v>
      </c>
      <c r="G31" s="2">
        <f t="shared" ca="1" si="1"/>
        <v>19.920000000000002</v>
      </c>
      <c r="H31" s="2"/>
      <c r="I31" s="2">
        <f t="shared" ca="1" si="2"/>
        <v>26</v>
      </c>
      <c r="J31" s="2">
        <f t="shared" ca="1" si="2"/>
        <v>27.36</v>
      </c>
      <c r="K31" s="2"/>
      <c r="L31" s="2">
        <f t="shared" ca="1" si="3"/>
        <v>12.58</v>
      </c>
      <c r="M31" s="2">
        <f t="shared" ca="1" si="3"/>
        <v>49.43</v>
      </c>
      <c r="N31" s="2"/>
      <c r="O31" s="2">
        <f t="shared" ca="1" si="4"/>
        <v>18</v>
      </c>
      <c r="P31" s="2">
        <f t="shared" ca="1" si="4"/>
        <v>19.149999999999999</v>
      </c>
      <c r="Q31" s="2"/>
      <c r="R31" s="2"/>
      <c r="S31" s="3"/>
      <c r="T31" s="2"/>
    </row>
    <row r="32" spans="2:21" x14ac:dyDescent="0.3">
      <c r="R32" s="2"/>
      <c r="T32" s="2"/>
    </row>
    <row r="35" spans="2:17" x14ac:dyDescent="0.3">
      <c r="B35" s="16" t="s">
        <v>91</v>
      </c>
      <c r="C35" s="16" t="str">
        <f>C3</f>
        <v>1x6Gb</v>
      </c>
      <c r="D35" s="16" t="str">
        <f t="shared" ref="D35" si="5">D3</f>
        <v>DB_1x6Gb</v>
      </c>
      <c r="E35" s="16"/>
      <c r="F35" s="16" t="str">
        <f>F3</f>
        <v>2x6Gb</v>
      </c>
      <c r="G35" s="16" t="str">
        <f t="shared" ref="G35" si="6">G3</f>
        <v>DB_2x6Gb</v>
      </c>
      <c r="H35" s="16"/>
      <c r="I35" s="16" t="str">
        <f>I3</f>
        <v>3x6Gb</v>
      </c>
      <c r="J35" s="16" t="str">
        <f t="shared" ref="J35" si="7">J3</f>
        <v>DB_3x6Gb</v>
      </c>
      <c r="K35" s="16"/>
      <c r="L35" s="16" t="str">
        <f>L3</f>
        <v>4x6Gb</v>
      </c>
      <c r="M35" s="16" t="str">
        <f t="shared" ref="M35" si="8">M3</f>
        <v>DB_4x6Gb</v>
      </c>
      <c r="N35" s="16"/>
      <c r="O35" s="16" t="str">
        <f>O3</f>
        <v>6x6Gb</v>
      </c>
      <c r="P35" s="16" t="str">
        <f t="shared" ref="P35" si="9">P3</f>
        <v>DB_6x6Gb</v>
      </c>
      <c r="Q35" s="16"/>
    </row>
    <row r="36" spans="2:17" x14ac:dyDescent="0.3">
      <c r="B36" s="9" t="s">
        <v>71</v>
      </c>
      <c r="C36" s="10">
        <f ca="1">VLOOKUP($B36,INDIRECT(_xlfn.CONCAT($C$1,C$3,$C$1,"!L:T"),1),$D$1-1,0)</f>
        <v>42.2</v>
      </c>
      <c r="D36" s="10">
        <f t="shared" ref="C36:M46" ca="1" si="10">VLOOKUP($B36,INDIRECT(_xlfn.CONCAT($C$1,D$3,$C$1,"!L:T"),1),$D$1-1,0)</f>
        <v>36.6</v>
      </c>
      <c r="E36" s="10"/>
      <c r="F36" s="10">
        <f ca="1">VLOOKUP($B36,INDIRECT(_xlfn.CONCAT($C$1,F$3,$C$1,"!L:T"),1),$D$1-1,0)</f>
        <v>46.8</v>
      </c>
      <c r="G36" s="10">
        <f t="shared" ca="1" si="10"/>
        <v>35.4</v>
      </c>
      <c r="H36" s="10"/>
      <c r="I36" s="10">
        <f ca="1">VLOOKUP($B36,INDIRECT(_xlfn.CONCAT($C$1,I$3,$C$1,"!L:T"),1),$D$1-1,0)</f>
        <v>44.4</v>
      </c>
      <c r="J36" s="10">
        <f t="shared" ca="1" si="10"/>
        <v>35.200000000000003</v>
      </c>
      <c r="K36" s="10"/>
      <c r="L36" s="10">
        <f ca="1">VLOOKUP($B36,INDIRECT(_xlfn.CONCAT($C$1,L$3,$C$1,"!L:T"),1),$D$1-1,0)</f>
        <v>46</v>
      </c>
      <c r="M36" s="10">
        <f t="shared" ca="1" si="10"/>
        <v>37.799999999999997</v>
      </c>
      <c r="N36" s="10"/>
      <c r="O36" s="10">
        <f ca="1">VLOOKUP($B36,INDIRECT(_xlfn.CONCAT($C$1,O$3,$C$1,"!L:T"),1),$D$1-1,0)</f>
        <v>44.2</v>
      </c>
      <c r="P36" s="10">
        <f t="shared" ref="O36:P46" ca="1" si="11">VLOOKUP($B36,INDIRECT(_xlfn.CONCAT($C$1,P$3,$C$1,"!L:T"),1),$D$1-1,0)</f>
        <v>36.200000000000003</v>
      </c>
      <c r="Q36" s="10"/>
    </row>
    <row r="37" spans="2:17" x14ac:dyDescent="0.3">
      <c r="B37" s="8" t="s">
        <v>72</v>
      </c>
      <c r="C37" s="11">
        <f t="shared" ca="1" si="10"/>
        <v>28.8</v>
      </c>
      <c r="D37" s="11">
        <f ca="1">VLOOKUP($B37,INDIRECT(_xlfn.CONCAT($C$1,D$3,$C$1,"!L:T"),1),$D$1-1,0)</f>
        <v>30.5</v>
      </c>
      <c r="E37" s="11"/>
      <c r="F37" s="11">
        <f t="shared" ca="1" si="10"/>
        <v>39.200000000000003</v>
      </c>
      <c r="G37" s="11">
        <f t="shared" ca="1" si="10"/>
        <v>30.4</v>
      </c>
      <c r="H37" s="11"/>
      <c r="I37" s="11">
        <f t="shared" ca="1" si="10"/>
        <v>37.799999999999997</v>
      </c>
      <c r="J37" s="11">
        <f t="shared" ca="1" si="10"/>
        <v>30.3</v>
      </c>
      <c r="K37" s="11"/>
      <c r="L37" s="11">
        <f t="shared" ca="1" si="10"/>
        <v>38.799999999999997</v>
      </c>
      <c r="M37" s="11">
        <f t="shared" ca="1" si="10"/>
        <v>30.9</v>
      </c>
      <c r="N37" s="11"/>
      <c r="O37" s="11">
        <f t="shared" ca="1" si="11"/>
        <v>36.6</v>
      </c>
      <c r="P37" s="11">
        <f t="shared" ca="1" si="11"/>
        <v>30</v>
      </c>
      <c r="Q37" s="11"/>
    </row>
    <row r="38" spans="2:17" x14ac:dyDescent="0.3">
      <c r="B38" s="9" t="s">
        <v>73</v>
      </c>
      <c r="C38" s="10">
        <f t="shared" ca="1" si="10"/>
        <v>100</v>
      </c>
      <c r="D38" s="10">
        <f t="shared" ca="1" si="10"/>
        <v>100</v>
      </c>
      <c r="E38" s="10"/>
      <c r="F38" s="10">
        <f t="shared" ca="1" si="10"/>
        <v>100</v>
      </c>
      <c r="G38" s="10">
        <f t="shared" ca="1" si="10"/>
        <v>96.4</v>
      </c>
      <c r="H38" s="10"/>
      <c r="I38" s="10">
        <f t="shared" ca="1" si="10"/>
        <v>71.7</v>
      </c>
      <c r="J38" s="10">
        <f t="shared" ca="1" si="10"/>
        <v>100</v>
      </c>
      <c r="K38" s="10"/>
      <c r="L38" s="10">
        <f t="shared" ca="1" si="10"/>
        <v>78.8</v>
      </c>
      <c r="M38" s="10">
        <f t="shared" ca="1" si="10"/>
        <v>89</v>
      </c>
      <c r="N38" s="10"/>
      <c r="O38" s="10">
        <f t="shared" ca="1" si="11"/>
        <v>87.8</v>
      </c>
      <c r="P38" s="10">
        <f t="shared" ca="1" si="11"/>
        <v>48.6</v>
      </c>
      <c r="Q38" s="10"/>
    </row>
    <row r="39" spans="2:17" x14ac:dyDescent="0.3">
      <c r="B39" s="8" t="s">
        <v>74</v>
      </c>
      <c r="C39" s="11">
        <f t="shared" ca="1" si="10"/>
        <v>95.5</v>
      </c>
      <c r="D39" s="11">
        <f t="shared" ca="1" si="10"/>
        <v>78.8</v>
      </c>
      <c r="E39" s="11"/>
      <c r="F39" s="11">
        <f t="shared" ca="1" si="10"/>
        <v>77.599999999999994</v>
      </c>
      <c r="G39" s="11">
        <f t="shared" ca="1" si="10"/>
        <v>75.599999999999994</v>
      </c>
      <c r="H39" s="11"/>
      <c r="I39" s="11">
        <f t="shared" ca="1" si="10"/>
        <v>52</v>
      </c>
      <c r="J39" s="11">
        <f t="shared" ca="1" si="10"/>
        <v>60.8</v>
      </c>
      <c r="K39" s="11"/>
      <c r="L39" s="11">
        <f t="shared" ca="1" si="10"/>
        <v>48.4</v>
      </c>
      <c r="M39" s="11">
        <f t="shared" ca="1" si="10"/>
        <v>45.9</v>
      </c>
      <c r="N39" s="11"/>
      <c r="O39" s="11">
        <f t="shared" ca="1" si="11"/>
        <v>29.5</v>
      </c>
      <c r="P39" s="11">
        <f t="shared" ca="1" si="11"/>
        <v>32.6</v>
      </c>
      <c r="Q39" s="11"/>
    </row>
    <row r="40" spans="2:17" x14ac:dyDescent="0.3">
      <c r="B40" s="9" t="s">
        <v>75</v>
      </c>
      <c r="C40" s="10">
        <f t="shared" ca="1" si="10"/>
        <v>55.4</v>
      </c>
      <c r="D40" s="10">
        <f t="shared" ca="1" si="10"/>
        <v>55.3</v>
      </c>
      <c r="E40" s="10"/>
      <c r="F40" s="10">
        <f t="shared" ca="1" si="10"/>
        <v>52.1</v>
      </c>
      <c r="G40" s="10">
        <f t="shared" ca="1" si="10"/>
        <v>61.2</v>
      </c>
      <c r="H40" s="10"/>
      <c r="I40" s="10">
        <f t="shared" ca="1" si="10"/>
        <v>58.4</v>
      </c>
      <c r="J40" s="10">
        <f t="shared" ca="1" si="10"/>
        <v>54.9</v>
      </c>
      <c r="K40" s="10"/>
      <c r="L40" s="10">
        <f t="shared" ca="1" si="10"/>
        <v>56.7</v>
      </c>
      <c r="M40" s="10">
        <f t="shared" ca="1" si="10"/>
        <v>61.9</v>
      </c>
      <c r="N40" s="10"/>
      <c r="O40" s="10">
        <f t="shared" ca="1" si="11"/>
        <v>55.8</v>
      </c>
      <c r="P40" s="10">
        <f t="shared" ca="1" si="11"/>
        <v>60.5</v>
      </c>
      <c r="Q40" s="10"/>
    </row>
    <row r="41" spans="2:17" x14ac:dyDescent="0.3">
      <c r="B41" s="8" t="s">
        <v>76</v>
      </c>
      <c r="C41" s="11">
        <f t="shared" ca="1" si="10"/>
        <v>51.1</v>
      </c>
      <c r="D41" s="11">
        <f t="shared" ca="1" si="10"/>
        <v>53</v>
      </c>
      <c r="E41" s="11"/>
      <c r="F41" s="11">
        <f t="shared" ca="1" si="10"/>
        <v>49.9</v>
      </c>
      <c r="G41" s="11">
        <f t="shared" ca="1" si="10"/>
        <v>54</v>
      </c>
      <c r="H41" s="11"/>
      <c r="I41" s="11">
        <f t="shared" ca="1" si="10"/>
        <v>53.1</v>
      </c>
      <c r="J41" s="11">
        <f t="shared" ca="1" si="10"/>
        <v>49.9</v>
      </c>
      <c r="K41" s="11"/>
      <c r="L41" s="11">
        <f t="shared" ca="1" si="10"/>
        <v>53.3</v>
      </c>
      <c r="M41" s="11">
        <f t="shared" ca="1" si="10"/>
        <v>52.4</v>
      </c>
      <c r="N41" s="11"/>
      <c r="O41" s="11">
        <f t="shared" ca="1" si="11"/>
        <v>51.1</v>
      </c>
      <c r="P41" s="11">
        <f t="shared" ca="1" si="11"/>
        <v>52</v>
      </c>
      <c r="Q41" s="11"/>
    </row>
    <row r="42" spans="2:17" x14ac:dyDescent="0.3">
      <c r="B42" s="9" t="s">
        <v>92</v>
      </c>
      <c r="C42" s="12" t="str">
        <f t="shared" ca="1" si="10"/>
        <v>N</v>
      </c>
      <c r="D42" s="12" t="str">
        <f t="shared" ca="1" si="10"/>
        <v>N</v>
      </c>
      <c r="E42" s="12"/>
      <c r="F42" s="33" t="str">
        <f t="shared" ca="1" si="10"/>
        <v>Y</v>
      </c>
      <c r="G42" s="12" t="str">
        <f t="shared" ca="1" si="10"/>
        <v>N</v>
      </c>
      <c r="H42" s="12"/>
      <c r="I42" s="33" t="str">
        <f t="shared" ca="1" si="10"/>
        <v>Y</v>
      </c>
      <c r="J42" s="12" t="str">
        <f t="shared" ca="1" si="10"/>
        <v>N</v>
      </c>
      <c r="K42" s="12"/>
      <c r="L42" s="33" t="str">
        <f t="shared" ca="1" si="10"/>
        <v>Y</v>
      </c>
      <c r="M42" s="12" t="str">
        <f t="shared" ca="1" si="10"/>
        <v>N</v>
      </c>
      <c r="N42" s="12"/>
      <c r="O42" s="33" t="str">
        <f t="shared" ca="1" si="11"/>
        <v>Y</v>
      </c>
      <c r="P42" s="12" t="str">
        <f t="shared" ca="1" si="11"/>
        <v>N</v>
      </c>
      <c r="Q42" s="12"/>
    </row>
    <row r="43" spans="2:17" x14ac:dyDescent="0.3">
      <c r="B43" s="13" t="s">
        <v>77</v>
      </c>
      <c r="C43" s="14">
        <f t="shared" ca="1" si="10"/>
        <v>908.72299999999996</v>
      </c>
      <c r="D43" s="14">
        <f t="shared" ca="1" si="10"/>
        <v>905.36900000000003</v>
      </c>
      <c r="E43" s="14"/>
      <c r="F43" s="34">
        <f t="shared" ca="1" si="10"/>
        <v>589.32299999999998</v>
      </c>
      <c r="G43" s="14">
        <f t="shared" ca="1" si="10"/>
        <v>906.69</v>
      </c>
      <c r="H43" s="14"/>
      <c r="I43" s="34">
        <f t="shared" ca="1" si="10"/>
        <v>248.785</v>
      </c>
      <c r="J43" s="14">
        <f t="shared" ca="1" si="10"/>
        <v>909.01800000000003</v>
      </c>
      <c r="K43" s="14"/>
      <c r="L43" s="34">
        <f t="shared" ca="1" si="10"/>
        <v>318.65800000000002</v>
      </c>
      <c r="M43" s="14">
        <f t="shared" ca="1" si="10"/>
        <v>908.20399999999995</v>
      </c>
      <c r="N43" s="14"/>
      <c r="O43" s="34">
        <f t="shared" ca="1" si="11"/>
        <v>178.21</v>
      </c>
      <c r="P43" s="14">
        <f t="shared" ca="1" si="11"/>
        <v>909.22299999999996</v>
      </c>
      <c r="Q43" s="14"/>
    </row>
    <row r="44" spans="2:17" x14ac:dyDescent="0.3">
      <c r="B44" s="9" t="s">
        <v>78</v>
      </c>
      <c r="C44" s="10">
        <f t="shared" ca="1" si="10"/>
        <v>19970</v>
      </c>
      <c r="D44" s="10">
        <f t="shared" ca="1" si="10"/>
        <v>27611</v>
      </c>
      <c r="E44" s="10"/>
      <c r="F44" s="10">
        <f t="shared" ca="1" si="10"/>
        <v>22922</v>
      </c>
      <c r="G44" s="10">
        <f t="shared" ca="1" si="10"/>
        <v>27503</v>
      </c>
      <c r="H44" s="10"/>
      <c r="I44" s="10">
        <f t="shared" ca="1" si="10"/>
        <v>9260</v>
      </c>
      <c r="J44" s="10">
        <f t="shared" ca="1" si="10"/>
        <v>27448</v>
      </c>
      <c r="K44" s="10"/>
      <c r="L44" s="10">
        <f t="shared" ca="1" si="10"/>
        <v>12227</v>
      </c>
      <c r="M44" s="10">
        <f t="shared" ca="1" si="10"/>
        <v>27965</v>
      </c>
      <c r="N44" s="10"/>
      <c r="O44" s="10">
        <f t="shared" ca="1" si="11"/>
        <v>6398</v>
      </c>
      <c r="P44" s="10">
        <f t="shared" ca="1" si="11"/>
        <v>27160</v>
      </c>
      <c r="Q44" s="10"/>
    </row>
    <row r="45" spans="2:17" x14ac:dyDescent="0.3">
      <c r="B45" s="9" t="s">
        <v>79</v>
      </c>
      <c r="C45" s="10">
        <f t="shared" ca="1" si="10"/>
        <v>86</v>
      </c>
      <c r="D45" s="10">
        <f t="shared" ca="1" si="10"/>
        <v>81</v>
      </c>
      <c r="E45" s="10"/>
      <c r="F45" s="10">
        <f t="shared" ca="1" si="10"/>
        <v>78</v>
      </c>
      <c r="G45" s="10">
        <f t="shared" ca="1" si="10"/>
        <v>175</v>
      </c>
      <c r="H45" s="10"/>
      <c r="I45" s="10">
        <f t="shared" ca="1" si="10"/>
        <v>34</v>
      </c>
      <c r="J45" s="10">
        <f t="shared" ca="1" si="10"/>
        <v>167</v>
      </c>
      <c r="K45" s="10"/>
      <c r="L45" s="10">
        <f t="shared" ca="1" si="10"/>
        <v>56</v>
      </c>
      <c r="M45" s="10">
        <f t="shared" ca="1" si="10"/>
        <v>154</v>
      </c>
      <c r="N45" s="10"/>
      <c r="O45" s="10">
        <f t="shared" ca="1" si="11"/>
        <v>40</v>
      </c>
      <c r="P45" s="10">
        <f t="shared" ca="1" si="11"/>
        <v>182</v>
      </c>
      <c r="Q45" s="10"/>
    </row>
    <row r="46" spans="2:17" x14ac:dyDescent="0.3">
      <c r="B46" s="8" t="s">
        <v>80</v>
      </c>
      <c r="C46" s="15">
        <f t="shared" ca="1" si="10"/>
        <v>0.43064596895343016</v>
      </c>
      <c r="D46" s="15">
        <f t="shared" ca="1" si="10"/>
        <v>0.29336134149433196</v>
      </c>
      <c r="E46" s="15"/>
      <c r="F46" s="15">
        <f t="shared" ca="1" si="10"/>
        <v>0.3402844428932903</v>
      </c>
      <c r="G46" s="15">
        <f t="shared" ca="1" si="10"/>
        <v>0.63629422244846023</v>
      </c>
      <c r="H46" s="15"/>
      <c r="I46" s="15">
        <f t="shared" ca="1" si="10"/>
        <v>0.367170626349892</v>
      </c>
      <c r="J46" s="15">
        <f t="shared" ca="1" si="10"/>
        <v>0.6084232002331682</v>
      </c>
      <c r="K46" s="15"/>
      <c r="L46" s="15">
        <f t="shared" ca="1" si="10"/>
        <v>0.45800278073116873</v>
      </c>
      <c r="M46" s="15">
        <f t="shared" ca="1" si="10"/>
        <v>0.55068836045056324</v>
      </c>
      <c r="N46" s="15"/>
      <c r="O46" s="15">
        <f t="shared" ca="1" si="11"/>
        <v>0.62519537355423571</v>
      </c>
      <c r="P46" s="15">
        <f t="shared" ca="1" si="11"/>
        <v>0.67010309278350511</v>
      </c>
      <c r="Q46" s="15"/>
    </row>
    <row r="49" spans="1:17" x14ac:dyDescent="0.3">
      <c r="B49" s="35"/>
      <c r="C49" s="16" t="str">
        <f>C35</f>
        <v>1x6Gb</v>
      </c>
      <c r="D49" s="16" t="str">
        <f t="shared" ref="D49" si="12">D35</f>
        <v>DB_1x6Gb</v>
      </c>
      <c r="E49" s="16"/>
      <c r="F49" s="16" t="str">
        <f t="shared" ref="F49:G49" si="13">F35</f>
        <v>2x6Gb</v>
      </c>
      <c r="G49" s="16" t="str">
        <f t="shared" si="13"/>
        <v>DB_2x6Gb</v>
      </c>
      <c r="H49" s="16"/>
      <c r="I49" s="16" t="str">
        <f t="shared" ref="I49:J49" si="14">I35</f>
        <v>3x6Gb</v>
      </c>
      <c r="J49" s="16" t="str">
        <f t="shared" si="14"/>
        <v>DB_3x6Gb</v>
      </c>
      <c r="K49" s="16"/>
      <c r="L49" s="16" t="str">
        <f t="shared" ref="L49:M49" si="15">L35</f>
        <v>4x6Gb</v>
      </c>
      <c r="M49" s="16" t="str">
        <f t="shared" si="15"/>
        <v>DB_4x6Gb</v>
      </c>
      <c r="N49" s="16"/>
      <c r="O49" s="16" t="str">
        <f t="shared" ref="O49:P49" si="16">O35</f>
        <v>6x6Gb</v>
      </c>
      <c r="P49" s="16" t="str">
        <f t="shared" si="16"/>
        <v>DB_6x6Gb</v>
      </c>
      <c r="Q49" s="16"/>
    </row>
    <row r="50" spans="1:17" hidden="1" outlineLevel="1" x14ac:dyDescent="0.3">
      <c r="B50" s="13" t="s">
        <v>78</v>
      </c>
      <c r="C50" s="10">
        <f t="shared" ref="C50:D50" ca="1" si="17">VLOOKUP($A52,INDIRECT(_xlfn.CONCAT($C$1,C$49,$C$1,"!L:T"),1),2,0)</f>
        <v>233</v>
      </c>
      <c r="D50" s="10">
        <f t="shared" ca="1" si="17"/>
        <v>284</v>
      </c>
      <c r="E50" s="10"/>
      <c r="F50" s="10">
        <f t="shared" ref="F50:G50" ca="1" si="18">VLOOKUP($A52,INDIRECT(_xlfn.CONCAT($C$1,F$49,$C$1,"!L:T"),1),2,0)</f>
        <v>197</v>
      </c>
      <c r="G50" s="10">
        <f t="shared" ca="1" si="18"/>
        <v>292</v>
      </c>
      <c r="H50" s="10"/>
      <c r="I50" s="10">
        <f t="shared" ref="I50:J50" ca="1" si="19">VLOOKUP($A52,INDIRECT(_xlfn.CONCAT($C$1,I$49,$C$1,"!L:T"),1),2,0)</f>
        <v>79</v>
      </c>
      <c r="J50" s="10">
        <f t="shared" ca="1" si="19"/>
        <v>290</v>
      </c>
      <c r="K50" s="10"/>
      <c r="L50" s="10">
        <f t="shared" ref="L50:M50" ca="1" si="20">VLOOKUP($A52,INDIRECT(_xlfn.CONCAT($C$1,L$49,$C$1,"!L:T"),1),2,0)</f>
        <v>110</v>
      </c>
      <c r="M50" s="10">
        <f t="shared" ca="1" si="20"/>
        <v>296</v>
      </c>
      <c r="N50" s="10"/>
      <c r="O50" s="10">
        <f t="shared" ref="O50:P50" ca="1" si="21">VLOOKUP($A52,INDIRECT(_xlfn.CONCAT($C$1,O$49,$C$1,"!L:T"),1),2,0)</f>
        <v>57</v>
      </c>
      <c r="P50" s="10">
        <f t="shared" ca="1" si="21"/>
        <v>289</v>
      </c>
      <c r="Q50" s="10"/>
    </row>
    <row r="51" spans="1:17" hidden="1" outlineLevel="1" x14ac:dyDescent="0.3">
      <c r="B51" s="13" t="s">
        <v>72</v>
      </c>
      <c r="C51" s="10">
        <f t="shared" ref="C51:P51" ca="1" si="22">VLOOKUP($A52,INDIRECT(_xlfn.CONCAT($C$1,C$49,$C$1,"!L:T"),1),9,0)</f>
        <v>44</v>
      </c>
      <c r="D51" s="10">
        <f t="shared" ca="1" si="22"/>
        <v>29</v>
      </c>
      <c r="E51" s="10"/>
      <c r="F51" s="10">
        <f t="shared" ca="1" si="22"/>
        <v>63</v>
      </c>
      <c r="G51" s="10">
        <f t="shared" ca="1" si="22"/>
        <v>126</v>
      </c>
      <c r="H51" s="10"/>
      <c r="I51" s="10">
        <f t="shared" ca="1" si="22"/>
        <v>27</v>
      </c>
      <c r="J51" s="10">
        <f t="shared" ca="1" si="22"/>
        <v>123</v>
      </c>
      <c r="K51" s="10"/>
      <c r="L51" s="10">
        <f t="shared" ca="1" si="22"/>
        <v>39</v>
      </c>
      <c r="M51" s="10">
        <f t="shared" ca="1" si="22"/>
        <v>101</v>
      </c>
      <c r="N51" s="10"/>
      <c r="O51" s="10">
        <f t="shared" ca="1" si="22"/>
        <v>30</v>
      </c>
      <c r="P51" s="10">
        <f t="shared" ca="1" si="22"/>
        <v>133</v>
      </c>
      <c r="Q51" s="10"/>
    </row>
    <row r="52" spans="1:17" collapsed="1" x14ac:dyDescent="0.3">
      <c r="A52" s="29" t="s">
        <v>31</v>
      </c>
      <c r="B52" s="36" t="str">
        <f>_xlfn.CONCAT("Error rate ",A52)</f>
        <v>Error rate TC_Ed_Editpost</v>
      </c>
      <c r="C52" s="20">
        <f t="shared" ref="C52:D52" ca="1" si="23">IF(ISERR(C51/C50),"-",C51/C50)</f>
        <v>0.18884120171673821</v>
      </c>
      <c r="D52" s="20">
        <f t="shared" ca="1" si="23"/>
        <v>0.10211267605633803</v>
      </c>
      <c r="E52" s="20"/>
      <c r="F52" s="20">
        <f t="shared" ref="F52:G52" ca="1" si="24">IF(ISERR(F51/F50),"-",F51/F50)</f>
        <v>0.31979695431472083</v>
      </c>
      <c r="G52" s="20">
        <f t="shared" ca="1" si="24"/>
        <v>0.4315068493150685</v>
      </c>
      <c r="H52" s="20"/>
      <c r="I52" s="20">
        <f t="shared" ref="I52:J52" ca="1" si="25">IF(ISERR(I51/I50),"-",I51/I50)</f>
        <v>0.34177215189873417</v>
      </c>
      <c r="J52" s="20">
        <f t="shared" ca="1" si="25"/>
        <v>0.42413793103448277</v>
      </c>
      <c r="K52" s="20"/>
      <c r="L52" s="20">
        <f t="shared" ref="L52:M52" ca="1" si="26">IF(ISERR(L51/L50),"-",L51/L50)</f>
        <v>0.35454545454545455</v>
      </c>
      <c r="M52" s="20">
        <f t="shared" ca="1" si="26"/>
        <v>0.34121621621621623</v>
      </c>
      <c r="N52" s="20"/>
      <c r="O52" s="20">
        <f t="shared" ref="O52:P52" ca="1" si="27">IF(ISERR(O51/O50),"-",O51/O50)</f>
        <v>0.52631578947368418</v>
      </c>
      <c r="P52" s="20">
        <f t="shared" ca="1" si="27"/>
        <v>0.46020761245674741</v>
      </c>
      <c r="Q52" s="20"/>
    </row>
    <row r="53" spans="1:17" hidden="1" outlineLevel="1" x14ac:dyDescent="0.3">
      <c r="B53" s="13" t="s">
        <v>78</v>
      </c>
      <c r="C53" s="10">
        <f t="shared" ref="C53:D53" ca="1" si="28">VLOOKUP($A55,INDIRECT(_xlfn.CONCAT($C$1,C$49,$C$1,"!L:T"),1),2,0)</f>
        <v>1580</v>
      </c>
      <c r="D53" s="10">
        <f t="shared" ca="1" si="28"/>
        <v>1720</v>
      </c>
      <c r="E53" s="10"/>
      <c r="F53" s="10">
        <f t="shared" ref="F53:G53" ca="1" si="29">VLOOKUP($A55,INDIRECT(_xlfn.CONCAT($C$1,F$49,$C$1,"!L:T"),1),2,0)</f>
        <v>1470</v>
      </c>
      <c r="G53" s="10">
        <f t="shared" ca="1" si="29"/>
        <v>1700</v>
      </c>
      <c r="H53" s="10"/>
      <c r="I53" s="10">
        <f t="shared" ref="I53:J53" ca="1" si="30">VLOOKUP($A55,INDIRECT(_xlfn.CONCAT($C$1,I$49,$C$1,"!L:T"),1),2,0)</f>
        <v>591</v>
      </c>
      <c r="J53" s="10">
        <f t="shared" ca="1" si="30"/>
        <v>1710</v>
      </c>
      <c r="K53" s="10"/>
      <c r="L53" s="10">
        <f t="shared" ref="L53:M53" ca="1" si="31">VLOOKUP($A55,INDIRECT(_xlfn.CONCAT($C$1,L$49,$C$1,"!L:T"),1),2,0)</f>
        <v>786</v>
      </c>
      <c r="M53" s="10">
        <f t="shared" ca="1" si="31"/>
        <v>1780</v>
      </c>
      <c r="N53" s="10"/>
      <c r="O53" s="10">
        <f t="shared" ref="O53:P53" ca="1" si="32">VLOOKUP($A55,INDIRECT(_xlfn.CONCAT($C$1,O$49,$C$1,"!L:T"),1),2,0)</f>
        <v>377</v>
      </c>
      <c r="P53" s="10">
        <f t="shared" ca="1" si="32"/>
        <v>1740</v>
      </c>
      <c r="Q53" s="10"/>
    </row>
    <row r="54" spans="1:17" hidden="1" outlineLevel="1" x14ac:dyDescent="0.3">
      <c r="B54" s="13" t="s">
        <v>72</v>
      </c>
      <c r="C54" s="10">
        <f t="shared" ref="C54:P78" ca="1" si="33">VLOOKUP($A55,INDIRECT(_xlfn.CONCAT($C$1,C$49,$C$1,"!L:T"),1),9,0)</f>
        <v>8</v>
      </c>
      <c r="D54" s="10">
        <f t="shared" ca="1" si="33"/>
        <v>12</v>
      </c>
      <c r="E54" s="10"/>
      <c r="F54" s="10">
        <f t="shared" ca="1" si="33"/>
        <v>10</v>
      </c>
      <c r="G54" s="10">
        <f t="shared" ca="1" si="33"/>
        <v>13</v>
      </c>
      <c r="H54" s="10"/>
      <c r="I54" s="10">
        <f t="shared" ca="1" si="33"/>
        <v>3</v>
      </c>
      <c r="J54" s="10">
        <f t="shared" ca="1" si="33"/>
        <v>13</v>
      </c>
      <c r="K54" s="10"/>
      <c r="L54" s="10">
        <f t="shared" ca="1" si="33"/>
        <v>8</v>
      </c>
      <c r="M54" s="10">
        <f t="shared" ca="1" si="33"/>
        <v>18</v>
      </c>
      <c r="N54" s="10"/>
      <c r="O54" s="10">
        <f t="shared" ca="1" si="33"/>
        <v>6</v>
      </c>
      <c r="P54" s="10">
        <f t="shared" ca="1" si="33"/>
        <v>9</v>
      </c>
      <c r="Q54" s="10"/>
    </row>
    <row r="55" spans="1:17" collapsed="1" x14ac:dyDescent="0.3">
      <c r="A55" s="29" t="s">
        <v>32</v>
      </c>
      <c r="B55" s="13" t="str">
        <f t="shared" ref="B55" si="34">_xlfn.CONCAT("Error rate ",A55)</f>
        <v>Error rate leave a comment</v>
      </c>
      <c r="C55" s="17">
        <f t="shared" ref="C55:D55" ca="1" si="35">IF(ISERR(C54/C53),"-",C54/C53)</f>
        <v>5.0632911392405064E-3</v>
      </c>
      <c r="D55" s="17">
        <f t="shared" ca="1" si="35"/>
        <v>6.9767441860465115E-3</v>
      </c>
      <c r="E55" s="17"/>
      <c r="F55" s="17">
        <f t="shared" ref="F55:G55" ca="1" si="36">IF(ISERR(F54/F53),"-",F54/F53)</f>
        <v>6.8027210884353739E-3</v>
      </c>
      <c r="G55" s="17">
        <f t="shared" ca="1" si="36"/>
        <v>7.6470588235294122E-3</v>
      </c>
      <c r="H55" s="17"/>
      <c r="I55" s="17">
        <f t="shared" ref="I55:J55" ca="1" si="37">IF(ISERR(I54/I53),"-",I54/I53)</f>
        <v>5.076142131979695E-3</v>
      </c>
      <c r="J55" s="17">
        <f t="shared" ca="1" si="37"/>
        <v>7.6023391812865496E-3</v>
      </c>
      <c r="K55" s="17"/>
      <c r="L55" s="17">
        <f t="shared" ref="L55:M55" ca="1" si="38">IF(ISERR(L54/L53),"-",L54/L53)</f>
        <v>1.0178117048346057E-2</v>
      </c>
      <c r="M55" s="17">
        <f t="shared" ca="1" si="38"/>
        <v>1.0112359550561797E-2</v>
      </c>
      <c r="N55" s="17"/>
      <c r="O55" s="17">
        <f t="shared" ref="O55:P55" ca="1" si="39">IF(ISERR(O54/O53),"-",O54/O53)</f>
        <v>1.5915119363395226E-2</v>
      </c>
      <c r="P55" s="17">
        <f t="shared" ca="1" si="39"/>
        <v>5.1724137931034482E-3</v>
      </c>
      <c r="Q55" s="17"/>
    </row>
    <row r="56" spans="1:17" hidden="1" outlineLevel="1" x14ac:dyDescent="0.3">
      <c r="B56" s="13" t="s">
        <v>78</v>
      </c>
      <c r="C56" s="10">
        <f t="shared" ref="C56:D56" ca="1" si="40">VLOOKUP($A58,INDIRECT(_xlfn.CONCAT($C$1,C$49,$C$1,"!L:T"),1),2,0)</f>
        <v>5480</v>
      </c>
      <c r="D56" s="10">
        <f t="shared" ca="1" si="40"/>
        <v>5700</v>
      </c>
      <c r="E56" s="10"/>
      <c r="F56" s="10">
        <f t="shared" ref="F56:G56" ca="1" si="41">VLOOKUP($A58,INDIRECT(_xlfn.CONCAT($C$1,F$49,$C$1,"!L:T"),1),2,0)</f>
        <v>4820</v>
      </c>
      <c r="G56" s="10">
        <f t="shared" ca="1" si="41"/>
        <v>5640</v>
      </c>
      <c r="H56" s="10"/>
      <c r="I56" s="10">
        <f t="shared" ref="I56:J56" ca="1" si="42">VLOOKUP($A58,INDIRECT(_xlfn.CONCAT($C$1,I$49,$C$1,"!L:T"),1),2,0)</f>
        <v>1860</v>
      </c>
      <c r="J56" s="10">
        <f t="shared" ca="1" si="42"/>
        <v>5640</v>
      </c>
      <c r="K56" s="10"/>
      <c r="L56" s="10">
        <f t="shared" ref="L56:M56" ca="1" si="43">VLOOKUP($A58,INDIRECT(_xlfn.CONCAT($C$1,L$49,$C$1,"!L:T"),1),2,0)</f>
        <v>2560</v>
      </c>
      <c r="M56" s="10">
        <f t="shared" ca="1" si="43"/>
        <v>5720</v>
      </c>
      <c r="N56" s="10"/>
      <c r="O56" s="10">
        <f t="shared" ref="O56:P56" ca="1" si="44">VLOOKUP($A58,INDIRECT(_xlfn.CONCAT($C$1,O$49,$C$1,"!L:T"),1),2,0)</f>
        <v>1290</v>
      </c>
      <c r="P56" s="10">
        <f t="shared" ca="1" si="44"/>
        <v>5530</v>
      </c>
      <c r="Q56" s="10"/>
    </row>
    <row r="57" spans="1:17" hidden="1" outlineLevel="1" x14ac:dyDescent="0.3">
      <c r="B57" s="13" t="s">
        <v>72</v>
      </c>
      <c r="C57" s="10" t="str">
        <f t="shared" ca="1" si="33"/>
        <v>-</v>
      </c>
      <c r="D57" s="10">
        <f t="shared" ca="1" si="33"/>
        <v>20</v>
      </c>
      <c r="E57" s="10"/>
      <c r="F57" s="10">
        <f t="shared" ca="1" si="33"/>
        <v>1</v>
      </c>
      <c r="G57" s="10">
        <f t="shared" ca="1" si="33"/>
        <v>20</v>
      </c>
      <c r="H57" s="10"/>
      <c r="I57" s="10">
        <f t="shared" ca="1" si="33"/>
        <v>2</v>
      </c>
      <c r="J57" s="10">
        <f t="shared" ca="1" si="33"/>
        <v>16</v>
      </c>
      <c r="K57" s="10"/>
      <c r="L57" s="10">
        <f t="shared" ca="1" si="33"/>
        <v>3</v>
      </c>
      <c r="M57" s="10">
        <f t="shared" ca="1" si="33"/>
        <v>22</v>
      </c>
      <c r="N57" s="10"/>
      <c r="O57" s="10">
        <f t="shared" ca="1" si="33"/>
        <v>1</v>
      </c>
      <c r="P57" s="10">
        <f t="shared" ca="1" si="33"/>
        <v>25</v>
      </c>
      <c r="Q57" s="10"/>
    </row>
    <row r="58" spans="1:17" collapsed="1" x14ac:dyDescent="0.3">
      <c r="A58" s="29" t="s">
        <v>35</v>
      </c>
      <c r="B58" s="13" t="str">
        <f t="shared" ref="B58" si="45">_xlfn.CONCAT("Error rate ",A58)</f>
        <v>Error rate Open Random post</v>
      </c>
      <c r="C58" s="17" t="str">
        <f t="shared" ref="C58:D58" ca="1" si="46">IF(ISERR(C57/C56),"-",C57/C56)</f>
        <v>-</v>
      </c>
      <c r="D58" s="17">
        <f t="shared" ca="1" si="46"/>
        <v>3.5087719298245615E-3</v>
      </c>
      <c r="E58" s="17"/>
      <c r="F58" s="17">
        <f t="shared" ref="F58:G58" ca="1" si="47">IF(ISERR(F57/F56),"-",F57/F56)</f>
        <v>2.0746887966804979E-4</v>
      </c>
      <c r="G58" s="17">
        <f t="shared" ca="1" si="47"/>
        <v>3.5460992907801418E-3</v>
      </c>
      <c r="H58" s="17"/>
      <c r="I58" s="17">
        <f t="shared" ref="I58:J58" ca="1" si="48">IF(ISERR(I57/I56),"-",I57/I56)</f>
        <v>1.0752688172043011E-3</v>
      </c>
      <c r="J58" s="17">
        <f t="shared" ca="1" si="48"/>
        <v>2.8368794326241137E-3</v>
      </c>
      <c r="K58" s="17"/>
      <c r="L58" s="17">
        <f t="shared" ref="L58:M58" ca="1" si="49">IF(ISERR(L57/L56),"-",L57/L56)</f>
        <v>1.171875E-3</v>
      </c>
      <c r="M58" s="17">
        <f t="shared" ca="1" si="49"/>
        <v>3.8461538461538464E-3</v>
      </c>
      <c r="N58" s="17"/>
      <c r="O58" s="17">
        <f t="shared" ref="O58:P58" ca="1" si="50">IF(ISERR(O57/O56),"-",O57/O56)</f>
        <v>7.7519379844961239E-4</v>
      </c>
      <c r="P58" s="17">
        <f t="shared" ca="1" si="50"/>
        <v>4.5207956600361665E-3</v>
      </c>
      <c r="Q58" s="17"/>
    </row>
    <row r="59" spans="1:17" hidden="1" outlineLevel="1" x14ac:dyDescent="0.3">
      <c r="B59" s="13" t="s">
        <v>78</v>
      </c>
      <c r="C59" s="10">
        <f t="shared" ref="C59:D59" ca="1" si="51">VLOOKUP($A61,INDIRECT(_xlfn.CONCAT($C$1,C$49,$C$1,"!L:T"),1),2,0)</f>
        <v>163</v>
      </c>
      <c r="D59" s="10">
        <f t="shared" ca="1" si="51"/>
        <v>216</v>
      </c>
      <c r="E59" s="10"/>
      <c r="F59" s="10">
        <f t="shared" ref="F59:G59" ca="1" si="52">VLOOKUP($A61,INDIRECT(_xlfn.CONCAT($C$1,F$49,$C$1,"!L:T"),1),2,0)</f>
        <v>156</v>
      </c>
      <c r="G59" s="10">
        <f t="shared" ca="1" si="52"/>
        <v>233</v>
      </c>
      <c r="H59" s="10"/>
      <c r="I59" s="10">
        <f t="shared" ref="I59:J59" ca="1" si="53">VLOOKUP($A61,INDIRECT(_xlfn.CONCAT($C$1,I$49,$C$1,"!L:T"),1),2,0)</f>
        <v>64</v>
      </c>
      <c r="J59" s="10">
        <f t="shared" ca="1" si="53"/>
        <v>237</v>
      </c>
      <c r="K59" s="10"/>
      <c r="L59" s="10">
        <f t="shared" ref="L59:M59" ca="1" si="54">VLOOKUP($A61,INDIRECT(_xlfn.CONCAT($C$1,L$49,$C$1,"!L:T"),1),2,0)</f>
        <v>90</v>
      </c>
      <c r="M59" s="10">
        <f t="shared" ca="1" si="54"/>
        <v>242</v>
      </c>
      <c r="N59" s="10"/>
      <c r="O59" s="10">
        <f t="shared" ref="O59:P59" ca="1" si="55">VLOOKUP($A61,INDIRECT(_xlfn.CONCAT($C$1,O$49,$C$1,"!L:T"),1),2,0)</f>
        <v>47</v>
      </c>
      <c r="P59" s="10">
        <f t="shared" ca="1" si="55"/>
        <v>238</v>
      </c>
      <c r="Q59" s="10"/>
    </row>
    <row r="60" spans="1:17" hidden="1" outlineLevel="1" x14ac:dyDescent="0.3">
      <c r="B60" s="13" t="s">
        <v>72</v>
      </c>
      <c r="C60" s="10">
        <f t="shared" ca="1" si="33"/>
        <v>1</v>
      </c>
      <c r="D60" s="10">
        <f t="shared" ca="1" si="33"/>
        <v>2</v>
      </c>
      <c r="E60" s="10"/>
      <c r="F60" s="10">
        <f t="shared" ca="1" si="33"/>
        <v>2</v>
      </c>
      <c r="G60" s="10" t="str">
        <f t="shared" ca="1" si="33"/>
        <v>-</v>
      </c>
      <c r="H60" s="10"/>
      <c r="I60" s="10" t="str">
        <f t="shared" ca="1" si="33"/>
        <v>-</v>
      </c>
      <c r="J60" s="10">
        <f t="shared" ca="1" si="33"/>
        <v>1</v>
      </c>
      <c r="K60" s="10"/>
      <c r="L60" s="10">
        <f t="shared" ca="1" si="33"/>
        <v>1</v>
      </c>
      <c r="M60" s="10">
        <f t="shared" ca="1" si="33"/>
        <v>1</v>
      </c>
      <c r="N60" s="10"/>
      <c r="O60" s="10" t="str">
        <f t="shared" ca="1" si="33"/>
        <v>-</v>
      </c>
      <c r="P60" s="10" t="str">
        <f t="shared" ca="1" si="33"/>
        <v>-</v>
      </c>
      <c r="Q60" s="10"/>
    </row>
    <row r="61" spans="1:17" collapsed="1" x14ac:dyDescent="0.3">
      <c r="A61" s="29" t="s">
        <v>34</v>
      </c>
      <c r="B61" s="13" t="str">
        <f t="shared" ref="B61" si="56">_xlfn.CONCAT("Error rate ",A61)</f>
        <v>Error rate TC_Ad_Add user</v>
      </c>
      <c r="C61" s="17">
        <f t="shared" ref="C61:D61" ca="1" si="57">IF(ISERR(C60/C59),"-",C60/C59)</f>
        <v>6.1349693251533744E-3</v>
      </c>
      <c r="D61" s="17">
        <f t="shared" ca="1" si="57"/>
        <v>9.2592592592592587E-3</v>
      </c>
      <c r="E61" s="17"/>
      <c r="F61" s="17">
        <f t="shared" ref="F61:G61" ca="1" si="58">IF(ISERR(F60/F59),"-",F60/F59)</f>
        <v>1.282051282051282E-2</v>
      </c>
      <c r="G61" s="17" t="str">
        <f t="shared" ca="1" si="58"/>
        <v>-</v>
      </c>
      <c r="H61" s="17"/>
      <c r="I61" s="17" t="str">
        <f t="shared" ref="I61:J61" ca="1" si="59">IF(ISERR(I60/I59),"-",I60/I59)</f>
        <v>-</v>
      </c>
      <c r="J61" s="17">
        <f t="shared" ca="1" si="59"/>
        <v>4.2194092827004216E-3</v>
      </c>
      <c r="K61" s="17"/>
      <c r="L61" s="17">
        <f t="shared" ref="L61:M61" ca="1" si="60">IF(ISERR(L60/L59),"-",L60/L59)</f>
        <v>1.1111111111111112E-2</v>
      </c>
      <c r="M61" s="17">
        <f t="shared" ca="1" si="60"/>
        <v>4.1322314049586778E-3</v>
      </c>
      <c r="N61" s="17"/>
      <c r="O61" s="17" t="str">
        <f t="shared" ref="O61:P61" ca="1" si="61">IF(ISERR(O60/O59),"-",O60/O59)</f>
        <v>-</v>
      </c>
      <c r="P61" s="17" t="str">
        <f t="shared" ca="1" si="61"/>
        <v>-</v>
      </c>
      <c r="Q61" s="17"/>
    </row>
    <row r="62" spans="1:17" hidden="1" outlineLevel="1" x14ac:dyDescent="0.3">
      <c r="B62" s="13" t="s">
        <v>78</v>
      </c>
      <c r="C62" s="10">
        <f t="shared" ref="C62:D62" ca="1" si="62">VLOOKUP($A64,INDIRECT(_xlfn.CONCAT($C$1,C$49,$C$1,"!L:T"),1),2,0)</f>
        <v>1920</v>
      </c>
      <c r="D62" s="10">
        <f t="shared" ca="1" si="62"/>
        <v>1850</v>
      </c>
      <c r="E62" s="10"/>
      <c r="F62" s="10">
        <f t="shared" ref="F62:G62" ca="1" si="63">VLOOKUP($A64,INDIRECT(_xlfn.CONCAT($C$1,F$49,$C$1,"!L:T"),1),2,0)</f>
        <v>1650</v>
      </c>
      <c r="G62" s="10">
        <f t="shared" ca="1" si="63"/>
        <v>2000</v>
      </c>
      <c r="H62" s="10"/>
      <c r="I62" s="10">
        <f t="shared" ref="I62:J62" ca="1" si="64">VLOOKUP($A64,INDIRECT(_xlfn.CONCAT($C$1,I$49,$C$1,"!L:T"),1),2,0)</f>
        <v>660</v>
      </c>
      <c r="J62" s="10">
        <f t="shared" ca="1" si="64"/>
        <v>1930</v>
      </c>
      <c r="K62" s="10"/>
      <c r="L62" s="10">
        <f t="shared" ref="L62:M62" ca="1" si="65">VLOOKUP($A64,INDIRECT(_xlfn.CONCAT($C$1,L$49,$C$1,"!L:T"),1),2,0)</f>
        <v>874</v>
      </c>
      <c r="M62" s="10">
        <f t="shared" ca="1" si="65"/>
        <v>1940</v>
      </c>
      <c r="N62" s="10"/>
      <c r="O62" s="10">
        <f t="shared" ref="O62:P62" ca="1" si="66">VLOOKUP($A64,INDIRECT(_xlfn.CONCAT($C$1,O$49,$C$1,"!L:T"),1),2,0)</f>
        <v>463</v>
      </c>
      <c r="P62" s="10">
        <f t="shared" ca="1" si="66"/>
        <v>1880</v>
      </c>
      <c r="Q62" s="10"/>
    </row>
    <row r="63" spans="1:17" hidden="1" outlineLevel="1" x14ac:dyDescent="0.3">
      <c r="B63" s="13" t="s">
        <v>72</v>
      </c>
      <c r="C63" s="10" t="str">
        <f t="shared" ca="1" si="33"/>
        <v>-</v>
      </c>
      <c r="D63" s="10" t="str">
        <f t="shared" ca="1" si="33"/>
        <v>-</v>
      </c>
      <c r="E63" s="10"/>
      <c r="F63" s="10" t="str">
        <f t="shared" ca="1" si="33"/>
        <v>-</v>
      </c>
      <c r="G63" s="10" t="str">
        <f t="shared" ca="1" si="33"/>
        <v>-</v>
      </c>
      <c r="H63" s="10"/>
      <c r="I63" s="10" t="str">
        <f t="shared" ca="1" si="33"/>
        <v>-</v>
      </c>
      <c r="J63" s="10" t="str">
        <f t="shared" ca="1" si="33"/>
        <v>-</v>
      </c>
      <c r="K63" s="10"/>
      <c r="L63" s="10">
        <f t="shared" ca="1" si="33"/>
        <v>1</v>
      </c>
      <c r="M63" s="10" t="str">
        <f t="shared" ca="1" si="33"/>
        <v>-</v>
      </c>
      <c r="N63" s="10"/>
      <c r="O63" s="10" t="str">
        <f t="shared" ca="1" si="33"/>
        <v>-</v>
      </c>
      <c r="P63" s="10" t="str">
        <f t="shared" ca="1" si="33"/>
        <v>-</v>
      </c>
      <c r="Q63" s="10"/>
    </row>
    <row r="64" spans="1:17" collapsed="1" x14ac:dyDescent="0.3">
      <c r="A64" s="29" t="s">
        <v>10</v>
      </c>
      <c r="B64" s="13" t="str">
        <f t="shared" ref="B64" si="67">_xlfn.CONCAT("Error rate ",A64)</f>
        <v>Error rate TC_Open Home page</v>
      </c>
      <c r="C64" s="17" t="str">
        <f t="shared" ref="C64:D64" ca="1" si="68">IF(ISERR(C63/C62),"-",C63/C62)</f>
        <v>-</v>
      </c>
      <c r="D64" s="17" t="str">
        <f t="shared" ca="1" si="68"/>
        <v>-</v>
      </c>
      <c r="E64" s="17"/>
      <c r="F64" s="17" t="str">
        <f t="shared" ref="F64:G64" ca="1" si="69">IF(ISERR(F63/F62),"-",F63/F62)</f>
        <v>-</v>
      </c>
      <c r="G64" s="17" t="str">
        <f t="shared" ca="1" si="69"/>
        <v>-</v>
      </c>
      <c r="H64" s="17"/>
      <c r="I64" s="17" t="str">
        <f t="shared" ref="I64:J64" ca="1" si="70">IF(ISERR(I63/I62),"-",I63/I62)</f>
        <v>-</v>
      </c>
      <c r="J64" s="17" t="str">
        <f t="shared" ca="1" si="70"/>
        <v>-</v>
      </c>
      <c r="K64" s="17"/>
      <c r="L64" s="17">
        <f t="shared" ref="L64:M64" ca="1" si="71">IF(ISERR(L63/L62),"-",L63/L62)</f>
        <v>1.1441647597254005E-3</v>
      </c>
      <c r="M64" s="17" t="str">
        <f t="shared" ca="1" si="71"/>
        <v>-</v>
      </c>
      <c r="N64" s="17"/>
      <c r="O64" s="17" t="str">
        <f t="shared" ref="O64:P64" ca="1" si="72">IF(ISERR(O63/O62),"-",O63/O62)</f>
        <v>-</v>
      </c>
      <c r="P64" s="17" t="str">
        <f t="shared" ca="1" si="72"/>
        <v>-</v>
      </c>
      <c r="Q64" s="17"/>
    </row>
    <row r="65" spans="1:17" hidden="1" outlineLevel="1" x14ac:dyDescent="0.3">
      <c r="B65" s="13" t="s">
        <v>78</v>
      </c>
      <c r="C65" s="10">
        <f t="shared" ref="C65:D65" ca="1" si="73">VLOOKUP($A67,INDIRECT(_xlfn.CONCAT($C$1,C$49,$C$1,"!L:T"),1),2,0)</f>
        <v>2840</v>
      </c>
      <c r="D65" s="10">
        <f t="shared" ca="1" si="73"/>
        <v>3020</v>
      </c>
      <c r="E65" s="10"/>
      <c r="F65" s="10">
        <f t="shared" ref="F65:G65" ca="1" si="74">VLOOKUP($A67,INDIRECT(_xlfn.CONCAT($C$1,F$49,$C$1,"!L:T"),1),2,0)</f>
        <v>2500</v>
      </c>
      <c r="G65" s="10">
        <f t="shared" ca="1" si="74"/>
        <v>2950</v>
      </c>
      <c r="H65" s="10"/>
      <c r="I65" s="10">
        <f t="shared" ref="I65:J65" ca="1" si="75">VLOOKUP($A67,INDIRECT(_xlfn.CONCAT($C$1,I$49,$C$1,"!L:T"),1),2,0)</f>
        <v>1040</v>
      </c>
      <c r="J65" s="10">
        <f t="shared" ca="1" si="75"/>
        <v>2970</v>
      </c>
      <c r="K65" s="10"/>
      <c r="L65" s="10">
        <f t="shared" ref="L65:M65" ca="1" si="76">VLOOKUP($A67,INDIRECT(_xlfn.CONCAT($C$1,L$49,$C$1,"!L:T"),1),2,0)</f>
        <v>1250</v>
      </c>
      <c r="M65" s="10">
        <f t="shared" ca="1" si="76"/>
        <v>2990</v>
      </c>
      <c r="N65" s="10"/>
      <c r="O65" s="10">
        <f t="shared" ref="O65:P65" ca="1" si="77">VLOOKUP($A67,INDIRECT(_xlfn.CONCAT($C$1,O$49,$C$1,"!L:T"),1),2,0)</f>
        <v>678</v>
      </c>
      <c r="P65" s="10">
        <f t="shared" ca="1" si="77"/>
        <v>2930</v>
      </c>
      <c r="Q65" s="10"/>
    </row>
    <row r="66" spans="1:17" hidden="1" outlineLevel="1" x14ac:dyDescent="0.3">
      <c r="B66" s="13" t="s">
        <v>72</v>
      </c>
      <c r="C66" s="10" t="str">
        <f t="shared" ca="1" si="33"/>
        <v>-</v>
      </c>
      <c r="D66" s="10">
        <f t="shared" ca="1" si="33"/>
        <v>17</v>
      </c>
      <c r="E66" s="10"/>
      <c r="F66" s="10">
        <f t="shared" ca="1" si="33"/>
        <v>1</v>
      </c>
      <c r="G66" s="10">
        <f t="shared" ca="1" si="33"/>
        <v>13</v>
      </c>
      <c r="H66" s="10"/>
      <c r="I66" s="10">
        <f t="shared" ca="1" si="33"/>
        <v>1</v>
      </c>
      <c r="J66" s="10">
        <f t="shared" ca="1" si="33"/>
        <v>12</v>
      </c>
      <c r="K66" s="10"/>
      <c r="L66" s="10" t="str">
        <f t="shared" ca="1" si="33"/>
        <v>-</v>
      </c>
      <c r="M66" s="10">
        <f t="shared" ca="1" si="33"/>
        <v>9</v>
      </c>
      <c r="N66" s="10"/>
      <c r="O66" s="10" t="str">
        <f t="shared" ca="1" si="33"/>
        <v>-</v>
      </c>
      <c r="P66" s="10">
        <f t="shared" ca="1" si="33"/>
        <v>14</v>
      </c>
      <c r="Q66" s="10"/>
    </row>
    <row r="67" spans="1:17" collapsed="1" x14ac:dyDescent="0.3">
      <c r="A67" s="29" t="s">
        <v>30</v>
      </c>
      <c r="B67" s="13" t="str">
        <f t="shared" ref="B67" si="78">_xlfn.CONCAT("Error rate ",A67)</f>
        <v>Error rate Open first post</v>
      </c>
      <c r="C67" s="17" t="str">
        <f t="shared" ref="C67:D67" ca="1" si="79">IF(ISERR(C66/C65),"-",C66/C65)</f>
        <v>-</v>
      </c>
      <c r="D67" s="17">
        <f t="shared" ca="1" si="79"/>
        <v>5.6291390728476819E-3</v>
      </c>
      <c r="E67" s="17"/>
      <c r="F67" s="17">
        <f t="shared" ref="F67:G67" ca="1" si="80">IF(ISERR(F66/F65),"-",F66/F65)</f>
        <v>4.0000000000000002E-4</v>
      </c>
      <c r="G67" s="17">
        <f t="shared" ca="1" si="80"/>
        <v>4.4067796610169491E-3</v>
      </c>
      <c r="H67" s="17"/>
      <c r="I67" s="17">
        <f t="shared" ref="I67:J67" ca="1" si="81">IF(ISERR(I66/I65),"-",I66/I65)</f>
        <v>9.6153846153846159E-4</v>
      </c>
      <c r="J67" s="17">
        <f t="shared" ca="1" si="81"/>
        <v>4.0404040404040404E-3</v>
      </c>
      <c r="K67" s="17"/>
      <c r="L67" s="17" t="str">
        <f t="shared" ref="L67:M67" ca="1" si="82">IF(ISERR(L66/L65),"-",L66/L65)</f>
        <v>-</v>
      </c>
      <c r="M67" s="17">
        <f t="shared" ca="1" si="82"/>
        <v>3.0100334448160534E-3</v>
      </c>
      <c r="N67" s="17"/>
      <c r="O67" s="17" t="str">
        <f t="shared" ref="O67:P67" ca="1" si="83">IF(ISERR(O66/O65),"-",O66/O65)</f>
        <v>-</v>
      </c>
      <c r="P67" s="17">
        <f t="shared" ca="1" si="83"/>
        <v>4.7781569965870303E-3</v>
      </c>
      <c r="Q67" s="17"/>
    </row>
    <row r="68" spans="1:17" hidden="1" outlineLevel="1" x14ac:dyDescent="0.3">
      <c r="B68" s="13" t="s">
        <v>78</v>
      </c>
      <c r="C68" s="10">
        <f t="shared" ref="C68:D68" ca="1" si="84">VLOOKUP($A70,INDIRECT(_xlfn.CONCAT($C$1,C$49,$C$1,"!L:T"),1),2,0)</f>
        <v>260</v>
      </c>
      <c r="D68" s="10">
        <f t="shared" ca="1" si="84"/>
        <v>267</v>
      </c>
      <c r="E68" s="10"/>
      <c r="F68" s="10">
        <f t="shared" ref="F68:G68" ca="1" si="85">VLOOKUP($A70,INDIRECT(_xlfn.CONCAT($C$1,F$49,$C$1,"!L:T"),1),2,0)</f>
        <v>230</v>
      </c>
      <c r="G68" s="10">
        <f t="shared" ca="1" si="85"/>
        <v>265</v>
      </c>
      <c r="H68" s="10"/>
      <c r="I68" s="10">
        <f t="shared" ref="I68:J68" ca="1" si="86">VLOOKUP($A70,INDIRECT(_xlfn.CONCAT($C$1,I$49,$C$1,"!L:T"),1),2,0)</f>
        <v>98</v>
      </c>
      <c r="J68" s="10">
        <f t="shared" ca="1" si="86"/>
        <v>264</v>
      </c>
      <c r="K68" s="10"/>
      <c r="L68" s="10">
        <f t="shared" ref="L68:M68" ca="1" si="87">VLOOKUP($A70,INDIRECT(_xlfn.CONCAT($C$1,L$49,$C$1,"!L:T"),1),2,0)</f>
        <v>130</v>
      </c>
      <c r="M68" s="10">
        <f t="shared" ca="1" si="87"/>
        <v>270</v>
      </c>
      <c r="N68" s="10"/>
      <c r="O68" s="10">
        <f t="shared" ref="O68:P68" ca="1" si="88">VLOOKUP($A70,INDIRECT(_xlfn.CONCAT($C$1,O$49,$C$1,"!L:T"),1),2,0)</f>
        <v>71</v>
      </c>
      <c r="P68" s="10">
        <f t="shared" ca="1" si="88"/>
        <v>261</v>
      </c>
      <c r="Q68" s="10"/>
    </row>
    <row r="69" spans="1:17" hidden="1" outlineLevel="1" x14ac:dyDescent="0.3">
      <c r="B69" s="13" t="s">
        <v>72</v>
      </c>
      <c r="C69" s="10" t="str">
        <f t="shared" ca="1" si="33"/>
        <v>-</v>
      </c>
      <c r="D69" s="10" t="str">
        <f t="shared" ca="1" si="33"/>
        <v>-</v>
      </c>
      <c r="E69" s="10"/>
      <c r="F69" s="10" t="str">
        <f t="shared" ca="1" si="33"/>
        <v>-</v>
      </c>
      <c r="G69" s="10" t="str">
        <f t="shared" ca="1" si="33"/>
        <v>-</v>
      </c>
      <c r="H69" s="10"/>
      <c r="I69" s="10" t="str">
        <f t="shared" ca="1" si="33"/>
        <v>-</v>
      </c>
      <c r="J69" s="10" t="str">
        <f t="shared" ca="1" si="33"/>
        <v>-</v>
      </c>
      <c r="K69" s="10"/>
      <c r="L69" s="10" t="str">
        <f t="shared" ca="1" si="33"/>
        <v>-</v>
      </c>
      <c r="M69" s="10" t="str">
        <f t="shared" ca="1" si="33"/>
        <v>-</v>
      </c>
      <c r="N69" s="10"/>
      <c r="O69" s="10" t="str">
        <f t="shared" ca="1" si="33"/>
        <v>-</v>
      </c>
      <c r="P69" s="10" t="str">
        <f t="shared" ca="1" si="33"/>
        <v>-</v>
      </c>
      <c r="Q69" s="10"/>
    </row>
    <row r="70" spans="1:17" collapsed="1" x14ac:dyDescent="0.3">
      <c r="A70" s="29" t="s">
        <v>0</v>
      </c>
      <c r="B70" s="13" t="str">
        <f t="shared" ref="B70" si="89">_xlfn.CONCAT("Error rate ",A70)</f>
        <v>Error rate TC_start_Open Home page</v>
      </c>
      <c r="C70" s="17" t="str">
        <f t="shared" ref="C70:D70" ca="1" si="90">IF(ISERR(C69/C68),"-",C69/C68)</f>
        <v>-</v>
      </c>
      <c r="D70" s="17" t="str">
        <f t="shared" ca="1" si="90"/>
        <v>-</v>
      </c>
      <c r="E70" s="17"/>
      <c r="F70" s="17" t="str">
        <f t="shared" ref="F70:G70" ca="1" si="91">IF(ISERR(F69/F68),"-",F69/F68)</f>
        <v>-</v>
      </c>
      <c r="G70" s="17" t="str">
        <f t="shared" ca="1" si="91"/>
        <v>-</v>
      </c>
      <c r="H70" s="17"/>
      <c r="I70" s="17" t="str">
        <f t="shared" ref="I70:J70" ca="1" si="92">IF(ISERR(I69/I68),"-",I69/I68)</f>
        <v>-</v>
      </c>
      <c r="J70" s="17" t="str">
        <f t="shared" ca="1" si="92"/>
        <v>-</v>
      </c>
      <c r="K70" s="17"/>
      <c r="L70" s="17" t="str">
        <f t="shared" ref="L70:M70" ca="1" si="93">IF(ISERR(L69/L68),"-",L69/L68)</f>
        <v>-</v>
      </c>
      <c r="M70" s="17" t="str">
        <f t="shared" ca="1" si="93"/>
        <v>-</v>
      </c>
      <c r="N70" s="17"/>
      <c r="O70" s="17" t="str">
        <f t="shared" ref="O70:P70" ca="1" si="94">IF(ISERR(O69/O68),"-",O69/O68)</f>
        <v>-</v>
      </c>
      <c r="P70" s="17" t="str">
        <f t="shared" ca="1" si="94"/>
        <v>-</v>
      </c>
      <c r="Q70" s="17"/>
    </row>
    <row r="71" spans="1:17" hidden="1" outlineLevel="1" x14ac:dyDescent="0.3">
      <c r="B71" s="13" t="s">
        <v>78</v>
      </c>
      <c r="C71" s="10">
        <f t="shared" ref="C71:D71" ca="1" si="95">VLOOKUP($A73,INDIRECT(_xlfn.CONCAT($C$1,C$49,$C$1,"!L:T"),1),2,0)</f>
        <v>3720</v>
      </c>
      <c r="D71" s="10">
        <f t="shared" ca="1" si="95"/>
        <v>3970</v>
      </c>
      <c r="E71" s="10"/>
      <c r="F71" s="10">
        <f t="shared" ref="F71:G71" ca="1" si="96">VLOOKUP($A73,INDIRECT(_xlfn.CONCAT($C$1,F$49,$C$1,"!L:T"),1),2,0)</f>
        <v>3280</v>
      </c>
      <c r="G71" s="10">
        <f t="shared" ca="1" si="96"/>
        <v>3760</v>
      </c>
      <c r="H71" s="10"/>
      <c r="I71" s="10">
        <f t="shared" ref="I71:J71" ca="1" si="97">VLOOKUP($A73,INDIRECT(_xlfn.CONCAT($C$1,I$49,$C$1,"!L:T"),1),2,0)</f>
        <v>1340</v>
      </c>
      <c r="J71" s="10">
        <f t="shared" ca="1" si="97"/>
        <v>3800</v>
      </c>
      <c r="K71" s="10"/>
      <c r="L71" s="10">
        <f t="shared" ref="L71:M71" ca="1" si="98">VLOOKUP($A73,INDIRECT(_xlfn.CONCAT($C$1,L$49,$C$1,"!L:T"),1),2,0)</f>
        <v>1760</v>
      </c>
      <c r="M71" s="10">
        <f t="shared" ca="1" si="98"/>
        <v>3960</v>
      </c>
      <c r="N71" s="10"/>
      <c r="O71" s="10">
        <f t="shared" ref="O71:P71" ca="1" si="99">VLOOKUP($A73,INDIRECT(_xlfn.CONCAT($C$1,O$49,$C$1,"!L:T"),1),2,0)</f>
        <v>952</v>
      </c>
      <c r="P71" s="10">
        <f t="shared" ca="1" si="99"/>
        <v>3730</v>
      </c>
      <c r="Q71" s="10"/>
    </row>
    <row r="72" spans="1:17" hidden="1" outlineLevel="1" x14ac:dyDescent="0.3">
      <c r="B72" s="13" t="s">
        <v>72</v>
      </c>
      <c r="C72" s="10" t="str">
        <f t="shared" ca="1" si="33"/>
        <v>-</v>
      </c>
      <c r="D72" s="10" t="str">
        <f t="shared" ca="1" si="33"/>
        <v>-</v>
      </c>
      <c r="E72" s="10"/>
      <c r="F72" s="10" t="str">
        <f t="shared" ca="1" si="33"/>
        <v>-</v>
      </c>
      <c r="G72" s="10" t="str">
        <f t="shared" ca="1" si="33"/>
        <v>-</v>
      </c>
      <c r="H72" s="10"/>
      <c r="I72" s="10">
        <f t="shared" ca="1" si="33"/>
        <v>1</v>
      </c>
      <c r="J72" s="10" t="str">
        <f t="shared" ca="1" si="33"/>
        <v>-</v>
      </c>
      <c r="K72" s="10"/>
      <c r="L72" s="10" t="str">
        <f t="shared" ca="1" si="33"/>
        <v>-</v>
      </c>
      <c r="M72" s="10" t="str">
        <f t="shared" ca="1" si="33"/>
        <v>-</v>
      </c>
      <c r="N72" s="10"/>
      <c r="O72" s="10" t="str">
        <f t="shared" ca="1" si="33"/>
        <v>-</v>
      </c>
      <c r="P72" s="10" t="str">
        <f t="shared" ca="1" si="33"/>
        <v>-</v>
      </c>
      <c r="Q72" s="10"/>
    </row>
    <row r="73" spans="1:17" collapsed="1" x14ac:dyDescent="0.3">
      <c r="A73" s="29" t="s">
        <v>2</v>
      </c>
      <c r="B73" s="13" t="str">
        <f t="shared" ref="B73" si="100">_xlfn.CONCAT("Error rate ",A73)</f>
        <v>Error rate TC_Search by Name</v>
      </c>
      <c r="C73" s="17" t="str">
        <f t="shared" ref="C73:D73" ca="1" si="101">IF(ISERR(C72/C71),"-",C72/C71)</f>
        <v>-</v>
      </c>
      <c r="D73" s="17" t="str">
        <f t="shared" ca="1" si="101"/>
        <v>-</v>
      </c>
      <c r="E73" s="17"/>
      <c r="F73" s="17" t="str">
        <f t="shared" ref="F73:G73" ca="1" si="102">IF(ISERR(F72/F71),"-",F72/F71)</f>
        <v>-</v>
      </c>
      <c r="G73" s="17" t="str">
        <f t="shared" ca="1" si="102"/>
        <v>-</v>
      </c>
      <c r="H73" s="17"/>
      <c r="I73" s="17">
        <f t="shared" ref="I73:J73" ca="1" si="103">IF(ISERR(I72/I71),"-",I72/I71)</f>
        <v>7.4626865671641792E-4</v>
      </c>
      <c r="J73" s="17" t="str">
        <f t="shared" ca="1" si="103"/>
        <v>-</v>
      </c>
      <c r="K73" s="17"/>
      <c r="L73" s="17" t="str">
        <f t="shared" ref="L73:M73" ca="1" si="104">IF(ISERR(L72/L71),"-",L72/L71)</f>
        <v>-</v>
      </c>
      <c r="M73" s="17" t="str">
        <f t="shared" ca="1" si="104"/>
        <v>-</v>
      </c>
      <c r="N73" s="17"/>
      <c r="O73" s="17" t="str">
        <f t="shared" ref="O73:P73" ca="1" si="105">IF(ISERR(O72/O71),"-",O72/O71)</f>
        <v>-</v>
      </c>
      <c r="P73" s="17" t="str">
        <f t="shared" ca="1" si="105"/>
        <v>-</v>
      </c>
      <c r="Q73" s="17"/>
    </row>
    <row r="74" spans="1:17" hidden="1" outlineLevel="1" x14ac:dyDescent="0.3">
      <c r="B74" s="13" t="s">
        <v>78</v>
      </c>
      <c r="C74" s="10">
        <f t="shared" ref="C74:D74" ca="1" si="106">VLOOKUP($A76,INDIRECT(_xlfn.CONCAT($C$1,C$49,$C$1,"!L:T"),1),2,0)</f>
        <v>1250</v>
      </c>
      <c r="D74" s="10">
        <f t="shared" ca="1" si="106"/>
        <v>1310</v>
      </c>
      <c r="E74" s="10"/>
      <c r="F74" s="10">
        <f t="shared" ref="F74:G74" ca="1" si="107">VLOOKUP($A76,INDIRECT(_xlfn.CONCAT($C$1,F$49,$C$1,"!L:T"),1),2,0)</f>
        <v>1070</v>
      </c>
      <c r="G74" s="10">
        <f t="shared" ca="1" si="107"/>
        <v>1330</v>
      </c>
      <c r="H74" s="10"/>
      <c r="I74" s="10">
        <f t="shared" ref="I74:J74" ca="1" si="108">VLOOKUP($A76,INDIRECT(_xlfn.CONCAT($C$1,I$49,$C$1,"!L:T"),1),2,0)</f>
        <v>430</v>
      </c>
      <c r="J74" s="10">
        <f t="shared" ca="1" si="108"/>
        <v>1280</v>
      </c>
      <c r="K74" s="10"/>
      <c r="L74" s="10">
        <f t="shared" ref="L74:M74" ca="1" si="109">VLOOKUP($A76,INDIRECT(_xlfn.CONCAT($C$1,L$49,$C$1,"!L:T"),1),2,0)</f>
        <v>597</v>
      </c>
      <c r="M74" s="10">
        <f t="shared" ca="1" si="109"/>
        <v>1280</v>
      </c>
      <c r="N74" s="10"/>
      <c r="O74" s="10">
        <f t="shared" ref="O74:P74" ca="1" si="110">VLOOKUP($A76,INDIRECT(_xlfn.CONCAT($C$1,O$49,$C$1,"!L:T"),1),2,0)</f>
        <v>293</v>
      </c>
      <c r="P74" s="10">
        <f t="shared" ca="1" si="110"/>
        <v>1320</v>
      </c>
      <c r="Q74" s="10"/>
    </row>
    <row r="75" spans="1:17" hidden="1" outlineLevel="1" x14ac:dyDescent="0.3">
      <c r="B75" s="13" t="s">
        <v>72</v>
      </c>
      <c r="C75" s="10" t="str">
        <f t="shared" ca="1" si="33"/>
        <v>-</v>
      </c>
      <c r="D75" s="10" t="str">
        <f t="shared" ca="1" si="33"/>
        <v>-</v>
      </c>
      <c r="E75" s="10"/>
      <c r="F75" s="10" t="str">
        <f t="shared" ca="1" si="33"/>
        <v>-</v>
      </c>
      <c r="G75" s="10" t="str">
        <f t="shared" ca="1" si="33"/>
        <v>-</v>
      </c>
      <c r="H75" s="10"/>
      <c r="I75" s="10" t="str">
        <f t="shared" ca="1" si="33"/>
        <v>-</v>
      </c>
      <c r="J75" s="10" t="str">
        <f t="shared" ca="1" si="33"/>
        <v>-</v>
      </c>
      <c r="K75" s="10"/>
      <c r="L75" s="10" t="str">
        <f t="shared" ca="1" si="33"/>
        <v>-</v>
      </c>
      <c r="M75" s="10" t="str">
        <f t="shared" ca="1" si="33"/>
        <v>-</v>
      </c>
      <c r="N75" s="10"/>
      <c r="O75" s="10" t="str">
        <f t="shared" ca="1" si="33"/>
        <v>-</v>
      </c>
      <c r="P75" s="10" t="str">
        <f t="shared" ca="1" si="33"/>
        <v>-</v>
      </c>
      <c r="Q75" s="10"/>
    </row>
    <row r="76" spans="1:17" collapsed="1" x14ac:dyDescent="0.3">
      <c r="A76" s="29" t="s">
        <v>6</v>
      </c>
      <c r="B76" s="13" t="str">
        <f t="shared" ref="B76" si="111">_xlfn.CONCAT("Error rate ",A76)</f>
        <v>Error rate TC_Open Random Date</v>
      </c>
      <c r="C76" s="17" t="str">
        <f t="shared" ref="C76:D76" ca="1" si="112">IF(ISERR(C75/C74),"-",C75/C74)</f>
        <v>-</v>
      </c>
      <c r="D76" s="17" t="str">
        <f t="shared" ca="1" si="112"/>
        <v>-</v>
      </c>
      <c r="E76" s="17"/>
      <c r="F76" s="17" t="str">
        <f t="shared" ref="F76:G76" ca="1" si="113">IF(ISERR(F75/F74),"-",F75/F74)</f>
        <v>-</v>
      </c>
      <c r="G76" s="17" t="str">
        <f t="shared" ca="1" si="113"/>
        <v>-</v>
      </c>
      <c r="H76" s="17"/>
      <c r="I76" s="17" t="str">
        <f t="shared" ref="I76:J76" ca="1" si="114">IF(ISERR(I75/I74),"-",I75/I74)</f>
        <v>-</v>
      </c>
      <c r="J76" s="17" t="str">
        <f t="shared" ca="1" si="114"/>
        <v>-</v>
      </c>
      <c r="K76" s="17"/>
      <c r="L76" s="17" t="str">
        <f t="shared" ref="L76:M76" ca="1" si="115">IF(ISERR(L75/L74),"-",L75/L74)</f>
        <v>-</v>
      </c>
      <c r="M76" s="17" t="str">
        <f t="shared" ca="1" si="115"/>
        <v>-</v>
      </c>
      <c r="N76" s="17"/>
      <c r="O76" s="17" t="str">
        <f t="shared" ref="O76:P76" ca="1" si="116">IF(ISERR(O75/O74),"-",O75/O74)</f>
        <v>-</v>
      </c>
      <c r="P76" s="17" t="str">
        <f t="shared" ca="1" si="116"/>
        <v>-</v>
      </c>
      <c r="Q76" s="17"/>
    </row>
    <row r="77" spans="1:17" hidden="1" outlineLevel="1" x14ac:dyDescent="0.3">
      <c r="B77" s="13" t="s">
        <v>78</v>
      </c>
      <c r="C77" s="10">
        <f t="shared" ref="C77:D77" ca="1" si="117">VLOOKUP($A79,INDIRECT(_xlfn.CONCAT($C$1,C$49,$C$1,"!L:T"),1),2,0)</f>
        <v>3670</v>
      </c>
      <c r="D77" s="10">
        <f t="shared" ca="1" si="117"/>
        <v>3930</v>
      </c>
      <c r="E77" s="10"/>
      <c r="F77" s="10">
        <f t="shared" ref="F77:G77" ca="1" si="118">VLOOKUP($A79,INDIRECT(_xlfn.CONCAT($C$1,F$49,$C$1,"!L:T"),1),2,0)</f>
        <v>3260</v>
      </c>
      <c r="G77" s="10">
        <f t="shared" ca="1" si="118"/>
        <v>3850</v>
      </c>
      <c r="H77" s="10"/>
      <c r="I77" s="10">
        <f t="shared" ref="I77:J77" ca="1" si="119">VLOOKUP($A79,INDIRECT(_xlfn.CONCAT($C$1,I$49,$C$1,"!L:T"),1),2,0)</f>
        <v>1310</v>
      </c>
      <c r="J77" s="10">
        <f t="shared" ca="1" si="119"/>
        <v>3880</v>
      </c>
      <c r="K77" s="10"/>
      <c r="L77" s="10">
        <f t="shared" ref="L77:M77" ca="1" si="120">VLOOKUP($A79,INDIRECT(_xlfn.CONCAT($C$1,L$49,$C$1,"!L:T"),1),2,0)</f>
        <v>1690</v>
      </c>
      <c r="M77" s="10">
        <f t="shared" ca="1" si="120"/>
        <v>3900</v>
      </c>
      <c r="N77" s="10"/>
      <c r="O77" s="10">
        <f t="shared" ref="O77:P77" ca="1" si="121">VLOOKUP($A79,INDIRECT(_xlfn.CONCAT($C$1,O$49,$C$1,"!L:T"),1),2,0)</f>
        <v>873</v>
      </c>
      <c r="P77" s="10">
        <f t="shared" ca="1" si="121"/>
        <v>3830</v>
      </c>
      <c r="Q77" s="10"/>
    </row>
    <row r="78" spans="1:17" hidden="1" outlineLevel="1" x14ac:dyDescent="0.3">
      <c r="B78" s="13" t="s">
        <v>72</v>
      </c>
      <c r="C78" s="10" t="str">
        <f t="shared" ca="1" si="33"/>
        <v>-</v>
      </c>
      <c r="D78" s="10" t="str">
        <f t="shared" ca="1" si="33"/>
        <v>-</v>
      </c>
      <c r="E78" s="10"/>
      <c r="F78" s="10">
        <f t="shared" ca="1" si="33"/>
        <v>1</v>
      </c>
      <c r="G78" s="10" t="str">
        <f t="shared" ca="1" si="33"/>
        <v>-</v>
      </c>
      <c r="H78" s="10"/>
      <c r="I78" s="10" t="str">
        <f t="shared" ca="1" si="33"/>
        <v>-</v>
      </c>
      <c r="J78" s="10" t="str">
        <f t="shared" ca="1" si="33"/>
        <v>-</v>
      </c>
      <c r="K78" s="10"/>
      <c r="L78" s="10">
        <f t="shared" ca="1" si="33"/>
        <v>2</v>
      </c>
      <c r="M78" s="10" t="str">
        <f t="shared" ca="1" si="33"/>
        <v>-</v>
      </c>
      <c r="N78" s="10"/>
      <c r="O78" s="10">
        <f t="shared" ca="1" si="33"/>
        <v>3</v>
      </c>
      <c r="P78" s="10" t="str">
        <f t="shared" ca="1" si="33"/>
        <v>-</v>
      </c>
      <c r="Q78" s="10"/>
    </row>
    <row r="79" spans="1:17" collapsed="1" x14ac:dyDescent="0.3">
      <c r="A79" s="29" t="s">
        <v>7</v>
      </c>
      <c r="B79" s="13" t="str">
        <f t="shared" ref="B79" si="122">_xlfn.CONCAT("Error rate ",A79)</f>
        <v>Error rate TC_Open Predefined Date</v>
      </c>
      <c r="C79" s="17" t="str">
        <f t="shared" ref="C79:D79" ca="1" si="123">IF(ISERR(C78/C77),"-",C78/C77)</f>
        <v>-</v>
      </c>
      <c r="D79" s="17" t="str">
        <f t="shared" ca="1" si="123"/>
        <v>-</v>
      </c>
      <c r="E79" s="17"/>
      <c r="F79" s="17">
        <f t="shared" ref="F79:G79" ca="1" si="124">IF(ISERR(F78/F77),"-",F78/F77)</f>
        <v>3.0674846625766873E-4</v>
      </c>
      <c r="G79" s="17" t="str">
        <f t="shared" ca="1" si="124"/>
        <v>-</v>
      </c>
      <c r="H79" s="17"/>
      <c r="I79" s="17" t="str">
        <f t="shared" ref="I79:J79" ca="1" si="125">IF(ISERR(I78/I77),"-",I78/I77)</f>
        <v>-</v>
      </c>
      <c r="J79" s="17" t="str">
        <f t="shared" ca="1" si="125"/>
        <v>-</v>
      </c>
      <c r="K79" s="17"/>
      <c r="L79" s="17">
        <f t="shared" ref="L79:M79" ca="1" si="126">IF(ISERR(L78/L77),"-",L78/L77)</f>
        <v>1.1834319526627219E-3</v>
      </c>
      <c r="M79" s="17" t="str">
        <f t="shared" ca="1" si="126"/>
        <v>-</v>
      </c>
      <c r="N79" s="17"/>
      <c r="O79" s="17">
        <f t="shared" ref="O79:P79" ca="1" si="127">IF(ISERR(O78/O77),"-",O78/O77)</f>
        <v>3.4364261168384879E-3</v>
      </c>
      <c r="P79" s="17" t="str">
        <f t="shared" ca="1" si="127"/>
        <v>-</v>
      </c>
      <c r="Q79" s="17"/>
    </row>
    <row r="80" spans="1:17" hidden="1" outlineLevel="1" x14ac:dyDescent="0.3">
      <c r="B80" s="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2:17" hidden="1" outlineLevel="1" x14ac:dyDescent="0.3">
      <c r="B81" s="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</row>
    <row r="82" spans="2:17" collapsed="1" x14ac:dyDescent="0.3">
      <c r="B82" s="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6FFF8-90D6-4BBC-8556-3D38D15C8604}">
  <sheetPr>
    <tabColor rgb="FF7030A0"/>
  </sheetPr>
  <dimension ref="A1:U39"/>
  <sheetViews>
    <sheetView topLeftCell="M13" workbookViewId="0">
      <selection activeCell="C20" sqref="C20"/>
    </sheetView>
  </sheetViews>
  <sheetFormatPr defaultRowHeight="14.4" x14ac:dyDescent="0.3"/>
  <cols>
    <col min="2" max="2" width="19.33203125" customWidth="1"/>
    <col min="3" max="4" width="16.88671875" customWidth="1"/>
    <col min="5" max="5" width="1.44140625" customWidth="1"/>
    <col min="6" max="7" width="16.88671875" customWidth="1"/>
    <col min="8" max="8" width="2.109375" customWidth="1"/>
    <col min="9" max="10" width="16.88671875" customWidth="1"/>
    <col min="11" max="11" width="2.33203125" customWidth="1"/>
    <col min="12" max="13" width="16.88671875" customWidth="1"/>
    <col min="14" max="14" width="2.33203125" customWidth="1"/>
    <col min="15" max="16" width="16.88671875" customWidth="1"/>
    <col min="17" max="17" width="1.77734375" customWidth="1"/>
  </cols>
  <sheetData>
    <row r="1" spans="1:21" x14ac:dyDescent="0.3">
      <c r="A1" s="29"/>
      <c r="B1" s="29"/>
      <c r="C1" s="29" t="s">
        <v>60</v>
      </c>
      <c r="D1" s="29">
        <v>4</v>
      </c>
      <c r="F1" s="1" t="str">
        <f ca="1">_xlfn.CONCAT("Aggregate report data '",F2,"' for RAM 6 GB")</f>
        <v>Aggregate report data 'pct90' for RAM 6 GB</v>
      </c>
    </row>
    <row r="2" spans="1:21" x14ac:dyDescent="0.3">
      <c r="B2" s="30" t="s">
        <v>36</v>
      </c>
      <c r="C2" s="30" t="str">
        <f ca="1">VLOOKUP($B2,INDIRECT(_xlfn.CONCAT($C$1,C$3,$C$1,"!L:T"),1),$D$1,0)</f>
        <v>pct90</v>
      </c>
      <c r="D2" s="30" t="str">
        <f ca="1">VLOOKUP($B2,INDIRECT(_xlfn.CONCAT($C$1,D$3,$C$1,"!L:T"),1),$D$1,0)</f>
        <v>pct90</v>
      </c>
      <c r="E2" s="30"/>
      <c r="F2" s="30" t="str">
        <f ca="1">VLOOKUP($B2,INDIRECT(_xlfn.CONCAT($C$1,F$3,$C$1,"!L:T"),1),$D$1,0)</f>
        <v>pct90</v>
      </c>
      <c r="G2" s="30" t="str">
        <f ca="1">VLOOKUP($B2,INDIRECT(_xlfn.CONCAT($C$1,G$3,$C$1,"!L:T"),1),$D$1,0)</f>
        <v>pct90</v>
      </c>
      <c r="H2" s="30"/>
      <c r="I2" s="30" t="str">
        <f ca="1">VLOOKUP($B2,INDIRECT(_xlfn.CONCAT($C$1,I$3,$C$1,"!L:T"),1),$D$1,0)</f>
        <v>pct90</v>
      </c>
      <c r="J2" s="30" t="str">
        <f ca="1">VLOOKUP($B2,INDIRECT(_xlfn.CONCAT($C$1,J$3,$C$1,"!L:T"),1),$D$1,0)</f>
        <v>pct90</v>
      </c>
      <c r="K2" s="30"/>
      <c r="L2" s="30" t="str">
        <f ca="1">VLOOKUP($B2,INDIRECT(_xlfn.CONCAT($C$1,L$3,$C$1,"!L:T"),1),$D$1,0)</f>
        <v>pct90</v>
      </c>
      <c r="M2" s="30" t="str">
        <f ca="1">VLOOKUP($B2,INDIRECT(_xlfn.CONCAT($C$1,M$3,$C$1,"!L:T"),1),$D$1,0)</f>
        <v>pct90</v>
      </c>
      <c r="N2" s="30"/>
      <c r="O2" s="30" t="str">
        <f ca="1">VLOOKUP($B2,INDIRECT(_xlfn.CONCAT($C$1,O$3,$C$1,"!L:T"),1),$D$1,0)</f>
        <v>pct90</v>
      </c>
      <c r="P2" s="30" t="str">
        <f ca="1">VLOOKUP($B2,INDIRECT(_xlfn.CONCAT($C$1,P$3,$C$1,"!L:T"),1),$D$1,0)</f>
        <v>pct90</v>
      </c>
      <c r="Q2" s="30"/>
    </row>
    <row r="3" spans="1:21" x14ac:dyDescent="0.3">
      <c r="B3" s="32"/>
      <c r="C3" s="32" t="s">
        <v>177</v>
      </c>
      <c r="D3" s="32" t="s">
        <v>181</v>
      </c>
      <c r="E3" s="32"/>
      <c r="F3" s="32" t="s">
        <v>178</v>
      </c>
      <c r="G3" s="32" t="s">
        <v>182</v>
      </c>
      <c r="H3" s="32"/>
      <c r="I3" s="32" t="s">
        <v>179</v>
      </c>
      <c r="J3" s="32" t="s">
        <v>183</v>
      </c>
      <c r="K3" s="32"/>
      <c r="L3" s="32" t="s">
        <v>180</v>
      </c>
      <c r="M3" s="32" t="s">
        <v>184</v>
      </c>
      <c r="N3" s="32"/>
      <c r="O3" s="32" t="s">
        <v>66</v>
      </c>
      <c r="P3" s="32" t="s">
        <v>185</v>
      </c>
      <c r="Q3" s="32"/>
    </row>
    <row r="4" spans="1:21" x14ac:dyDescent="0.3">
      <c r="B4" t="s">
        <v>31</v>
      </c>
      <c r="C4" s="2">
        <f t="shared" ref="C4:D31" ca="1" si="0">VLOOKUP($B4,INDIRECT(_xlfn.CONCAT($C$1,C$3,$C$1,"!L:T"),1),$D$1,0)</f>
        <v>3140</v>
      </c>
      <c r="D4" s="2">
        <f t="shared" ca="1" si="0"/>
        <v>2880</v>
      </c>
      <c r="E4" s="2"/>
      <c r="F4" s="2">
        <f t="shared" ref="F4:G31" ca="1" si="1">VLOOKUP($B4,INDIRECT(_xlfn.CONCAT($C$1,F$3,$C$1,"!L:T"),1),$D$1,0)</f>
        <v>898</v>
      </c>
      <c r="G4" s="2">
        <f t="shared" ca="1" si="1"/>
        <v>3780</v>
      </c>
      <c r="H4" s="2"/>
      <c r="I4" s="2">
        <f t="shared" ref="I4:J31" ca="1" si="2">VLOOKUP($B4,INDIRECT(_xlfn.CONCAT($C$1,I$3,$C$1,"!L:T"),1),$D$1,0)</f>
        <v>266.3</v>
      </c>
      <c r="J4" s="2">
        <f t="shared" ca="1" si="2"/>
        <v>1980</v>
      </c>
      <c r="K4" s="2"/>
      <c r="L4" s="2">
        <f t="shared" ref="L4:M31" ca="1" si="3">VLOOKUP($B4,INDIRECT(_xlfn.CONCAT($C$1,L$3,$C$1,"!L:T"),1),$D$1,0)</f>
        <v>330.8</v>
      </c>
      <c r="M4" s="2">
        <f t="shared" ca="1" si="3"/>
        <v>1800</v>
      </c>
      <c r="N4" s="2"/>
      <c r="O4" s="2">
        <f t="shared" ref="O4:P31" ca="1" si="4">VLOOKUP($B4,INDIRECT(_xlfn.CONCAT($C$1,O$3,$C$1,"!L:T"),1),$D$1,0)</f>
        <v>329</v>
      </c>
      <c r="P4" s="2">
        <f t="shared" ca="1" si="4"/>
        <v>1490</v>
      </c>
      <c r="Q4" s="2"/>
      <c r="R4" s="2"/>
      <c r="S4" s="3"/>
      <c r="T4" s="2"/>
      <c r="U4" s="3"/>
    </row>
    <row r="5" spans="1:21" x14ac:dyDescent="0.3">
      <c r="B5" t="s">
        <v>34</v>
      </c>
      <c r="C5" s="2">
        <f t="shared" ca="1" si="0"/>
        <v>1720</v>
      </c>
      <c r="D5" s="2">
        <f t="shared" ca="1" si="0"/>
        <v>3020</v>
      </c>
      <c r="E5" s="2"/>
      <c r="F5" s="2">
        <f t="shared" ca="1" si="1"/>
        <v>731</v>
      </c>
      <c r="G5" s="2">
        <f t="shared" ca="1" si="1"/>
        <v>784.4</v>
      </c>
      <c r="H5" s="2"/>
      <c r="I5" s="2">
        <f t="shared" ca="1" si="2"/>
        <v>97.5</v>
      </c>
      <c r="J5" s="2">
        <f t="shared" ca="1" si="2"/>
        <v>1950</v>
      </c>
      <c r="K5" s="2"/>
      <c r="L5" s="2">
        <f t="shared" ca="1" si="3"/>
        <v>104.4</v>
      </c>
      <c r="M5" s="2">
        <f t="shared" ca="1" si="3"/>
        <v>729.8</v>
      </c>
      <c r="N5" s="2"/>
      <c r="O5" s="2">
        <f t="shared" ca="1" si="4"/>
        <v>39.4</v>
      </c>
      <c r="P5" s="2">
        <f t="shared" ca="1" si="4"/>
        <v>524.20000000000005</v>
      </c>
      <c r="Q5" s="2"/>
      <c r="R5" s="2"/>
      <c r="S5" s="3"/>
      <c r="T5" s="2"/>
      <c r="U5" s="3"/>
    </row>
    <row r="6" spans="1:21" x14ac:dyDescent="0.3">
      <c r="B6" t="s">
        <v>32</v>
      </c>
      <c r="C6" s="2">
        <f t="shared" ca="1" si="0"/>
        <v>1170</v>
      </c>
      <c r="D6" s="2">
        <f t="shared" ca="1" si="0"/>
        <v>384.7</v>
      </c>
      <c r="E6" s="2"/>
      <c r="F6" s="2">
        <f t="shared" ca="1" si="1"/>
        <v>258.5</v>
      </c>
      <c r="G6" s="2">
        <f t="shared" ca="1" si="1"/>
        <v>480.9</v>
      </c>
      <c r="H6" s="2"/>
      <c r="I6" s="2">
        <f t="shared" ca="1" si="2"/>
        <v>179.2</v>
      </c>
      <c r="J6" s="2">
        <f t="shared" ca="1" si="2"/>
        <v>560</v>
      </c>
      <c r="K6" s="2"/>
      <c r="L6" s="2">
        <f t="shared" ca="1" si="3"/>
        <v>231.5</v>
      </c>
      <c r="M6" s="2">
        <f t="shared" ca="1" si="3"/>
        <v>662.4</v>
      </c>
      <c r="N6" s="2"/>
      <c r="O6" s="2">
        <f t="shared" ca="1" si="4"/>
        <v>146.19999999999999</v>
      </c>
      <c r="P6" s="2">
        <f t="shared" ca="1" si="4"/>
        <v>545.6</v>
      </c>
      <c r="Q6" s="2"/>
      <c r="R6" s="2"/>
      <c r="S6" s="3"/>
      <c r="T6" s="2"/>
      <c r="U6" s="3"/>
    </row>
    <row r="7" spans="1:21" x14ac:dyDescent="0.3">
      <c r="B7" t="s">
        <v>25</v>
      </c>
      <c r="C7" s="2">
        <f t="shared" ca="1" si="0"/>
        <v>2830</v>
      </c>
      <c r="D7" s="2">
        <f t="shared" ca="1" si="0"/>
        <v>457</v>
      </c>
      <c r="E7" s="2"/>
      <c r="F7" s="2">
        <f t="shared" ca="1" si="1"/>
        <v>218</v>
      </c>
      <c r="G7" s="2">
        <f t="shared" ca="1" si="1"/>
        <v>785.1</v>
      </c>
      <c r="H7" s="2"/>
      <c r="I7" s="2">
        <f t="shared" ca="1" si="2"/>
        <v>470.9</v>
      </c>
      <c r="J7" s="2">
        <f t="shared" ca="1" si="2"/>
        <v>69</v>
      </c>
      <c r="K7" s="2"/>
      <c r="L7" s="2">
        <f t="shared" ca="1" si="3"/>
        <v>179.6</v>
      </c>
      <c r="M7" s="2">
        <f t="shared" ca="1" si="3"/>
        <v>114.7</v>
      </c>
      <c r="N7" s="2"/>
      <c r="O7" s="2">
        <f t="shared" ca="1" si="4"/>
        <v>51</v>
      </c>
      <c r="P7" s="2">
        <f t="shared" ca="1" si="4"/>
        <v>68</v>
      </c>
      <c r="Q7" s="2"/>
      <c r="R7" s="2"/>
      <c r="S7" s="3"/>
      <c r="T7" s="2"/>
      <c r="U7" s="3"/>
    </row>
    <row r="8" spans="1:21" x14ac:dyDescent="0.3">
      <c r="B8" t="s">
        <v>29</v>
      </c>
      <c r="C8" s="2">
        <f t="shared" ca="1" si="0"/>
        <v>1250</v>
      </c>
      <c r="D8" s="2">
        <f t="shared" ca="1" si="0"/>
        <v>1280</v>
      </c>
      <c r="E8" s="2"/>
      <c r="F8" s="2">
        <f t="shared" ca="1" si="1"/>
        <v>386.8</v>
      </c>
      <c r="G8" s="2">
        <f t="shared" ca="1" si="1"/>
        <v>2530</v>
      </c>
      <c r="H8" s="2"/>
      <c r="I8" s="2">
        <f t="shared" ca="1" si="2"/>
        <v>115.8</v>
      </c>
      <c r="J8" s="2">
        <f t="shared" ca="1" si="2"/>
        <v>694.3</v>
      </c>
      <c r="K8" s="2"/>
      <c r="L8" s="2">
        <f t="shared" ca="1" si="3"/>
        <v>79</v>
      </c>
      <c r="M8" s="2">
        <f t="shared" ca="1" si="3"/>
        <v>800</v>
      </c>
      <c r="N8" s="2"/>
      <c r="O8" s="2">
        <f t="shared" ca="1" si="4"/>
        <v>47</v>
      </c>
      <c r="P8" s="2">
        <f t="shared" ca="1" si="4"/>
        <v>882.2</v>
      </c>
      <c r="Q8" s="2"/>
      <c r="R8" s="2"/>
      <c r="S8" s="3"/>
      <c r="T8" s="2"/>
      <c r="U8" s="3"/>
    </row>
    <row r="9" spans="1:21" x14ac:dyDescent="0.3">
      <c r="B9" t="s">
        <v>13</v>
      </c>
      <c r="C9" s="2">
        <f t="shared" ca="1" si="0"/>
        <v>752.7</v>
      </c>
      <c r="D9" s="2">
        <f t="shared" ca="1" si="0"/>
        <v>2490</v>
      </c>
      <c r="E9" s="2"/>
      <c r="F9" s="2">
        <f t="shared" ca="1" si="1"/>
        <v>205</v>
      </c>
      <c r="G9" s="2">
        <f t="shared" ca="1" si="1"/>
        <v>685.6</v>
      </c>
      <c r="H9" s="2"/>
      <c r="I9" s="2">
        <f t="shared" ca="1" si="2"/>
        <v>89.8</v>
      </c>
      <c r="J9" s="2">
        <f t="shared" ca="1" si="2"/>
        <v>929.4</v>
      </c>
      <c r="K9" s="2"/>
      <c r="L9" s="2">
        <f t="shared" ca="1" si="3"/>
        <v>55.2</v>
      </c>
      <c r="M9" s="2">
        <f t="shared" ca="1" si="3"/>
        <v>885.8</v>
      </c>
      <c r="N9" s="2"/>
      <c r="O9" s="2">
        <f t="shared" ca="1" si="4"/>
        <v>22.8</v>
      </c>
      <c r="P9" s="2">
        <f t="shared" ca="1" si="4"/>
        <v>491.9</v>
      </c>
      <c r="Q9" s="2"/>
      <c r="R9" s="2"/>
      <c r="S9" s="3"/>
      <c r="T9" s="2"/>
      <c r="U9" s="3"/>
    </row>
    <row r="10" spans="1:21" x14ac:dyDescent="0.3">
      <c r="B10" t="s">
        <v>2</v>
      </c>
      <c r="C10" s="2">
        <f t="shared" ca="1" si="0"/>
        <v>1160</v>
      </c>
      <c r="D10" s="2">
        <f t="shared" ca="1" si="0"/>
        <v>463.8</v>
      </c>
      <c r="E10" s="2"/>
      <c r="F10" s="2">
        <f t="shared" ca="1" si="1"/>
        <v>315.3</v>
      </c>
      <c r="G10" s="2">
        <f t="shared" ca="1" si="1"/>
        <v>458.1</v>
      </c>
      <c r="H10" s="2"/>
      <c r="I10" s="2">
        <f t="shared" ca="1" si="2"/>
        <v>247.2</v>
      </c>
      <c r="J10" s="2">
        <f t="shared" ca="1" si="2"/>
        <v>567.9</v>
      </c>
      <c r="K10" s="2"/>
      <c r="L10" s="2">
        <f t="shared" ca="1" si="3"/>
        <v>300.8</v>
      </c>
      <c r="M10" s="2">
        <f t="shared" ca="1" si="3"/>
        <v>821.1</v>
      </c>
      <c r="N10" s="2"/>
      <c r="O10" s="2">
        <f t="shared" ca="1" si="4"/>
        <v>277.39999999999998</v>
      </c>
      <c r="P10" s="2">
        <f t="shared" ca="1" si="4"/>
        <v>475</v>
      </c>
      <c r="Q10" s="2"/>
      <c r="R10" s="2"/>
      <c r="S10" s="3"/>
      <c r="T10" s="2"/>
      <c r="U10" s="3"/>
    </row>
    <row r="11" spans="1:21" x14ac:dyDescent="0.3">
      <c r="B11" t="s">
        <v>27</v>
      </c>
      <c r="C11" s="2">
        <f t="shared" ca="1" si="0"/>
        <v>815</v>
      </c>
      <c r="D11" s="2">
        <f t="shared" ca="1" si="0"/>
        <v>177.2</v>
      </c>
      <c r="E11" s="2"/>
      <c r="F11" s="2">
        <f t="shared" ca="1" si="1"/>
        <v>648</v>
      </c>
      <c r="G11" s="2">
        <f t="shared" ca="1" si="1"/>
        <v>1460</v>
      </c>
      <c r="H11" s="2"/>
      <c r="I11" s="2">
        <f t="shared" ca="1" si="2"/>
        <v>283</v>
      </c>
      <c r="J11" s="2">
        <f t="shared" ca="1" si="2"/>
        <v>1840</v>
      </c>
      <c r="K11" s="2"/>
      <c r="L11" s="2">
        <f t="shared" ca="1" si="3"/>
        <v>162.6</v>
      </c>
      <c r="M11" s="2">
        <f t="shared" ca="1" si="3"/>
        <v>65</v>
      </c>
      <c r="N11" s="2"/>
      <c r="O11" s="2">
        <f t="shared" ca="1" si="4"/>
        <v>59</v>
      </c>
      <c r="P11" s="2">
        <f t="shared" ca="1" si="4"/>
        <v>1300</v>
      </c>
      <c r="Q11" s="2"/>
      <c r="R11" s="2"/>
      <c r="S11" s="4"/>
      <c r="T11" s="2"/>
      <c r="U11" s="4"/>
    </row>
    <row r="12" spans="1:21" x14ac:dyDescent="0.3">
      <c r="B12" t="s">
        <v>20</v>
      </c>
      <c r="C12" s="2">
        <f t="shared" ca="1" si="0"/>
        <v>1070</v>
      </c>
      <c r="D12" s="2">
        <f t="shared" ca="1" si="0"/>
        <v>8700</v>
      </c>
      <c r="E12" s="2"/>
      <c r="F12" s="2">
        <f t="shared" ca="1" si="1"/>
        <v>825</v>
      </c>
      <c r="G12" s="2">
        <f t="shared" ca="1" si="1"/>
        <v>3820</v>
      </c>
      <c r="H12" s="2"/>
      <c r="I12" s="2">
        <f t="shared" ca="1" si="2"/>
        <v>75</v>
      </c>
      <c r="J12" s="2">
        <f t="shared" ca="1" si="2"/>
        <v>515.9</v>
      </c>
      <c r="K12" s="2"/>
      <c r="L12" s="2">
        <f t="shared" ca="1" si="3"/>
        <v>117</v>
      </c>
      <c r="M12" s="2">
        <f t="shared" ca="1" si="3"/>
        <v>148.80000000000001</v>
      </c>
      <c r="N12" s="2"/>
      <c r="O12" s="2">
        <f t="shared" ca="1" si="4"/>
        <v>125</v>
      </c>
      <c r="P12" s="2">
        <f t="shared" ca="1" si="4"/>
        <v>315</v>
      </c>
      <c r="Q12" s="2"/>
      <c r="R12" s="2"/>
      <c r="S12" s="3"/>
      <c r="T12" s="2"/>
      <c r="U12" s="5"/>
    </row>
    <row r="13" spans="1:21" x14ac:dyDescent="0.3">
      <c r="B13" t="s">
        <v>4</v>
      </c>
      <c r="C13" s="2">
        <f t="shared" ca="1" si="0"/>
        <v>1720</v>
      </c>
      <c r="D13" s="2">
        <f t="shared" ca="1" si="0"/>
        <v>143</v>
      </c>
      <c r="E13" s="2"/>
      <c r="F13" s="2">
        <f t="shared" ca="1" si="1"/>
        <v>489</v>
      </c>
      <c r="G13" s="2">
        <f t="shared" ca="1" si="1"/>
        <v>40</v>
      </c>
      <c r="H13" s="2"/>
      <c r="I13" s="2">
        <f t="shared" ca="1" si="2"/>
        <v>66</v>
      </c>
      <c r="J13" s="2">
        <f t="shared" ca="1" si="2"/>
        <v>21</v>
      </c>
      <c r="K13" s="2"/>
      <c r="L13" s="2">
        <f t="shared" ca="1" si="3"/>
        <v>101.5</v>
      </c>
      <c r="M13" s="2">
        <f t="shared" ca="1" si="3"/>
        <v>815</v>
      </c>
      <c r="N13" s="2"/>
      <c r="O13" s="2">
        <f t="shared" ca="1" si="4"/>
        <v>20.6</v>
      </c>
      <c r="P13" s="2">
        <f t="shared" ca="1" si="4"/>
        <v>216</v>
      </c>
      <c r="Q13" s="2"/>
      <c r="R13" s="2"/>
      <c r="S13" s="3"/>
      <c r="T13" s="2"/>
      <c r="U13" s="3"/>
    </row>
    <row r="14" spans="1:21" x14ac:dyDescent="0.3">
      <c r="B14" t="s">
        <v>21</v>
      </c>
      <c r="C14" s="2">
        <f t="shared" ca="1" si="0"/>
        <v>1620</v>
      </c>
      <c r="D14" s="2">
        <f t="shared" ca="1" si="0"/>
        <v>511.8</v>
      </c>
      <c r="E14" s="2"/>
      <c r="F14" s="2">
        <f t="shared" ca="1" si="1"/>
        <v>317.5</v>
      </c>
      <c r="G14" s="2">
        <f t="shared" ca="1" si="1"/>
        <v>1030</v>
      </c>
      <c r="H14" s="2"/>
      <c r="I14" s="2">
        <f t="shared" ca="1" si="2"/>
        <v>186.2</v>
      </c>
      <c r="J14" s="2">
        <f t="shared" ca="1" si="2"/>
        <v>797.6</v>
      </c>
      <c r="K14" s="2"/>
      <c r="L14" s="2">
        <f t="shared" ca="1" si="3"/>
        <v>152.4</v>
      </c>
      <c r="M14" s="2">
        <f t="shared" ca="1" si="3"/>
        <v>605.29999999999995</v>
      </c>
      <c r="N14" s="2"/>
      <c r="O14" s="2">
        <f t="shared" ca="1" si="4"/>
        <v>176.4</v>
      </c>
      <c r="P14" s="2">
        <f t="shared" ca="1" si="4"/>
        <v>639.4</v>
      </c>
      <c r="Q14" s="2"/>
      <c r="R14" s="2"/>
      <c r="S14" s="3"/>
      <c r="T14" s="2"/>
      <c r="U14" s="3"/>
    </row>
    <row r="15" spans="1:21" x14ac:dyDescent="0.3">
      <c r="B15" t="s">
        <v>12</v>
      </c>
      <c r="C15" s="2">
        <f t="shared" ca="1" si="0"/>
        <v>1400</v>
      </c>
      <c r="D15" s="2">
        <f t="shared" ca="1" si="0"/>
        <v>224</v>
      </c>
      <c r="E15" s="2"/>
      <c r="F15" s="2">
        <f t="shared" ca="1" si="1"/>
        <v>356</v>
      </c>
      <c r="G15" s="2">
        <f t="shared" ca="1" si="1"/>
        <v>766</v>
      </c>
      <c r="H15" s="2"/>
      <c r="I15" s="2">
        <f t="shared" ca="1" si="2"/>
        <v>158</v>
      </c>
      <c r="J15" s="2">
        <f t="shared" ca="1" si="2"/>
        <v>196</v>
      </c>
      <c r="K15" s="2"/>
      <c r="L15" s="2">
        <f t="shared" ca="1" si="3"/>
        <v>120</v>
      </c>
      <c r="M15" s="2">
        <f t="shared" ca="1" si="3"/>
        <v>180</v>
      </c>
      <c r="N15" s="2"/>
      <c r="O15" s="2">
        <f t="shared" ca="1" si="4"/>
        <v>65</v>
      </c>
      <c r="P15" s="2">
        <f t="shared" ca="1" si="4"/>
        <v>150</v>
      </c>
      <c r="Q15" s="2"/>
      <c r="R15" s="2"/>
      <c r="S15" s="3"/>
      <c r="T15" s="2"/>
      <c r="U15" s="3"/>
    </row>
    <row r="16" spans="1:21" x14ac:dyDescent="0.3">
      <c r="B16" t="s">
        <v>23</v>
      </c>
      <c r="C16" s="2">
        <f t="shared" ca="1" si="0"/>
        <v>341</v>
      </c>
      <c r="D16" s="2">
        <f t="shared" ca="1" si="0"/>
        <v>185.2</v>
      </c>
      <c r="E16" s="2"/>
      <c r="F16" s="2">
        <f t="shared" ca="1" si="1"/>
        <v>283</v>
      </c>
      <c r="G16" s="2">
        <f t="shared" ca="1" si="1"/>
        <v>1170</v>
      </c>
      <c r="H16" s="2"/>
      <c r="I16" s="2">
        <f t="shared" ca="1" si="2"/>
        <v>80</v>
      </c>
      <c r="J16" s="2">
        <f t="shared" ca="1" si="2"/>
        <v>30.6</v>
      </c>
      <c r="K16" s="2"/>
      <c r="L16" s="2">
        <f t="shared" ca="1" si="3"/>
        <v>44</v>
      </c>
      <c r="M16" s="2">
        <f t="shared" ca="1" si="3"/>
        <v>139</v>
      </c>
      <c r="N16" s="2"/>
      <c r="O16" s="2">
        <f t="shared" ca="1" si="4"/>
        <v>28.8</v>
      </c>
      <c r="P16" s="2">
        <f t="shared" ca="1" si="4"/>
        <v>1190</v>
      </c>
      <c r="Q16" s="2"/>
      <c r="R16" s="2"/>
      <c r="S16" s="3"/>
      <c r="T16" s="2"/>
      <c r="U16" s="3"/>
    </row>
    <row r="17" spans="2:21" x14ac:dyDescent="0.3">
      <c r="B17" t="s">
        <v>35</v>
      </c>
      <c r="C17" s="2">
        <f t="shared" ca="1" si="0"/>
        <v>1210</v>
      </c>
      <c r="D17" s="2">
        <f t="shared" ca="1" si="0"/>
        <v>348.7</v>
      </c>
      <c r="E17" s="2"/>
      <c r="F17" s="2">
        <f t="shared" ca="1" si="1"/>
        <v>167.8</v>
      </c>
      <c r="G17" s="2">
        <f t="shared" ca="1" si="1"/>
        <v>357</v>
      </c>
      <c r="H17" s="2"/>
      <c r="I17" s="2">
        <f t="shared" ca="1" si="2"/>
        <v>129.30000000000001</v>
      </c>
      <c r="J17" s="2">
        <f t="shared" ca="1" si="2"/>
        <v>630</v>
      </c>
      <c r="K17" s="2"/>
      <c r="L17" s="2">
        <f t="shared" ca="1" si="3"/>
        <v>76.900000000000006</v>
      </c>
      <c r="M17" s="2">
        <f t="shared" ca="1" si="3"/>
        <v>386.5</v>
      </c>
      <c r="N17" s="2"/>
      <c r="O17" s="2">
        <f t="shared" ca="1" si="4"/>
        <v>102.3</v>
      </c>
      <c r="P17" s="2">
        <f t="shared" ca="1" si="4"/>
        <v>412.9</v>
      </c>
      <c r="Q17" s="2"/>
      <c r="R17" s="2"/>
      <c r="S17" s="3"/>
      <c r="T17" s="2"/>
      <c r="U17" s="3"/>
    </row>
    <row r="18" spans="2:21" x14ac:dyDescent="0.3">
      <c r="B18" t="s">
        <v>30</v>
      </c>
      <c r="C18" s="2">
        <f t="shared" ca="1" si="0"/>
        <v>947.8</v>
      </c>
      <c r="D18" s="2">
        <f t="shared" ca="1" si="0"/>
        <v>250</v>
      </c>
      <c r="E18" s="2"/>
      <c r="F18" s="2">
        <f t="shared" ca="1" si="1"/>
        <v>189.4</v>
      </c>
      <c r="G18" s="2">
        <f t="shared" ca="1" si="1"/>
        <v>316.2</v>
      </c>
      <c r="H18" s="2"/>
      <c r="I18" s="2">
        <f t="shared" ca="1" si="2"/>
        <v>199.7</v>
      </c>
      <c r="J18" s="2">
        <f t="shared" ca="1" si="2"/>
        <v>574.5</v>
      </c>
      <c r="K18" s="2"/>
      <c r="L18" s="2">
        <f t="shared" ca="1" si="3"/>
        <v>81.900000000000006</v>
      </c>
      <c r="M18" s="2">
        <f t="shared" ca="1" si="3"/>
        <v>515.70000000000005</v>
      </c>
      <c r="N18" s="2"/>
      <c r="O18" s="2">
        <f t="shared" ca="1" si="4"/>
        <v>72.599999999999994</v>
      </c>
      <c r="P18" s="2">
        <f t="shared" ca="1" si="4"/>
        <v>441</v>
      </c>
      <c r="Q18" s="2"/>
      <c r="R18" s="2"/>
      <c r="S18" s="3"/>
      <c r="T18" s="2"/>
    </row>
    <row r="19" spans="2:21" x14ac:dyDescent="0.3">
      <c r="B19" t="s">
        <v>0</v>
      </c>
      <c r="C19" s="2">
        <f t="shared" ca="1" si="0"/>
        <v>733.1</v>
      </c>
      <c r="D19" s="2">
        <f t="shared" ca="1" si="0"/>
        <v>476</v>
      </c>
      <c r="E19" s="2"/>
      <c r="F19" s="2">
        <f t="shared" ca="1" si="1"/>
        <v>243.6</v>
      </c>
      <c r="G19" s="2">
        <f t="shared" ca="1" si="1"/>
        <v>1640</v>
      </c>
      <c r="H19" s="2"/>
      <c r="I19" s="2">
        <f t="shared" ca="1" si="2"/>
        <v>47.2</v>
      </c>
      <c r="J19" s="2">
        <f t="shared" ca="1" si="2"/>
        <v>578.20000000000005</v>
      </c>
      <c r="K19" s="2"/>
      <c r="L19" s="2">
        <f t="shared" ca="1" si="3"/>
        <v>45.9</v>
      </c>
      <c r="M19" s="2">
        <f t="shared" ca="1" si="3"/>
        <v>112.9</v>
      </c>
      <c r="N19" s="2"/>
      <c r="O19" s="2">
        <f t="shared" ca="1" si="4"/>
        <v>41.2</v>
      </c>
      <c r="P19" s="2">
        <f t="shared" ca="1" si="4"/>
        <v>39</v>
      </c>
      <c r="Q19" s="2"/>
      <c r="R19" s="2"/>
      <c r="S19" s="3"/>
      <c r="T19" s="2"/>
    </row>
    <row r="20" spans="2:21" x14ac:dyDescent="0.3">
      <c r="B20" t="s">
        <v>15</v>
      </c>
      <c r="C20" s="2">
        <f t="shared" ca="1" si="0"/>
        <v>575.29999999999995</v>
      </c>
      <c r="D20" s="2">
        <f t="shared" ca="1" si="0"/>
        <v>141.5</v>
      </c>
      <c r="E20" s="2"/>
      <c r="F20" s="2">
        <f t="shared" ca="1" si="1"/>
        <v>163.4</v>
      </c>
      <c r="G20" s="2">
        <f t="shared" ca="1" si="1"/>
        <v>85.3</v>
      </c>
      <c r="H20" s="2"/>
      <c r="I20" s="2">
        <f t="shared" ca="1" si="2"/>
        <v>56.2</v>
      </c>
      <c r="J20" s="2">
        <f t="shared" ca="1" si="2"/>
        <v>332.6</v>
      </c>
      <c r="K20" s="2"/>
      <c r="L20" s="2">
        <f t="shared" ca="1" si="3"/>
        <v>40</v>
      </c>
      <c r="M20" s="2">
        <f t="shared" ca="1" si="3"/>
        <v>148</v>
      </c>
      <c r="N20" s="2"/>
      <c r="O20" s="2">
        <f t="shared" ca="1" si="4"/>
        <v>72.400000000000006</v>
      </c>
      <c r="P20" s="2">
        <f t="shared" ca="1" si="4"/>
        <v>186.6</v>
      </c>
      <c r="Q20" s="2"/>
      <c r="R20" s="2"/>
      <c r="S20" s="3"/>
      <c r="T20" s="2"/>
    </row>
    <row r="21" spans="2:21" x14ac:dyDescent="0.3">
      <c r="B21" t="s">
        <v>10</v>
      </c>
      <c r="C21" s="2">
        <f t="shared" ca="1" si="0"/>
        <v>1000</v>
      </c>
      <c r="D21" s="2">
        <f t="shared" ca="1" si="0"/>
        <v>227.2</v>
      </c>
      <c r="E21" s="2"/>
      <c r="F21" s="2">
        <f t="shared" ca="1" si="1"/>
        <v>137.19999999999999</v>
      </c>
      <c r="G21" s="2">
        <f t="shared" ca="1" si="1"/>
        <v>565.5</v>
      </c>
      <c r="H21" s="2"/>
      <c r="I21" s="2">
        <f t="shared" ca="1" si="2"/>
        <v>127.5</v>
      </c>
      <c r="J21" s="2">
        <f t="shared" ca="1" si="2"/>
        <v>403.4</v>
      </c>
      <c r="K21" s="2"/>
      <c r="L21" s="2">
        <f t="shared" ca="1" si="3"/>
        <v>57.6</v>
      </c>
      <c r="M21" s="2">
        <f t="shared" ca="1" si="3"/>
        <v>479.6</v>
      </c>
      <c r="N21" s="2"/>
      <c r="O21" s="2">
        <f t="shared" ca="1" si="4"/>
        <v>52.1</v>
      </c>
      <c r="P21" s="2">
        <f t="shared" ca="1" si="4"/>
        <v>107.6</v>
      </c>
      <c r="Q21" s="2"/>
      <c r="R21" s="2"/>
      <c r="S21" s="3"/>
      <c r="T21" s="2"/>
    </row>
    <row r="22" spans="2:21" x14ac:dyDescent="0.3">
      <c r="B22" t="s">
        <v>16</v>
      </c>
      <c r="C22" s="2">
        <f t="shared" ca="1" si="0"/>
        <v>552.9</v>
      </c>
      <c r="D22" s="2">
        <f t="shared" ca="1" si="0"/>
        <v>147</v>
      </c>
      <c r="E22" s="2"/>
      <c r="F22" s="2">
        <f t="shared" ca="1" si="1"/>
        <v>86.8</v>
      </c>
      <c r="G22" s="2">
        <f t="shared" ca="1" si="1"/>
        <v>473.9</v>
      </c>
      <c r="H22" s="2"/>
      <c r="I22" s="2">
        <f t="shared" ca="1" si="2"/>
        <v>50</v>
      </c>
      <c r="J22" s="2">
        <f t="shared" ca="1" si="2"/>
        <v>626</v>
      </c>
      <c r="K22" s="2"/>
      <c r="L22" s="2">
        <f t="shared" ca="1" si="3"/>
        <v>38.9</v>
      </c>
      <c r="M22" s="2">
        <f t="shared" ca="1" si="3"/>
        <v>889.6</v>
      </c>
      <c r="N22" s="2"/>
      <c r="O22" s="2">
        <f t="shared" ca="1" si="4"/>
        <v>26</v>
      </c>
      <c r="P22" s="2">
        <f t="shared" ca="1" si="4"/>
        <v>73</v>
      </c>
      <c r="Q22" s="2"/>
      <c r="R22" s="2"/>
      <c r="S22" s="3"/>
      <c r="T22" s="2"/>
    </row>
    <row r="23" spans="2:21" x14ac:dyDescent="0.3">
      <c r="B23" t="s">
        <v>9</v>
      </c>
      <c r="C23" s="2">
        <f t="shared" ca="1" si="0"/>
        <v>829.5</v>
      </c>
      <c r="D23" s="2">
        <f t="shared" ca="1" si="0"/>
        <v>171.9</v>
      </c>
      <c r="E23" s="2"/>
      <c r="F23" s="2">
        <f t="shared" ca="1" si="1"/>
        <v>141.6</v>
      </c>
      <c r="G23" s="2">
        <f t="shared" ca="1" si="1"/>
        <v>763.9</v>
      </c>
      <c r="H23" s="2"/>
      <c r="I23" s="2">
        <f t="shared" ca="1" si="2"/>
        <v>157.9</v>
      </c>
      <c r="J23" s="2">
        <f t="shared" ca="1" si="2"/>
        <v>713.7</v>
      </c>
      <c r="K23" s="2"/>
      <c r="L23" s="2">
        <f t="shared" ca="1" si="3"/>
        <v>56.2</v>
      </c>
      <c r="M23" s="2">
        <f t="shared" ca="1" si="3"/>
        <v>770.8</v>
      </c>
      <c r="N23" s="2"/>
      <c r="O23" s="2">
        <f t="shared" ca="1" si="4"/>
        <v>29.9</v>
      </c>
      <c r="P23" s="2">
        <f t="shared" ca="1" si="4"/>
        <v>263</v>
      </c>
      <c r="Q23" s="2"/>
      <c r="R23" s="2"/>
      <c r="S23" s="3"/>
      <c r="T23" s="2"/>
    </row>
    <row r="24" spans="2:21" x14ac:dyDescent="0.3">
      <c r="B24" t="s">
        <v>11</v>
      </c>
      <c r="C24" s="2">
        <f t="shared" ca="1" si="0"/>
        <v>643.29999999999995</v>
      </c>
      <c r="D24" s="2">
        <f t="shared" ca="1" si="0"/>
        <v>524.4</v>
      </c>
      <c r="E24" s="2"/>
      <c r="F24" s="2">
        <f t="shared" ca="1" si="1"/>
        <v>210.3</v>
      </c>
      <c r="G24" s="2">
        <f t="shared" ca="1" si="1"/>
        <v>571.1</v>
      </c>
      <c r="H24" s="2"/>
      <c r="I24" s="2">
        <f t="shared" ca="1" si="2"/>
        <v>57</v>
      </c>
      <c r="J24" s="2">
        <f t="shared" ca="1" si="2"/>
        <v>524.20000000000005</v>
      </c>
      <c r="K24" s="2"/>
      <c r="L24" s="2">
        <f t="shared" ca="1" si="3"/>
        <v>48.9</v>
      </c>
      <c r="M24" s="2">
        <f t="shared" ca="1" si="3"/>
        <v>53.9</v>
      </c>
      <c r="N24" s="2"/>
      <c r="O24" s="2">
        <f t="shared" ca="1" si="4"/>
        <v>210</v>
      </c>
      <c r="P24" s="2">
        <f t="shared" ca="1" si="4"/>
        <v>54.6</v>
      </c>
      <c r="Q24" s="2"/>
      <c r="R24" s="2"/>
      <c r="S24" s="3"/>
      <c r="T24" s="2"/>
    </row>
    <row r="25" spans="2:21" x14ac:dyDescent="0.3">
      <c r="B25" t="s">
        <v>3</v>
      </c>
      <c r="C25" s="2">
        <f t="shared" ca="1" si="0"/>
        <v>668.1</v>
      </c>
      <c r="D25" s="2">
        <f t="shared" ca="1" si="0"/>
        <v>638.5</v>
      </c>
      <c r="E25" s="2"/>
      <c r="F25" s="2">
        <f t="shared" ca="1" si="1"/>
        <v>96.6</v>
      </c>
      <c r="G25" s="2">
        <f t="shared" ca="1" si="1"/>
        <v>163.19999999999999</v>
      </c>
      <c r="H25" s="2"/>
      <c r="I25" s="2">
        <f t="shared" ca="1" si="2"/>
        <v>98.3</v>
      </c>
      <c r="J25" s="2">
        <f t="shared" ca="1" si="2"/>
        <v>361.2</v>
      </c>
      <c r="K25" s="2"/>
      <c r="L25" s="2">
        <f t="shared" ca="1" si="3"/>
        <v>48.6</v>
      </c>
      <c r="M25" s="2">
        <f t="shared" ca="1" si="3"/>
        <v>421</v>
      </c>
      <c r="N25" s="2"/>
      <c r="O25" s="2">
        <f t="shared" ca="1" si="4"/>
        <v>40.9</v>
      </c>
      <c r="P25" s="2">
        <f t="shared" ca="1" si="4"/>
        <v>87.6</v>
      </c>
      <c r="Q25" s="2"/>
      <c r="R25" s="2"/>
      <c r="S25" s="3"/>
      <c r="T25" s="2"/>
    </row>
    <row r="26" spans="2:21" x14ac:dyDescent="0.3">
      <c r="B26" t="s">
        <v>7</v>
      </c>
      <c r="C26" s="2">
        <f t="shared" ca="1" si="0"/>
        <v>1020</v>
      </c>
      <c r="D26" s="2">
        <f t="shared" ca="1" si="0"/>
        <v>385.7</v>
      </c>
      <c r="E26" s="2"/>
      <c r="F26" s="2">
        <f t="shared" ca="1" si="1"/>
        <v>137.69999999999999</v>
      </c>
      <c r="G26" s="2">
        <f t="shared" ca="1" si="1"/>
        <v>337.7</v>
      </c>
      <c r="H26" s="2"/>
      <c r="I26" s="2">
        <f t="shared" ca="1" si="2"/>
        <v>150.1</v>
      </c>
      <c r="J26" s="2">
        <f t="shared" ca="1" si="2"/>
        <v>498.6</v>
      </c>
      <c r="K26" s="2"/>
      <c r="L26" s="2">
        <f t="shared" ca="1" si="3"/>
        <v>51.9</v>
      </c>
      <c r="M26" s="2">
        <f t="shared" ca="1" si="3"/>
        <v>530.79999999999995</v>
      </c>
      <c r="N26" s="2"/>
      <c r="O26" s="2">
        <f t="shared" ca="1" si="4"/>
        <v>36</v>
      </c>
      <c r="P26" s="2">
        <f t="shared" ca="1" si="4"/>
        <v>175.2</v>
      </c>
      <c r="Q26" s="2"/>
      <c r="R26" s="2"/>
      <c r="S26" s="3"/>
      <c r="T26" s="2"/>
    </row>
    <row r="27" spans="2:21" x14ac:dyDescent="0.3">
      <c r="B27" t="s">
        <v>6</v>
      </c>
      <c r="C27" s="2">
        <f t="shared" ca="1" si="0"/>
        <v>763.8</v>
      </c>
      <c r="D27" s="2">
        <f t="shared" ca="1" si="0"/>
        <v>245.1</v>
      </c>
      <c r="E27" s="2"/>
      <c r="F27" s="2">
        <f t="shared" ca="1" si="1"/>
        <v>152</v>
      </c>
      <c r="G27" s="2">
        <f t="shared" ca="1" si="1"/>
        <v>332.7</v>
      </c>
      <c r="H27" s="2"/>
      <c r="I27" s="2">
        <f t="shared" ca="1" si="2"/>
        <v>90.6</v>
      </c>
      <c r="J27" s="2">
        <f t="shared" ca="1" si="2"/>
        <v>957.5</v>
      </c>
      <c r="K27" s="2"/>
      <c r="L27" s="2">
        <f t="shared" ca="1" si="3"/>
        <v>77.2</v>
      </c>
      <c r="M27" s="2">
        <f t="shared" ca="1" si="3"/>
        <v>573.6</v>
      </c>
      <c r="N27" s="2"/>
      <c r="O27" s="2">
        <f t="shared" ca="1" si="4"/>
        <v>27.9</v>
      </c>
      <c r="P27" s="2">
        <f t="shared" ca="1" si="4"/>
        <v>157.30000000000001</v>
      </c>
      <c r="Q27" s="2"/>
      <c r="R27" s="2"/>
      <c r="S27" s="3"/>
      <c r="T27" s="2"/>
    </row>
    <row r="28" spans="2:21" x14ac:dyDescent="0.3">
      <c r="B28" t="s">
        <v>24</v>
      </c>
      <c r="C28" s="2">
        <f t="shared" ca="1" si="0"/>
        <v>637.5</v>
      </c>
      <c r="D28" s="2">
        <f t="shared" ca="1" si="0"/>
        <v>231</v>
      </c>
      <c r="E28" s="2"/>
      <c r="F28" s="2">
        <f t="shared" ca="1" si="1"/>
        <v>64.099999999999994</v>
      </c>
      <c r="G28" s="2">
        <f t="shared" ca="1" si="1"/>
        <v>65</v>
      </c>
      <c r="H28" s="2"/>
      <c r="I28" s="2">
        <f t="shared" ca="1" si="2"/>
        <v>37</v>
      </c>
      <c r="J28" s="2">
        <f t="shared" ca="1" si="2"/>
        <v>880.6</v>
      </c>
      <c r="K28" s="2"/>
      <c r="L28" s="2">
        <f t="shared" ca="1" si="3"/>
        <v>17.899999999999999</v>
      </c>
      <c r="M28" s="2">
        <f t="shared" ca="1" si="3"/>
        <v>415.1</v>
      </c>
      <c r="N28" s="2"/>
      <c r="O28" s="2">
        <f t="shared" ca="1" si="4"/>
        <v>8.6999999999999993</v>
      </c>
      <c r="P28" s="2">
        <f t="shared" ca="1" si="4"/>
        <v>49.4</v>
      </c>
      <c r="Q28" s="2"/>
      <c r="R28" s="2"/>
      <c r="S28" s="3"/>
      <c r="T28" s="2"/>
    </row>
    <row r="29" spans="2:21" x14ac:dyDescent="0.3">
      <c r="B29" t="s">
        <v>22</v>
      </c>
      <c r="C29" s="2">
        <f t="shared" ca="1" si="0"/>
        <v>580.9</v>
      </c>
      <c r="D29" s="2">
        <f t="shared" ca="1" si="0"/>
        <v>151.6</v>
      </c>
      <c r="E29" s="2"/>
      <c r="F29" s="2">
        <f t="shared" ca="1" si="1"/>
        <v>138.80000000000001</v>
      </c>
      <c r="G29" s="2">
        <f t="shared" ca="1" si="1"/>
        <v>1460</v>
      </c>
      <c r="H29" s="2"/>
      <c r="I29" s="2">
        <f t="shared" ca="1" si="2"/>
        <v>48.1</v>
      </c>
      <c r="J29" s="2">
        <f t="shared" ca="1" si="2"/>
        <v>783.1</v>
      </c>
      <c r="K29" s="2"/>
      <c r="L29" s="2">
        <f t="shared" ca="1" si="3"/>
        <v>43.6</v>
      </c>
      <c r="M29" s="2">
        <f t="shared" ca="1" si="3"/>
        <v>454.6</v>
      </c>
      <c r="N29" s="2"/>
      <c r="O29" s="2">
        <f t="shared" ca="1" si="4"/>
        <v>16.100000000000001</v>
      </c>
      <c r="P29" s="2">
        <f t="shared" ca="1" si="4"/>
        <v>82</v>
      </c>
      <c r="Q29" s="2"/>
      <c r="R29" s="2"/>
      <c r="S29" s="3"/>
      <c r="T29" s="2"/>
    </row>
    <row r="30" spans="2:21" x14ac:dyDescent="0.3">
      <c r="B30" t="s">
        <v>18</v>
      </c>
      <c r="C30" s="2">
        <f t="shared" ca="1" si="0"/>
        <v>853</v>
      </c>
      <c r="D30" s="2">
        <f t="shared" ca="1" si="0"/>
        <v>86</v>
      </c>
      <c r="E30" s="2"/>
      <c r="F30" s="2">
        <f t="shared" ca="1" si="1"/>
        <v>59</v>
      </c>
      <c r="G30" s="2">
        <f t="shared" ca="1" si="1"/>
        <v>83</v>
      </c>
      <c r="H30" s="2"/>
      <c r="I30" s="2">
        <f t="shared" ca="1" si="2"/>
        <v>23</v>
      </c>
      <c r="J30" s="2">
        <f t="shared" ca="1" si="2"/>
        <v>45</v>
      </c>
      <c r="K30" s="2"/>
      <c r="L30" s="2">
        <f t="shared" ca="1" si="3"/>
        <v>20</v>
      </c>
      <c r="M30" s="2">
        <f t="shared" ca="1" si="3"/>
        <v>59</v>
      </c>
      <c r="N30" s="2"/>
      <c r="O30" s="2">
        <f t="shared" ca="1" si="4"/>
        <v>75</v>
      </c>
      <c r="P30" s="2">
        <f t="shared" ca="1" si="4"/>
        <v>38</v>
      </c>
      <c r="Q30" s="2"/>
      <c r="R30" s="2"/>
      <c r="S30" s="3"/>
      <c r="T30" s="2"/>
    </row>
    <row r="31" spans="2:21" x14ac:dyDescent="0.3">
      <c r="B31" t="s">
        <v>17</v>
      </c>
      <c r="C31" s="2">
        <f t="shared" ca="1" si="0"/>
        <v>681</v>
      </c>
      <c r="D31" s="2">
        <f t="shared" ca="1" si="0"/>
        <v>101</v>
      </c>
      <c r="E31" s="2"/>
      <c r="F31" s="2">
        <f t="shared" ca="1" si="1"/>
        <v>71</v>
      </c>
      <c r="G31" s="2">
        <f t="shared" ca="1" si="1"/>
        <v>35</v>
      </c>
      <c r="H31" s="2"/>
      <c r="I31" s="2">
        <f t="shared" ca="1" si="2"/>
        <v>38</v>
      </c>
      <c r="J31" s="2">
        <f t="shared" ca="1" si="2"/>
        <v>51</v>
      </c>
      <c r="K31" s="2"/>
      <c r="L31" s="2">
        <f t="shared" ca="1" si="3"/>
        <v>18</v>
      </c>
      <c r="M31" s="2">
        <f t="shared" ca="1" si="3"/>
        <v>139</v>
      </c>
      <c r="N31" s="2"/>
      <c r="O31" s="2">
        <f t="shared" ca="1" si="4"/>
        <v>26</v>
      </c>
      <c r="P31" s="2">
        <f t="shared" ca="1" si="4"/>
        <v>34</v>
      </c>
      <c r="Q31" s="2"/>
      <c r="R31" s="2"/>
      <c r="S31" s="3"/>
      <c r="T31" s="2"/>
    </row>
    <row r="32" spans="2:21" x14ac:dyDescent="0.3">
      <c r="R32" s="2"/>
      <c r="T32" s="2"/>
    </row>
    <row r="35" spans="2:17" x14ac:dyDescent="0.3">
      <c r="B35" s="16" t="s">
        <v>91</v>
      </c>
      <c r="C35" s="16" t="str">
        <f>C3</f>
        <v>1x6Gb</v>
      </c>
      <c r="D35" s="16" t="str">
        <f t="shared" ref="D35" si="5">D3</f>
        <v>DB_1x6Gb</v>
      </c>
      <c r="E35" s="16"/>
      <c r="F35" s="16" t="str">
        <f>F3</f>
        <v>2x6Gb</v>
      </c>
      <c r="G35" s="16" t="str">
        <f t="shared" ref="G35" si="6">G3</f>
        <v>DB_2x6Gb</v>
      </c>
      <c r="H35" s="16"/>
      <c r="I35" s="16" t="str">
        <f>I3</f>
        <v>3x6Gb</v>
      </c>
      <c r="J35" s="16" t="str">
        <f t="shared" ref="J35" si="7">J3</f>
        <v>DB_3x6Gb</v>
      </c>
      <c r="K35" s="16"/>
      <c r="L35" s="16" t="str">
        <f>L3</f>
        <v>4x6Gb</v>
      </c>
      <c r="M35" s="16" t="str">
        <f t="shared" ref="M35" si="8">M3</f>
        <v>DB_4x6Gb</v>
      </c>
      <c r="N35" s="16"/>
      <c r="O35" s="16" t="str">
        <f>O3</f>
        <v>6x6Gb</v>
      </c>
      <c r="P35" s="16" t="str">
        <f t="shared" ref="P35" si="9">P3</f>
        <v>DB_6x6Gb</v>
      </c>
      <c r="Q35" s="16"/>
    </row>
    <row r="36" spans="2:17" x14ac:dyDescent="0.3">
      <c r="B36" s="8" t="s">
        <v>72</v>
      </c>
      <c r="C36" s="11">
        <f ca="1">VLOOKUP($B36,'Avg_RAM=6'!$B:$P,COLUMN()-1,0)</f>
        <v>28.8</v>
      </c>
      <c r="D36" s="11">
        <f ca="1">VLOOKUP($B36,'Avg_RAM=6'!$B:$P,COLUMN()-1,0)</f>
        <v>30.5</v>
      </c>
      <c r="E36" s="11">
        <f>VLOOKUP($B36,'Avg_RAM=6'!$B:$P,COLUMN()-1,0)</f>
        <v>0</v>
      </c>
      <c r="F36" s="11">
        <f ca="1">VLOOKUP($B36,'Avg_RAM=6'!$B:$P,COLUMN()-1,0)</f>
        <v>39.200000000000003</v>
      </c>
      <c r="G36" s="11">
        <f ca="1">VLOOKUP($B36,'Avg_RAM=6'!$B:$P,COLUMN()-1,0)</f>
        <v>30.4</v>
      </c>
      <c r="H36" s="11"/>
      <c r="I36" s="11">
        <f ca="1">VLOOKUP($B36,'Avg_RAM=6'!$B:$P,COLUMN()-1,0)</f>
        <v>37.799999999999997</v>
      </c>
      <c r="J36" s="11">
        <f ca="1">VLOOKUP($B36,'Avg_RAM=6'!$B:$P,COLUMN()-1,0)</f>
        <v>30.3</v>
      </c>
      <c r="K36" s="11"/>
      <c r="L36" s="11">
        <f ca="1">VLOOKUP($B36,'Avg_RAM=6'!$B:$P,COLUMN()-1,0)</f>
        <v>38.799999999999997</v>
      </c>
      <c r="M36" s="11">
        <f ca="1">VLOOKUP($B36,'Avg_RAM=6'!$B:$P,COLUMN()-1,0)</f>
        <v>30.9</v>
      </c>
      <c r="N36" s="11"/>
      <c r="O36" s="11">
        <f ca="1">VLOOKUP($B36,'Avg_RAM=6'!$B:$P,COLUMN()-1,0)</f>
        <v>36.6</v>
      </c>
      <c r="P36" s="11">
        <f ca="1">VLOOKUP($B36,'Avg_RAM=6'!$B:$P,COLUMN()-1,0)</f>
        <v>30</v>
      </c>
      <c r="Q36" s="11"/>
    </row>
    <row r="37" spans="2:17" x14ac:dyDescent="0.3">
      <c r="B37" s="8" t="s">
        <v>74</v>
      </c>
      <c r="C37" s="11">
        <f ca="1">VLOOKUP($B37,'Avg_RAM=6'!$B:$P,COLUMN()-1,0)</f>
        <v>95.5</v>
      </c>
      <c r="D37" s="11">
        <f ca="1">VLOOKUP($B37,'Avg_RAM=6'!$B:$P,COLUMN()-1,0)</f>
        <v>78.8</v>
      </c>
      <c r="E37" s="11">
        <f>VLOOKUP($B37,'Avg_RAM=6'!$B:$P,COLUMN()-1,0)</f>
        <v>0</v>
      </c>
      <c r="F37" s="11">
        <f ca="1">VLOOKUP($B37,'Avg_RAM=6'!$B:$P,COLUMN()-1,0)</f>
        <v>77.599999999999994</v>
      </c>
      <c r="G37" s="11">
        <f ca="1">VLOOKUP($B37,'Avg_RAM=6'!$B:$P,COLUMN()-1,0)</f>
        <v>75.599999999999994</v>
      </c>
      <c r="H37" s="11"/>
      <c r="I37" s="11">
        <f ca="1">VLOOKUP($B37,'Avg_RAM=6'!$B:$P,COLUMN()-1,0)</f>
        <v>52</v>
      </c>
      <c r="J37" s="11">
        <f ca="1">VLOOKUP($B37,'Avg_RAM=6'!$B:$P,COLUMN()-1,0)</f>
        <v>60.8</v>
      </c>
      <c r="K37" s="11"/>
      <c r="L37" s="11">
        <f ca="1">VLOOKUP($B37,'Avg_RAM=6'!$B:$P,COLUMN()-1,0)</f>
        <v>48.4</v>
      </c>
      <c r="M37" s="11">
        <f ca="1">VLOOKUP($B37,'Avg_RAM=6'!$B:$P,COLUMN()-1,0)</f>
        <v>45.9</v>
      </c>
      <c r="N37" s="11"/>
      <c r="O37" s="11">
        <f ca="1">VLOOKUP($B37,'Avg_RAM=6'!$B:$P,COLUMN()-1,0)</f>
        <v>29.5</v>
      </c>
      <c r="P37" s="11">
        <f ca="1">VLOOKUP($B37,'Avg_RAM=6'!$B:$P,COLUMN()-1,0)</f>
        <v>32.6</v>
      </c>
      <c r="Q37" s="11"/>
    </row>
    <row r="38" spans="2:17" x14ac:dyDescent="0.3">
      <c r="B38" s="8" t="s">
        <v>76</v>
      </c>
      <c r="C38" s="11">
        <f ca="1">VLOOKUP($B38,'Avg_RAM=6'!$B:$P,COLUMN()-1,0)</f>
        <v>51.1</v>
      </c>
      <c r="D38" s="11">
        <f ca="1">VLOOKUP($B38,'Avg_RAM=6'!$B:$P,COLUMN()-1,0)</f>
        <v>53</v>
      </c>
      <c r="E38" s="11">
        <f>VLOOKUP($B38,'Avg_RAM=6'!$B:$P,COLUMN()-1,0)</f>
        <v>0</v>
      </c>
      <c r="F38" s="11">
        <f ca="1">VLOOKUP($B38,'Avg_RAM=6'!$B:$P,COLUMN()-1,0)</f>
        <v>49.9</v>
      </c>
      <c r="G38" s="11">
        <f ca="1">VLOOKUP($B38,'Avg_RAM=6'!$B:$P,COLUMN()-1,0)</f>
        <v>54</v>
      </c>
      <c r="H38" s="11"/>
      <c r="I38" s="11">
        <f ca="1">VLOOKUP($B38,'Avg_RAM=6'!$B:$P,COLUMN()-1,0)</f>
        <v>53.1</v>
      </c>
      <c r="J38" s="11">
        <f ca="1">VLOOKUP($B38,'Avg_RAM=6'!$B:$P,COLUMN()-1,0)</f>
        <v>49.9</v>
      </c>
      <c r="K38" s="11"/>
      <c r="L38" s="11">
        <f ca="1">VLOOKUP($B38,'Avg_RAM=6'!$B:$P,COLUMN()-1,0)</f>
        <v>53.3</v>
      </c>
      <c r="M38" s="11">
        <f ca="1">VLOOKUP($B38,'Avg_RAM=6'!$B:$P,COLUMN()-1,0)</f>
        <v>52.4</v>
      </c>
      <c r="N38" s="11"/>
      <c r="O38" s="11">
        <f ca="1">VLOOKUP($B38,'Avg_RAM=6'!$B:$P,COLUMN()-1,0)</f>
        <v>51.1</v>
      </c>
      <c r="P38" s="11">
        <f ca="1">VLOOKUP($B38,'Avg_RAM=6'!$B:$P,COLUMN()-1,0)</f>
        <v>52</v>
      </c>
      <c r="Q38" s="11"/>
    </row>
    <row r="39" spans="2:17" x14ac:dyDescent="0.3">
      <c r="B39" s="8" t="s">
        <v>80</v>
      </c>
      <c r="C39" s="15">
        <f ca="1">VLOOKUP($B39,'Avg_RAM=6'!$B:$P,COLUMN()-1,0)</f>
        <v>0.43064596895343016</v>
      </c>
      <c r="D39" s="15">
        <f ca="1">VLOOKUP($B39,'Avg_RAM=6'!$B:$P,COLUMN()-1,0)</f>
        <v>0.29336134149433196</v>
      </c>
      <c r="E39" s="15">
        <f>VLOOKUP($B39,'Avg_RAM=6'!$B:$P,COLUMN()-1,0)</f>
        <v>0</v>
      </c>
      <c r="F39" s="15">
        <f ca="1">VLOOKUP($B39,'Avg_RAM=6'!$B:$P,COLUMN()-1,0)</f>
        <v>0.3402844428932903</v>
      </c>
      <c r="G39" s="15">
        <f ca="1">VLOOKUP($B39,'Avg_RAM=6'!$B:$P,COLUMN()-1,0)</f>
        <v>0.63629422244846023</v>
      </c>
      <c r="H39" s="15"/>
      <c r="I39" s="15">
        <f ca="1">VLOOKUP($B39,'Avg_RAM=6'!$B:$P,COLUMN()-1,0)</f>
        <v>0.367170626349892</v>
      </c>
      <c r="J39" s="15">
        <f ca="1">VLOOKUP($B39,'Avg_RAM=6'!$B:$P,COLUMN()-1,0)</f>
        <v>0.6084232002331682</v>
      </c>
      <c r="K39" s="15"/>
      <c r="L39" s="15">
        <f ca="1">VLOOKUP($B39,'Avg_RAM=6'!$B:$P,COLUMN()-1,0)</f>
        <v>0.45800278073116873</v>
      </c>
      <c r="M39" s="15">
        <f ca="1">VLOOKUP($B39,'Avg_RAM=6'!$B:$P,COLUMN()-1,0)</f>
        <v>0.55068836045056324</v>
      </c>
      <c r="N39" s="15"/>
      <c r="O39" s="15">
        <f ca="1">VLOOKUP($B39,'Avg_RAM=6'!$B:$P,COLUMN()-1,0)</f>
        <v>0.62519537355423571</v>
      </c>
      <c r="P39" s="15">
        <f ca="1">VLOOKUP($B39,'Avg_RAM=6'!$B:$P,COLUMN()-1,0)</f>
        <v>0.67010309278350511</v>
      </c>
      <c r="Q39" s="1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7FDE-D0E5-4C80-BCFD-38CF344F2363}">
  <sheetPr>
    <tabColor theme="9" tint="0.59999389629810485"/>
  </sheetPr>
  <dimension ref="B1:T45"/>
  <sheetViews>
    <sheetView workbookViewId="0">
      <selection sqref="A1:XFD1"/>
    </sheetView>
  </sheetViews>
  <sheetFormatPr defaultRowHeight="14.4" x14ac:dyDescent="0.3"/>
  <cols>
    <col min="2" max="2" width="22.88671875" customWidth="1"/>
    <col min="3" max="3" width="13.5546875" bestFit="1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Core1x6Gb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140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35</v>
      </c>
      <c r="C3" s="21" t="s">
        <v>141</v>
      </c>
      <c r="D3" s="21">
        <v>277.61</v>
      </c>
      <c r="E3" s="21" t="s">
        <v>51</v>
      </c>
      <c r="F3" s="21" t="s">
        <v>84</v>
      </c>
      <c r="G3" s="21" t="s">
        <v>142</v>
      </c>
      <c r="H3" s="21">
        <v>9</v>
      </c>
      <c r="I3" s="21" t="s">
        <v>143</v>
      </c>
      <c r="J3" s="22" t="s">
        <v>1</v>
      </c>
      <c r="L3" s="21" t="str">
        <f>IF(ISERR(FIND(" K",B3,1)),B3,REPLACE(B3,FIND(" K",B3,1),2,"")*1000)</f>
        <v>Open Random post</v>
      </c>
      <c r="M3" s="21">
        <f>IF(ISERR(FIND(" K",C3,1)),C3,REPLACE(C3,FIND(" K",C3,1),2,"")*1000)</f>
        <v>5480</v>
      </c>
      <c r="N3" s="21">
        <f t="shared" ref="N3:T18" si="0">IF(ISERR(FIND(" K",D3,1)),D3,REPLACE(D3,FIND(" K",D3,1),2,"")*1000)</f>
        <v>277.61</v>
      </c>
      <c r="O3" s="21">
        <f t="shared" si="0"/>
        <v>1210</v>
      </c>
      <c r="P3" s="21">
        <f t="shared" si="0"/>
        <v>3590</v>
      </c>
      <c r="Q3" s="21">
        <f t="shared" si="0"/>
        <v>7690</v>
      </c>
      <c r="R3" s="21">
        <f t="shared" si="0"/>
        <v>9</v>
      </c>
      <c r="S3" s="21">
        <f t="shared" si="0"/>
        <v>7700</v>
      </c>
      <c r="T3" s="22" t="str">
        <f t="shared" si="0"/>
        <v>-</v>
      </c>
    </row>
    <row r="4" spans="2:20" ht="15" thickBot="1" x14ac:dyDescent="0.35">
      <c r="B4" s="21" t="s">
        <v>30</v>
      </c>
      <c r="C4" s="21" t="s">
        <v>144</v>
      </c>
      <c r="D4" s="21">
        <v>278.38</v>
      </c>
      <c r="E4" s="21">
        <v>947.8</v>
      </c>
      <c r="F4" s="21" t="s">
        <v>112</v>
      </c>
      <c r="G4" s="21" t="s">
        <v>145</v>
      </c>
      <c r="H4" s="21">
        <v>9</v>
      </c>
      <c r="I4" s="21" t="s">
        <v>146</v>
      </c>
      <c r="J4" s="22" t="s">
        <v>1</v>
      </c>
      <c r="L4" s="21" t="str">
        <f t="shared" ref="L4:T30" si="1">IF(ISERR(FIND(" K",B4,1)),B4,REPLACE(B4,FIND(" K",B4,1),2,"")*1000)</f>
        <v>Open first post</v>
      </c>
      <c r="M4" s="21">
        <f t="shared" si="1"/>
        <v>2840</v>
      </c>
      <c r="N4" s="21">
        <f t="shared" si="0"/>
        <v>278.38</v>
      </c>
      <c r="O4" s="21">
        <f t="shared" si="0"/>
        <v>947.8</v>
      </c>
      <c r="P4" s="21">
        <f t="shared" si="0"/>
        <v>2820</v>
      </c>
      <c r="Q4" s="21">
        <f t="shared" si="0"/>
        <v>7580</v>
      </c>
      <c r="R4" s="21">
        <f t="shared" si="0"/>
        <v>9</v>
      </c>
      <c r="S4" s="21">
        <f t="shared" si="0"/>
        <v>7600</v>
      </c>
      <c r="T4" s="22" t="str">
        <f t="shared" si="0"/>
        <v>-</v>
      </c>
    </row>
    <row r="5" spans="2:20" ht="15" thickBot="1" x14ac:dyDescent="0.35">
      <c r="B5" s="21" t="s">
        <v>34</v>
      </c>
      <c r="C5" s="21">
        <v>163</v>
      </c>
      <c r="D5" s="21">
        <v>752.66</v>
      </c>
      <c r="E5" s="21" t="s">
        <v>126</v>
      </c>
      <c r="F5" s="21" t="s">
        <v>70</v>
      </c>
      <c r="G5" s="21" t="s">
        <v>138</v>
      </c>
      <c r="H5" s="21">
        <v>33</v>
      </c>
      <c r="I5" s="21" t="s">
        <v>147</v>
      </c>
      <c r="J5" s="22">
        <v>1</v>
      </c>
      <c r="L5" s="21" t="str">
        <f t="shared" si="1"/>
        <v>TC_Ad_Add user</v>
      </c>
      <c r="M5" s="21">
        <f t="shared" si="1"/>
        <v>163</v>
      </c>
      <c r="N5" s="21">
        <f t="shared" si="0"/>
        <v>752.66</v>
      </c>
      <c r="O5" s="21">
        <f t="shared" si="0"/>
        <v>1720</v>
      </c>
      <c r="P5" s="21">
        <f t="shared" si="0"/>
        <v>2480</v>
      </c>
      <c r="Q5" s="21">
        <f t="shared" si="0"/>
        <v>8090</v>
      </c>
      <c r="R5" s="21">
        <f t="shared" si="0"/>
        <v>33</v>
      </c>
      <c r="S5" s="21">
        <f t="shared" si="0"/>
        <v>8140.0000000000009</v>
      </c>
      <c r="T5" s="22">
        <f t="shared" si="0"/>
        <v>1</v>
      </c>
    </row>
    <row r="6" spans="2:20" ht="15" thickBot="1" x14ac:dyDescent="0.35">
      <c r="B6" s="21" t="s">
        <v>29</v>
      </c>
      <c r="C6" s="21">
        <v>172</v>
      </c>
      <c r="D6" s="21">
        <v>470.22</v>
      </c>
      <c r="E6" s="21" t="s">
        <v>28</v>
      </c>
      <c r="F6" s="21" t="s">
        <v>85</v>
      </c>
      <c r="G6" s="21" t="s">
        <v>116</v>
      </c>
      <c r="H6" s="21">
        <v>22</v>
      </c>
      <c r="I6" s="21" t="s">
        <v>95</v>
      </c>
      <c r="J6" s="22" t="s">
        <v>1</v>
      </c>
      <c r="L6" s="21" t="str">
        <f t="shared" si="1"/>
        <v>TC_Ad_Delete user</v>
      </c>
      <c r="M6" s="21">
        <f t="shared" si="1"/>
        <v>172</v>
      </c>
      <c r="N6" s="21">
        <f t="shared" si="0"/>
        <v>470.22</v>
      </c>
      <c r="O6" s="21">
        <f t="shared" si="0"/>
        <v>1250</v>
      </c>
      <c r="P6" s="21">
        <f t="shared" si="0"/>
        <v>2100</v>
      </c>
      <c r="Q6" s="21">
        <f t="shared" si="0"/>
        <v>4040</v>
      </c>
      <c r="R6" s="21">
        <f t="shared" si="0"/>
        <v>22</v>
      </c>
      <c r="S6" s="21">
        <f t="shared" si="0"/>
        <v>4050</v>
      </c>
      <c r="T6" s="22" t="str">
        <f t="shared" si="0"/>
        <v>-</v>
      </c>
    </row>
    <row r="7" spans="2:20" ht="15" thickBot="1" x14ac:dyDescent="0.35">
      <c r="B7" s="21" t="s">
        <v>27</v>
      </c>
      <c r="C7" s="21">
        <v>32</v>
      </c>
      <c r="D7" s="21">
        <v>323.72000000000003</v>
      </c>
      <c r="E7" s="21">
        <v>815</v>
      </c>
      <c r="F7" s="21">
        <v>890.6</v>
      </c>
      <c r="G7" s="21">
        <v>938</v>
      </c>
      <c r="H7" s="21">
        <v>18</v>
      </c>
      <c r="I7" s="21">
        <v>938</v>
      </c>
      <c r="J7" s="22" t="s">
        <v>1</v>
      </c>
      <c r="L7" s="21" t="str">
        <f t="shared" si="1"/>
        <v>TC_Ad_LogOff</v>
      </c>
      <c r="M7" s="21">
        <f t="shared" si="1"/>
        <v>32</v>
      </c>
      <c r="N7" s="21">
        <f t="shared" si="0"/>
        <v>323.72000000000003</v>
      </c>
      <c r="O7" s="21">
        <f t="shared" si="0"/>
        <v>815</v>
      </c>
      <c r="P7" s="21">
        <f t="shared" si="0"/>
        <v>890.6</v>
      </c>
      <c r="Q7" s="21">
        <f t="shared" si="0"/>
        <v>938</v>
      </c>
      <c r="R7" s="21">
        <f t="shared" si="0"/>
        <v>18</v>
      </c>
      <c r="S7" s="21">
        <f t="shared" si="0"/>
        <v>938</v>
      </c>
      <c r="T7" s="22" t="str">
        <f t="shared" si="0"/>
        <v>-</v>
      </c>
    </row>
    <row r="8" spans="2:20" ht="15" thickBot="1" x14ac:dyDescent="0.35">
      <c r="B8" s="21" t="s">
        <v>25</v>
      </c>
      <c r="C8" s="21">
        <v>34</v>
      </c>
      <c r="D8" s="21">
        <v>429.2</v>
      </c>
      <c r="E8" s="21" t="s">
        <v>139</v>
      </c>
      <c r="F8" s="21" t="s">
        <v>148</v>
      </c>
      <c r="G8" s="21" t="s">
        <v>148</v>
      </c>
      <c r="H8" s="21">
        <v>37</v>
      </c>
      <c r="I8" s="21" t="s">
        <v>148</v>
      </c>
      <c r="J8" s="22" t="s">
        <v>1</v>
      </c>
      <c r="L8" s="21" t="str">
        <f t="shared" si="1"/>
        <v>TC_Ad_Login</v>
      </c>
      <c r="M8" s="21">
        <f t="shared" si="1"/>
        <v>34</v>
      </c>
      <c r="N8" s="21">
        <f t="shared" si="0"/>
        <v>429.2</v>
      </c>
      <c r="O8" s="21">
        <f t="shared" si="0"/>
        <v>2830</v>
      </c>
      <c r="P8" s="21">
        <f t="shared" si="0"/>
        <v>4590</v>
      </c>
      <c r="Q8" s="21">
        <f t="shared" si="0"/>
        <v>4590</v>
      </c>
      <c r="R8" s="21">
        <f t="shared" si="0"/>
        <v>37</v>
      </c>
      <c r="S8" s="21">
        <f t="shared" si="0"/>
        <v>4590</v>
      </c>
      <c r="T8" s="22" t="str">
        <f t="shared" si="0"/>
        <v>-</v>
      </c>
    </row>
    <row r="9" spans="2:20" ht="15" thickBot="1" x14ac:dyDescent="0.35">
      <c r="B9" s="21" t="s">
        <v>24</v>
      </c>
      <c r="C9" s="21">
        <v>335</v>
      </c>
      <c r="D9" s="21">
        <v>231.17</v>
      </c>
      <c r="E9" s="21">
        <v>637.5</v>
      </c>
      <c r="F9" s="21" t="s">
        <v>149</v>
      </c>
      <c r="G9" s="21" t="s">
        <v>86</v>
      </c>
      <c r="H9" s="21">
        <v>2</v>
      </c>
      <c r="I9" s="21" t="s">
        <v>123</v>
      </c>
      <c r="J9" s="22" t="s">
        <v>1</v>
      </c>
      <c r="L9" s="21" t="str">
        <f t="shared" si="1"/>
        <v>TC_Ad_Open Admin Page</v>
      </c>
      <c r="M9" s="21">
        <f t="shared" si="1"/>
        <v>335</v>
      </c>
      <c r="N9" s="21">
        <f t="shared" si="0"/>
        <v>231.17</v>
      </c>
      <c r="O9" s="21">
        <f t="shared" si="0"/>
        <v>637.5</v>
      </c>
      <c r="P9" s="21">
        <f t="shared" si="0"/>
        <v>2350</v>
      </c>
      <c r="Q9" s="21">
        <f t="shared" si="0"/>
        <v>3750</v>
      </c>
      <c r="R9" s="21">
        <f t="shared" si="0"/>
        <v>2</v>
      </c>
      <c r="S9" s="21">
        <f t="shared" si="0"/>
        <v>3760</v>
      </c>
      <c r="T9" s="22" t="str">
        <f t="shared" si="0"/>
        <v>-</v>
      </c>
    </row>
    <row r="10" spans="2:20" ht="15" thickBot="1" x14ac:dyDescent="0.35">
      <c r="B10" s="21" t="s">
        <v>23</v>
      </c>
      <c r="C10" s="21">
        <v>34</v>
      </c>
      <c r="D10" s="21">
        <v>145.38</v>
      </c>
      <c r="E10" s="21">
        <v>341</v>
      </c>
      <c r="F10" s="21">
        <v>734</v>
      </c>
      <c r="G10" s="21" t="s">
        <v>67</v>
      </c>
      <c r="H10" s="21">
        <v>15</v>
      </c>
      <c r="I10" s="21" t="s">
        <v>67</v>
      </c>
      <c r="J10" s="22" t="s">
        <v>1</v>
      </c>
      <c r="L10" s="21" t="str">
        <f t="shared" si="1"/>
        <v>TC_Ad_Open Home page</v>
      </c>
      <c r="M10" s="21">
        <f t="shared" si="1"/>
        <v>34</v>
      </c>
      <c r="N10" s="21">
        <f t="shared" si="0"/>
        <v>145.38</v>
      </c>
      <c r="O10" s="21">
        <f t="shared" si="0"/>
        <v>341</v>
      </c>
      <c r="P10" s="21">
        <f t="shared" si="0"/>
        <v>734</v>
      </c>
      <c r="Q10" s="21">
        <f t="shared" si="0"/>
        <v>1360</v>
      </c>
      <c r="R10" s="21">
        <f t="shared" si="0"/>
        <v>15</v>
      </c>
      <c r="S10" s="21">
        <f t="shared" si="0"/>
        <v>1360</v>
      </c>
      <c r="T10" s="22" t="str">
        <f t="shared" si="0"/>
        <v>-</v>
      </c>
    </row>
    <row r="11" spans="2:20" ht="15" thickBot="1" x14ac:dyDescent="0.35">
      <c r="B11" s="21" t="s">
        <v>22</v>
      </c>
      <c r="C11" s="21">
        <v>335</v>
      </c>
      <c r="D11" s="21">
        <v>231.11</v>
      </c>
      <c r="E11" s="21">
        <v>580.9</v>
      </c>
      <c r="F11" s="21" t="s">
        <v>98</v>
      </c>
      <c r="G11" s="21" t="s">
        <v>69</v>
      </c>
      <c r="H11" s="21">
        <v>3</v>
      </c>
      <c r="I11" s="21" t="s">
        <v>69</v>
      </c>
      <c r="J11" s="22" t="s">
        <v>1</v>
      </c>
      <c r="L11" s="21" t="str">
        <f t="shared" si="1"/>
        <v>TC_Ad_Open USERS menu</v>
      </c>
      <c r="M11" s="21">
        <f t="shared" si="1"/>
        <v>335</v>
      </c>
      <c r="N11" s="21">
        <f t="shared" si="0"/>
        <v>231.11</v>
      </c>
      <c r="O11" s="21">
        <f t="shared" si="0"/>
        <v>580.9</v>
      </c>
      <c r="P11" s="21">
        <f t="shared" si="0"/>
        <v>2270</v>
      </c>
      <c r="Q11" s="21">
        <f t="shared" si="0"/>
        <v>3020</v>
      </c>
      <c r="R11" s="21">
        <f t="shared" si="0"/>
        <v>3</v>
      </c>
      <c r="S11" s="21">
        <f t="shared" si="0"/>
        <v>3020</v>
      </c>
      <c r="T11" s="22" t="str">
        <f t="shared" si="0"/>
        <v>-</v>
      </c>
    </row>
    <row r="12" spans="2:20" ht="15" thickBot="1" x14ac:dyDescent="0.35">
      <c r="B12" s="21" t="s">
        <v>21</v>
      </c>
      <c r="C12" s="21">
        <v>335</v>
      </c>
      <c r="D12" s="21">
        <v>473.27</v>
      </c>
      <c r="E12" s="21" t="s">
        <v>150</v>
      </c>
      <c r="F12" s="21" t="s">
        <v>8</v>
      </c>
      <c r="G12" s="21" t="s">
        <v>145</v>
      </c>
      <c r="H12" s="21">
        <v>35</v>
      </c>
      <c r="I12" s="21" t="s">
        <v>151</v>
      </c>
      <c r="J12" s="22">
        <v>1</v>
      </c>
      <c r="L12" s="21" t="str">
        <f t="shared" si="1"/>
        <v>TC_Ad_Open Users page</v>
      </c>
      <c r="M12" s="21">
        <f t="shared" si="1"/>
        <v>335</v>
      </c>
      <c r="N12" s="21">
        <f t="shared" si="0"/>
        <v>473.27</v>
      </c>
      <c r="O12" s="21">
        <f t="shared" si="0"/>
        <v>1620</v>
      </c>
      <c r="P12" s="21">
        <f t="shared" si="0"/>
        <v>2410</v>
      </c>
      <c r="Q12" s="21">
        <f t="shared" si="0"/>
        <v>7580</v>
      </c>
      <c r="R12" s="21">
        <f t="shared" si="0"/>
        <v>35</v>
      </c>
      <c r="S12" s="21">
        <f t="shared" si="0"/>
        <v>7610</v>
      </c>
      <c r="T12" s="22">
        <f t="shared" si="0"/>
        <v>1</v>
      </c>
    </row>
    <row r="13" spans="2:20" ht="15" thickBot="1" x14ac:dyDescent="0.35">
      <c r="B13" s="21" t="s">
        <v>20</v>
      </c>
      <c r="C13" s="21">
        <v>34</v>
      </c>
      <c r="D13" s="21">
        <v>488.88</v>
      </c>
      <c r="E13" s="21" t="s">
        <v>135</v>
      </c>
      <c r="F13" s="21" t="s">
        <v>152</v>
      </c>
      <c r="G13" s="21" t="s">
        <v>153</v>
      </c>
      <c r="H13" s="21">
        <v>68</v>
      </c>
      <c r="I13" s="21" t="s">
        <v>153</v>
      </c>
      <c r="J13" s="22" t="s">
        <v>1</v>
      </c>
      <c r="L13" s="21" t="str">
        <f t="shared" si="1"/>
        <v>TC_Ad_Open login page</v>
      </c>
      <c r="M13" s="21">
        <f t="shared" si="1"/>
        <v>34</v>
      </c>
      <c r="N13" s="21">
        <f t="shared" si="0"/>
        <v>488.88</v>
      </c>
      <c r="O13" s="21">
        <f t="shared" si="0"/>
        <v>1070</v>
      </c>
      <c r="P13" s="21">
        <f t="shared" si="0"/>
        <v>6120</v>
      </c>
      <c r="Q13" s="21">
        <f t="shared" si="0"/>
        <v>11130</v>
      </c>
      <c r="R13" s="21">
        <f t="shared" si="0"/>
        <v>68</v>
      </c>
      <c r="S13" s="21">
        <f t="shared" si="0"/>
        <v>11130</v>
      </c>
      <c r="T13" s="22" t="str">
        <f t="shared" si="0"/>
        <v>-</v>
      </c>
    </row>
    <row r="14" spans="2:20" ht="15" thickBot="1" x14ac:dyDescent="0.35">
      <c r="B14" s="21" t="s">
        <v>31</v>
      </c>
      <c r="C14" s="21">
        <v>233</v>
      </c>
      <c r="D14" s="21" t="s">
        <v>68</v>
      </c>
      <c r="E14" s="21" t="s">
        <v>61</v>
      </c>
      <c r="F14" s="21" t="s">
        <v>154</v>
      </c>
      <c r="G14" s="21" t="s">
        <v>155</v>
      </c>
      <c r="H14" s="21">
        <v>191</v>
      </c>
      <c r="I14" s="21" t="s">
        <v>155</v>
      </c>
      <c r="J14" s="22">
        <v>44</v>
      </c>
      <c r="L14" s="21" t="str">
        <f>IF(ISERR(FIND(" K",B14,1)),B14,REPLACE(B14,FIND(" K",B14,1),2,"")*1000)</f>
        <v>TC_Ed_Editpost</v>
      </c>
      <c r="M14" s="21">
        <f t="shared" si="1"/>
        <v>233</v>
      </c>
      <c r="N14" s="21">
        <f t="shared" si="0"/>
        <v>1150</v>
      </c>
      <c r="O14" s="21">
        <f t="shared" si="0"/>
        <v>3140</v>
      </c>
      <c r="P14" s="21">
        <f t="shared" si="0"/>
        <v>4110</v>
      </c>
      <c r="Q14" s="21">
        <f t="shared" si="0"/>
        <v>9120</v>
      </c>
      <c r="R14" s="21">
        <f t="shared" si="0"/>
        <v>191</v>
      </c>
      <c r="S14" s="21">
        <f t="shared" si="0"/>
        <v>9120</v>
      </c>
      <c r="T14" s="22">
        <f t="shared" si="0"/>
        <v>44</v>
      </c>
    </row>
    <row r="15" spans="2:20" ht="15" thickBot="1" x14ac:dyDescent="0.35">
      <c r="B15" s="21" t="s">
        <v>19</v>
      </c>
      <c r="C15" s="21">
        <v>4</v>
      </c>
      <c r="D15" s="21">
        <v>572.73</v>
      </c>
      <c r="E15" s="21" t="s">
        <v>26</v>
      </c>
      <c r="F15" s="21" t="s">
        <v>26</v>
      </c>
      <c r="G15" s="21" t="s">
        <v>26</v>
      </c>
      <c r="H15" s="21">
        <v>378</v>
      </c>
      <c r="I15" s="21" t="s">
        <v>26</v>
      </c>
      <c r="J15" s="22" t="s">
        <v>1</v>
      </c>
      <c r="L15" s="21" t="str">
        <f t="shared" si="1"/>
        <v>TC_Ed_LogOff</v>
      </c>
      <c r="M15" s="21">
        <f t="shared" si="1"/>
        <v>4</v>
      </c>
      <c r="N15" s="21">
        <f t="shared" si="0"/>
        <v>572.73</v>
      </c>
      <c r="O15" s="21">
        <f t="shared" si="0"/>
        <v>1480</v>
      </c>
      <c r="P15" s="21">
        <f t="shared" si="0"/>
        <v>1480</v>
      </c>
      <c r="Q15" s="21">
        <f t="shared" si="0"/>
        <v>1480</v>
      </c>
      <c r="R15" s="21">
        <f t="shared" si="0"/>
        <v>378</v>
      </c>
      <c r="S15" s="21">
        <f t="shared" si="0"/>
        <v>1480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6</v>
      </c>
      <c r="D16" s="21">
        <v>213.85</v>
      </c>
      <c r="E16" s="21">
        <v>853</v>
      </c>
      <c r="F16" s="21">
        <v>853</v>
      </c>
      <c r="G16" s="21">
        <v>853</v>
      </c>
      <c r="H16" s="21">
        <v>25</v>
      </c>
      <c r="I16" s="21">
        <v>853</v>
      </c>
      <c r="J16" s="22" t="s">
        <v>1</v>
      </c>
      <c r="L16" s="21" t="str">
        <f t="shared" si="1"/>
        <v>TC_Ed_Login</v>
      </c>
      <c r="M16" s="21">
        <f t="shared" si="1"/>
        <v>6</v>
      </c>
      <c r="N16" s="21">
        <f t="shared" si="0"/>
        <v>213.85</v>
      </c>
      <c r="O16" s="21">
        <f t="shared" si="0"/>
        <v>853</v>
      </c>
      <c r="P16" s="21">
        <f t="shared" si="0"/>
        <v>853</v>
      </c>
      <c r="Q16" s="21">
        <f t="shared" si="0"/>
        <v>853</v>
      </c>
      <c r="R16" s="21">
        <f t="shared" si="0"/>
        <v>25</v>
      </c>
      <c r="S16" s="21">
        <f t="shared" si="0"/>
        <v>853</v>
      </c>
      <c r="T16" s="22" t="str">
        <f t="shared" si="0"/>
        <v>-</v>
      </c>
    </row>
    <row r="17" spans="2:20" ht="15" thickBot="1" x14ac:dyDescent="0.35">
      <c r="B17" s="21" t="s">
        <v>17</v>
      </c>
      <c r="C17" s="21">
        <v>6</v>
      </c>
      <c r="D17" s="21">
        <v>171.47</v>
      </c>
      <c r="E17" s="21">
        <v>681</v>
      </c>
      <c r="F17" s="21">
        <v>681</v>
      </c>
      <c r="G17" s="21">
        <v>681</v>
      </c>
      <c r="H17" s="21">
        <v>10</v>
      </c>
      <c r="I17" s="21">
        <v>681</v>
      </c>
      <c r="J17" s="22" t="s">
        <v>1</v>
      </c>
      <c r="L17" s="21" t="str">
        <f t="shared" si="1"/>
        <v>TC_Ed_Open Home page</v>
      </c>
      <c r="M17" s="21">
        <f t="shared" si="1"/>
        <v>6</v>
      </c>
      <c r="N17" s="21">
        <f t="shared" si="0"/>
        <v>171.47</v>
      </c>
      <c r="O17" s="21">
        <f t="shared" si="0"/>
        <v>681</v>
      </c>
      <c r="P17" s="21">
        <f t="shared" si="0"/>
        <v>681</v>
      </c>
      <c r="Q17" s="21">
        <f t="shared" si="0"/>
        <v>681</v>
      </c>
      <c r="R17" s="21">
        <f t="shared" si="0"/>
        <v>10</v>
      </c>
      <c r="S17" s="21">
        <f t="shared" si="0"/>
        <v>681</v>
      </c>
      <c r="T17" s="22" t="str">
        <f t="shared" si="0"/>
        <v>-</v>
      </c>
    </row>
    <row r="18" spans="2:20" ht="15" thickBot="1" x14ac:dyDescent="0.35">
      <c r="B18" s="21" t="s">
        <v>16</v>
      </c>
      <c r="C18" s="21">
        <v>234</v>
      </c>
      <c r="D18" s="21">
        <v>187.78</v>
      </c>
      <c r="E18" s="21">
        <v>552.9</v>
      </c>
      <c r="F18" s="21">
        <v>900</v>
      </c>
      <c r="G18" s="21" t="s">
        <v>63</v>
      </c>
      <c r="H18" s="21">
        <v>11</v>
      </c>
      <c r="I18" s="21" t="s">
        <v>63</v>
      </c>
      <c r="J18" s="22" t="s">
        <v>1</v>
      </c>
      <c r="L18" s="21" t="str">
        <f t="shared" si="1"/>
        <v>TC_Ed_Open Predefined Date</v>
      </c>
      <c r="M18" s="21">
        <f t="shared" si="1"/>
        <v>234</v>
      </c>
      <c r="N18" s="21">
        <f t="shared" si="0"/>
        <v>187.78</v>
      </c>
      <c r="O18" s="21">
        <f t="shared" si="0"/>
        <v>552.9</v>
      </c>
      <c r="P18" s="21">
        <f t="shared" si="0"/>
        <v>900</v>
      </c>
      <c r="Q18" s="21">
        <f t="shared" si="0"/>
        <v>2430</v>
      </c>
      <c r="R18" s="21">
        <f t="shared" si="0"/>
        <v>11</v>
      </c>
      <c r="S18" s="21">
        <f t="shared" si="0"/>
        <v>2430</v>
      </c>
      <c r="T18" s="22" t="str">
        <f t="shared" si="0"/>
        <v>-</v>
      </c>
    </row>
    <row r="19" spans="2:20" ht="15" thickBot="1" x14ac:dyDescent="0.35">
      <c r="B19" s="21" t="s">
        <v>15</v>
      </c>
      <c r="C19" s="21">
        <v>234</v>
      </c>
      <c r="D19" s="21">
        <v>181.56</v>
      </c>
      <c r="E19" s="21">
        <v>575.29999999999995</v>
      </c>
      <c r="F19" s="21">
        <v>814.8</v>
      </c>
      <c r="G19" s="21" t="s">
        <v>93</v>
      </c>
      <c r="H19" s="21">
        <v>11</v>
      </c>
      <c r="I19" s="21" t="s">
        <v>132</v>
      </c>
      <c r="J19" s="22" t="s">
        <v>1</v>
      </c>
      <c r="L19" s="21" t="str">
        <f t="shared" si="1"/>
        <v>TC_Ed_Open Random post</v>
      </c>
      <c r="M19" s="21">
        <f t="shared" si="1"/>
        <v>234</v>
      </c>
      <c r="N19" s="21">
        <f t="shared" si="1"/>
        <v>181.56</v>
      </c>
      <c r="O19" s="21">
        <f t="shared" si="1"/>
        <v>575.29999999999995</v>
      </c>
      <c r="P19" s="21">
        <f t="shared" si="1"/>
        <v>814.8</v>
      </c>
      <c r="Q19" s="21">
        <f t="shared" si="1"/>
        <v>2070</v>
      </c>
      <c r="R19" s="21">
        <f t="shared" si="1"/>
        <v>11</v>
      </c>
      <c r="S19" s="21">
        <f t="shared" si="1"/>
        <v>2080</v>
      </c>
      <c r="T19" s="22" t="str">
        <f t="shared" si="1"/>
        <v>-</v>
      </c>
    </row>
    <row r="20" spans="2:20" ht="15" thickBot="1" x14ac:dyDescent="0.35">
      <c r="B20" s="21" t="s">
        <v>13</v>
      </c>
      <c r="C20" s="21">
        <v>233</v>
      </c>
      <c r="D20" s="21">
        <v>290.74</v>
      </c>
      <c r="E20" s="21">
        <v>752.7</v>
      </c>
      <c r="F20" s="21">
        <v>914.75</v>
      </c>
      <c r="G20" s="21" t="s">
        <v>150</v>
      </c>
      <c r="H20" s="21">
        <v>6</v>
      </c>
      <c r="I20" s="21" t="s">
        <v>150</v>
      </c>
      <c r="J20" s="22" t="s">
        <v>1</v>
      </c>
      <c r="L20" s="21" t="str">
        <f t="shared" si="1"/>
        <v>TC_Ed_Open editpost page</v>
      </c>
      <c r="M20" s="21">
        <f t="shared" si="1"/>
        <v>233</v>
      </c>
      <c r="N20" s="21">
        <f t="shared" si="1"/>
        <v>290.74</v>
      </c>
      <c r="O20" s="21">
        <f t="shared" si="1"/>
        <v>752.7</v>
      </c>
      <c r="P20" s="21">
        <f t="shared" si="1"/>
        <v>914.75</v>
      </c>
      <c r="Q20" s="21">
        <f t="shared" si="1"/>
        <v>1620</v>
      </c>
      <c r="R20" s="21">
        <f t="shared" si="1"/>
        <v>6</v>
      </c>
      <c r="S20" s="21">
        <f t="shared" si="1"/>
        <v>1620</v>
      </c>
      <c r="T20" s="22" t="str">
        <f t="shared" si="1"/>
        <v>-</v>
      </c>
    </row>
    <row r="21" spans="2:20" ht="15" thickBot="1" x14ac:dyDescent="0.35">
      <c r="B21" s="21" t="s">
        <v>12</v>
      </c>
      <c r="C21" s="21">
        <v>6</v>
      </c>
      <c r="D21" s="21">
        <v>391.34</v>
      </c>
      <c r="E21" s="21" t="s">
        <v>59</v>
      </c>
      <c r="F21" s="21" t="s">
        <v>59</v>
      </c>
      <c r="G21" s="21" t="s">
        <v>59</v>
      </c>
      <c r="H21" s="21">
        <v>69</v>
      </c>
      <c r="I21" s="21" t="s">
        <v>59</v>
      </c>
      <c r="J21" s="22" t="s">
        <v>1</v>
      </c>
      <c r="L21" s="21" t="str">
        <f t="shared" si="1"/>
        <v>TC_Ed_Open login page</v>
      </c>
      <c r="M21" s="21">
        <f t="shared" si="1"/>
        <v>6</v>
      </c>
      <c r="N21" s="21">
        <f t="shared" si="1"/>
        <v>391.34</v>
      </c>
      <c r="O21" s="21">
        <f t="shared" si="1"/>
        <v>1400</v>
      </c>
      <c r="P21" s="21">
        <f t="shared" si="1"/>
        <v>1400</v>
      </c>
      <c r="Q21" s="21">
        <f t="shared" si="1"/>
        <v>1400</v>
      </c>
      <c r="R21" s="21">
        <f t="shared" si="1"/>
        <v>69</v>
      </c>
      <c r="S21" s="21">
        <f t="shared" si="1"/>
        <v>1400</v>
      </c>
      <c r="T21" s="22" t="str">
        <f t="shared" si="1"/>
        <v>-</v>
      </c>
    </row>
    <row r="22" spans="2:20" ht="15" thickBot="1" x14ac:dyDescent="0.35">
      <c r="B22" s="21" t="s">
        <v>11</v>
      </c>
      <c r="C22" s="21">
        <v>521</v>
      </c>
      <c r="D22" s="21">
        <v>256.13</v>
      </c>
      <c r="E22" s="21">
        <v>643.29999999999995</v>
      </c>
      <c r="F22" s="21" t="s">
        <v>156</v>
      </c>
      <c r="G22" s="21" t="s">
        <v>157</v>
      </c>
      <c r="H22" s="21">
        <v>8</v>
      </c>
      <c r="I22" s="21" t="s">
        <v>157</v>
      </c>
      <c r="J22" s="22" t="s">
        <v>1</v>
      </c>
      <c r="L22" s="21" t="str">
        <f t="shared" si="1"/>
        <v>TC_Open Contacts</v>
      </c>
      <c r="M22" s="21">
        <f t="shared" si="1"/>
        <v>521</v>
      </c>
      <c r="N22" s="21">
        <f t="shared" si="1"/>
        <v>256.13</v>
      </c>
      <c r="O22" s="21">
        <f t="shared" si="1"/>
        <v>643.29999999999995</v>
      </c>
      <c r="P22" s="21">
        <f t="shared" si="1"/>
        <v>2180</v>
      </c>
      <c r="Q22" s="21">
        <f t="shared" si="1"/>
        <v>5410</v>
      </c>
      <c r="R22" s="21">
        <f t="shared" si="1"/>
        <v>8</v>
      </c>
      <c r="S22" s="21">
        <f t="shared" si="1"/>
        <v>5410</v>
      </c>
      <c r="T22" s="22" t="str">
        <f t="shared" si="1"/>
        <v>-</v>
      </c>
    </row>
    <row r="23" spans="2:20" ht="15" thickBot="1" x14ac:dyDescent="0.35">
      <c r="B23" s="21" t="s">
        <v>10</v>
      </c>
      <c r="C23" s="21" t="s">
        <v>158</v>
      </c>
      <c r="D23" s="21">
        <v>281.10000000000002</v>
      </c>
      <c r="E23" s="21" t="s">
        <v>87</v>
      </c>
      <c r="F23" s="21" t="s">
        <v>159</v>
      </c>
      <c r="G23" s="21" t="s">
        <v>160</v>
      </c>
      <c r="H23" s="21">
        <v>10</v>
      </c>
      <c r="I23" s="21" t="s">
        <v>161</v>
      </c>
      <c r="J23" s="22" t="s">
        <v>1</v>
      </c>
      <c r="L23" s="21" t="str">
        <f t="shared" si="1"/>
        <v>TC_Open Home page</v>
      </c>
      <c r="M23" s="21">
        <f t="shared" si="1"/>
        <v>1920</v>
      </c>
      <c r="N23" s="21">
        <f t="shared" si="1"/>
        <v>281.10000000000002</v>
      </c>
      <c r="O23" s="21">
        <f t="shared" si="1"/>
        <v>1000</v>
      </c>
      <c r="P23" s="21">
        <f t="shared" si="1"/>
        <v>3660</v>
      </c>
      <c r="Q23" s="21">
        <f t="shared" si="1"/>
        <v>7230</v>
      </c>
      <c r="R23" s="21">
        <f t="shared" si="1"/>
        <v>10</v>
      </c>
      <c r="S23" s="21">
        <f t="shared" si="1"/>
        <v>7260</v>
      </c>
      <c r="T23" s="22" t="str">
        <f t="shared" si="1"/>
        <v>-</v>
      </c>
    </row>
    <row r="24" spans="2:20" ht="15" thickBot="1" x14ac:dyDescent="0.35">
      <c r="B24" s="21" t="s">
        <v>9</v>
      </c>
      <c r="C24" s="21" t="s">
        <v>53</v>
      </c>
      <c r="D24" s="21">
        <v>256.70999999999998</v>
      </c>
      <c r="E24" s="21">
        <v>829.5</v>
      </c>
      <c r="F24" s="21" t="s">
        <v>108</v>
      </c>
      <c r="G24" s="21" t="s">
        <v>162</v>
      </c>
      <c r="H24" s="21">
        <v>10</v>
      </c>
      <c r="I24" s="21" t="s">
        <v>163</v>
      </c>
      <c r="J24" s="22" t="s">
        <v>1</v>
      </c>
      <c r="L24" s="21" t="str">
        <f t="shared" si="1"/>
        <v>TC_Open Large Calendar</v>
      </c>
      <c r="M24" s="21">
        <f t="shared" si="1"/>
        <v>1220</v>
      </c>
      <c r="N24" s="21">
        <f t="shared" si="1"/>
        <v>256.70999999999998</v>
      </c>
      <c r="O24" s="21">
        <f t="shared" si="1"/>
        <v>829.5</v>
      </c>
      <c r="P24" s="21">
        <f t="shared" si="1"/>
        <v>3630</v>
      </c>
      <c r="Q24" s="21">
        <f t="shared" si="1"/>
        <v>6910</v>
      </c>
      <c r="R24" s="21">
        <f t="shared" si="1"/>
        <v>10</v>
      </c>
      <c r="S24" s="21">
        <f t="shared" si="1"/>
        <v>6930</v>
      </c>
      <c r="T24" s="22" t="str">
        <f t="shared" si="1"/>
        <v>-</v>
      </c>
    </row>
    <row r="25" spans="2:20" ht="15" thickBot="1" x14ac:dyDescent="0.35">
      <c r="B25" s="21" t="s">
        <v>7</v>
      </c>
      <c r="C25" s="21" t="s">
        <v>164</v>
      </c>
      <c r="D25" s="21">
        <v>254.27</v>
      </c>
      <c r="E25" s="21" t="s">
        <v>94</v>
      </c>
      <c r="F25" s="21" t="s">
        <v>108</v>
      </c>
      <c r="G25" s="21" t="s">
        <v>165</v>
      </c>
      <c r="H25" s="21">
        <v>0</v>
      </c>
      <c r="I25" s="21" t="s">
        <v>165</v>
      </c>
      <c r="J25" s="22" t="s">
        <v>1</v>
      </c>
      <c r="L25" s="21" t="str">
        <f t="shared" si="1"/>
        <v>TC_Open Predefined Date</v>
      </c>
      <c r="M25" s="21">
        <f t="shared" si="1"/>
        <v>3670</v>
      </c>
      <c r="N25" s="21">
        <f t="shared" si="1"/>
        <v>254.27</v>
      </c>
      <c r="O25" s="21">
        <f t="shared" si="1"/>
        <v>1020</v>
      </c>
      <c r="P25" s="21">
        <f t="shared" si="1"/>
        <v>3630</v>
      </c>
      <c r="Q25" s="21">
        <f t="shared" si="1"/>
        <v>6720</v>
      </c>
      <c r="R25" s="21">
        <f t="shared" si="1"/>
        <v>0</v>
      </c>
      <c r="S25" s="21">
        <f t="shared" si="1"/>
        <v>6720</v>
      </c>
      <c r="T25" s="22" t="str">
        <f t="shared" si="1"/>
        <v>-</v>
      </c>
    </row>
    <row r="26" spans="2:20" ht="15" thickBot="1" x14ac:dyDescent="0.35">
      <c r="B26" s="21" t="s">
        <v>6</v>
      </c>
      <c r="C26" s="21" t="s">
        <v>28</v>
      </c>
      <c r="D26" s="21">
        <v>249.28</v>
      </c>
      <c r="E26" s="21">
        <v>763.8</v>
      </c>
      <c r="F26" s="21" t="s">
        <v>137</v>
      </c>
      <c r="G26" s="21" t="s">
        <v>130</v>
      </c>
      <c r="H26" s="21">
        <v>0</v>
      </c>
      <c r="I26" s="21" t="s">
        <v>127</v>
      </c>
      <c r="J26" s="22" t="s">
        <v>1</v>
      </c>
      <c r="L26" s="21" t="str">
        <f t="shared" si="1"/>
        <v>TC_Open Random Date</v>
      </c>
      <c r="M26" s="21">
        <f t="shared" si="1"/>
        <v>1250</v>
      </c>
      <c r="N26" s="21">
        <f t="shared" si="1"/>
        <v>249.28</v>
      </c>
      <c r="O26" s="21">
        <f t="shared" si="1"/>
        <v>763.8</v>
      </c>
      <c r="P26" s="21">
        <f t="shared" si="1"/>
        <v>3220</v>
      </c>
      <c r="Q26" s="21">
        <f t="shared" si="1"/>
        <v>5200</v>
      </c>
      <c r="R26" s="21">
        <f t="shared" si="1"/>
        <v>0</v>
      </c>
      <c r="S26" s="21">
        <f t="shared" si="1"/>
        <v>5210</v>
      </c>
      <c r="T26" s="22" t="str">
        <f t="shared" si="1"/>
        <v>-</v>
      </c>
    </row>
    <row r="27" spans="2:20" ht="15" thickBot="1" x14ac:dyDescent="0.35">
      <c r="B27" s="21" t="s">
        <v>4</v>
      </c>
      <c r="C27" s="21">
        <v>128</v>
      </c>
      <c r="D27" s="21">
        <v>337.46</v>
      </c>
      <c r="E27" s="21" t="s">
        <v>126</v>
      </c>
      <c r="F27" s="21" t="s">
        <v>88</v>
      </c>
      <c r="G27" s="21" t="s">
        <v>166</v>
      </c>
      <c r="H27" s="21">
        <v>9</v>
      </c>
      <c r="I27" s="21" t="s">
        <v>167</v>
      </c>
      <c r="J27" s="22" t="s">
        <v>1</v>
      </c>
      <c r="L27" s="21" t="str">
        <f t="shared" si="1"/>
        <v>TC_Open Random page =1</v>
      </c>
      <c r="M27" s="21">
        <f t="shared" si="1"/>
        <v>128</v>
      </c>
      <c r="N27" s="21">
        <f t="shared" si="1"/>
        <v>337.46</v>
      </c>
      <c r="O27" s="21">
        <f t="shared" si="1"/>
        <v>1720</v>
      </c>
      <c r="P27" s="21">
        <f t="shared" si="1"/>
        <v>2520</v>
      </c>
      <c r="Q27" s="21">
        <f t="shared" si="1"/>
        <v>5140</v>
      </c>
      <c r="R27" s="21">
        <f t="shared" si="1"/>
        <v>9</v>
      </c>
      <c r="S27" s="21">
        <f t="shared" si="1"/>
        <v>5170</v>
      </c>
      <c r="T27" s="22" t="str">
        <f t="shared" si="1"/>
        <v>-</v>
      </c>
    </row>
    <row r="28" spans="2:20" ht="15" thickBot="1" x14ac:dyDescent="0.35">
      <c r="B28" s="21" t="s">
        <v>3</v>
      </c>
      <c r="C28" s="21" t="s">
        <v>55</v>
      </c>
      <c r="D28" s="21">
        <v>242</v>
      </c>
      <c r="E28" s="21">
        <v>668.1</v>
      </c>
      <c r="F28" s="21" t="s">
        <v>114</v>
      </c>
      <c r="G28" s="21" t="s">
        <v>106</v>
      </c>
      <c r="H28" s="21">
        <v>8</v>
      </c>
      <c r="I28" s="21" t="s">
        <v>106</v>
      </c>
      <c r="J28" s="22" t="s">
        <v>1</v>
      </c>
      <c r="L28" s="21" t="str">
        <f t="shared" si="1"/>
        <v>TC_Open Random page &gt;1</v>
      </c>
      <c r="M28" s="21">
        <f t="shared" si="1"/>
        <v>1060</v>
      </c>
      <c r="N28" s="21">
        <f t="shared" si="1"/>
        <v>242</v>
      </c>
      <c r="O28" s="21">
        <f t="shared" si="1"/>
        <v>668.1</v>
      </c>
      <c r="P28" s="21">
        <f t="shared" si="1"/>
        <v>1890</v>
      </c>
      <c r="Q28" s="21">
        <f t="shared" si="1"/>
        <v>4080</v>
      </c>
      <c r="R28" s="21">
        <f t="shared" si="1"/>
        <v>8</v>
      </c>
      <c r="S28" s="21">
        <f t="shared" si="1"/>
        <v>4080</v>
      </c>
      <c r="T28" s="22" t="str">
        <f t="shared" si="1"/>
        <v>-</v>
      </c>
    </row>
    <row r="29" spans="2:20" ht="15" thickBot="1" x14ac:dyDescent="0.35">
      <c r="B29" s="21" t="s">
        <v>2</v>
      </c>
      <c r="C29" s="21" t="s">
        <v>120</v>
      </c>
      <c r="D29" s="21">
        <v>373.23</v>
      </c>
      <c r="E29" s="21" t="s">
        <v>49</v>
      </c>
      <c r="F29" s="21" t="s">
        <v>89</v>
      </c>
      <c r="G29" s="21" t="s">
        <v>168</v>
      </c>
      <c r="H29" s="21">
        <v>0</v>
      </c>
      <c r="I29" s="21" t="s">
        <v>168</v>
      </c>
      <c r="J29" s="22" t="s">
        <v>1</v>
      </c>
      <c r="L29" s="21" t="str">
        <f t="shared" si="1"/>
        <v>TC_Search by Name</v>
      </c>
      <c r="M29" s="21">
        <f t="shared" si="1"/>
        <v>3720</v>
      </c>
      <c r="N29" s="21">
        <f t="shared" si="1"/>
        <v>373.23</v>
      </c>
      <c r="O29" s="21">
        <f t="shared" si="1"/>
        <v>1160</v>
      </c>
      <c r="P29" s="21">
        <f t="shared" si="1"/>
        <v>3000</v>
      </c>
      <c r="Q29" s="21">
        <f t="shared" si="1"/>
        <v>6560</v>
      </c>
      <c r="R29" s="21">
        <f t="shared" si="1"/>
        <v>0</v>
      </c>
      <c r="S29" s="21">
        <f t="shared" si="1"/>
        <v>6560</v>
      </c>
      <c r="T29" s="22" t="str">
        <f t="shared" si="1"/>
        <v>-</v>
      </c>
    </row>
    <row r="30" spans="2:20" ht="15" thickBot="1" x14ac:dyDescent="0.35">
      <c r="B30" s="21" t="s">
        <v>0</v>
      </c>
      <c r="C30" s="21">
        <v>260</v>
      </c>
      <c r="D30" s="21">
        <v>225.44</v>
      </c>
      <c r="E30" s="21">
        <v>733.1</v>
      </c>
      <c r="F30" s="21" t="s">
        <v>52</v>
      </c>
      <c r="G30" s="21" t="s">
        <v>169</v>
      </c>
      <c r="H30" s="21">
        <v>10</v>
      </c>
      <c r="I30" s="21" t="s">
        <v>168</v>
      </c>
      <c r="J30" s="22" t="s">
        <v>1</v>
      </c>
      <c r="L30" s="21" t="str">
        <f t="shared" si="1"/>
        <v>TC_start_Open Home page</v>
      </c>
      <c r="M30" s="21">
        <f t="shared" si="1"/>
        <v>260</v>
      </c>
      <c r="N30" s="21">
        <f t="shared" si="1"/>
        <v>225.44</v>
      </c>
      <c r="O30" s="21">
        <f t="shared" si="1"/>
        <v>733.1</v>
      </c>
      <c r="P30" s="21">
        <f t="shared" si="1"/>
        <v>1190</v>
      </c>
      <c r="Q30" s="21">
        <f t="shared" si="1"/>
        <v>6510</v>
      </c>
      <c r="R30" s="21">
        <f t="shared" si="1"/>
        <v>10</v>
      </c>
      <c r="S30" s="21">
        <f t="shared" si="1"/>
        <v>6560</v>
      </c>
      <c r="T30" s="22" t="str">
        <f t="shared" si="1"/>
        <v>-</v>
      </c>
    </row>
    <row r="31" spans="2:20" ht="15" thickBot="1" x14ac:dyDescent="0.35">
      <c r="B31" s="21" t="s">
        <v>32</v>
      </c>
      <c r="C31" s="21" t="s">
        <v>103</v>
      </c>
      <c r="D31" s="21">
        <v>465.79</v>
      </c>
      <c r="E31" s="21" t="s">
        <v>115</v>
      </c>
      <c r="F31" s="21" t="s">
        <v>90</v>
      </c>
      <c r="G31" s="21" t="s">
        <v>170</v>
      </c>
      <c r="H31" s="21">
        <v>7</v>
      </c>
      <c r="I31" s="21" t="s">
        <v>171</v>
      </c>
      <c r="J31" s="22">
        <v>8</v>
      </c>
      <c r="L31" s="21" t="str">
        <f t="shared" ref="L31:T31" si="2">IF(ISERR(FIND(" K",B31,1)),B31,REPLACE(B31,FIND(" K",B31,1),2,"")*1000)</f>
        <v>leave a comment</v>
      </c>
      <c r="M31" s="21">
        <f t="shared" si="2"/>
        <v>1580</v>
      </c>
      <c r="N31" s="21">
        <f t="shared" si="2"/>
        <v>465.79</v>
      </c>
      <c r="O31" s="21">
        <f t="shared" si="2"/>
        <v>1170</v>
      </c>
      <c r="P31" s="21">
        <f t="shared" si="2"/>
        <v>4780</v>
      </c>
      <c r="Q31" s="21">
        <f t="shared" si="2"/>
        <v>90850</v>
      </c>
      <c r="R31" s="21">
        <f t="shared" si="2"/>
        <v>7</v>
      </c>
      <c r="S31" s="21">
        <f t="shared" si="2"/>
        <v>91150</v>
      </c>
      <c r="T31" s="22">
        <f t="shared" si="2"/>
        <v>8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42.2</v>
      </c>
    </row>
    <row r="35" spans="12:15" x14ac:dyDescent="0.3">
      <c r="L35" t="s">
        <v>72</v>
      </c>
      <c r="M35">
        <v>28.8</v>
      </c>
    </row>
    <row r="36" spans="12:15" x14ac:dyDescent="0.3">
      <c r="L36" t="s">
        <v>73</v>
      </c>
      <c r="M36">
        <v>100</v>
      </c>
    </row>
    <row r="37" spans="12:15" x14ac:dyDescent="0.3">
      <c r="L37" t="s">
        <v>74</v>
      </c>
      <c r="M37">
        <v>95.5</v>
      </c>
    </row>
    <row r="38" spans="12:15" x14ac:dyDescent="0.3">
      <c r="L38" t="s">
        <v>75</v>
      </c>
      <c r="M38">
        <v>55.4</v>
      </c>
    </row>
    <row r="39" spans="12:15" x14ac:dyDescent="0.3">
      <c r="L39" t="s">
        <v>76</v>
      </c>
      <c r="M39">
        <v>51.1</v>
      </c>
    </row>
    <row r="40" spans="12:15" x14ac:dyDescent="0.3">
      <c r="L40" t="s">
        <v>92</v>
      </c>
      <c r="M40" s="28" t="s">
        <v>81</v>
      </c>
      <c r="N40" s="24" t="s">
        <v>416</v>
      </c>
    </row>
    <row r="41" spans="12:15" x14ac:dyDescent="0.3">
      <c r="L41" t="s">
        <v>77</v>
      </c>
      <c r="M41" s="7">
        <f>(O41-N41)/1000</f>
        <v>908.72299999999996</v>
      </c>
      <c r="N41" t="str">
        <f>MID(N40,FIND("&amp;from=",N40,1)+6,13)</f>
        <v>1678315331522</v>
      </c>
      <c r="O41" t="str">
        <f>MID(N40,FIND("&amp;to=",N40,1)+4,13)</f>
        <v>1678316240245</v>
      </c>
    </row>
    <row r="43" spans="12:15" x14ac:dyDescent="0.3">
      <c r="L43" t="s">
        <v>78</v>
      </c>
      <c r="M43">
        <v>19970</v>
      </c>
    </row>
    <row r="44" spans="12:15" x14ac:dyDescent="0.3">
      <c r="L44" t="s">
        <v>79</v>
      </c>
      <c r="M44">
        <v>86</v>
      </c>
    </row>
    <row r="45" spans="12:15" x14ac:dyDescent="0.3">
      <c r="L45" t="s">
        <v>80</v>
      </c>
      <c r="M45" s="6">
        <f>M44/M43*100</f>
        <v>0.43064596895343016</v>
      </c>
    </row>
  </sheetData>
  <hyperlinks>
    <hyperlink ref="N40" r:id="rId1" xr:uid="{772C701D-CDEA-4072-A9C7-8990116021D4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2B55-394B-4557-8B7C-807CF0F326EA}">
  <sheetPr>
    <tabColor theme="9" tint="0.59999389629810485"/>
  </sheetPr>
  <dimension ref="B1:T45"/>
  <sheetViews>
    <sheetView topLeftCell="A23" workbookViewId="0">
      <selection activeCell="I30" sqref="I30"/>
    </sheetView>
  </sheetViews>
  <sheetFormatPr defaultRowHeight="14.4" x14ac:dyDescent="0.3"/>
  <cols>
    <col min="2" max="2" width="22.777343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Core2x6Gb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230</v>
      </c>
      <c r="D3" s="21">
        <v>50.83</v>
      </c>
      <c r="E3" s="21">
        <v>243.6</v>
      </c>
      <c r="F3" s="21">
        <v>678.8</v>
      </c>
      <c r="G3" s="21">
        <v>957</v>
      </c>
      <c r="H3" s="21">
        <v>7</v>
      </c>
      <c r="I3" s="21">
        <v>957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230</v>
      </c>
      <c r="N3" s="21">
        <f t="shared" ref="N3:T18" si="0">IF(ISERR(FIND(" K",D3,1)),D3,REPLACE(D3,FIND(" K",D3,1),2,"")*1000)</f>
        <v>50.83</v>
      </c>
      <c r="O3" s="21">
        <f t="shared" si="0"/>
        <v>243.6</v>
      </c>
      <c r="P3" s="21">
        <f t="shared" si="0"/>
        <v>678.8</v>
      </c>
      <c r="Q3" s="21">
        <f t="shared" si="0"/>
        <v>957</v>
      </c>
      <c r="R3" s="21">
        <f t="shared" si="0"/>
        <v>7</v>
      </c>
      <c r="S3" s="21">
        <f t="shared" si="0"/>
        <v>957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117</v>
      </c>
      <c r="D4" s="21">
        <v>109.22</v>
      </c>
      <c r="E4" s="21">
        <v>315.3</v>
      </c>
      <c r="F4" s="21">
        <v>541.15</v>
      </c>
      <c r="G4" s="21" t="s">
        <v>82</v>
      </c>
      <c r="H4" s="21">
        <v>6</v>
      </c>
      <c r="I4" s="21" t="s">
        <v>82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3280</v>
      </c>
      <c r="N4" s="21">
        <f t="shared" si="0"/>
        <v>109.22</v>
      </c>
      <c r="O4" s="21">
        <f t="shared" si="0"/>
        <v>315.3</v>
      </c>
      <c r="P4" s="21">
        <f t="shared" si="0"/>
        <v>541.15</v>
      </c>
      <c r="Q4" s="21">
        <f t="shared" si="0"/>
        <v>1660</v>
      </c>
      <c r="R4" s="21">
        <f t="shared" si="0"/>
        <v>6</v>
      </c>
      <c r="S4" s="21">
        <f t="shared" si="0"/>
        <v>1660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898</v>
      </c>
      <c r="D5" s="21">
        <v>33.880000000000003</v>
      </c>
      <c r="E5" s="21">
        <v>96.6</v>
      </c>
      <c r="F5" s="21">
        <v>204.85</v>
      </c>
      <c r="G5" s="21">
        <v>525</v>
      </c>
      <c r="H5" s="21">
        <v>7</v>
      </c>
      <c r="I5" s="21">
        <v>528</v>
      </c>
      <c r="J5" s="22" t="s">
        <v>1</v>
      </c>
      <c r="L5" s="21" t="str">
        <f t="shared" si="1"/>
        <v>TC_Open Random page &gt;1</v>
      </c>
      <c r="M5" s="21">
        <f t="shared" si="1"/>
        <v>898</v>
      </c>
      <c r="N5" s="21">
        <f t="shared" si="0"/>
        <v>33.880000000000003</v>
      </c>
      <c r="O5" s="21">
        <f t="shared" si="0"/>
        <v>96.6</v>
      </c>
      <c r="P5" s="21">
        <f t="shared" si="0"/>
        <v>204.85</v>
      </c>
      <c r="Q5" s="21">
        <f t="shared" si="0"/>
        <v>525</v>
      </c>
      <c r="R5" s="21">
        <f t="shared" si="0"/>
        <v>7</v>
      </c>
      <c r="S5" s="21">
        <f t="shared" si="0"/>
        <v>528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83</v>
      </c>
      <c r="D6" s="21">
        <v>77.58</v>
      </c>
      <c r="E6" s="21">
        <v>489</v>
      </c>
      <c r="F6" s="21" t="s">
        <v>122</v>
      </c>
      <c r="G6" s="21" t="s">
        <v>122</v>
      </c>
      <c r="H6" s="21">
        <v>7</v>
      </c>
      <c r="I6" s="21" t="s">
        <v>122</v>
      </c>
      <c r="J6" s="22" t="s">
        <v>1</v>
      </c>
      <c r="L6" s="21" t="str">
        <f t="shared" si="1"/>
        <v>TC_Open Random page =1</v>
      </c>
      <c r="M6" s="21">
        <f t="shared" si="1"/>
        <v>83</v>
      </c>
      <c r="N6" s="21">
        <f t="shared" si="0"/>
        <v>77.58</v>
      </c>
      <c r="O6" s="21">
        <f t="shared" si="0"/>
        <v>489</v>
      </c>
      <c r="P6" s="21">
        <f t="shared" si="0"/>
        <v>1050</v>
      </c>
      <c r="Q6" s="21">
        <f t="shared" si="0"/>
        <v>1050</v>
      </c>
      <c r="R6" s="21">
        <f t="shared" si="0"/>
        <v>7</v>
      </c>
      <c r="S6" s="21">
        <f t="shared" si="0"/>
        <v>1050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135</v>
      </c>
      <c r="D7" s="21">
        <v>45.03</v>
      </c>
      <c r="E7" s="21">
        <v>152</v>
      </c>
      <c r="F7" s="21">
        <v>481.8</v>
      </c>
      <c r="G7" s="21">
        <v>910.32</v>
      </c>
      <c r="H7" s="21">
        <v>5</v>
      </c>
      <c r="I7" s="21">
        <v>913</v>
      </c>
      <c r="J7" s="22" t="s">
        <v>1</v>
      </c>
      <c r="L7" s="21" t="str">
        <f t="shared" si="1"/>
        <v>TC_Open Random Date</v>
      </c>
      <c r="M7" s="21">
        <f t="shared" si="1"/>
        <v>1070</v>
      </c>
      <c r="N7" s="21">
        <f t="shared" si="0"/>
        <v>45.03</v>
      </c>
      <c r="O7" s="21">
        <f t="shared" si="0"/>
        <v>152</v>
      </c>
      <c r="P7" s="21">
        <f t="shared" si="0"/>
        <v>481.8</v>
      </c>
      <c r="Q7" s="21">
        <f t="shared" si="0"/>
        <v>910.32</v>
      </c>
      <c r="R7" s="21">
        <f t="shared" si="0"/>
        <v>5</v>
      </c>
      <c r="S7" s="21">
        <f t="shared" si="0"/>
        <v>913</v>
      </c>
      <c r="T7" s="22" t="str">
        <f t="shared" si="0"/>
        <v>-</v>
      </c>
    </row>
    <row r="8" spans="2:20" ht="15" thickBot="1" x14ac:dyDescent="0.35">
      <c r="B8" s="21" t="s">
        <v>9</v>
      </c>
      <c r="C8" s="21" t="s">
        <v>135</v>
      </c>
      <c r="D8" s="21">
        <v>39.770000000000003</v>
      </c>
      <c r="E8" s="21">
        <v>141.6</v>
      </c>
      <c r="F8" s="21">
        <v>221.75</v>
      </c>
      <c r="G8" s="21" t="s">
        <v>59</v>
      </c>
      <c r="H8" s="21">
        <v>6</v>
      </c>
      <c r="I8" s="21" t="s">
        <v>59</v>
      </c>
      <c r="J8" s="22" t="s">
        <v>1</v>
      </c>
      <c r="L8" s="21" t="str">
        <f t="shared" si="1"/>
        <v>TC_Open Large Calendar</v>
      </c>
      <c r="M8" s="21">
        <f t="shared" si="1"/>
        <v>1070</v>
      </c>
      <c r="N8" s="21">
        <f t="shared" si="0"/>
        <v>39.770000000000003</v>
      </c>
      <c r="O8" s="21">
        <f t="shared" si="0"/>
        <v>141.6</v>
      </c>
      <c r="P8" s="21">
        <f t="shared" si="0"/>
        <v>221.75</v>
      </c>
      <c r="Q8" s="21">
        <f t="shared" si="0"/>
        <v>1400</v>
      </c>
      <c r="R8" s="21">
        <f t="shared" si="0"/>
        <v>6</v>
      </c>
      <c r="S8" s="21">
        <f t="shared" si="0"/>
        <v>1400</v>
      </c>
      <c r="T8" s="22" t="str">
        <f t="shared" si="0"/>
        <v>-</v>
      </c>
    </row>
    <row r="9" spans="2:20" ht="15" thickBot="1" x14ac:dyDescent="0.35">
      <c r="B9" s="21" t="s">
        <v>10</v>
      </c>
      <c r="C9" s="21" t="s">
        <v>109</v>
      </c>
      <c r="D9" s="21">
        <v>41.02</v>
      </c>
      <c r="E9" s="21">
        <v>137.19999999999999</v>
      </c>
      <c r="F9" s="21">
        <v>487.45</v>
      </c>
      <c r="G9" s="21" t="s">
        <v>113</v>
      </c>
      <c r="H9" s="21">
        <v>6</v>
      </c>
      <c r="I9" s="21" t="s">
        <v>113</v>
      </c>
      <c r="J9" s="22" t="s">
        <v>1</v>
      </c>
      <c r="L9" s="21" t="str">
        <f t="shared" si="1"/>
        <v>TC_Open Home page</v>
      </c>
      <c r="M9" s="21">
        <f t="shared" si="1"/>
        <v>1650</v>
      </c>
      <c r="N9" s="21">
        <f t="shared" si="0"/>
        <v>41.02</v>
      </c>
      <c r="O9" s="21">
        <f t="shared" si="0"/>
        <v>137.19999999999999</v>
      </c>
      <c r="P9" s="21">
        <f t="shared" si="0"/>
        <v>487.45</v>
      </c>
      <c r="Q9" s="21">
        <f t="shared" si="0"/>
        <v>1380</v>
      </c>
      <c r="R9" s="21">
        <f t="shared" si="0"/>
        <v>6</v>
      </c>
      <c r="S9" s="21">
        <f t="shared" si="0"/>
        <v>1380</v>
      </c>
      <c r="T9" s="22" t="str">
        <f t="shared" si="0"/>
        <v>-</v>
      </c>
    </row>
    <row r="10" spans="2:20" ht="15" thickBot="1" x14ac:dyDescent="0.35">
      <c r="B10" s="21" t="s">
        <v>11</v>
      </c>
      <c r="C10" s="21">
        <v>393</v>
      </c>
      <c r="D10" s="21">
        <v>46.92</v>
      </c>
      <c r="E10" s="21">
        <v>210.3</v>
      </c>
      <c r="F10" s="21">
        <v>653.95000000000005</v>
      </c>
      <c r="G10" s="21" t="s">
        <v>122</v>
      </c>
      <c r="H10" s="21">
        <v>5</v>
      </c>
      <c r="I10" s="21" t="s">
        <v>122</v>
      </c>
      <c r="J10" s="22" t="s">
        <v>1</v>
      </c>
      <c r="L10" s="21" t="str">
        <f t="shared" si="1"/>
        <v>TC_Open Contacts</v>
      </c>
      <c r="M10" s="21">
        <f t="shared" si="1"/>
        <v>393</v>
      </c>
      <c r="N10" s="21">
        <f t="shared" si="0"/>
        <v>46.92</v>
      </c>
      <c r="O10" s="21">
        <f t="shared" si="0"/>
        <v>210.3</v>
      </c>
      <c r="P10" s="21">
        <f t="shared" si="0"/>
        <v>653.95000000000005</v>
      </c>
      <c r="Q10" s="21">
        <f t="shared" si="0"/>
        <v>1050</v>
      </c>
      <c r="R10" s="21">
        <f t="shared" si="0"/>
        <v>5</v>
      </c>
      <c r="S10" s="21">
        <f t="shared" si="0"/>
        <v>1050</v>
      </c>
      <c r="T10" s="22" t="str">
        <f t="shared" si="0"/>
        <v>-</v>
      </c>
    </row>
    <row r="11" spans="2:20" ht="15" thickBot="1" x14ac:dyDescent="0.35">
      <c r="B11" s="21" t="s">
        <v>12</v>
      </c>
      <c r="C11" s="21">
        <v>5</v>
      </c>
      <c r="D11" s="21">
        <v>131.49</v>
      </c>
      <c r="E11" s="21">
        <v>356</v>
      </c>
      <c r="F11" s="21">
        <v>356</v>
      </c>
      <c r="G11" s="21">
        <v>356</v>
      </c>
      <c r="H11" s="21">
        <v>63</v>
      </c>
      <c r="I11" s="21">
        <v>356</v>
      </c>
      <c r="J11" s="22" t="s">
        <v>1</v>
      </c>
      <c r="L11" s="21" t="str">
        <f t="shared" si="1"/>
        <v>TC_Ed_Open login page</v>
      </c>
      <c r="M11" s="21">
        <f t="shared" si="1"/>
        <v>5</v>
      </c>
      <c r="N11" s="21">
        <f t="shared" si="0"/>
        <v>131.49</v>
      </c>
      <c r="O11" s="21">
        <f t="shared" si="0"/>
        <v>356</v>
      </c>
      <c r="P11" s="21">
        <f t="shared" si="0"/>
        <v>356</v>
      </c>
      <c r="Q11" s="21">
        <f t="shared" si="0"/>
        <v>356</v>
      </c>
      <c r="R11" s="21">
        <f t="shared" si="0"/>
        <v>63</v>
      </c>
      <c r="S11" s="21">
        <f t="shared" si="0"/>
        <v>356</v>
      </c>
      <c r="T11" s="22" t="str">
        <f t="shared" si="0"/>
        <v>-</v>
      </c>
    </row>
    <row r="12" spans="2:20" ht="15" thickBot="1" x14ac:dyDescent="0.35">
      <c r="B12" s="21" t="s">
        <v>13</v>
      </c>
      <c r="C12" s="21">
        <v>199</v>
      </c>
      <c r="D12" s="21">
        <v>57.5</v>
      </c>
      <c r="E12" s="21">
        <v>205</v>
      </c>
      <c r="F12" s="21">
        <v>597</v>
      </c>
      <c r="G12" s="21" t="s">
        <v>83</v>
      </c>
      <c r="H12" s="21">
        <v>4</v>
      </c>
      <c r="I12" s="21" t="s">
        <v>48</v>
      </c>
      <c r="J12" s="22" t="s">
        <v>1</v>
      </c>
      <c r="L12" s="21" t="str">
        <f t="shared" si="1"/>
        <v>TC_Ed_Open editpost page</v>
      </c>
      <c r="M12" s="21">
        <f t="shared" si="1"/>
        <v>199</v>
      </c>
      <c r="N12" s="21">
        <f t="shared" si="0"/>
        <v>57.5</v>
      </c>
      <c r="O12" s="21">
        <f t="shared" si="0"/>
        <v>205</v>
      </c>
      <c r="P12" s="21">
        <f t="shared" si="0"/>
        <v>597</v>
      </c>
      <c r="Q12" s="21">
        <f t="shared" si="0"/>
        <v>1510</v>
      </c>
      <c r="R12" s="21">
        <f t="shared" si="0"/>
        <v>4</v>
      </c>
      <c r="S12" s="21">
        <f t="shared" si="0"/>
        <v>1520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199</v>
      </c>
      <c r="D13" s="21">
        <v>41.98</v>
      </c>
      <c r="E13" s="21">
        <v>163.4</v>
      </c>
      <c r="F13" s="21">
        <v>672</v>
      </c>
      <c r="G13" s="21">
        <v>672</v>
      </c>
      <c r="H13" s="21">
        <v>8</v>
      </c>
      <c r="I13" s="21">
        <v>672</v>
      </c>
      <c r="J13" s="22" t="s">
        <v>1</v>
      </c>
      <c r="L13" s="21" t="str">
        <f t="shared" si="1"/>
        <v>TC_Ed_Open Random post</v>
      </c>
      <c r="M13" s="21">
        <f t="shared" si="1"/>
        <v>199</v>
      </c>
      <c r="N13" s="21">
        <f t="shared" si="0"/>
        <v>41.98</v>
      </c>
      <c r="O13" s="21">
        <f t="shared" si="0"/>
        <v>163.4</v>
      </c>
      <c r="P13" s="21">
        <f t="shared" si="0"/>
        <v>672</v>
      </c>
      <c r="Q13" s="21">
        <f t="shared" si="0"/>
        <v>672</v>
      </c>
      <c r="R13" s="21">
        <f t="shared" si="0"/>
        <v>8</v>
      </c>
      <c r="S13" s="21">
        <f t="shared" si="0"/>
        <v>672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199</v>
      </c>
      <c r="D14" s="21">
        <v>32.35</v>
      </c>
      <c r="E14" s="21">
        <v>86.8</v>
      </c>
      <c r="F14" s="21">
        <v>169</v>
      </c>
      <c r="G14" s="21">
        <v>258.27999999999997</v>
      </c>
      <c r="H14" s="21">
        <v>6</v>
      </c>
      <c r="I14" s="21">
        <v>259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199</v>
      </c>
      <c r="N14" s="21">
        <f t="shared" si="0"/>
        <v>32.35</v>
      </c>
      <c r="O14" s="21">
        <f t="shared" si="0"/>
        <v>86.8</v>
      </c>
      <c r="P14" s="21">
        <f t="shared" si="0"/>
        <v>169</v>
      </c>
      <c r="Q14" s="21">
        <f t="shared" si="0"/>
        <v>258.27999999999997</v>
      </c>
      <c r="R14" s="21">
        <f t="shared" si="0"/>
        <v>6</v>
      </c>
      <c r="S14" s="21">
        <f t="shared" si="0"/>
        <v>259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5</v>
      </c>
      <c r="D15" s="21">
        <v>47.58</v>
      </c>
      <c r="E15" s="21">
        <v>71</v>
      </c>
      <c r="F15" s="21">
        <v>71</v>
      </c>
      <c r="G15" s="21">
        <v>71</v>
      </c>
      <c r="H15" s="21">
        <v>14</v>
      </c>
      <c r="I15" s="21">
        <v>71</v>
      </c>
      <c r="J15" s="22" t="s">
        <v>1</v>
      </c>
      <c r="L15" s="21" t="str">
        <f t="shared" si="1"/>
        <v>TC_Ed_Open Home page</v>
      </c>
      <c r="M15" s="21">
        <f t="shared" si="1"/>
        <v>5</v>
      </c>
      <c r="N15" s="21">
        <f t="shared" si="0"/>
        <v>47.58</v>
      </c>
      <c r="O15" s="21">
        <f t="shared" si="0"/>
        <v>71</v>
      </c>
      <c r="P15" s="21">
        <f t="shared" si="0"/>
        <v>71</v>
      </c>
      <c r="Q15" s="21">
        <f t="shared" si="0"/>
        <v>71</v>
      </c>
      <c r="R15" s="21">
        <f t="shared" si="0"/>
        <v>14</v>
      </c>
      <c r="S15" s="21">
        <f t="shared" si="0"/>
        <v>71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5</v>
      </c>
      <c r="D16" s="21">
        <v>33.17</v>
      </c>
      <c r="E16" s="21">
        <v>59</v>
      </c>
      <c r="F16" s="21">
        <v>59</v>
      </c>
      <c r="G16" s="21">
        <v>59</v>
      </c>
      <c r="H16" s="21">
        <v>17</v>
      </c>
      <c r="I16" s="21">
        <v>59</v>
      </c>
      <c r="J16" s="22" t="s">
        <v>1</v>
      </c>
      <c r="L16" s="21" t="str">
        <f t="shared" si="1"/>
        <v>TC_Ed_Login</v>
      </c>
      <c r="M16" s="21">
        <f t="shared" si="1"/>
        <v>5</v>
      </c>
      <c r="N16" s="21">
        <f t="shared" si="0"/>
        <v>33.17</v>
      </c>
      <c r="O16" s="21">
        <f t="shared" si="0"/>
        <v>59</v>
      </c>
      <c r="P16" s="21">
        <f t="shared" si="0"/>
        <v>59</v>
      </c>
      <c r="Q16" s="21">
        <f t="shared" si="0"/>
        <v>59</v>
      </c>
      <c r="R16" s="21">
        <f t="shared" si="0"/>
        <v>17</v>
      </c>
      <c r="S16" s="21">
        <f t="shared" si="0"/>
        <v>59</v>
      </c>
      <c r="T16" s="22" t="str">
        <f t="shared" si="0"/>
        <v>-</v>
      </c>
    </row>
    <row r="17" spans="2:20" ht="15" thickBot="1" x14ac:dyDescent="0.35">
      <c r="B17" s="21" t="s">
        <v>19</v>
      </c>
      <c r="C17" s="21">
        <v>3</v>
      </c>
      <c r="D17" s="21">
        <v>24.83</v>
      </c>
      <c r="E17" s="21">
        <v>29</v>
      </c>
      <c r="F17" s="21">
        <v>29</v>
      </c>
      <c r="G17" s="21">
        <v>29</v>
      </c>
      <c r="H17" s="21">
        <v>18</v>
      </c>
      <c r="I17" s="21">
        <v>29</v>
      </c>
      <c r="J17" s="22" t="s">
        <v>1</v>
      </c>
      <c r="L17" s="21" t="str">
        <f t="shared" si="1"/>
        <v>TC_Ed_LogOff</v>
      </c>
      <c r="M17" s="21">
        <f t="shared" si="1"/>
        <v>3</v>
      </c>
      <c r="N17" s="21">
        <f t="shared" si="0"/>
        <v>24.83</v>
      </c>
      <c r="O17" s="21">
        <f t="shared" si="0"/>
        <v>29</v>
      </c>
      <c r="P17" s="21">
        <f t="shared" si="0"/>
        <v>29</v>
      </c>
      <c r="Q17" s="21">
        <f t="shared" si="0"/>
        <v>29</v>
      </c>
      <c r="R17" s="21">
        <f t="shared" si="0"/>
        <v>18</v>
      </c>
      <c r="S17" s="21">
        <f t="shared" si="0"/>
        <v>29</v>
      </c>
      <c r="T17" s="22" t="str">
        <f t="shared" si="0"/>
        <v>-</v>
      </c>
    </row>
    <row r="18" spans="2:20" ht="15" thickBot="1" x14ac:dyDescent="0.35">
      <c r="B18" s="21" t="s">
        <v>20</v>
      </c>
      <c r="C18" s="21">
        <v>32</v>
      </c>
      <c r="D18" s="21">
        <v>168.15</v>
      </c>
      <c r="E18" s="21">
        <v>825</v>
      </c>
      <c r="F18" s="21">
        <v>825</v>
      </c>
      <c r="G18" s="21">
        <v>825</v>
      </c>
      <c r="H18" s="21">
        <v>45</v>
      </c>
      <c r="I18" s="21">
        <v>825</v>
      </c>
      <c r="J18" s="22" t="s">
        <v>1</v>
      </c>
      <c r="L18" s="21" t="str">
        <f t="shared" si="1"/>
        <v>TC_Ad_Open login page</v>
      </c>
      <c r="M18" s="21">
        <f t="shared" si="1"/>
        <v>32</v>
      </c>
      <c r="N18" s="21">
        <f t="shared" si="0"/>
        <v>168.15</v>
      </c>
      <c r="O18" s="21">
        <f t="shared" si="0"/>
        <v>825</v>
      </c>
      <c r="P18" s="21">
        <f t="shared" si="0"/>
        <v>825</v>
      </c>
      <c r="Q18" s="21">
        <f t="shared" si="0"/>
        <v>825</v>
      </c>
      <c r="R18" s="21">
        <f t="shared" si="0"/>
        <v>45</v>
      </c>
      <c r="S18" s="21">
        <f t="shared" si="0"/>
        <v>825</v>
      </c>
      <c r="T18" s="22" t="str">
        <f t="shared" si="0"/>
        <v>-</v>
      </c>
    </row>
    <row r="19" spans="2:20" ht="15" thickBot="1" x14ac:dyDescent="0.35">
      <c r="B19" s="21" t="s">
        <v>21</v>
      </c>
      <c r="C19" s="21">
        <v>317</v>
      </c>
      <c r="D19" s="21">
        <v>92.42</v>
      </c>
      <c r="E19" s="21">
        <v>317.5</v>
      </c>
      <c r="F19" s="21">
        <v>476.2</v>
      </c>
      <c r="G19" s="21" t="s">
        <v>135</v>
      </c>
      <c r="H19" s="21">
        <v>13</v>
      </c>
      <c r="I19" s="21" t="s">
        <v>135</v>
      </c>
      <c r="J19" s="22" t="s">
        <v>1</v>
      </c>
      <c r="L19" s="21" t="str">
        <f t="shared" si="1"/>
        <v>TC_Ad_Open Users page</v>
      </c>
      <c r="M19" s="21">
        <f t="shared" si="1"/>
        <v>317</v>
      </c>
      <c r="N19" s="21">
        <f t="shared" si="1"/>
        <v>92.42</v>
      </c>
      <c r="O19" s="21">
        <f t="shared" si="1"/>
        <v>317.5</v>
      </c>
      <c r="P19" s="21">
        <f t="shared" si="1"/>
        <v>476.2</v>
      </c>
      <c r="Q19" s="21">
        <f t="shared" si="1"/>
        <v>1070</v>
      </c>
      <c r="R19" s="21">
        <f t="shared" si="1"/>
        <v>13</v>
      </c>
      <c r="S19" s="21">
        <f t="shared" si="1"/>
        <v>1070</v>
      </c>
      <c r="T19" s="22" t="str">
        <f t="shared" si="1"/>
        <v>-</v>
      </c>
    </row>
    <row r="20" spans="2:20" ht="15" thickBot="1" x14ac:dyDescent="0.35">
      <c r="B20" s="21" t="s">
        <v>22</v>
      </c>
      <c r="C20" s="21">
        <v>317</v>
      </c>
      <c r="D20" s="21">
        <v>32.49</v>
      </c>
      <c r="E20" s="21">
        <v>138.80000000000001</v>
      </c>
      <c r="F20" s="21">
        <v>240</v>
      </c>
      <c r="G20" s="21" t="s">
        <v>119</v>
      </c>
      <c r="H20" s="21">
        <v>2</v>
      </c>
      <c r="I20" s="21" t="s">
        <v>58</v>
      </c>
      <c r="J20" s="22" t="s">
        <v>1</v>
      </c>
      <c r="L20" s="21" t="str">
        <f t="shared" si="1"/>
        <v>TC_Ad_Open USERS menu</v>
      </c>
      <c r="M20" s="21">
        <f t="shared" si="1"/>
        <v>317</v>
      </c>
      <c r="N20" s="21">
        <f t="shared" si="1"/>
        <v>32.49</v>
      </c>
      <c r="O20" s="21">
        <f t="shared" si="1"/>
        <v>138.80000000000001</v>
      </c>
      <c r="P20" s="21">
        <f t="shared" si="1"/>
        <v>240</v>
      </c>
      <c r="Q20" s="21">
        <f t="shared" si="1"/>
        <v>1570</v>
      </c>
      <c r="R20" s="21">
        <f t="shared" si="1"/>
        <v>2</v>
      </c>
      <c r="S20" s="21">
        <f t="shared" si="1"/>
        <v>1590</v>
      </c>
      <c r="T20" s="22" t="str">
        <f t="shared" si="1"/>
        <v>-</v>
      </c>
    </row>
    <row r="21" spans="2:20" ht="15" thickBot="1" x14ac:dyDescent="0.35">
      <c r="B21" s="21" t="s">
        <v>23</v>
      </c>
      <c r="C21" s="21">
        <v>32</v>
      </c>
      <c r="D21" s="21">
        <v>47.63</v>
      </c>
      <c r="E21" s="21">
        <v>283</v>
      </c>
      <c r="F21" s="21">
        <v>283</v>
      </c>
      <c r="G21" s="21">
        <v>283</v>
      </c>
      <c r="H21" s="21">
        <v>7</v>
      </c>
      <c r="I21" s="21">
        <v>283</v>
      </c>
      <c r="J21" s="22" t="s">
        <v>1</v>
      </c>
      <c r="L21" s="21" t="str">
        <f t="shared" si="1"/>
        <v>TC_Ad_Open Home page</v>
      </c>
      <c r="M21" s="21">
        <f t="shared" si="1"/>
        <v>32</v>
      </c>
      <c r="N21" s="21">
        <f t="shared" si="1"/>
        <v>47.63</v>
      </c>
      <c r="O21" s="21">
        <f t="shared" si="1"/>
        <v>283</v>
      </c>
      <c r="P21" s="21">
        <f t="shared" si="1"/>
        <v>283</v>
      </c>
      <c r="Q21" s="21">
        <f t="shared" si="1"/>
        <v>283</v>
      </c>
      <c r="R21" s="21">
        <f t="shared" si="1"/>
        <v>7</v>
      </c>
      <c r="S21" s="21">
        <f t="shared" si="1"/>
        <v>283</v>
      </c>
      <c r="T21" s="22" t="str">
        <f t="shared" si="1"/>
        <v>-</v>
      </c>
    </row>
    <row r="22" spans="2:20" ht="15" thickBot="1" x14ac:dyDescent="0.35">
      <c r="B22" s="21" t="s">
        <v>24</v>
      </c>
      <c r="C22" s="21">
        <v>317</v>
      </c>
      <c r="D22" s="21">
        <v>18.16</v>
      </c>
      <c r="E22" s="21">
        <v>64.099999999999994</v>
      </c>
      <c r="F22" s="21">
        <v>130</v>
      </c>
      <c r="G22" s="21">
        <v>414.36</v>
      </c>
      <c r="H22" s="21">
        <v>2</v>
      </c>
      <c r="I22" s="21">
        <v>417</v>
      </c>
      <c r="J22" s="22" t="s">
        <v>1</v>
      </c>
      <c r="L22" s="21" t="str">
        <f t="shared" si="1"/>
        <v>TC_Ad_Open Admin Page</v>
      </c>
      <c r="M22" s="21">
        <f t="shared" si="1"/>
        <v>317</v>
      </c>
      <c r="N22" s="21">
        <f t="shared" si="1"/>
        <v>18.16</v>
      </c>
      <c r="O22" s="21">
        <f t="shared" si="1"/>
        <v>64.099999999999994</v>
      </c>
      <c r="P22" s="21">
        <f t="shared" si="1"/>
        <v>130</v>
      </c>
      <c r="Q22" s="21">
        <f t="shared" si="1"/>
        <v>414.36</v>
      </c>
      <c r="R22" s="21">
        <f t="shared" si="1"/>
        <v>2</v>
      </c>
      <c r="S22" s="21">
        <f t="shared" si="1"/>
        <v>417</v>
      </c>
      <c r="T22" s="22" t="str">
        <f t="shared" si="1"/>
        <v>-</v>
      </c>
    </row>
    <row r="23" spans="2:20" ht="15" thickBot="1" x14ac:dyDescent="0.35">
      <c r="B23" s="21" t="s">
        <v>25</v>
      </c>
      <c r="C23" s="21">
        <v>32</v>
      </c>
      <c r="D23" s="21">
        <v>69.150000000000006</v>
      </c>
      <c r="E23" s="21">
        <v>218</v>
      </c>
      <c r="F23" s="21">
        <v>218</v>
      </c>
      <c r="G23" s="21">
        <v>218</v>
      </c>
      <c r="H23" s="21">
        <v>16</v>
      </c>
      <c r="I23" s="21">
        <v>218</v>
      </c>
      <c r="J23" s="22" t="s">
        <v>1</v>
      </c>
      <c r="L23" s="21" t="str">
        <f t="shared" si="1"/>
        <v>TC_Ad_Login</v>
      </c>
      <c r="M23" s="21">
        <f t="shared" si="1"/>
        <v>32</v>
      </c>
      <c r="N23" s="21">
        <f t="shared" si="1"/>
        <v>69.150000000000006</v>
      </c>
      <c r="O23" s="21">
        <f t="shared" si="1"/>
        <v>218</v>
      </c>
      <c r="P23" s="21">
        <f t="shared" si="1"/>
        <v>218</v>
      </c>
      <c r="Q23" s="21">
        <f t="shared" si="1"/>
        <v>218</v>
      </c>
      <c r="R23" s="21">
        <f t="shared" si="1"/>
        <v>16</v>
      </c>
      <c r="S23" s="21">
        <f t="shared" si="1"/>
        <v>218</v>
      </c>
      <c r="T23" s="22" t="str">
        <f t="shared" si="1"/>
        <v>-</v>
      </c>
    </row>
    <row r="24" spans="2:20" ht="15" thickBot="1" x14ac:dyDescent="0.35">
      <c r="B24" s="21" t="s">
        <v>27</v>
      </c>
      <c r="C24" s="21">
        <v>30</v>
      </c>
      <c r="D24" s="21">
        <v>134.54</v>
      </c>
      <c r="E24" s="21">
        <v>648</v>
      </c>
      <c r="F24" s="21">
        <v>678.6</v>
      </c>
      <c r="G24" s="21">
        <v>716</v>
      </c>
      <c r="H24" s="21">
        <v>10</v>
      </c>
      <c r="I24" s="21">
        <v>716</v>
      </c>
      <c r="J24" s="22" t="s">
        <v>1</v>
      </c>
      <c r="L24" s="21" t="str">
        <f t="shared" si="1"/>
        <v>TC_Ad_LogOff</v>
      </c>
      <c r="M24" s="21">
        <f t="shared" si="1"/>
        <v>30</v>
      </c>
      <c r="N24" s="21">
        <f t="shared" si="1"/>
        <v>134.54</v>
      </c>
      <c r="O24" s="21">
        <f t="shared" si="1"/>
        <v>648</v>
      </c>
      <c r="P24" s="21">
        <f t="shared" si="1"/>
        <v>678.6</v>
      </c>
      <c r="Q24" s="21">
        <f t="shared" si="1"/>
        <v>716</v>
      </c>
      <c r="R24" s="21">
        <f t="shared" si="1"/>
        <v>10</v>
      </c>
      <c r="S24" s="21">
        <f t="shared" si="1"/>
        <v>716</v>
      </c>
      <c r="T24" s="22" t="str">
        <f t="shared" si="1"/>
        <v>-</v>
      </c>
    </row>
    <row r="25" spans="2:20" ht="15" thickBot="1" x14ac:dyDescent="0.35">
      <c r="B25" s="21" t="s">
        <v>29</v>
      </c>
      <c r="C25" s="21">
        <v>160</v>
      </c>
      <c r="D25" s="21">
        <v>73</v>
      </c>
      <c r="E25" s="21">
        <v>386.8</v>
      </c>
      <c r="F25" s="21">
        <v>450.95</v>
      </c>
      <c r="G25" s="21" t="s">
        <v>100</v>
      </c>
      <c r="H25" s="21">
        <v>6</v>
      </c>
      <c r="I25" s="21" t="s">
        <v>100</v>
      </c>
      <c r="J25" s="22" t="s">
        <v>1</v>
      </c>
      <c r="L25" s="21" t="str">
        <f t="shared" si="1"/>
        <v>TC_Ad_Delete user</v>
      </c>
      <c r="M25" s="21">
        <f t="shared" si="1"/>
        <v>160</v>
      </c>
      <c r="N25" s="21">
        <f t="shared" si="1"/>
        <v>73</v>
      </c>
      <c r="O25" s="21">
        <f t="shared" si="1"/>
        <v>386.8</v>
      </c>
      <c r="P25" s="21">
        <f t="shared" si="1"/>
        <v>450.95</v>
      </c>
      <c r="Q25" s="21">
        <f t="shared" si="1"/>
        <v>1100</v>
      </c>
      <c r="R25" s="21">
        <f t="shared" si="1"/>
        <v>6</v>
      </c>
      <c r="S25" s="21">
        <f t="shared" si="1"/>
        <v>1100</v>
      </c>
      <c r="T25" s="22" t="str">
        <f t="shared" si="1"/>
        <v>-</v>
      </c>
    </row>
    <row r="26" spans="2:20" ht="15" thickBot="1" x14ac:dyDescent="0.35">
      <c r="B26" s="21" t="s">
        <v>31</v>
      </c>
      <c r="C26" s="21">
        <v>197</v>
      </c>
      <c r="D26" s="21">
        <v>291.39</v>
      </c>
      <c r="E26" s="21">
        <v>898</v>
      </c>
      <c r="F26" s="21" t="s">
        <v>101</v>
      </c>
      <c r="G26" s="21" t="s">
        <v>28</v>
      </c>
      <c r="H26" s="21">
        <v>13</v>
      </c>
      <c r="I26" s="21" t="s">
        <v>28</v>
      </c>
      <c r="J26" s="22">
        <v>63</v>
      </c>
      <c r="L26" s="21" t="str">
        <f t="shared" si="1"/>
        <v>TC_Ed_Editpost</v>
      </c>
      <c r="M26" s="21">
        <f t="shared" si="1"/>
        <v>197</v>
      </c>
      <c r="N26" s="21">
        <f t="shared" si="1"/>
        <v>291.39</v>
      </c>
      <c r="O26" s="21">
        <f t="shared" si="1"/>
        <v>898</v>
      </c>
      <c r="P26" s="21">
        <f t="shared" si="1"/>
        <v>1200</v>
      </c>
      <c r="Q26" s="21">
        <f t="shared" si="1"/>
        <v>1250</v>
      </c>
      <c r="R26" s="21">
        <f t="shared" si="1"/>
        <v>13</v>
      </c>
      <c r="S26" s="21">
        <f t="shared" si="1"/>
        <v>1250</v>
      </c>
      <c r="T26" s="22">
        <f t="shared" si="1"/>
        <v>63</v>
      </c>
    </row>
    <row r="27" spans="2:20" ht="15" thickBot="1" x14ac:dyDescent="0.35">
      <c r="B27" s="21" t="s">
        <v>32</v>
      </c>
      <c r="C27" s="21" t="s">
        <v>111</v>
      </c>
      <c r="D27" s="21">
        <v>64.77</v>
      </c>
      <c r="E27" s="21">
        <v>258.5</v>
      </c>
      <c r="F27" s="21">
        <v>640.25</v>
      </c>
      <c r="G27" s="21" t="s">
        <v>57</v>
      </c>
      <c r="H27" s="21">
        <v>5</v>
      </c>
      <c r="I27" s="21" t="s">
        <v>121</v>
      </c>
      <c r="J27" s="22">
        <v>10</v>
      </c>
      <c r="L27" s="21" t="str">
        <f t="shared" si="1"/>
        <v>leave a comment</v>
      </c>
      <c r="M27" s="21">
        <f t="shared" si="1"/>
        <v>1470</v>
      </c>
      <c r="N27" s="21">
        <f t="shared" si="1"/>
        <v>64.77</v>
      </c>
      <c r="O27" s="21">
        <f t="shared" si="1"/>
        <v>258.5</v>
      </c>
      <c r="P27" s="21">
        <f t="shared" si="1"/>
        <v>640.25</v>
      </c>
      <c r="Q27" s="21">
        <f t="shared" si="1"/>
        <v>1450</v>
      </c>
      <c r="R27" s="21">
        <f t="shared" si="1"/>
        <v>5</v>
      </c>
      <c r="S27" s="21">
        <f t="shared" si="1"/>
        <v>1460</v>
      </c>
      <c r="T27" s="22">
        <f t="shared" si="1"/>
        <v>10</v>
      </c>
    </row>
    <row r="28" spans="2:20" ht="15" thickBot="1" x14ac:dyDescent="0.35">
      <c r="B28" s="21" t="s">
        <v>34</v>
      </c>
      <c r="C28" s="21">
        <v>156</v>
      </c>
      <c r="D28" s="21">
        <v>126.93</v>
      </c>
      <c r="E28" s="21">
        <v>731</v>
      </c>
      <c r="F28" s="21">
        <v>758</v>
      </c>
      <c r="G28" s="21" t="s">
        <v>46</v>
      </c>
      <c r="H28" s="21">
        <v>8</v>
      </c>
      <c r="I28" s="21" t="s">
        <v>131</v>
      </c>
      <c r="J28" s="22">
        <v>2</v>
      </c>
      <c r="L28" s="21" t="str">
        <f t="shared" si="1"/>
        <v>TC_Ad_Add user</v>
      </c>
      <c r="M28" s="21">
        <f t="shared" si="1"/>
        <v>156</v>
      </c>
      <c r="N28" s="21">
        <f t="shared" si="1"/>
        <v>126.93</v>
      </c>
      <c r="O28" s="21">
        <f t="shared" si="1"/>
        <v>731</v>
      </c>
      <c r="P28" s="21">
        <f t="shared" si="1"/>
        <v>758</v>
      </c>
      <c r="Q28" s="21">
        <f t="shared" si="1"/>
        <v>1420</v>
      </c>
      <c r="R28" s="21">
        <f t="shared" si="1"/>
        <v>8</v>
      </c>
      <c r="S28" s="21">
        <f t="shared" si="1"/>
        <v>1430</v>
      </c>
      <c r="T28" s="22">
        <f t="shared" si="1"/>
        <v>2</v>
      </c>
    </row>
    <row r="29" spans="2:20" ht="15" thickBot="1" x14ac:dyDescent="0.35">
      <c r="B29" s="21" t="s">
        <v>7</v>
      </c>
      <c r="C29" s="21" t="s">
        <v>5</v>
      </c>
      <c r="D29" s="21">
        <v>37.83</v>
      </c>
      <c r="E29" s="21">
        <v>137.69999999999999</v>
      </c>
      <c r="F29" s="21">
        <v>445.4</v>
      </c>
      <c r="G29" s="21" t="s">
        <v>111</v>
      </c>
      <c r="H29" s="21">
        <v>3</v>
      </c>
      <c r="I29" s="21" t="s">
        <v>111</v>
      </c>
      <c r="J29" s="22">
        <v>1</v>
      </c>
      <c r="L29" s="21" t="str">
        <f t="shared" si="1"/>
        <v>TC_Open Predefined Date</v>
      </c>
      <c r="M29" s="21">
        <f t="shared" si="1"/>
        <v>3260</v>
      </c>
      <c r="N29" s="21">
        <f t="shared" si="1"/>
        <v>37.83</v>
      </c>
      <c r="O29" s="21">
        <f t="shared" si="1"/>
        <v>137.69999999999999</v>
      </c>
      <c r="P29" s="21">
        <f t="shared" si="1"/>
        <v>445.4</v>
      </c>
      <c r="Q29" s="21">
        <f t="shared" si="1"/>
        <v>1470</v>
      </c>
      <c r="R29" s="21">
        <f t="shared" si="1"/>
        <v>3</v>
      </c>
      <c r="S29" s="21">
        <f t="shared" si="1"/>
        <v>1470</v>
      </c>
      <c r="T29" s="22">
        <f t="shared" si="1"/>
        <v>1</v>
      </c>
    </row>
    <row r="30" spans="2:20" ht="15" thickBot="1" x14ac:dyDescent="0.35">
      <c r="B30" s="21" t="s">
        <v>30</v>
      </c>
      <c r="C30" s="21" t="s">
        <v>118</v>
      </c>
      <c r="D30" s="21">
        <v>49.75</v>
      </c>
      <c r="E30" s="21">
        <v>189.4</v>
      </c>
      <c r="F30" s="21">
        <v>411</v>
      </c>
      <c r="G30" s="21" t="s">
        <v>50</v>
      </c>
      <c r="H30" s="21">
        <v>7</v>
      </c>
      <c r="I30" s="21" t="s">
        <v>50</v>
      </c>
      <c r="J30" s="22">
        <v>1</v>
      </c>
      <c r="L30" s="21" t="str">
        <f t="shared" si="1"/>
        <v>Open first post</v>
      </c>
      <c r="M30" s="21">
        <f t="shared" si="1"/>
        <v>2500</v>
      </c>
      <c r="N30" s="21">
        <f t="shared" si="1"/>
        <v>49.75</v>
      </c>
      <c r="O30" s="21">
        <f t="shared" si="1"/>
        <v>189.4</v>
      </c>
      <c r="P30" s="21">
        <f t="shared" si="1"/>
        <v>411</v>
      </c>
      <c r="Q30" s="21">
        <f t="shared" si="1"/>
        <v>1550</v>
      </c>
      <c r="R30" s="21">
        <f t="shared" si="1"/>
        <v>7</v>
      </c>
      <c r="S30" s="21">
        <f t="shared" si="1"/>
        <v>1550</v>
      </c>
      <c r="T30" s="22">
        <f t="shared" si="1"/>
        <v>1</v>
      </c>
    </row>
    <row r="31" spans="2:20" ht="15" thickBot="1" x14ac:dyDescent="0.35">
      <c r="B31" s="21" t="s">
        <v>35</v>
      </c>
      <c r="C31" s="21" t="s">
        <v>99</v>
      </c>
      <c r="D31" s="21">
        <v>40.89</v>
      </c>
      <c r="E31" s="21">
        <v>167.8</v>
      </c>
      <c r="F31" s="21">
        <v>392.4</v>
      </c>
      <c r="G31" s="21" t="s">
        <v>103</v>
      </c>
      <c r="H31" s="21">
        <v>3</v>
      </c>
      <c r="I31" s="21" t="s">
        <v>58</v>
      </c>
      <c r="J31" s="22">
        <v>1</v>
      </c>
      <c r="L31" s="21" t="str">
        <f t="shared" ref="L31" si="2">IF(ISERR(FIND(" K",B31,1)),B31,REPLACE(B31,FIND(" K",B31,1),2,"")*1000)</f>
        <v>Open Random post</v>
      </c>
      <c r="M31" s="21">
        <f t="shared" ref="M31" si="3">IF(ISERR(FIND(" K",C31,1)),C31,REPLACE(C31,FIND(" K",C31,1),2,"")*1000)</f>
        <v>4820</v>
      </c>
      <c r="N31" s="21">
        <f t="shared" ref="N31" si="4">IF(ISERR(FIND(" K",D31,1)),D31,REPLACE(D31,FIND(" K",D31,1),2,"")*1000)</f>
        <v>40.89</v>
      </c>
      <c r="O31" s="21">
        <f t="shared" ref="O31" si="5">IF(ISERR(FIND(" K",E31,1)),E31,REPLACE(E31,FIND(" K",E31,1),2,"")*1000)</f>
        <v>167.8</v>
      </c>
      <c r="P31" s="21">
        <f t="shared" ref="P31" si="6">IF(ISERR(FIND(" K",F31,1)),F31,REPLACE(F31,FIND(" K",F31,1),2,"")*1000)</f>
        <v>392.4</v>
      </c>
      <c r="Q31" s="21">
        <f t="shared" ref="Q31" si="7">IF(ISERR(FIND(" K",G31,1)),G31,REPLACE(G31,FIND(" K",G31,1),2,"")*1000)</f>
        <v>1580</v>
      </c>
      <c r="R31" s="21">
        <f t="shared" ref="R31" si="8">IF(ISERR(FIND(" K",H31,1)),H31,REPLACE(H31,FIND(" K",H31,1),2,"")*1000)</f>
        <v>3</v>
      </c>
      <c r="S31" s="21">
        <f t="shared" ref="S31" si="9">IF(ISERR(FIND(" K",I31,1)),I31,REPLACE(I31,FIND(" K",I31,1),2,"")*1000)</f>
        <v>1590</v>
      </c>
      <c r="T31" s="22">
        <f t="shared" ref="T31" si="10">IF(ISERR(FIND(" K",J31,1)),J31,REPLACE(J31,FIND(" K",J31,1),2,"")*1000)</f>
        <v>1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46.8</v>
      </c>
    </row>
    <row r="35" spans="12:15" x14ac:dyDescent="0.3">
      <c r="L35" t="s">
        <v>72</v>
      </c>
      <c r="M35">
        <v>39.200000000000003</v>
      </c>
    </row>
    <row r="36" spans="12:15" x14ac:dyDescent="0.3">
      <c r="L36" t="s">
        <v>73</v>
      </c>
      <c r="M36">
        <v>100</v>
      </c>
    </row>
    <row r="37" spans="12:15" x14ac:dyDescent="0.3">
      <c r="L37" t="s">
        <v>74</v>
      </c>
      <c r="M37">
        <v>77.599999999999994</v>
      </c>
    </row>
    <row r="38" spans="12:15" x14ac:dyDescent="0.3">
      <c r="L38" t="s">
        <v>75</v>
      </c>
      <c r="M38">
        <v>52.1</v>
      </c>
    </row>
    <row r="39" spans="12:15" x14ac:dyDescent="0.3">
      <c r="L39" t="s">
        <v>76</v>
      </c>
      <c r="M39">
        <v>49.9</v>
      </c>
    </row>
    <row r="40" spans="12:15" ht="14.4" customHeight="1" x14ac:dyDescent="0.3">
      <c r="L40" t="s">
        <v>92</v>
      </c>
      <c r="M40" s="27" t="s">
        <v>172</v>
      </c>
      <c r="N40" s="24" t="s">
        <v>409</v>
      </c>
    </row>
    <row r="41" spans="12:15" x14ac:dyDescent="0.3">
      <c r="L41" t="s">
        <v>77</v>
      </c>
      <c r="M41" s="7">
        <f>(O41-N41)/1000</f>
        <v>589.32299999999998</v>
      </c>
      <c r="N41" t="str">
        <f>MID(N40,FIND("&amp;from=",N40,1)+6,13)</f>
        <v>1678320946771</v>
      </c>
      <c r="O41" t="str">
        <f>MID(N40,FIND("&amp;to=",N40,1)+4,13)</f>
        <v>1678321536094</v>
      </c>
    </row>
    <row r="43" spans="12:15" x14ac:dyDescent="0.3">
      <c r="L43" t="s">
        <v>78</v>
      </c>
      <c r="M43">
        <v>22922</v>
      </c>
    </row>
    <row r="44" spans="12:15" x14ac:dyDescent="0.3">
      <c r="L44" t="s">
        <v>79</v>
      </c>
      <c r="M44">
        <v>78</v>
      </c>
    </row>
    <row r="45" spans="12:15" x14ac:dyDescent="0.3">
      <c r="L45" t="s">
        <v>80</v>
      </c>
      <c r="M45" s="6">
        <f>M44/M43*100</f>
        <v>0.3402844428932903</v>
      </c>
    </row>
  </sheetData>
  <hyperlinks>
    <hyperlink ref="N40" r:id="rId1" xr:uid="{F58CB4A0-DFBC-4628-8E58-0D8E1FB5FE59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35BDC-74B7-44A1-991B-1A8E25BEBE6D}">
  <sheetPr>
    <tabColor theme="9" tint="0.5999938962981048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9.664062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Core3x6Gb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98</v>
      </c>
      <c r="D3" s="21">
        <v>25.09</v>
      </c>
      <c r="E3" s="21">
        <v>47.2</v>
      </c>
      <c r="F3" s="21">
        <v>115</v>
      </c>
      <c r="G3" s="21">
        <v>408</v>
      </c>
      <c r="H3" s="21">
        <v>9</v>
      </c>
      <c r="I3" s="21">
        <v>408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98</v>
      </c>
      <c r="N3" s="21">
        <f t="shared" ref="N3:T18" si="0">IF(ISERR(FIND(" K",D3,1)),D3,REPLACE(D3,FIND(" K",D3,1),2,"")*1000)</f>
        <v>25.09</v>
      </c>
      <c r="O3" s="21">
        <f t="shared" si="0"/>
        <v>47.2</v>
      </c>
      <c r="P3" s="21">
        <f t="shared" si="0"/>
        <v>115</v>
      </c>
      <c r="Q3" s="21">
        <f t="shared" si="0"/>
        <v>408</v>
      </c>
      <c r="R3" s="21">
        <f t="shared" si="0"/>
        <v>9</v>
      </c>
      <c r="S3" s="21">
        <f t="shared" si="0"/>
        <v>408</v>
      </c>
      <c r="T3" s="22" t="str">
        <f t="shared" si="0"/>
        <v>-</v>
      </c>
    </row>
    <row r="4" spans="2:20" ht="15" thickBot="1" x14ac:dyDescent="0.35">
      <c r="B4" s="21" t="s">
        <v>3</v>
      </c>
      <c r="C4" s="21">
        <v>359</v>
      </c>
      <c r="D4" s="21">
        <v>28.16</v>
      </c>
      <c r="E4" s="21">
        <v>98.3</v>
      </c>
      <c r="F4" s="21">
        <v>161.94999999999999</v>
      </c>
      <c r="G4" s="21">
        <v>488.37</v>
      </c>
      <c r="H4" s="21">
        <v>6</v>
      </c>
      <c r="I4" s="21">
        <v>491</v>
      </c>
      <c r="J4" s="22" t="s">
        <v>1</v>
      </c>
      <c r="L4" s="21" t="str">
        <f t="shared" ref="L4:T30" si="1">IF(ISERR(FIND(" K",B4,1)),B4,REPLACE(B4,FIND(" K",B4,1),2,"")*1000)</f>
        <v>TC_Open Random page &gt;1</v>
      </c>
      <c r="M4" s="21">
        <f t="shared" si="1"/>
        <v>359</v>
      </c>
      <c r="N4" s="21">
        <f t="shared" si="0"/>
        <v>28.16</v>
      </c>
      <c r="O4" s="21">
        <f t="shared" si="0"/>
        <v>98.3</v>
      </c>
      <c r="P4" s="21">
        <f t="shared" si="0"/>
        <v>161.94999999999999</v>
      </c>
      <c r="Q4" s="21">
        <f t="shared" si="0"/>
        <v>488.37</v>
      </c>
      <c r="R4" s="21">
        <f t="shared" si="0"/>
        <v>6</v>
      </c>
      <c r="S4" s="21">
        <f t="shared" si="0"/>
        <v>491</v>
      </c>
      <c r="T4" s="22" t="str">
        <f t="shared" si="0"/>
        <v>-</v>
      </c>
    </row>
    <row r="5" spans="2:20" ht="15" thickBot="1" x14ac:dyDescent="0.35">
      <c r="B5" s="21" t="s">
        <v>4</v>
      </c>
      <c r="C5" s="21">
        <v>29</v>
      </c>
      <c r="D5" s="21">
        <v>21.36</v>
      </c>
      <c r="E5" s="21">
        <v>66</v>
      </c>
      <c r="F5" s="21">
        <v>81.7</v>
      </c>
      <c r="G5" s="21">
        <v>88</v>
      </c>
      <c r="H5" s="21">
        <v>9</v>
      </c>
      <c r="I5" s="21">
        <v>88</v>
      </c>
      <c r="J5" s="22" t="s">
        <v>1</v>
      </c>
      <c r="L5" s="21" t="str">
        <f t="shared" si="1"/>
        <v>TC_Open Random page =1</v>
      </c>
      <c r="M5" s="21">
        <f t="shared" si="1"/>
        <v>29</v>
      </c>
      <c r="N5" s="21">
        <f t="shared" si="0"/>
        <v>21.36</v>
      </c>
      <c r="O5" s="21">
        <f t="shared" si="0"/>
        <v>66</v>
      </c>
      <c r="P5" s="21">
        <f t="shared" si="0"/>
        <v>81.7</v>
      </c>
      <c r="Q5" s="21">
        <f t="shared" si="0"/>
        <v>88</v>
      </c>
      <c r="R5" s="21">
        <f t="shared" si="0"/>
        <v>9</v>
      </c>
      <c r="S5" s="21">
        <f t="shared" si="0"/>
        <v>88</v>
      </c>
      <c r="T5" s="22" t="str">
        <f t="shared" si="0"/>
        <v>-</v>
      </c>
    </row>
    <row r="6" spans="2:20" ht="15" thickBot="1" x14ac:dyDescent="0.35">
      <c r="B6" s="21" t="s">
        <v>6</v>
      </c>
      <c r="C6" s="21">
        <v>430</v>
      </c>
      <c r="D6" s="21">
        <v>25.57</v>
      </c>
      <c r="E6" s="21">
        <v>90.6</v>
      </c>
      <c r="F6" s="21">
        <v>135.1</v>
      </c>
      <c r="G6" s="21">
        <v>377.25</v>
      </c>
      <c r="H6" s="21">
        <v>6</v>
      </c>
      <c r="I6" s="21">
        <v>378</v>
      </c>
      <c r="J6" s="22" t="s">
        <v>1</v>
      </c>
      <c r="L6" s="21" t="str">
        <f t="shared" si="1"/>
        <v>TC_Open Random Date</v>
      </c>
      <c r="M6" s="21">
        <f t="shared" si="1"/>
        <v>430</v>
      </c>
      <c r="N6" s="21">
        <f t="shared" si="0"/>
        <v>25.57</v>
      </c>
      <c r="O6" s="21">
        <f t="shared" si="0"/>
        <v>90.6</v>
      </c>
      <c r="P6" s="21">
        <f t="shared" si="0"/>
        <v>135.1</v>
      </c>
      <c r="Q6" s="21">
        <f t="shared" si="0"/>
        <v>377.25</v>
      </c>
      <c r="R6" s="21">
        <f t="shared" si="0"/>
        <v>6</v>
      </c>
      <c r="S6" s="21">
        <f t="shared" si="0"/>
        <v>378</v>
      </c>
      <c r="T6" s="22" t="str">
        <f t="shared" si="0"/>
        <v>-</v>
      </c>
    </row>
    <row r="7" spans="2:20" ht="15" thickBot="1" x14ac:dyDescent="0.35">
      <c r="B7" s="21" t="s">
        <v>7</v>
      </c>
      <c r="C7" s="21" t="s">
        <v>110</v>
      </c>
      <c r="D7" s="21">
        <v>25.02</v>
      </c>
      <c r="E7" s="21">
        <v>150.1</v>
      </c>
      <c r="F7" s="21">
        <v>218.75</v>
      </c>
      <c r="G7" s="21">
        <v>488.18</v>
      </c>
      <c r="H7" s="21">
        <v>5</v>
      </c>
      <c r="I7" s="21">
        <v>489</v>
      </c>
      <c r="J7" s="22" t="s">
        <v>1</v>
      </c>
      <c r="L7" s="21" t="str">
        <f t="shared" si="1"/>
        <v>TC_Open Predefined Date</v>
      </c>
      <c r="M7" s="21">
        <f t="shared" si="1"/>
        <v>1310</v>
      </c>
      <c r="N7" s="21">
        <f t="shared" si="0"/>
        <v>25.02</v>
      </c>
      <c r="O7" s="21">
        <f t="shared" si="0"/>
        <v>150.1</v>
      </c>
      <c r="P7" s="21">
        <f t="shared" si="0"/>
        <v>218.75</v>
      </c>
      <c r="Q7" s="21">
        <f t="shared" si="0"/>
        <v>488.18</v>
      </c>
      <c r="R7" s="21">
        <f t="shared" si="0"/>
        <v>5</v>
      </c>
      <c r="S7" s="21">
        <f t="shared" si="0"/>
        <v>489</v>
      </c>
      <c r="T7" s="22" t="str">
        <f t="shared" si="0"/>
        <v>-</v>
      </c>
    </row>
    <row r="8" spans="2:20" ht="15" thickBot="1" x14ac:dyDescent="0.35">
      <c r="B8" s="21" t="s">
        <v>9</v>
      </c>
      <c r="C8" s="21">
        <v>479</v>
      </c>
      <c r="D8" s="21">
        <v>27.48</v>
      </c>
      <c r="E8" s="21">
        <v>157.9</v>
      </c>
      <c r="F8" s="21">
        <v>208.3</v>
      </c>
      <c r="G8" s="21">
        <v>431.87</v>
      </c>
      <c r="H8" s="21">
        <v>6</v>
      </c>
      <c r="I8" s="21">
        <v>433</v>
      </c>
      <c r="J8" s="22" t="s">
        <v>1</v>
      </c>
      <c r="L8" s="21" t="str">
        <f t="shared" si="1"/>
        <v>TC_Open Large Calendar</v>
      </c>
      <c r="M8" s="21">
        <f t="shared" si="1"/>
        <v>479</v>
      </c>
      <c r="N8" s="21">
        <f t="shared" si="0"/>
        <v>27.48</v>
      </c>
      <c r="O8" s="21">
        <f t="shared" si="0"/>
        <v>157.9</v>
      </c>
      <c r="P8" s="21">
        <f t="shared" si="0"/>
        <v>208.3</v>
      </c>
      <c r="Q8" s="21">
        <f t="shared" si="0"/>
        <v>431.87</v>
      </c>
      <c r="R8" s="21">
        <f t="shared" si="0"/>
        <v>6</v>
      </c>
      <c r="S8" s="21">
        <f t="shared" si="0"/>
        <v>433</v>
      </c>
      <c r="T8" s="22" t="str">
        <f t="shared" si="0"/>
        <v>-</v>
      </c>
    </row>
    <row r="9" spans="2:20" ht="15" thickBot="1" x14ac:dyDescent="0.35">
      <c r="B9" s="21" t="s">
        <v>10</v>
      </c>
      <c r="C9" s="21">
        <v>660</v>
      </c>
      <c r="D9" s="21">
        <v>30.23</v>
      </c>
      <c r="E9" s="21">
        <v>127.5</v>
      </c>
      <c r="F9" s="21">
        <v>258.35000000000002</v>
      </c>
      <c r="G9" s="21">
        <v>482.29</v>
      </c>
      <c r="H9" s="21">
        <v>7</v>
      </c>
      <c r="I9" s="21">
        <v>483</v>
      </c>
      <c r="J9" s="22" t="s">
        <v>1</v>
      </c>
      <c r="L9" s="21" t="str">
        <f t="shared" si="1"/>
        <v>TC_Open Home page</v>
      </c>
      <c r="M9" s="21">
        <f t="shared" si="1"/>
        <v>660</v>
      </c>
      <c r="N9" s="21">
        <f t="shared" si="0"/>
        <v>30.23</v>
      </c>
      <c r="O9" s="21">
        <f t="shared" si="0"/>
        <v>127.5</v>
      </c>
      <c r="P9" s="21">
        <f t="shared" si="0"/>
        <v>258.35000000000002</v>
      </c>
      <c r="Q9" s="21">
        <f t="shared" si="0"/>
        <v>482.29</v>
      </c>
      <c r="R9" s="21">
        <f t="shared" si="0"/>
        <v>7</v>
      </c>
      <c r="S9" s="21">
        <f t="shared" si="0"/>
        <v>483</v>
      </c>
      <c r="T9" s="22" t="str">
        <f t="shared" si="0"/>
        <v>-</v>
      </c>
    </row>
    <row r="10" spans="2:20" ht="15" thickBot="1" x14ac:dyDescent="0.35">
      <c r="B10" s="21" t="s">
        <v>11</v>
      </c>
      <c r="C10" s="21">
        <v>159</v>
      </c>
      <c r="D10" s="21">
        <v>20.68</v>
      </c>
      <c r="E10" s="21">
        <v>57</v>
      </c>
      <c r="F10" s="21">
        <v>99.85</v>
      </c>
      <c r="G10" s="21">
        <v>238</v>
      </c>
      <c r="H10" s="21">
        <v>6</v>
      </c>
      <c r="I10" s="21">
        <v>238</v>
      </c>
      <c r="J10" s="22" t="s">
        <v>1</v>
      </c>
      <c r="L10" s="21" t="str">
        <f t="shared" si="1"/>
        <v>TC_Open Contacts</v>
      </c>
      <c r="M10" s="21">
        <f t="shared" si="1"/>
        <v>159</v>
      </c>
      <c r="N10" s="21">
        <f t="shared" si="0"/>
        <v>20.68</v>
      </c>
      <c r="O10" s="21">
        <f t="shared" si="0"/>
        <v>57</v>
      </c>
      <c r="P10" s="21">
        <f t="shared" si="0"/>
        <v>99.85</v>
      </c>
      <c r="Q10" s="21">
        <f t="shared" si="0"/>
        <v>238</v>
      </c>
      <c r="R10" s="21">
        <f t="shared" si="0"/>
        <v>6</v>
      </c>
      <c r="S10" s="21">
        <f t="shared" si="0"/>
        <v>238</v>
      </c>
      <c r="T10" s="22" t="str">
        <f t="shared" si="0"/>
        <v>-</v>
      </c>
    </row>
    <row r="11" spans="2:20" ht="15" thickBot="1" x14ac:dyDescent="0.35">
      <c r="B11" s="21" t="s">
        <v>12</v>
      </c>
      <c r="C11" s="21">
        <v>2</v>
      </c>
      <c r="D11" s="21">
        <v>114</v>
      </c>
      <c r="E11" s="21">
        <v>158</v>
      </c>
      <c r="F11" s="21">
        <v>158</v>
      </c>
      <c r="G11" s="21">
        <v>158</v>
      </c>
      <c r="H11" s="21">
        <v>70</v>
      </c>
      <c r="I11" s="21">
        <v>158</v>
      </c>
      <c r="J11" s="22" t="s">
        <v>1</v>
      </c>
      <c r="L11" s="21" t="str">
        <f t="shared" si="1"/>
        <v>TC_Ed_Open login page</v>
      </c>
      <c r="M11" s="21">
        <f t="shared" si="1"/>
        <v>2</v>
      </c>
      <c r="N11" s="21">
        <f t="shared" si="0"/>
        <v>114</v>
      </c>
      <c r="O11" s="21">
        <f t="shared" si="0"/>
        <v>158</v>
      </c>
      <c r="P11" s="21">
        <f t="shared" si="0"/>
        <v>158</v>
      </c>
      <c r="Q11" s="21">
        <f t="shared" si="0"/>
        <v>158</v>
      </c>
      <c r="R11" s="21">
        <f t="shared" si="0"/>
        <v>70</v>
      </c>
      <c r="S11" s="21">
        <f t="shared" si="0"/>
        <v>158</v>
      </c>
      <c r="T11" s="22" t="str">
        <f t="shared" si="0"/>
        <v>-</v>
      </c>
    </row>
    <row r="12" spans="2:20" ht="15" thickBot="1" x14ac:dyDescent="0.35">
      <c r="B12" s="21" t="s">
        <v>13</v>
      </c>
      <c r="C12" s="21">
        <v>80</v>
      </c>
      <c r="D12" s="21">
        <v>21.83</v>
      </c>
      <c r="E12" s="21">
        <v>89.8</v>
      </c>
      <c r="F12" s="21">
        <v>210.2</v>
      </c>
      <c r="G12" s="21">
        <v>229</v>
      </c>
      <c r="H12" s="21">
        <v>3</v>
      </c>
      <c r="I12" s="21">
        <v>229</v>
      </c>
      <c r="J12" s="22" t="s">
        <v>1</v>
      </c>
      <c r="L12" s="21" t="str">
        <f t="shared" si="1"/>
        <v>TC_Ed_Open editpost page</v>
      </c>
      <c r="M12" s="21">
        <f t="shared" si="1"/>
        <v>80</v>
      </c>
      <c r="N12" s="21">
        <f t="shared" si="0"/>
        <v>21.83</v>
      </c>
      <c r="O12" s="21">
        <f t="shared" si="0"/>
        <v>89.8</v>
      </c>
      <c r="P12" s="21">
        <f t="shared" si="0"/>
        <v>210.2</v>
      </c>
      <c r="Q12" s="21">
        <f t="shared" si="0"/>
        <v>229</v>
      </c>
      <c r="R12" s="21">
        <f t="shared" si="0"/>
        <v>3</v>
      </c>
      <c r="S12" s="21">
        <f t="shared" si="0"/>
        <v>229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81</v>
      </c>
      <c r="D13" s="21">
        <v>24.78</v>
      </c>
      <c r="E13" s="21">
        <v>56.2</v>
      </c>
      <c r="F13" s="21">
        <v>112.15</v>
      </c>
      <c r="G13" s="21">
        <v>281</v>
      </c>
      <c r="H13" s="21">
        <v>10</v>
      </c>
      <c r="I13" s="21">
        <v>281</v>
      </c>
      <c r="J13" s="22" t="s">
        <v>1</v>
      </c>
      <c r="L13" s="21" t="str">
        <f t="shared" si="1"/>
        <v>TC_Ed_Open Random post</v>
      </c>
      <c r="M13" s="21">
        <f t="shared" si="1"/>
        <v>81</v>
      </c>
      <c r="N13" s="21">
        <f t="shared" si="0"/>
        <v>24.78</v>
      </c>
      <c r="O13" s="21">
        <f t="shared" si="0"/>
        <v>56.2</v>
      </c>
      <c r="P13" s="21">
        <f t="shared" si="0"/>
        <v>112.15</v>
      </c>
      <c r="Q13" s="21">
        <f t="shared" si="0"/>
        <v>281</v>
      </c>
      <c r="R13" s="21">
        <f t="shared" si="0"/>
        <v>10</v>
      </c>
      <c r="S13" s="21">
        <f t="shared" si="0"/>
        <v>281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81</v>
      </c>
      <c r="D14" s="21">
        <v>21.89</v>
      </c>
      <c r="E14" s="21">
        <v>50</v>
      </c>
      <c r="F14" s="21">
        <v>72.2</v>
      </c>
      <c r="G14" s="21">
        <v>174</v>
      </c>
      <c r="H14" s="21">
        <v>8</v>
      </c>
      <c r="I14" s="21">
        <v>174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81</v>
      </c>
      <c r="N14" s="21">
        <f t="shared" si="0"/>
        <v>21.89</v>
      </c>
      <c r="O14" s="21">
        <f t="shared" si="0"/>
        <v>50</v>
      </c>
      <c r="P14" s="21">
        <f t="shared" si="0"/>
        <v>72.2</v>
      </c>
      <c r="Q14" s="21">
        <f t="shared" si="0"/>
        <v>174</v>
      </c>
      <c r="R14" s="21">
        <f t="shared" si="0"/>
        <v>8</v>
      </c>
      <c r="S14" s="21">
        <f t="shared" si="0"/>
        <v>174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2</v>
      </c>
      <c r="D15" s="21">
        <v>26</v>
      </c>
      <c r="E15" s="21">
        <v>38</v>
      </c>
      <c r="F15" s="21">
        <v>38</v>
      </c>
      <c r="G15" s="21">
        <v>38</v>
      </c>
      <c r="H15" s="21">
        <v>14</v>
      </c>
      <c r="I15" s="21">
        <v>38</v>
      </c>
      <c r="J15" s="22" t="s">
        <v>1</v>
      </c>
      <c r="L15" s="21" t="str">
        <f t="shared" si="1"/>
        <v>TC_Ed_Open Home page</v>
      </c>
      <c r="M15" s="21">
        <f t="shared" si="1"/>
        <v>2</v>
      </c>
      <c r="N15" s="21">
        <f t="shared" si="0"/>
        <v>26</v>
      </c>
      <c r="O15" s="21">
        <f t="shared" si="0"/>
        <v>38</v>
      </c>
      <c r="P15" s="21">
        <f t="shared" si="0"/>
        <v>38</v>
      </c>
      <c r="Q15" s="21">
        <f t="shared" si="0"/>
        <v>38</v>
      </c>
      <c r="R15" s="21">
        <f t="shared" si="0"/>
        <v>14</v>
      </c>
      <c r="S15" s="21">
        <f t="shared" si="0"/>
        <v>38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2</v>
      </c>
      <c r="D16" s="21">
        <v>21</v>
      </c>
      <c r="E16" s="21">
        <v>23</v>
      </c>
      <c r="F16" s="21">
        <v>23</v>
      </c>
      <c r="G16" s="21">
        <v>23</v>
      </c>
      <c r="H16" s="21">
        <v>19</v>
      </c>
      <c r="I16" s="21">
        <v>23</v>
      </c>
      <c r="J16" s="22" t="s">
        <v>1</v>
      </c>
      <c r="L16" s="21" t="str">
        <f t="shared" si="1"/>
        <v>TC_Ed_Login</v>
      </c>
      <c r="M16" s="21">
        <f t="shared" si="1"/>
        <v>2</v>
      </c>
      <c r="N16" s="21">
        <f t="shared" si="0"/>
        <v>21</v>
      </c>
      <c r="O16" s="21">
        <f t="shared" si="0"/>
        <v>23</v>
      </c>
      <c r="P16" s="21">
        <f t="shared" si="0"/>
        <v>23</v>
      </c>
      <c r="Q16" s="21">
        <f t="shared" si="0"/>
        <v>23</v>
      </c>
      <c r="R16" s="21">
        <f t="shared" si="0"/>
        <v>19</v>
      </c>
      <c r="S16" s="21">
        <f t="shared" si="0"/>
        <v>23</v>
      </c>
      <c r="T16" s="22" t="str">
        <f t="shared" si="0"/>
        <v>-</v>
      </c>
    </row>
    <row r="17" spans="2:20" ht="15" thickBot="1" x14ac:dyDescent="0.35">
      <c r="B17" s="21" t="s">
        <v>20</v>
      </c>
      <c r="C17" s="21">
        <v>14</v>
      </c>
      <c r="D17" s="21">
        <v>61.93</v>
      </c>
      <c r="E17" s="21">
        <v>75</v>
      </c>
      <c r="F17" s="21">
        <v>75</v>
      </c>
      <c r="G17" s="21">
        <v>75</v>
      </c>
      <c r="H17" s="21">
        <v>46</v>
      </c>
      <c r="I17" s="21">
        <v>75</v>
      </c>
      <c r="J17" s="22" t="s">
        <v>1</v>
      </c>
      <c r="L17" s="21" t="str">
        <f t="shared" si="1"/>
        <v>TC_Ad_Open login page</v>
      </c>
      <c r="M17" s="21">
        <f t="shared" si="1"/>
        <v>14</v>
      </c>
      <c r="N17" s="21">
        <f t="shared" si="0"/>
        <v>61.93</v>
      </c>
      <c r="O17" s="21">
        <f t="shared" si="0"/>
        <v>75</v>
      </c>
      <c r="P17" s="21">
        <f t="shared" si="0"/>
        <v>75</v>
      </c>
      <c r="Q17" s="21">
        <f t="shared" si="0"/>
        <v>75</v>
      </c>
      <c r="R17" s="21">
        <f t="shared" si="0"/>
        <v>46</v>
      </c>
      <c r="S17" s="21">
        <f t="shared" si="0"/>
        <v>75</v>
      </c>
      <c r="T17" s="22" t="str">
        <f t="shared" si="0"/>
        <v>-</v>
      </c>
    </row>
    <row r="18" spans="2:20" ht="15" thickBot="1" x14ac:dyDescent="0.35">
      <c r="B18" s="21" t="s">
        <v>21</v>
      </c>
      <c r="C18" s="21">
        <v>133</v>
      </c>
      <c r="D18" s="21">
        <v>73.56</v>
      </c>
      <c r="E18" s="21">
        <v>186.2</v>
      </c>
      <c r="F18" s="21">
        <v>239.85</v>
      </c>
      <c r="G18" s="21">
        <v>342.54</v>
      </c>
      <c r="H18" s="21">
        <v>18</v>
      </c>
      <c r="I18" s="21">
        <v>343</v>
      </c>
      <c r="J18" s="22" t="s">
        <v>1</v>
      </c>
      <c r="L18" s="21" t="str">
        <f t="shared" si="1"/>
        <v>TC_Ad_Open Users page</v>
      </c>
      <c r="M18" s="21">
        <f t="shared" si="1"/>
        <v>133</v>
      </c>
      <c r="N18" s="21">
        <f t="shared" si="0"/>
        <v>73.56</v>
      </c>
      <c r="O18" s="21">
        <f t="shared" si="0"/>
        <v>186.2</v>
      </c>
      <c r="P18" s="21">
        <f t="shared" si="0"/>
        <v>239.85</v>
      </c>
      <c r="Q18" s="21">
        <f t="shared" si="0"/>
        <v>342.54</v>
      </c>
      <c r="R18" s="21">
        <f t="shared" si="0"/>
        <v>18</v>
      </c>
      <c r="S18" s="21">
        <f t="shared" si="0"/>
        <v>343</v>
      </c>
      <c r="T18" s="22" t="str">
        <f t="shared" si="0"/>
        <v>-</v>
      </c>
    </row>
    <row r="19" spans="2:20" ht="15" thickBot="1" x14ac:dyDescent="0.35">
      <c r="B19" s="21" t="s">
        <v>22</v>
      </c>
      <c r="C19" s="21">
        <v>133</v>
      </c>
      <c r="D19" s="21">
        <v>12.6</v>
      </c>
      <c r="E19" s="21">
        <v>48.1</v>
      </c>
      <c r="F19" s="21">
        <v>113.5</v>
      </c>
      <c r="G19" s="21">
        <v>306.60000000000002</v>
      </c>
      <c r="H19" s="21">
        <v>2</v>
      </c>
      <c r="I19" s="21">
        <v>308</v>
      </c>
      <c r="J19" s="22" t="s">
        <v>1</v>
      </c>
      <c r="L19" s="21" t="str">
        <f t="shared" si="1"/>
        <v>TC_Ad_Open USERS menu</v>
      </c>
      <c r="M19" s="21">
        <f t="shared" si="1"/>
        <v>133</v>
      </c>
      <c r="N19" s="21">
        <f t="shared" si="1"/>
        <v>12.6</v>
      </c>
      <c r="O19" s="21">
        <f t="shared" si="1"/>
        <v>48.1</v>
      </c>
      <c r="P19" s="21">
        <f t="shared" si="1"/>
        <v>113.5</v>
      </c>
      <c r="Q19" s="21">
        <f t="shared" si="1"/>
        <v>306.60000000000002</v>
      </c>
      <c r="R19" s="21">
        <f t="shared" si="1"/>
        <v>2</v>
      </c>
      <c r="S19" s="21">
        <f t="shared" si="1"/>
        <v>308</v>
      </c>
      <c r="T19" s="22" t="str">
        <f t="shared" si="1"/>
        <v>-</v>
      </c>
    </row>
    <row r="20" spans="2:20" ht="15" thickBot="1" x14ac:dyDescent="0.35">
      <c r="B20" s="21" t="s">
        <v>23</v>
      </c>
      <c r="C20" s="21">
        <v>14</v>
      </c>
      <c r="D20" s="21">
        <v>19.03</v>
      </c>
      <c r="E20" s="21">
        <v>80</v>
      </c>
      <c r="F20" s="21">
        <v>80</v>
      </c>
      <c r="G20" s="21">
        <v>109</v>
      </c>
      <c r="H20" s="21">
        <v>10</v>
      </c>
      <c r="I20" s="21">
        <v>109</v>
      </c>
      <c r="J20" s="22" t="s">
        <v>1</v>
      </c>
      <c r="L20" s="21" t="str">
        <f t="shared" si="1"/>
        <v>TC_Ad_Open Home page</v>
      </c>
      <c r="M20" s="21">
        <f t="shared" si="1"/>
        <v>14</v>
      </c>
      <c r="N20" s="21">
        <f t="shared" si="1"/>
        <v>19.03</v>
      </c>
      <c r="O20" s="21">
        <f t="shared" si="1"/>
        <v>80</v>
      </c>
      <c r="P20" s="21">
        <f t="shared" si="1"/>
        <v>80</v>
      </c>
      <c r="Q20" s="21">
        <f t="shared" si="1"/>
        <v>109</v>
      </c>
      <c r="R20" s="21">
        <f t="shared" si="1"/>
        <v>10</v>
      </c>
      <c r="S20" s="21">
        <f t="shared" si="1"/>
        <v>109</v>
      </c>
      <c r="T20" s="22" t="str">
        <f t="shared" si="1"/>
        <v>-</v>
      </c>
    </row>
    <row r="21" spans="2:20" ht="15" thickBot="1" x14ac:dyDescent="0.35">
      <c r="B21" s="21" t="s">
        <v>24</v>
      </c>
      <c r="C21" s="21">
        <v>133</v>
      </c>
      <c r="D21" s="21">
        <v>9.59</v>
      </c>
      <c r="E21" s="21">
        <v>37</v>
      </c>
      <c r="F21" s="21">
        <v>83.8</v>
      </c>
      <c r="G21" s="21">
        <v>305</v>
      </c>
      <c r="H21" s="21">
        <v>2</v>
      </c>
      <c r="I21" s="21">
        <v>305</v>
      </c>
      <c r="J21" s="22" t="s">
        <v>1</v>
      </c>
      <c r="L21" s="21" t="str">
        <f t="shared" si="1"/>
        <v>TC_Ad_Open Admin Page</v>
      </c>
      <c r="M21" s="21">
        <f t="shared" si="1"/>
        <v>133</v>
      </c>
      <c r="N21" s="21">
        <f t="shared" si="1"/>
        <v>9.59</v>
      </c>
      <c r="O21" s="21">
        <f t="shared" si="1"/>
        <v>37</v>
      </c>
      <c r="P21" s="21">
        <f t="shared" si="1"/>
        <v>83.8</v>
      </c>
      <c r="Q21" s="21">
        <f t="shared" si="1"/>
        <v>305</v>
      </c>
      <c r="R21" s="21">
        <f t="shared" si="1"/>
        <v>2</v>
      </c>
      <c r="S21" s="21">
        <f t="shared" si="1"/>
        <v>305</v>
      </c>
      <c r="T21" s="22" t="str">
        <f t="shared" si="1"/>
        <v>-</v>
      </c>
    </row>
    <row r="22" spans="2:20" ht="15" thickBot="1" x14ac:dyDescent="0.35">
      <c r="B22" s="21" t="s">
        <v>25</v>
      </c>
      <c r="C22" s="21">
        <v>14</v>
      </c>
      <c r="D22" s="21">
        <v>52.58</v>
      </c>
      <c r="E22" s="21">
        <v>470.9</v>
      </c>
      <c r="F22" s="21">
        <v>514</v>
      </c>
      <c r="G22" s="21">
        <v>514</v>
      </c>
      <c r="H22" s="21">
        <v>16</v>
      </c>
      <c r="I22" s="21">
        <v>514</v>
      </c>
      <c r="J22" s="22" t="s">
        <v>1</v>
      </c>
      <c r="L22" s="21" t="str">
        <f t="shared" si="1"/>
        <v>TC_Ad_Login</v>
      </c>
      <c r="M22" s="21">
        <f t="shared" si="1"/>
        <v>14</v>
      </c>
      <c r="N22" s="21">
        <f t="shared" si="1"/>
        <v>52.58</v>
      </c>
      <c r="O22" s="21">
        <f t="shared" si="1"/>
        <v>470.9</v>
      </c>
      <c r="P22" s="21">
        <f t="shared" si="1"/>
        <v>514</v>
      </c>
      <c r="Q22" s="21">
        <f t="shared" si="1"/>
        <v>514</v>
      </c>
      <c r="R22" s="21">
        <f t="shared" si="1"/>
        <v>16</v>
      </c>
      <c r="S22" s="21">
        <f t="shared" si="1"/>
        <v>514</v>
      </c>
      <c r="T22" s="22" t="str">
        <f t="shared" si="1"/>
        <v>-</v>
      </c>
    </row>
    <row r="23" spans="2:20" ht="15" thickBot="1" x14ac:dyDescent="0.35">
      <c r="B23" s="21" t="s">
        <v>27</v>
      </c>
      <c r="C23" s="21">
        <v>12</v>
      </c>
      <c r="D23" s="21">
        <v>41.87</v>
      </c>
      <c r="E23" s="21">
        <v>283</v>
      </c>
      <c r="F23" s="21">
        <v>283</v>
      </c>
      <c r="G23" s="21">
        <v>283</v>
      </c>
      <c r="H23" s="21">
        <v>13</v>
      </c>
      <c r="I23" s="21">
        <v>283</v>
      </c>
      <c r="J23" s="22" t="s">
        <v>1</v>
      </c>
      <c r="L23" s="21" t="str">
        <f t="shared" si="1"/>
        <v>TC_Ad_LogOff</v>
      </c>
      <c r="M23" s="21">
        <f t="shared" si="1"/>
        <v>12</v>
      </c>
      <c r="N23" s="21">
        <f t="shared" si="1"/>
        <v>41.87</v>
      </c>
      <c r="O23" s="21">
        <f t="shared" si="1"/>
        <v>283</v>
      </c>
      <c r="P23" s="21">
        <f t="shared" si="1"/>
        <v>283</v>
      </c>
      <c r="Q23" s="21">
        <f t="shared" si="1"/>
        <v>283</v>
      </c>
      <c r="R23" s="21">
        <f t="shared" si="1"/>
        <v>13</v>
      </c>
      <c r="S23" s="21">
        <f t="shared" si="1"/>
        <v>283</v>
      </c>
      <c r="T23" s="22" t="str">
        <f t="shared" si="1"/>
        <v>-</v>
      </c>
    </row>
    <row r="24" spans="2:20" ht="15" thickBot="1" x14ac:dyDescent="0.35">
      <c r="B24" s="21" t="s">
        <v>29</v>
      </c>
      <c r="C24" s="21">
        <v>67</v>
      </c>
      <c r="D24" s="21">
        <v>29.14</v>
      </c>
      <c r="E24" s="21">
        <v>115.8</v>
      </c>
      <c r="F24" s="21">
        <v>257.2</v>
      </c>
      <c r="G24" s="21">
        <v>440</v>
      </c>
      <c r="H24" s="21">
        <v>8</v>
      </c>
      <c r="I24" s="21">
        <v>440</v>
      </c>
      <c r="J24" s="22" t="s">
        <v>1</v>
      </c>
      <c r="L24" s="21" t="str">
        <f t="shared" si="1"/>
        <v>TC_Ad_Delete user</v>
      </c>
      <c r="M24" s="21">
        <f t="shared" si="1"/>
        <v>67</v>
      </c>
      <c r="N24" s="21">
        <f t="shared" si="1"/>
        <v>29.14</v>
      </c>
      <c r="O24" s="21">
        <f t="shared" si="1"/>
        <v>115.8</v>
      </c>
      <c r="P24" s="21">
        <f t="shared" si="1"/>
        <v>257.2</v>
      </c>
      <c r="Q24" s="21">
        <f t="shared" si="1"/>
        <v>440</v>
      </c>
      <c r="R24" s="21">
        <f t="shared" si="1"/>
        <v>8</v>
      </c>
      <c r="S24" s="21">
        <f t="shared" si="1"/>
        <v>440</v>
      </c>
      <c r="T24" s="22" t="str">
        <f t="shared" si="1"/>
        <v>-</v>
      </c>
    </row>
    <row r="25" spans="2:20" ht="15" thickBot="1" x14ac:dyDescent="0.35">
      <c r="B25" s="21" t="s">
        <v>34</v>
      </c>
      <c r="C25" s="21">
        <v>64</v>
      </c>
      <c r="D25" s="21">
        <v>33.99</v>
      </c>
      <c r="E25" s="21">
        <v>97.5</v>
      </c>
      <c r="F25" s="21">
        <v>198.5</v>
      </c>
      <c r="G25" s="21">
        <v>596</v>
      </c>
      <c r="H25" s="21">
        <v>11</v>
      </c>
      <c r="I25" s="21">
        <v>596</v>
      </c>
      <c r="J25" s="22" t="s">
        <v>1</v>
      </c>
      <c r="L25" s="21" t="str">
        <f t="shared" si="1"/>
        <v>TC_Ad_Add user</v>
      </c>
      <c r="M25" s="21">
        <f t="shared" si="1"/>
        <v>64</v>
      </c>
      <c r="N25" s="21">
        <f t="shared" si="1"/>
        <v>33.99</v>
      </c>
      <c r="O25" s="21">
        <f t="shared" si="1"/>
        <v>97.5</v>
      </c>
      <c r="P25" s="21">
        <f t="shared" si="1"/>
        <v>198.5</v>
      </c>
      <c r="Q25" s="21">
        <f t="shared" si="1"/>
        <v>596</v>
      </c>
      <c r="R25" s="21">
        <f t="shared" si="1"/>
        <v>11</v>
      </c>
      <c r="S25" s="21">
        <f t="shared" si="1"/>
        <v>596</v>
      </c>
      <c r="T25" s="22" t="str">
        <f t="shared" si="1"/>
        <v>-</v>
      </c>
    </row>
    <row r="26" spans="2:20" ht="15" thickBot="1" x14ac:dyDescent="0.35">
      <c r="B26" s="21" t="s">
        <v>31</v>
      </c>
      <c r="C26" s="21">
        <v>79</v>
      </c>
      <c r="D26" s="21">
        <v>163.47</v>
      </c>
      <c r="E26" s="21">
        <v>266.3</v>
      </c>
      <c r="F26" s="21">
        <v>331.7</v>
      </c>
      <c r="G26" s="21">
        <v>675</v>
      </c>
      <c r="H26" s="21">
        <v>14</v>
      </c>
      <c r="I26" s="21">
        <v>675</v>
      </c>
      <c r="J26" s="22">
        <v>27</v>
      </c>
      <c r="L26" s="21" t="str">
        <f t="shared" si="1"/>
        <v>TC_Ed_Editpost</v>
      </c>
      <c r="M26" s="21">
        <f t="shared" si="1"/>
        <v>79</v>
      </c>
      <c r="N26" s="21">
        <f t="shared" si="1"/>
        <v>163.47</v>
      </c>
      <c r="O26" s="21">
        <f t="shared" si="1"/>
        <v>266.3</v>
      </c>
      <c r="P26" s="21">
        <f t="shared" si="1"/>
        <v>331.7</v>
      </c>
      <c r="Q26" s="21">
        <f t="shared" si="1"/>
        <v>675</v>
      </c>
      <c r="R26" s="21">
        <f t="shared" si="1"/>
        <v>14</v>
      </c>
      <c r="S26" s="21">
        <f t="shared" si="1"/>
        <v>675</v>
      </c>
      <c r="T26" s="22">
        <f t="shared" si="1"/>
        <v>27</v>
      </c>
    </row>
    <row r="27" spans="2:20" ht="15" thickBot="1" x14ac:dyDescent="0.35">
      <c r="B27" s="21" t="s">
        <v>32</v>
      </c>
      <c r="C27" s="21">
        <v>591</v>
      </c>
      <c r="D27" s="21">
        <v>39.36</v>
      </c>
      <c r="E27" s="21">
        <v>179.2</v>
      </c>
      <c r="F27" s="21">
        <v>300.64999999999998</v>
      </c>
      <c r="G27" s="21" t="s">
        <v>56</v>
      </c>
      <c r="H27" s="21">
        <v>6</v>
      </c>
      <c r="I27" s="21" t="s">
        <v>54</v>
      </c>
      <c r="J27" s="22">
        <v>3</v>
      </c>
      <c r="L27" s="21" t="str">
        <f t="shared" si="1"/>
        <v>leave a comment</v>
      </c>
      <c r="M27" s="21">
        <f t="shared" si="1"/>
        <v>591</v>
      </c>
      <c r="N27" s="21">
        <f t="shared" si="1"/>
        <v>39.36</v>
      </c>
      <c r="O27" s="21">
        <f t="shared" si="1"/>
        <v>179.2</v>
      </c>
      <c r="P27" s="21">
        <f t="shared" si="1"/>
        <v>300.64999999999998</v>
      </c>
      <c r="Q27" s="21">
        <f t="shared" si="1"/>
        <v>1280</v>
      </c>
      <c r="R27" s="21">
        <f t="shared" si="1"/>
        <v>6</v>
      </c>
      <c r="S27" s="21">
        <f t="shared" si="1"/>
        <v>1290</v>
      </c>
      <c r="T27" s="22">
        <f t="shared" si="1"/>
        <v>3</v>
      </c>
    </row>
    <row r="28" spans="2:20" ht="15" thickBot="1" x14ac:dyDescent="0.35">
      <c r="B28" s="21" t="s">
        <v>35</v>
      </c>
      <c r="C28" s="21" t="s">
        <v>97</v>
      </c>
      <c r="D28" s="21">
        <v>32.28</v>
      </c>
      <c r="E28" s="21">
        <v>129.30000000000001</v>
      </c>
      <c r="F28" s="21">
        <v>278.45</v>
      </c>
      <c r="G28" s="21">
        <v>553.70000000000005</v>
      </c>
      <c r="H28" s="21">
        <v>4</v>
      </c>
      <c r="I28" s="21">
        <v>556</v>
      </c>
      <c r="J28" s="22">
        <v>2</v>
      </c>
      <c r="L28" s="21" t="str">
        <f t="shared" si="1"/>
        <v>Open Random post</v>
      </c>
      <c r="M28" s="21">
        <f t="shared" si="1"/>
        <v>1860</v>
      </c>
      <c r="N28" s="21">
        <f t="shared" si="1"/>
        <v>32.28</v>
      </c>
      <c r="O28" s="21">
        <f t="shared" si="1"/>
        <v>129.30000000000001</v>
      </c>
      <c r="P28" s="21">
        <f t="shared" si="1"/>
        <v>278.45</v>
      </c>
      <c r="Q28" s="21">
        <f t="shared" si="1"/>
        <v>553.70000000000005</v>
      </c>
      <c r="R28" s="21">
        <f t="shared" si="1"/>
        <v>4</v>
      </c>
      <c r="S28" s="21">
        <f t="shared" si="1"/>
        <v>556</v>
      </c>
      <c r="T28" s="22">
        <f t="shared" si="1"/>
        <v>2</v>
      </c>
    </row>
    <row r="29" spans="2:20" ht="15" thickBot="1" x14ac:dyDescent="0.35">
      <c r="B29" s="21" t="s">
        <v>2</v>
      </c>
      <c r="C29" s="21" t="s">
        <v>134</v>
      </c>
      <c r="D29" s="21">
        <v>82.85</v>
      </c>
      <c r="E29" s="21">
        <v>247.2</v>
      </c>
      <c r="F29" s="21">
        <v>350.3</v>
      </c>
      <c r="G29" s="21">
        <v>634.77</v>
      </c>
      <c r="H29" s="21">
        <v>5</v>
      </c>
      <c r="I29" s="21">
        <v>637</v>
      </c>
      <c r="J29" s="22">
        <v>1</v>
      </c>
      <c r="L29" s="21" t="str">
        <f t="shared" si="1"/>
        <v>TC_Search by Name</v>
      </c>
      <c r="M29" s="21">
        <f t="shared" si="1"/>
        <v>1340</v>
      </c>
      <c r="N29" s="21">
        <f t="shared" si="1"/>
        <v>82.85</v>
      </c>
      <c r="O29" s="21">
        <f t="shared" si="1"/>
        <v>247.2</v>
      </c>
      <c r="P29" s="21">
        <f t="shared" si="1"/>
        <v>350.3</v>
      </c>
      <c r="Q29" s="21">
        <f t="shared" si="1"/>
        <v>634.77</v>
      </c>
      <c r="R29" s="21">
        <f t="shared" si="1"/>
        <v>5</v>
      </c>
      <c r="S29" s="21">
        <f t="shared" si="1"/>
        <v>637</v>
      </c>
      <c r="T29" s="22">
        <f t="shared" si="1"/>
        <v>1</v>
      </c>
    </row>
    <row r="30" spans="2:20" ht="15" thickBot="1" x14ac:dyDescent="0.35">
      <c r="B30" s="21" t="s">
        <v>30</v>
      </c>
      <c r="C30" s="21" t="s">
        <v>14</v>
      </c>
      <c r="D30" s="21">
        <v>34</v>
      </c>
      <c r="E30" s="21">
        <v>199.7</v>
      </c>
      <c r="F30" s="21">
        <v>272.2</v>
      </c>
      <c r="G30" s="21">
        <v>511.4</v>
      </c>
      <c r="H30" s="21">
        <v>6</v>
      </c>
      <c r="I30" s="21">
        <v>512</v>
      </c>
      <c r="J30" s="22">
        <v>1</v>
      </c>
      <c r="L30" s="21" t="str">
        <f t="shared" si="1"/>
        <v>Open first post</v>
      </c>
      <c r="M30" s="21">
        <f t="shared" si="1"/>
        <v>1040</v>
      </c>
      <c r="N30" s="21">
        <f t="shared" si="1"/>
        <v>34</v>
      </c>
      <c r="O30" s="21">
        <f t="shared" si="1"/>
        <v>199.7</v>
      </c>
      <c r="P30" s="21">
        <f t="shared" si="1"/>
        <v>272.2</v>
      </c>
      <c r="Q30" s="21">
        <f t="shared" si="1"/>
        <v>511.4</v>
      </c>
      <c r="R30" s="21">
        <f t="shared" si="1"/>
        <v>6</v>
      </c>
      <c r="S30" s="21">
        <f t="shared" si="1"/>
        <v>512</v>
      </c>
      <c r="T30" s="22">
        <f t="shared" si="1"/>
        <v>1</v>
      </c>
    </row>
    <row r="31" spans="2:20" ht="15" thickBot="1" x14ac:dyDescent="0.35">
      <c r="B31" s="21"/>
      <c r="C31" s="21"/>
      <c r="D31" s="21"/>
      <c r="E31" s="21"/>
      <c r="F31" s="21"/>
      <c r="G31" s="21"/>
      <c r="H31" s="21"/>
      <c r="I31" s="21"/>
      <c r="J31" s="22"/>
      <c r="L31" s="21">
        <f t="shared" ref="L31:T31" si="2">IF(ISERR(FIND(" K",B31,1)),B31,REPLACE(B31,FIND(" K",B31,1),2,"")*1000)</f>
        <v>0</v>
      </c>
      <c r="M31" s="21">
        <f t="shared" si="2"/>
        <v>0</v>
      </c>
      <c r="N31" s="21">
        <f t="shared" si="2"/>
        <v>0</v>
      </c>
      <c r="O31" s="21">
        <f t="shared" si="2"/>
        <v>0</v>
      </c>
      <c r="P31" s="21">
        <f t="shared" si="2"/>
        <v>0</v>
      </c>
      <c r="Q31" s="21">
        <f t="shared" si="2"/>
        <v>0</v>
      </c>
      <c r="R31" s="21">
        <f t="shared" si="2"/>
        <v>0</v>
      </c>
      <c r="S31" s="21">
        <f t="shared" si="2"/>
        <v>0</v>
      </c>
      <c r="T31" s="22">
        <f t="shared" si="2"/>
        <v>0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44.4</v>
      </c>
    </row>
    <row r="35" spans="12:15" x14ac:dyDescent="0.3">
      <c r="L35" t="s">
        <v>72</v>
      </c>
      <c r="M35">
        <v>37.799999999999997</v>
      </c>
    </row>
    <row r="36" spans="12:15" x14ac:dyDescent="0.3">
      <c r="L36" t="s">
        <v>73</v>
      </c>
      <c r="M36">
        <v>71.7</v>
      </c>
    </row>
    <row r="37" spans="12:15" x14ac:dyDescent="0.3">
      <c r="L37" t="s">
        <v>74</v>
      </c>
      <c r="M37">
        <v>52</v>
      </c>
    </row>
    <row r="38" spans="12:15" x14ac:dyDescent="0.3">
      <c r="L38" t="s">
        <v>75</v>
      </c>
      <c r="M38">
        <v>58.4</v>
      </c>
    </row>
    <row r="39" spans="12:15" x14ac:dyDescent="0.3">
      <c r="L39" t="s">
        <v>76</v>
      </c>
      <c r="M39">
        <v>53.1</v>
      </c>
    </row>
    <row r="40" spans="12:15" x14ac:dyDescent="0.3">
      <c r="L40" t="s">
        <v>92</v>
      </c>
      <c r="M40" s="27" t="s">
        <v>172</v>
      </c>
      <c r="N40" s="24" t="s">
        <v>410</v>
      </c>
    </row>
    <row r="41" spans="12:15" x14ac:dyDescent="0.3">
      <c r="L41" t="s">
        <v>77</v>
      </c>
      <c r="M41" s="7">
        <f>(O41-N41)/1000</f>
        <v>248.785</v>
      </c>
      <c r="N41" t="str">
        <f>MID(N40,FIND("&amp;from=",N40,1)+6,13)</f>
        <v>1678343582544</v>
      </c>
      <c r="O41" t="str">
        <f>MID(N40,FIND("&amp;to=",N40,1)+4,13)</f>
        <v>1678343831329</v>
      </c>
    </row>
    <row r="43" spans="12:15" x14ac:dyDescent="0.3">
      <c r="L43" t="s">
        <v>78</v>
      </c>
      <c r="M43">
        <v>9260</v>
      </c>
    </row>
    <row r="44" spans="12:15" x14ac:dyDescent="0.3">
      <c r="L44" t="s">
        <v>79</v>
      </c>
      <c r="M44">
        <v>34</v>
      </c>
    </row>
    <row r="45" spans="12:15" x14ac:dyDescent="0.3">
      <c r="L45" t="s">
        <v>80</v>
      </c>
      <c r="M45" s="6">
        <f>M44/M43*100</f>
        <v>0.367170626349892</v>
      </c>
    </row>
  </sheetData>
  <hyperlinks>
    <hyperlink ref="N40" r:id="rId1" xr:uid="{B7A72C1E-B9AB-4CB9-A54B-0582D161725E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50D7-D027-400D-B22A-1009C9BB5936}">
  <sheetPr>
    <tabColor theme="9" tint="0.5999938962981048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7.1093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Core4x6Gb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130</v>
      </c>
      <c r="D3" s="21">
        <v>18.829999999999998</v>
      </c>
      <c r="E3" s="21">
        <v>45.9</v>
      </c>
      <c r="F3" s="21">
        <v>69.650000000000006</v>
      </c>
      <c r="G3" s="21">
        <v>119.84</v>
      </c>
      <c r="H3" s="21">
        <v>9</v>
      </c>
      <c r="I3" s="21">
        <v>120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130</v>
      </c>
      <c r="N3" s="21">
        <f t="shared" ref="N3:T18" si="0">IF(ISERR(FIND(" K",D3,1)),D3,REPLACE(D3,FIND(" K",D3,1),2,"")*1000)</f>
        <v>18.829999999999998</v>
      </c>
      <c r="O3" s="21">
        <f t="shared" si="0"/>
        <v>45.9</v>
      </c>
      <c r="P3" s="21">
        <f t="shared" si="0"/>
        <v>69.650000000000006</v>
      </c>
      <c r="Q3" s="21">
        <f t="shared" si="0"/>
        <v>119.84</v>
      </c>
      <c r="R3" s="21">
        <f t="shared" si="0"/>
        <v>9</v>
      </c>
      <c r="S3" s="21">
        <f t="shared" si="0"/>
        <v>120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33</v>
      </c>
      <c r="D4" s="21">
        <v>93.53</v>
      </c>
      <c r="E4" s="21">
        <v>300.8</v>
      </c>
      <c r="F4" s="21">
        <v>663.7</v>
      </c>
      <c r="G4" s="21">
        <v>928.74</v>
      </c>
      <c r="H4" s="21">
        <v>9</v>
      </c>
      <c r="I4" s="21">
        <v>929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1760</v>
      </c>
      <c r="N4" s="21">
        <f t="shared" si="0"/>
        <v>93.53</v>
      </c>
      <c r="O4" s="21">
        <f t="shared" si="0"/>
        <v>300.8</v>
      </c>
      <c r="P4" s="21">
        <f t="shared" si="0"/>
        <v>663.7</v>
      </c>
      <c r="Q4" s="21">
        <f t="shared" si="0"/>
        <v>928.74</v>
      </c>
      <c r="R4" s="21">
        <f t="shared" si="0"/>
        <v>9</v>
      </c>
      <c r="S4" s="21">
        <f t="shared" si="0"/>
        <v>929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500</v>
      </c>
      <c r="D5" s="21">
        <v>24.15</v>
      </c>
      <c r="E5" s="21">
        <v>48.6</v>
      </c>
      <c r="F5" s="21">
        <v>99.15</v>
      </c>
      <c r="G5" s="21">
        <v>471.58</v>
      </c>
      <c r="H5" s="21">
        <v>7</v>
      </c>
      <c r="I5" s="21">
        <v>472</v>
      </c>
      <c r="J5" s="22" t="s">
        <v>1</v>
      </c>
      <c r="L5" s="21" t="str">
        <f t="shared" si="1"/>
        <v>TC_Open Random page &gt;1</v>
      </c>
      <c r="M5" s="21">
        <f t="shared" si="1"/>
        <v>500</v>
      </c>
      <c r="N5" s="21">
        <f t="shared" si="0"/>
        <v>24.15</v>
      </c>
      <c r="O5" s="21">
        <f t="shared" si="0"/>
        <v>48.6</v>
      </c>
      <c r="P5" s="21">
        <f t="shared" si="0"/>
        <v>99.15</v>
      </c>
      <c r="Q5" s="21">
        <f t="shared" si="0"/>
        <v>471.58</v>
      </c>
      <c r="R5" s="21">
        <f t="shared" si="0"/>
        <v>7</v>
      </c>
      <c r="S5" s="21">
        <f t="shared" si="0"/>
        <v>472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49</v>
      </c>
      <c r="D6" s="21">
        <v>22.99</v>
      </c>
      <c r="E6" s="21">
        <v>101.5</v>
      </c>
      <c r="F6" s="21">
        <v>206.7</v>
      </c>
      <c r="G6" s="21">
        <v>267</v>
      </c>
      <c r="H6" s="21">
        <v>7</v>
      </c>
      <c r="I6" s="21">
        <v>267</v>
      </c>
      <c r="J6" s="22" t="s">
        <v>1</v>
      </c>
      <c r="L6" s="21" t="str">
        <f t="shared" si="1"/>
        <v>TC_Open Random page =1</v>
      </c>
      <c r="M6" s="21">
        <f t="shared" si="1"/>
        <v>49</v>
      </c>
      <c r="N6" s="21">
        <f t="shared" si="0"/>
        <v>22.99</v>
      </c>
      <c r="O6" s="21">
        <f t="shared" si="0"/>
        <v>101.5</v>
      </c>
      <c r="P6" s="21">
        <f t="shared" si="0"/>
        <v>206.7</v>
      </c>
      <c r="Q6" s="21">
        <f t="shared" si="0"/>
        <v>267</v>
      </c>
      <c r="R6" s="21">
        <f t="shared" si="0"/>
        <v>7</v>
      </c>
      <c r="S6" s="21">
        <f t="shared" si="0"/>
        <v>267</v>
      </c>
      <c r="T6" s="22" t="str">
        <f t="shared" si="0"/>
        <v>-</v>
      </c>
    </row>
    <row r="7" spans="2:20" ht="15" thickBot="1" x14ac:dyDescent="0.35">
      <c r="B7" s="21" t="s">
        <v>6</v>
      </c>
      <c r="C7" s="21">
        <v>597</v>
      </c>
      <c r="D7" s="21">
        <v>23.05</v>
      </c>
      <c r="E7" s="21">
        <v>77.2</v>
      </c>
      <c r="F7" s="21">
        <v>139.9</v>
      </c>
      <c r="G7" s="21">
        <v>308.57</v>
      </c>
      <c r="H7" s="21">
        <v>5</v>
      </c>
      <c r="I7" s="21">
        <v>310</v>
      </c>
      <c r="J7" s="22" t="s">
        <v>1</v>
      </c>
      <c r="L7" s="21" t="str">
        <f t="shared" si="1"/>
        <v>TC_Open Random Date</v>
      </c>
      <c r="M7" s="21">
        <f t="shared" si="1"/>
        <v>597</v>
      </c>
      <c r="N7" s="21">
        <f t="shared" si="0"/>
        <v>23.05</v>
      </c>
      <c r="O7" s="21">
        <f t="shared" si="0"/>
        <v>77.2</v>
      </c>
      <c r="P7" s="21">
        <f t="shared" si="0"/>
        <v>139.9</v>
      </c>
      <c r="Q7" s="21">
        <f t="shared" si="0"/>
        <v>308.57</v>
      </c>
      <c r="R7" s="21">
        <f t="shared" si="0"/>
        <v>5</v>
      </c>
      <c r="S7" s="21">
        <f t="shared" si="0"/>
        <v>310</v>
      </c>
      <c r="T7" s="22" t="str">
        <f t="shared" si="0"/>
        <v>-</v>
      </c>
    </row>
    <row r="8" spans="2:20" ht="15" thickBot="1" x14ac:dyDescent="0.35">
      <c r="B8" s="21" t="s">
        <v>11</v>
      </c>
      <c r="C8" s="21">
        <v>215</v>
      </c>
      <c r="D8" s="21">
        <v>16.73</v>
      </c>
      <c r="E8" s="21">
        <v>48.9</v>
      </c>
      <c r="F8" s="21">
        <v>116.2</v>
      </c>
      <c r="G8" s="21">
        <v>241.31</v>
      </c>
      <c r="H8" s="21">
        <v>6</v>
      </c>
      <c r="I8" s="21">
        <v>242</v>
      </c>
      <c r="J8" s="22" t="s">
        <v>1</v>
      </c>
      <c r="L8" s="21" t="str">
        <f t="shared" si="1"/>
        <v>TC_Open Contacts</v>
      </c>
      <c r="M8" s="21">
        <f t="shared" si="1"/>
        <v>215</v>
      </c>
      <c r="N8" s="21">
        <f t="shared" si="0"/>
        <v>16.73</v>
      </c>
      <c r="O8" s="21">
        <f t="shared" si="0"/>
        <v>48.9</v>
      </c>
      <c r="P8" s="21">
        <f t="shared" si="0"/>
        <v>116.2</v>
      </c>
      <c r="Q8" s="21">
        <f t="shared" si="0"/>
        <v>241.31</v>
      </c>
      <c r="R8" s="21">
        <f t="shared" si="0"/>
        <v>6</v>
      </c>
      <c r="S8" s="21">
        <f t="shared" si="0"/>
        <v>242</v>
      </c>
      <c r="T8" s="22" t="str">
        <f t="shared" si="0"/>
        <v>-</v>
      </c>
    </row>
    <row r="9" spans="2:20" ht="15" thickBot="1" x14ac:dyDescent="0.35">
      <c r="B9" s="21" t="s">
        <v>12</v>
      </c>
      <c r="C9" s="21">
        <v>4</v>
      </c>
      <c r="D9" s="21">
        <v>85.28</v>
      </c>
      <c r="E9" s="21">
        <v>120</v>
      </c>
      <c r="F9" s="21">
        <v>120</v>
      </c>
      <c r="G9" s="21">
        <v>120</v>
      </c>
      <c r="H9" s="21">
        <v>64</v>
      </c>
      <c r="I9" s="21">
        <v>120</v>
      </c>
      <c r="J9" s="22" t="s">
        <v>1</v>
      </c>
      <c r="L9" s="21" t="str">
        <f t="shared" si="1"/>
        <v>TC_Ed_Open login page</v>
      </c>
      <c r="M9" s="21">
        <f t="shared" si="1"/>
        <v>4</v>
      </c>
      <c r="N9" s="21">
        <f t="shared" si="0"/>
        <v>85.28</v>
      </c>
      <c r="O9" s="21">
        <f t="shared" si="0"/>
        <v>120</v>
      </c>
      <c r="P9" s="21">
        <f t="shared" si="0"/>
        <v>120</v>
      </c>
      <c r="Q9" s="21">
        <f t="shared" si="0"/>
        <v>120</v>
      </c>
      <c r="R9" s="21">
        <f t="shared" si="0"/>
        <v>64</v>
      </c>
      <c r="S9" s="21">
        <f t="shared" si="0"/>
        <v>120</v>
      </c>
      <c r="T9" s="22" t="str">
        <f t="shared" si="0"/>
        <v>-</v>
      </c>
    </row>
    <row r="10" spans="2:20" ht="15" thickBot="1" x14ac:dyDescent="0.35">
      <c r="B10" s="21" t="s">
        <v>13</v>
      </c>
      <c r="C10" s="21">
        <v>111</v>
      </c>
      <c r="D10" s="21">
        <v>16.46</v>
      </c>
      <c r="E10" s="21">
        <v>55.2</v>
      </c>
      <c r="F10" s="21">
        <v>107.5</v>
      </c>
      <c r="G10" s="21">
        <v>182</v>
      </c>
      <c r="H10" s="21">
        <v>5</v>
      </c>
      <c r="I10" s="21">
        <v>182</v>
      </c>
      <c r="J10" s="22" t="s">
        <v>1</v>
      </c>
      <c r="L10" s="21" t="str">
        <f t="shared" si="1"/>
        <v>TC_Ed_Open editpost page</v>
      </c>
      <c r="M10" s="21">
        <f t="shared" si="1"/>
        <v>111</v>
      </c>
      <c r="N10" s="21">
        <f t="shared" si="0"/>
        <v>16.46</v>
      </c>
      <c r="O10" s="21">
        <f t="shared" si="0"/>
        <v>55.2</v>
      </c>
      <c r="P10" s="21">
        <f t="shared" si="0"/>
        <v>107.5</v>
      </c>
      <c r="Q10" s="21">
        <f t="shared" si="0"/>
        <v>182</v>
      </c>
      <c r="R10" s="21">
        <f t="shared" si="0"/>
        <v>5</v>
      </c>
      <c r="S10" s="21">
        <f t="shared" si="0"/>
        <v>182</v>
      </c>
      <c r="T10" s="22" t="str">
        <f t="shared" si="0"/>
        <v>-</v>
      </c>
    </row>
    <row r="11" spans="2:20" ht="15" thickBot="1" x14ac:dyDescent="0.35">
      <c r="B11" s="21" t="s">
        <v>15</v>
      </c>
      <c r="C11" s="21">
        <v>111</v>
      </c>
      <c r="D11" s="21">
        <v>19.95</v>
      </c>
      <c r="E11" s="21">
        <v>40</v>
      </c>
      <c r="F11" s="21">
        <v>88.6</v>
      </c>
      <c r="G11" s="21">
        <v>143</v>
      </c>
      <c r="H11" s="21">
        <v>7</v>
      </c>
      <c r="I11" s="21">
        <v>143</v>
      </c>
      <c r="J11" s="22" t="s">
        <v>1</v>
      </c>
      <c r="L11" s="21" t="str">
        <f t="shared" si="1"/>
        <v>TC_Ed_Open Random post</v>
      </c>
      <c r="M11" s="21">
        <f t="shared" si="1"/>
        <v>111</v>
      </c>
      <c r="N11" s="21">
        <f t="shared" si="0"/>
        <v>19.95</v>
      </c>
      <c r="O11" s="21">
        <f t="shared" si="0"/>
        <v>40</v>
      </c>
      <c r="P11" s="21">
        <f t="shared" si="0"/>
        <v>88.6</v>
      </c>
      <c r="Q11" s="21">
        <f t="shared" si="0"/>
        <v>143</v>
      </c>
      <c r="R11" s="21">
        <f t="shared" si="0"/>
        <v>7</v>
      </c>
      <c r="S11" s="21">
        <f t="shared" si="0"/>
        <v>143</v>
      </c>
      <c r="T11" s="22" t="str">
        <f t="shared" si="0"/>
        <v>-</v>
      </c>
    </row>
    <row r="12" spans="2:20" ht="15" thickBot="1" x14ac:dyDescent="0.35">
      <c r="B12" s="21" t="s">
        <v>16</v>
      </c>
      <c r="C12" s="21">
        <v>111</v>
      </c>
      <c r="D12" s="21">
        <v>18.440000000000001</v>
      </c>
      <c r="E12" s="21">
        <v>38.9</v>
      </c>
      <c r="F12" s="21">
        <v>57.4</v>
      </c>
      <c r="G12" s="21">
        <v>300</v>
      </c>
      <c r="H12" s="21">
        <v>7</v>
      </c>
      <c r="I12" s="21">
        <v>300</v>
      </c>
      <c r="J12" s="22" t="s">
        <v>1</v>
      </c>
      <c r="L12" s="21" t="str">
        <f t="shared" si="1"/>
        <v>TC_Ed_Open Predefined Date</v>
      </c>
      <c r="M12" s="21">
        <f t="shared" si="1"/>
        <v>111</v>
      </c>
      <c r="N12" s="21">
        <f t="shared" si="0"/>
        <v>18.440000000000001</v>
      </c>
      <c r="O12" s="21">
        <f t="shared" si="0"/>
        <v>38.9</v>
      </c>
      <c r="P12" s="21">
        <f t="shared" si="0"/>
        <v>57.4</v>
      </c>
      <c r="Q12" s="21">
        <f t="shared" si="0"/>
        <v>300</v>
      </c>
      <c r="R12" s="21">
        <f t="shared" si="0"/>
        <v>7</v>
      </c>
      <c r="S12" s="21">
        <f t="shared" si="0"/>
        <v>300</v>
      </c>
      <c r="T12" s="22" t="str">
        <f t="shared" si="0"/>
        <v>-</v>
      </c>
    </row>
    <row r="13" spans="2:20" ht="15" thickBot="1" x14ac:dyDescent="0.35">
      <c r="B13" s="21" t="s">
        <v>17</v>
      </c>
      <c r="C13" s="21">
        <v>4</v>
      </c>
      <c r="D13" s="21">
        <v>12.58</v>
      </c>
      <c r="E13" s="21">
        <v>18</v>
      </c>
      <c r="F13" s="21">
        <v>18</v>
      </c>
      <c r="G13" s="21">
        <v>18</v>
      </c>
      <c r="H13" s="21">
        <v>8</v>
      </c>
      <c r="I13" s="21">
        <v>18</v>
      </c>
      <c r="J13" s="22" t="s">
        <v>1</v>
      </c>
      <c r="L13" s="21" t="str">
        <f t="shared" si="1"/>
        <v>TC_Ed_Open Home page</v>
      </c>
      <c r="M13" s="21">
        <f t="shared" si="1"/>
        <v>4</v>
      </c>
      <c r="N13" s="21">
        <f t="shared" si="0"/>
        <v>12.58</v>
      </c>
      <c r="O13" s="21">
        <f t="shared" si="0"/>
        <v>18</v>
      </c>
      <c r="P13" s="21">
        <f t="shared" si="0"/>
        <v>18</v>
      </c>
      <c r="Q13" s="21">
        <f t="shared" si="0"/>
        <v>18</v>
      </c>
      <c r="R13" s="21">
        <f t="shared" si="0"/>
        <v>8</v>
      </c>
      <c r="S13" s="21">
        <f t="shared" si="0"/>
        <v>18</v>
      </c>
      <c r="T13" s="22" t="str">
        <f t="shared" si="0"/>
        <v>-</v>
      </c>
    </row>
    <row r="14" spans="2:20" ht="15" thickBot="1" x14ac:dyDescent="0.35">
      <c r="B14" s="21" t="s">
        <v>18</v>
      </c>
      <c r="C14" s="21">
        <v>4</v>
      </c>
      <c r="D14" s="21">
        <v>17.079999999999998</v>
      </c>
      <c r="E14" s="21">
        <v>20</v>
      </c>
      <c r="F14" s="21">
        <v>20</v>
      </c>
      <c r="G14" s="21">
        <v>20</v>
      </c>
      <c r="H14" s="21">
        <v>14</v>
      </c>
      <c r="I14" s="21">
        <v>20</v>
      </c>
      <c r="J14" s="22" t="s">
        <v>1</v>
      </c>
      <c r="L14" s="21" t="str">
        <f>IF(ISERR(FIND(" K",B14,1)),B14,REPLACE(B14,FIND(" K",B14,1),2,"")*1000)</f>
        <v>TC_Ed_Login</v>
      </c>
      <c r="M14" s="21">
        <f t="shared" si="1"/>
        <v>4</v>
      </c>
      <c r="N14" s="21">
        <f t="shared" si="0"/>
        <v>17.079999999999998</v>
      </c>
      <c r="O14" s="21">
        <f t="shared" si="0"/>
        <v>20</v>
      </c>
      <c r="P14" s="21">
        <f t="shared" si="0"/>
        <v>20</v>
      </c>
      <c r="Q14" s="21">
        <f t="shared" si="0"/>
        <v>20</v>
      </c>
      <c r="R14" s="21">
        <f t="shared" si="0"/>
        <v>14</v>
      </c>
      <c r="S14" s="21">
        <f t="shared" si="0"/>
        <v>20</v>
      </c>
      <c r="T14" s="22" t="str">
        <f t="shared" si="0"/>
        <v>-</v>
      </c>
    </row>
    <row r="15" spans="2:20" ht="15" thickBot="1" x14ac:dyDescent="0.35">
      <c r="B15" s="21" t="s">
        <v>19</v>
      </c>
      <c r="C15" s="21">
        <v>2</v>
      </c>
      <c r="D15" s="21">
        <v>35.5</v>
      </c>
      <c r="E15" s="21">
        <v>52</v>
      </c>
      <c r="F15" s="21">
        <v>52</v>
      </c>
      <c r="G15" s="21">
        <v>52</v>
      </c>
      <c r="H15" s="21">
        <v>19</v>
      </c>
      <c r="I15" s="21">
        <v>52</v>
      </c>
      <c r="J15" s="22" t="s">
        <v>1</v>
      </c>
      <c r="L15" s="21" t="str">
        <f t="shared" si="1"/>
        <v>TC_Ed_LogOff</v>
      </c>
      <c r="M15" s="21">
        <f t="shared" si="1"/>
        <v>2</v>
      </c>
      <c r="N15" s="21">
        <f t="shared" si="0"/>
        <v>35.5</v>
      </c>
      <c r="O15" s="21">
        <f t="shared" si="0"/>
        <v>52</v>
      </c>
      <c r="P15" s="21">
        <f t="shared" si="0"/>
        <v>52</v>
      </c>
      <c r="Q15" s="21">
        <f t="shared" si="0"/>
        <v>52</v>
      </c>
      <c r="R15" s="21">
        <f t="shared" si="0"/>
        <v>19</v>
      </c>
      <c r="S15" s="21">
        <f t="shared" si="0"/>
        <v>52</v>
      </c>
      <c r="T15" s="22" t="str">
        <f t="shared" si="0"/>
        <v>-</v>
      </c>
    </row>
    <row r="16" spans="2:20" ht="15" thickBot="1" x14ac:dyDescent="0.35">
      <c r="B16" s="21" t="s">
        <v>20</v>
      </c>
      <c r="C16" s="21">
        <v>19</v>
      </c>
      <c r="D16" s="21">
        <v>71.430000000000007</v>
      </c>
      <c r="E16" s="21">
        <v>117</v>
      </c>
      <c r="F16" s="21">
        <v>117</v>
      </c>
      <c r="G16" s="21">
        <v>117</v>
      </c>
      <c r="H16" s="21">
        <v>44</v>
      </c>
      <c r="I16" s="21">
        <v>117</v>
      </c>
      <c r="J16" s="22" t="s">
        <v>1</v>
      </c>
      <c r="L16" s="21" t="str">
        <f t="shared" si="1"/>
        <v>TC_Ad_Open login page</v>
      </c>
      <c r="M16" s="21">
        <f t="shared" si="1"/>
        <v>19</v>
      </c>
      <c r="N16" s="21">
        <f t="shared" si="0"/>
        <v>71.430000000000007</v>
      </c>
      <c r="O16" s="21">
        <f t="shared" si="0"/>
        <v>117</v>
      </c>
      <c r="P16" s="21">
        <f t="shared" si="0"/>
        <v>117</v>
      </c>
      <c r="Q16" s="21">
        <f t="shared" si="0"/>
        <v>117</v>
      </c>
      <c r="R16" s="21">
        <f t="shared" si="0"/>
        <v>44</v>
      </c>
      <c r="S16" s="21">
        <f t="shared" si="0"/>
        <v>117</v>
      </c>
      <c r="T16" s="22" t="str">
        <f t="shared" si="0"/>
        <v>-</v>
      </c>
    </row>
    <row r="17" spans="2:20" ht="15" thickBot="1" x14ac:dyDescent="0.35">
      <c r="B17" s="21" t="s">
        <v>21</v>
      </c>
      <c r="C17" s="21">
        <v>175</v>
      </c>
      <c r="D17" s="21">
        <v>67.55</v>
      </c>
      <c r="E17" s="21">
        <v>152.4</v>
      </c>
      <c r="F17" s="21">
        <v>266.95</v>
      </c>
      <c r="G17" s="21" t="s">
        <v>134</v>
      </c>
      <c r="H17" s="21">
        <v>13</v>
      </c>
      <c r="I17" s="21" t="s">
        <v>136</v>
      </c>
      <c r="J17" s="22" t="s">
        <v>1</v>
      </c>
      <c r="L17" s="21" t="str">
        <f t="shared" si="1"/>
        <v>TC_Ad_Open Users page</v>
      </c>
      <c r="M17" s="21">
        <f t="shared" si="1"/>
        <v>175</v>
      </c>
      <c r="N17" s="21">
        <f t="shared" si="0"/>
        <v>67.55</v>
      </c>
      <c r="O17" s="21">
        <f t="shared" si="0"/>
        <v>152.4</v>
      </c>
      <c r="P17" s="21">
        <f t="shared" si="0"/>
        <v>266.95</v>
      </c>
      <c r="Q17" s="21">
        <f t="shared" si="0"/>
        <v>1340</v>
      </c>
      <c r="R17" s="21">
        <f t="shared" si="0"/>
        <v>13</v>
      </c>
      <c r="S17" s="21">
        <f t="shared" si="0"/>
        <v>1350</v>
      </c>
      <c r="T17" s="22" t="str">
        <f t="shared" si="0"/>
        <v>-</v>
      </c>
    </row>
    <row r="18" spans="2:20" ht="15" thickBot="1" x14ac:dyDescent="0.35">
      <c r="B18" s="21" t="s">
        <v>22</v>
      </c>
      <c r="C18" s="21">
        <v>175</v>
      </c>
      <c r="D18" s="21">
        <v>10.86</v>
      </c>
      <c r="E18" s="21">
        <v>43.6</v>
      </c>
      <c r="F18" s="21">
        <v>104.6</v>
      </c>
      <c r="G18" s="21">
        <v>179.45</v>
      </c>
      <c r="H18" s="21">
        <v>3</v>
      </c>
      <c r="I18" s="21">
        <v>180</v>
      </c>
      <c r="J18" s="22" t="s">
        <v>1</v>
      </c>
      <c r="L18" s="21" t="str">
        <f t="shared" si="1"/>
        <v>TC_Ad_Open USERS menu</v>
      </c>
      <c r="M18" s="21">
        <f t="shared" si="1"/>
        <v>175</v>
      </c>
      <c r="N18" s="21">
        <f t="shared" si="0"/>
        <v>10.86</v>
      </c>
      <c r="O18" s="21">
        <f t="shared" si="0"/>
        <v>43.6</v>
      </c>
      <c r="P18" s="21">
        <f t="shared" si="0"/>
        <v>104.6</v>
      </c>
      <c r="Q18" s="21">
        <f t="shared" si="0"/>
        <v>179.45</v>
      </c>
      <c r="R18" s="21">
        <f t="shared" si="0"/>
        <v>3</v>
      </c>
      <c r="S18" s="21">
        <f t="shared" si="0"/>
        <v>180</v>
      </c>
      <c r="T18" s="22" t="str">
        <f t="shared" si="0"/>
        <v>-</v>
      </c>
    </row>
    <row r="19" spans="2:20" ht="15" thickBot="1" x14ac:dyDescent="0.35">
      <c r="B19" s="21" t="s">
        <v>23</v>
      </c>
      <c r="C19" s="21">
        <v>19</v>
      </c>
      <c r="D19" s="21">
        <v>18.27</v>
      </c>
      <c r="E19" s="21">
        <v>44</v>
      </c>
      <c r="F19" s="21">
        <v>44</v>
      </c>
      <c r="G19" s="21">
        <v>44</v>
      </c>
      <c r="H19" s="21">
        <v>8</v>
      </c>
      <c r="I19" s="21">
        <v>44</v>
      </c>
      <c r="J19" s="22" t="s">
        <v>1</v>
      </c>
      <c r="L19" s="21" t="str">
        <f t="shared" si="1"/>
        <v>TC_Ad_Open Home page</v>
      </c>
      <c r="M19" s="21">
        <f t="shared" si="1"/>
        <v>19</v>
      </c>
      <c r="N19" s="21">
        <f t="shared" si="1"/>
        <v>18.27</v>
      </c>
      <c r="O19" s="21">
        <f t="shared" si="1"/>
        <v>44</v>
      </c>
      <c r="P19" s="21">
        <f t="shared" si="1"/>
        <v>44</v>
      </c>
      <c r="Q19" s="21">
        <f t="shared" si="1"/>
        <v>44</v>
      </c>
      <c r="R19" s="21">
        <f t="shared" si="1"/>
        <v>8</v>
      </c>
      <c r="S19" s="21">
        <f t="shared" si="1"/>
        <v>44</v>
      </c>
      <c r="T19" s="22" t="str">
        <f t="shared" si="1"/>
        <v>-</v>
      </c>
    </row>
    <row r="20" spans="2:20" ht="15" thickBot="1" x14ac:dyDescent="0.35">
      <c r="B20" s="21" t="s">
        <v>24</v>
      </c>
      <c r="C20" s="21">
        <v>176</v>
      </c>
      <c r="D20" s="21">
        <v>6.42</v>
      </c>
      <c r="E20" s="21">
        <v>17.899999999999999</v>
      </c>
      <c r="F20" s="21">
        <v>35.950000000000003</v>
      </c>
      <c r="G20" s="21">
        <v>76</v>
      </c>
      <c r="H20" s="21">
        <v>2</v>
      </c>
      <c r="I20" s="21">
        <v>76</v>
      </c>
      <c r="J20" s="22" t="s">
        <v>1</v>
      </c>
      <c r="L20" s="21" t="str">
        <f t="shared" si="1"/>
        <v>TC_Ad_Open Admin Page</v>
      </c>
      <c r="M20" s="21">
        <f t="shared" si="1"/>
        <v>176</v>
      </c>
      <c r="N20" s="21">
        <f t="shared" si="1"/>
        <v>6.42</v>
      </c>
      <c r="O20" s="21">
        <f t="shared" si="1"/>
        <v>17.899999999999999</v>
      </c>
      <c r="P20" s="21">
        <f t="shared" si="1"/>
        <v>35.950000000000003</v>
      </c>
      <c r="Q20" s="21">
        <f t="shared" si="1"/>
        <v>76</v>
      </c>
      <c r="R20" s="21">
        <f t="shared" si="1"/>
        <v>2</v>
      </c>
      <c r="S20" s="21">
        <f t="shared" si="1"/>
        <v>76</v>
      </c>
      <c r="T20" s="22" t="str">
        <f t="shared" si="1"/>
        <v>-</v>
      </c>
    </row>
    <row r="21" spans="2:20" ht="15" thickBot="1" x14ac:dyDescent="0.35">
      <c r="B21" s="21" t="s">
        <v>27</v>
      </c>
      <c r="C21" s="21">
        <v>17</v>
      </c>
      <c r="D21" s="21">
        <v>34.630000000000003</v>
      </c>
      <c r="E21" s="21">
        <v>162.6</v>
      </c>
      <c r="F21" s="21">
        <v>199</v>
      </c>
      <c r="G21" s="21">
        <v>199</v>
      </c>
      <c r="H21" s="21">
        <v>12</v>
      </c>
      <c r="I21" s="21">
        <v>199</v>
      </c>
      <c r="J21" s="22" t="s">
        <v>1</v>
      </c>
      <c r="L21" s="21" t="str">
        <f t="shared" si="1"/>
        <v>TC_Ad_LogOff</v>
      </c>
      <c r="M21" s="21">
        <f t="shared" si="1"/>
        <v>17</v>
      </c>
      <c r="N21" s="21">
        <f t="shared" si="1"/>
        <v>34.630000000000003</v>
      </c>
      <c r="O21" s="21">
        <f t="shared" si="1"/>
        <v>162.6</v>
      </c>
      <c r="P21" s="21">
        <f t="shared" si="1"/>
        <v>199</v>
      </c>
      <c r="Q21" s="21">
        <f t="shared" si="1"/>
        <v>199</v>
      </c>
      <c r="R21" s="21">
        <f t="shared" si="1"/>
        <v>12</v>
      </c>
      <c r="S21" s="21">
        <f t="shared" si="1"/>
        <v>199</v>
      </c>
      <c r="T21" s="22" t="str">
        <f t="shared" si="1"/>
        <v>-</v>
      </c>
    </row>
    <row r="22" spans="2:20" ht="15" thickBot="1" x14ac:dyDescent="0.35">
      <c r="B22" s="21" t="s">
        <v>29</v>
      </c>
      <c r="C22" s="21">
        <v>84</v>
      </c>
      <c r="D22" s="21">
        <v>19.62</v>
      </c>
      <c r="E22" s="21">
        <v>79</v>
      </c>
      <c r="F22" s="21">
        <v>96</v>
      </c>
      <c r="G22" s="21">
        <v>99</v>
      </c>
      <c r="H22" s="21">
        <v>7</v>
      </c>
      <c r="I22" s="21">
        <v>99</v>
      </c>
      <c r="J22" s="22" t="s">
        <v>1</v>
      </c>
      <c r="L22" s="21" t="str">
        <f t="shared" si="1"/>
        <v>TC_Ad_Delete user</v>
      </c>
      <c r="M22" s="21">
        <f t="shared" si="1"/>
        <v>84</v>
      </c>
      <c r="N22" s="21">
        <f t="shared" si="1"/>
        <v>19.62</v>
      </c>
      <c r="O22" s="21">
        <f t="shared" si="1"/>
        <v>79</v>
      </c>
      <c r="P22" s="21">
        <f t="shared" si="1"/>
        <v>96</v>
      </c>
      <c r="Q22" s="21">
        <f t="shared" si="1"/>
        <v>99</v>
      </c>
      <c r="R22" s="21">
        <f t="shared" si="1"/>
        <v>7</v>
      </c>
      <c r="S22" s="21">
        <f t="shared" si="1"/>
        <v>99</v>
      </c>
      <c r="T22" s="22" t="str">
        <f t="shared" si="1"/>
        <v>-</v>
      </c>
    </row>
    <row r="23" spans="2:20" ht="15" thickBot="1" x14ac:dyDescent="0.35">
      <c r="B23" s="21" t="s">
        <v>30</v>
      </c>
      <c r="C23" s="21" t="s">
        <v>28</v>
      </c>
      <c r="D23" s="21">
        <v>27.88</v>
      </c>
      <c r="E23" s="21">
        <v>81.900000000000006</v>
      </c>
      <c r="F23" s="21">
        <v>142.5</v>
      </c>
      <c r="G23" s="21">
        <v>357</v>
      </c>
      <c r="H23" s="21">
        <v>6</v>
      </c>
      <c r="I23" s="21">
        <v>357</v>
      </c>
      <c r="J23" s="22" t="s">
        <v>1</v>
      </c>
      <c r="L23" s="21" t="str">
        <f t="shared" si="1"/>
        <v>Open first post</v>
      </c>
      <c r="M23" s="21">
        <f t="shared" si="1"/>
        <v>1250</v>
      </c>
      <c r="N23" s="21">
        <f t="shared" si="1"/>
        <v>27.88</v>
      </c>
      <c r="O23" s="21">
        <f t="shared" si="1"/>
        <v>81.900000000000006</v>
      </c>
      <c r="P23" s="21">
        <f t="shared" si="1"/>
        <v>142.5</v>
      </c>
      <c r="Q23" s="21">
        <f t="shared" si="1"/>
        <v>357</v>
      </c>
      <c r="R23" s="21">
        <f t="shared" si="1"/>
        <v>6</v>
      </c>
      <c r="S23" s="21">
        <f t="shared" si="1"/>
        <v>357</v>
      </c>
      <c r="T23" s="22" t="str">
        <f t="shared" si="1"/>
        <v>-</v>
      </c>
    </row>
    <row r="24" spans="2:20" ht="15" thickBot="1" x14ac:dyDescent="0.35">
      <c r="B24" s="21" t="s">
        <v>31</v>
      </c>
      <c r="C24" s="21">
        <v>110</v>
      </c>
      <c r="D24" s="21">
        <v>153.47999999999999</v>
      </c>
      <c r="E24" s="21">
        <v>330.8</v>
      </c>
      <c r="F24" s="21">
        <v>419.65</v>
      </c>
      <c r="G24" s="21">
        <v>550</v>
      </c>
      <c r="H24" s="21">
        <v>33</v>
      </c>
      <c r="I24" s="21">
        <v>550</v>
      </c>
      <c r="J24" s="22">
        <v>39</v>
      </c>
      <c r="L24" s="21" t="str">
        <f t="shared" si="1"/>
        <v>TC_Ed_Editpost</v>
      </c>
      <c r="M24" s="21">
        <f t="shared" si="1"/>
        <v>110</v>
      </c>
      <c r="N24" s="21">
        <f t="shared" si="1"/>
        <v>153.47999999999999</v>
      </c>
      <c r="O24" s="21">
        <f t="shared" si="1"/>
        <v>330.8</v>
      </c>
      <c r="P24" s="21">
        <f t="shared" si="1"/>
        <v>419.65</v>
      </c>
      <c r="Q24" s="21">
        <f t="shared" si="1"/>
        <v>550</v>
      </c>
      <c r="R24" s="21">
        <f t="shared" si="1"/>
        <v>33</v>
      </c>
      <c r="S24" s="21">
        <f t="shared" si="1"/>
        <v>550</v>
      </c>
      <c r="T24" s="22">
        <f t="shared" si="1"/>
        <v>39</v>
      </c>
    </row>
    <row r="25" spans="2:20" ht="15" thickBot="1" x14ac:dyDescent="0.35">
      <c r="B25" s="21" t="s">
        <v>32</v>
      </c>
      <c r="C25" s="21">
        <v>786</v>
      </c>
      <c r="D25" s="21">
        <v>43.61</v>
      </c>
      <c r="E25" s="21">
        <v>231.5</v>
      </c>
      <c r="F25" s="21">
        <v>384.05</v>
      </c>
      <c r="G25" s="21">
        <v>828.03</v>
      </c>
      <c r="H25" s="21">
        <v>4</v>
      </c>
      <c r="I25" s="21">
        <v>830</v>
      </c>
      <c r="J25" s="22">
        <v>8</v>
      </c>
      <c r="L25" s="21" t="str">
        <f t="shared" si="1"/>
        <v>leave a comment</v>
      </c>
      <c r="M25" s="21">
        <f t="shared" si="1"/>
        <v>786</v>
      </c>
      <c r="N25" s="21">
        <f t="shared" si="1"/>
        <v>43.61</v>
      </c>
      <c r="O25" s="21">
        <f t="shared" si="1"/>
        <v>231.5</v>
      </c>
      <c r="P25" s="21">
        <f t="shared" si="1"/>
        <v>384.05</v>
      </c>
      <c r="Q25" s="21">
        <f t="shared" si="1"/>
        <v>828.03</v>
      </c>
      <c r="R25" s="21">
        <f t="shared" si="1"/>
        <v>4</v>
      </c>
      <c r="S25" s="21">
        <f t="shared" si="1"/>
        <v>830</v>
      </c>
      <c r="T25" s="22">
        <f t="shared" si="1"/>
        <v>8</v>
      </c>
    </row>
    <row r="26" spans="2:20" ht="15" thickBot="1" x14ac:dyDescent="0.35">
      <c r="B26" s="21" t="s">
        <v>35</v>
      </c>
      <c r="C26" s="21" t="s">
        <v>62</v>
      </c>
      <c r="D26" s="21">
        <v>26.28</v>
      </c>
      <c r="E26" s="21">
        <v>76.900000000000006</v>
      </c>
      <c r="F26" s="21">
        <v>204.55</v>
      </c>
      <c r="G26" s="21">
        <v>511.71</v>
      </c>
      <c r="H26" s="21">
        <v>5</v>
      </c>
      <c r="I26" s="21">
        <v>512</v>
      </c>
      <c r="J26" s="22">
        <v>3</v>
      </c>
      <c r="L26" s="21" t="str">
        <f t="shared" si="1"/>
        <v>Open Random post</v>
      </c>
      <c r="M26" s="21">
        <f t="shared" si="1"/>
        <v>2560</v>
      </c>
      <c r="N26" s="21">
        <f t="shared" si="1"/>
        <v>26.28</v>
      </c>
      <c r="O26" s="21">
        <f t="shared" si="1"/>
        <v>76.900000000000006</v>
      </c>
      <c r="P26" s="21">
        <f t="shared" si="1"/>
        <v>204.55</v>
      </c>
      <c r="Q26" s="21">
        <f t="shared" si="1"/>
        <v>511.71</v>
      </c>
      <c r="R26" s="21">
        <f t="shared" si="1"/>
        <v>5</v>
      </c>
      <c r="S26" s="21">
        <f t="shared" si="1"/>
        <v>512</v>
      </c>
      <c r="T26" s="22">
        <f t="shared" si="1"/>
        <v>3</v>
      </c>
    </row>
    <row r="27" spans="2:20" ht="15" thickBot="1" x14ac:dyDescent="0.35">
      <c r="B27" s="21" t="s">
        <v>7</v>
      </c>
      <c r="C27" s="21" t="s">
        <v>129</v>
      </c>
      <c r="D27" s="21">
        <v>20.87</v>
      </c>
      <c r="E27" s="21">
        <v>51.9</v>
      </c>
      <c r="F27" s="21">
        <v>110.8</v>
      </c>
      <c r="G27" s="21">
        <v>323.45999999999998</v>
      </c>
      <c r="H27" s="21">
        <v>4</v>
      </c>
      <c r="I27" s="21">
        <v>325</v>
      </c>
      <c r="J27" s="22">
        <v>2</v>
      </c>
      <c r="L27" s="21" t="str">
        <f t="shared" si="1"/>
        <v>TC_Open Predefined Date</v>
      </c>
      <c r="M27" s="21">
        <f t="shared" si="1"/>
        <v>1690</v>
      </c>
      <c r="N27" s="21">
        <f t="shared" si="1"/>
        <v>20.87</v>
      </c>
      <c r="O27" s="21">
        <f t="shared" si="1"/>
        <v>51.9</v>
      </c>
      <c r="P27" s="21">
        <f t="shared" si="1"/>
        <v>110.8</v>
      </c>
      <c r="Q27" s="21">
        <f t="shared" si="1"/>
        <v>323.45999999999998</v>
      </c>
      <c r="R27" s="21">
        <f t="shared" si="1"/>
        <v>4</v>
      </c>
      <c r="S27" s="21">
        <f t="shared" si="1"/>
        <v>325</v>
      </c>
      <c r="T27" s="22">
        <f t="shared" si="1"/>
        <v>2</v>
      </c>
    </row>
    <row r="28" spans="2:20" ht="15" thickBot="1" x14ac:dyDescent="0.35">
      <c r="B28" s="21" t="s">
        <v>9</v>
      </c>
      <c r="C28" s="21">
        <v>590</v>
      </c>
      <c r="D28" s="21">
        <v>24.29</v>
      </c>
      <c r="E28" s="21">
        <v>56.2</v>
      </c>
      <c r="F28" s="21">
        <v>111.9</v>
      </c>
      <c r="G28" s="21">
        <v>292.01</v>
      </c>
      <c r="H28" s="21">
        <v>7</v>
      </c>
      <c r="I28" s="21">
        <v>293</v>
      </c>
      <c r="J28" s="22">
        <v>1</v>
      </c>
      <c r="L28" s="21" t="str">
        <f t="shared" si="1"/>
        <v>TC_Open Large Calendar</v>
      </c>
      <c r="M28" s="21">
        <f t="shared" si="1"/>
        <v>590</v>
      </c>
      <c r="N28" s="21">
        <f t="shared" si="1"/>
        <v>24.29</v>
      </c>
      <c r="O28" s="21">
        <f t="shared" si="1"/>
        <v>56.2</v>
      </c>
      <c r="P28" s="21">
        <f t="shared" si="1"/>
        <v>111.9</v>
      </c>
      <c r="Q28" s="21">
        <f t="shared" si="1"/>
        <v>292.01</v>
      </c>
      <c r="R28" s="21">
        <f t="shared" si="1"/>
        <v>7</v>
      </c>
      <c r="S28" s="21">
        <f t="shared" si="1"/>
        <v>293</v>
      </c>
      <c r="T28" s="22">
        <f t="shared" si="1"/>
        <v>1</v>
      </c>
    </row>
    <row r="29" spans="2:20" ht="15" thickBot="1" x14ac:dyDescent="0.35">
      <c r="B29" s="21" t="s">
        <v>10</v>
      </c>
      <c r="C29" s="21">
        <v>874</v>
      </c>
      <c r="D29" s="21">
        <v>24.43</v>
      </c>
      <c r="E29" s="21">
        <v>57.6</v>
      </c>
      <c r="F29" s="21">
        <v>111.95</v>
      </c>
      <c r="G29" s="21">
        <v>347.99</v>
      </c>
      <c r="H29" s="21">
        <v>6</v>
      </c>
      <c r="I29" s="21">
        <v>349</v>
      </c>
      <c r="J29" s="22">
        <v>1</v>
      </c>
      <c r="L29" s="21" t="str">
        <f t="shared" si="1"/>
        <v>TC_Open Home page</v>
      </c>
      <c r="M29" s="21">
        <f t="shared" si="1"/>
        <v>874</v>
      </c>
      <c r="N29" s="21">
        <f t="shared" si="1"/>
        <v>24.43</v>
      </c>
      <c r="O29" s="21">
        <f t="shared" si="1"/>
        <v>57.6</v>
      </c>
      <c r="P29" s="21">
        <f t="shared" si="1"/>
        <v>111.95</v>
      </c>
      <c r="Q29" s="21">
        <f t="shared" si="1"/>
        <v>347.99</v>
      </c>
      <c r="R29" s="21">
        <f t="shared" si="1"/>
        <v>6</v>
      </c>
      <c r="S29" s="21">
        <f t="shared" si="1"/>
        <v>349</v>
      </c>
      <c r="T29" s="22">
        <f t="shared" si="1"/>
        <v>1</v>
      </c>
    </row>
    <row r="30" spans="2:20" ht="15" thickBot="1" x14ac:dyDescent="0.35">
      <c r="B30" s="21" t="s">
        <v>25</v>
      </c>
      <c r="C30" s="21">
        <v>19</v>
      </c>
      <c r="D30" s="21">
        <v>39.31</v>
      </c>
      <c r="E30" s="21">
        <v>179.6</v>
      </c>
      <c r="F30" s="21">
        <v>272</v>
      </c>
      <c r="G30" s="21">
        <v>272</v>
      </c>
      <c r="H30" s="21">
        <v>16</v>
      </c>
      <c r="I30" s="21">
        <v>272</v>
      </c>
      <c r="J30" s="22">
        <v>1</v>
      </c>
      <c r="L30" s="21" t="str">
        <f t="shared" si="1"/>
        <v>TC_Ad_Login</v>
      </c>
      <c r="M30" s="21">
        <f t="shared" si="1"/>
        <v>19</v>
      </c>
      <c r="N30" s="21">
        <f t="shared" si="1"/>
        <v>39.31</v>
      </c>
      <c r="O30" s="21">
        <f t="shared" si="1"/>
        <v>179.6</v>
      </c>
      <c r="P30" s="21">
        <f t="shared" si="1"/>
        <v>272</v>
      </c>
      <c r="Q30" s="21">
        <f t="shared" si="1"/>
        <v>272</v>
      </c>
      <c r="R30" s="21">
        <f t="shared" si="1"/>
        <v>16</v>
      </c>
      <c r="S30" s="21">
        <f t="shared" si="1"/>
        <v>272</v>
      </c>
      <c r="T30" s="22">
        <f t="shared" si="1"/>
        <v>1</v>
      </c>
    </row>
    <row r="31" spans="2:20" ht="15" thickBot="1" x14ac:dyDescent="0.35">
      <c r="B31" s="21" t="s">
        <v>34</v>
      </c>
      <c r="C31" s="21">
        <v>90</v>
      </c>
      <c r="D31" s="21">
        <v>29.95</v>
      </c>
      <c r="E31" s="21">
        <v>104.4</v>
      </c>
      <c r="F31" s="21">
        <v>152.4</v>
      </c>
      <c r="G31" s="21">
        <v>627</v>
      </c>
      <c r="H31" s="21">
        <v>9</v>
      </c>
      <c r="I31" s="21">
        <v>627</v>
      </c>
      <c r="J31" s="22">
        <v>1</v>
      </c>
      <c r="L31" s="21" t="str">
        <f t="shared" ref="L31:T31" si="2">IF(ISERR(FIND(" K",B31,1)),B31,REPLACE(B31,FIND(" K",B31,1),2,"")*1000)</f>
        <v>TC_Ad_Add user</v>
      </c>
      <c r="M31" s="21">
        <f t="shared" si="2"/>
        <v>90</v>
      </c>
      <c r="N31" s="21">
        <f t="shared" si="2"/>
        <v>29.95</v>
      </c>
      <c r="O31" s="21">
        <f t="shared" si="2"/>
        <v>104.4</v>
      </c>
      <c r="P31" s="21">
        <f t="shared" si="2"/>
        <v>152.4</v>
      </c>
      <c r="Q31" s="21">
        <f t="shared" si="2"/>
        <v>627</v>
      </c>
      <c r="R31" s="21">
        <f t="shared" si="2"/>
        <v>9</v>
      </c>
      <c r="S31" s="21">
        <f t="shared" si="2"/>
        <v>627</v>
      </c>
      <c r="T31" s="22">
        <f t="shared" si="2"/>
        <v>1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46</v>
      </c>
    </row>
    <row r="35" spans="12:15" x14ac:dyDescent="0.3">
      <c r="L35" t="s">
        <v>72</v>
      </c>
      <c r="M35">
        <v>38.799999999999997</v>
      </c>
    </row>
    <row r="36" spans="12:15" x14ac:dyDescent="0.3">
      <c r="L36" t="s">
        <v>73</v>
      </c>
      <c r="M36">
        <v>78.8</v>
      </c>
    </row>
    <row r="37" spans="12:15" x14ac:dyDescent="0.3">
      <c r="L37" t="s">
        <v>74</v>
      </c>
      <c r="M37">
        <v>48.4</v>
      </c>
    </row>
    <row r="38" spans="12:15" x14ac:dyDescent="0.3">
      <c r="L38" t="s">
        <v>75</v>
      </c>
      <c r="M38">
        <v>56.7</v>
      </c>
    </row>
    <row r="39" spans="12:15" x14ac:dyDescent="0.3">
      <c r="L39" t="s">
        <v>76</v>
      </c>
      <c r="M39">
        <v>53.3</v>
      </c>
    </row>
    <row r="40" spans="12:15" x14ac:dyDescent="0.3">
      <c r="L40" t="s">
        <v>92</v>
      </c>
      <c r="M40" s="27" t="s">
        <v>172</v>
      </c>
      <c r="N40" s="24" t="s">
        <v>411</v>
      </c>
    </row>
    <row r="41" spans="12:15" x14ac:dyDescent="0.3">
      <c r="L41" t="s">
        <v>77</v>
      </c>
      <c r="M41" s="7">
        <f>(O41-N41)/1000</f>
        <v>318.65800000000002</v>
      </c>
      <c r="N41" t="str">
        <f>MID(N40,FIND("&amp;from=",N40,1)+6,13)</f>
        <v>1678345020904</v>
      </c>
      <c r="O41" t="str">
        <f>MID(N40,FIND("&amp;to=",N40,1)+4,13)</f>
        <v>1678345339562</v>
      </c>
    </row>
    <row r="43" spans="12:15" x14ac:dyDescent="0.3">
      <c r="L43" t="s">
        <v>78</v>
      </c>
      <c r="M43">
        <v>12227</v>
      </c>
    </row>
    <row r="44" spans="12:15" x14ac:dyDescent="0.3">
      <c r="L44" t="s">
        <v>79</v>
      </c>
      <c r="M44">
        <v>56</v>
      </c>
    </row>
    <row r="45" spans="12:15" x14ac:dyDescent="0.3">
      <c r="L45" t="s">
        <v>80</v>
      </c>
      <c r="M45" s="6">
        <f>M44/M43*100</f>
        <v>0.45800278073116873</v>
      </c>
    </row>
  </sheetData>
  <hyperlinks>
    <hyperlink ref="N40" r:id="rId1" xr:uid="{A24759C9-148E-496B-B8B6-9AA0408603B9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7C418-BA40-400F-A049-92F7C5A089C9}">
  <sheetPr>
    <tabColor theme="9" tint="0.59999389629810485"/>
  </sheetPr>
  <dimension ref="B1:T44"/>
  <sheetViews>
    <sheetView workbookViewId="0">
      <selection activeCell="B1" sqref="B1"/>
    </sheetView>
  </sheetViews>
  <sheetFormatPr defaultRowHeight="14.4" x14ac:dyDescent="0.3"/>
  <cols>
    <col min="2" max="2" width="28.4414062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Core6x2Gb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21.6" customHeight="1" thickBot="1" x14ac:dyDescent="0.35">
      <c r="B3" s="21" t="s">
        <v>0</v>
      </c>
      <c r="C3" s="21">
        <v>91</v>
      </c>
      <c r="D3" s="21">
        <v>20.58</v>
      </c>
      <c r="E3" s="21">
        <v>47.4</v>
      </c>
      <c r="F3" s="21">
        <v>85</v>
      </c>
      <c r="G3" s="21">
        <v>92</v>
      </c>
      <c r="H3" s="21">
        <v>7</v>
      </c>
      <c r="I3" s="21">
        <v>92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91</v>
      </c>
      <c r="N3" s="21">
        <f t="shared" ref="N3:T18" si="0">IF(ISERR(FIND(" K",D3,1)),D3,REPLACE(D3,FIND(" K",D3,1),2,"")*1000)</f>
        <v>20.58</v>
      </c>
      <c r="O3" s="21">
        <f t="shared" si="0"/>
        <v>47.4</v>
      </c>
      <c r="P3" s="21">
        <f t="shared" si="0"/>
        <v>85</v>
      </c>
      <c r="Q3" s="21">
        <f t="shared" si="0"/>
        <v>92</v>
      </c>
      <c r="R3" s="21">
        <f t="shared" si="0"/>
        <v>7</v>
      </c>
      <c r="S3" s="21">
        <f t="shared" si="0"/>
        <v>92</v>
      </c>
      <c r="T3" s="22" t="str">
        <f t="shared" si="0"/>
        <v>-</v>
      </c>
    </row>
    <row r="4" spans="2:20" ht="21.6" customHeight="1" thickBot="1" x14ac:dyDescent="0.35">
      <c r="B4" s="21" t="s">
        <v>2</v>
      </c>
      <c r="C4" s="21" t="s">
        <v>173</v>
      </c>
      <c r="D4" s="21">
        <v>78.73</v>
      </c>
      <c r="E4" s="21">
        <v>168.1</v>
      </c>
      <c r="F4" s="21">
        <v>412.75</v>
      </c>
      <c r="G4" s="21">
        <v>726.8</v>
      </c>
      <c r="H4" s="21">
        <v>4</v>
      </c>
      <c r="I4" s="21">
        <v>727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1180</v>
      </c>
      <c r="N4" s="21">
        <f t="shared" si="0"/>
        <v>78.73</v>
      </c>
      <c r="O4" s="21">
        <f t="shared" si="0"/>
        <v>168.1</v>
      </c>
      <c r="P4" s="21">
        <f t="shared" si="0"/>
        <v>412.75</v>
      </c>
      <c r="Q4" s="21">
        <f t="shared" si="0"/>
        <v>726.8</v>
      </c>
      <c r="R4" s="21">
        <f t="shared" si="0"/>
        <v>4</v>
      </c>
      <c r="S4" s="21">
        <f t="shared" si="0"/>
        <v>727</v>
      </c>
      <c r="T4" s="22" t="str">
        <f t="shared" si="0"/>
        <v>-</v>
      </c>
    </row>
    <row r="5" spans="2:20" ht="21.6" customHeight="1" thickBot="1" x14ac:dyDescent="0.35">
      <c r="B5" s="21" t="s">
        <v>3</v>
      </c>
      <c r="C5" s="21">
        <v>318</v>
      </c>
      <c r="D5" s="21">
        <v>15.74</v>
      </c>
      <c r="E5" s="21">
        <v>26.1</v>
      </c>
      <c r="F5" s="21">
        <v>47</v>
      </c>
      <c r="G5" s="21">
        <v>156.28</v>
      </c>
      <c r="H5" s="21">
        <v>6</v>
      </c>
      <c r="I5" s="21">
        <v>157</v>
      </c>
      <c r="J5" s="22" t="s">
        <v>1</v>
      </c>
      <c r="L5" s="21" t="str">
        <f t="shared" si="1"/>
        <v>TC_Open Random page &gt;1</v>
      </c>
      <c r="M5" s="21">
        <f t="shared" si="1"/>
        <v>318</v>
      </c>
      <c r="N5" s="21">
        <f t="shared" si="0"/>
        <v>15.74</v>
      </c>
      <c r="O5" s="21">
        <f t="shared" si="0"/>
        <v>26.1</v>
      </c>
      <c r="P5" s="21">
        <f t="shared" si="0"/>
        <v>47</v>
      </c>
      <c r="Q5" s="21">
        <f t="shared" si="0"/>
        <v>156.28</v>
      </c>
      <c r="R5" s="21">
        <f t="shared" si="0"/>
        <v>6</v>
      </c>
      <c r="S5" s="21">
        <f t="shared" si="0"/>
        <v>157</v>
      </c>
      <c r="T5" s="22" t="str">
        <f t="shared" si="0"/>
        <v>-</v>
      </c>
    </row>
    <row r="6" spans="2:20" ht="21.6" customHeight="1" thickBot="1" x14ac:dyDescent="0.35">
      <c r="B6" s="21" t="s">
        <v>4</v>
      </c>
      <c r="C6" s="21">
        <v>40</v>
      </c>
      <c r="D6" s="21">
        <v>14.51</v>
      </c>
      <c r="E6" s="21">
        <v>43.1</v>
      </c>
      <c r="F6" s="21">
        <v>44</v>
      </c>
      <c r="G6" s="21">
        <v>44</v>
      </c>
      <c r="H6" s="21">
        <v>6</v>
      </c>
      <c r="I6" s="21">
        <v>44</v>
      </c>
      <c r="J6" s="22" t="s">
        <v>1</v>
      </c>
      <c r="L6" s="21" t="str">
        <f t="shared" si="1"/>
        <v>TC_Open Random page =1</v>
      </c>
      <c r="M6" s="21">
        <f t="shared" si="1"/>
        <v>40</v>
      </c>
      <c r="N6" s="21">
        <f t="shared" si="0"/>
        <v>14.51</v>
      </c>
      <c r="O6" s="21">
        <f t="shared" si="0"/>
        <v>43.1</v>
      </c>
      <c r="P6" s="21">
        <f t="shared" si="0"/>
        <v>44</v>
      </c>
      <c r="Q6" s="21">
        <f t="shared" si="0"/>
        <v>44</v>
      </c>
      <c r="R6" s="21">
        <f t="shared" si="0"/>
        <v>6</v>
      </c>
      <c r="S6" s="21">
        <f t="shared" si="0"/>
        <v>44</v>
      </c>
      <c r="T6" s="22" t="str">
        <f t="shared" si="0"/>
        <v>-</v>
      </c>
    </row>
    <row r="7" spans="2:20" ht="21.6" customHeight="1" thickBot="1" x14ac:dyDescent="0.35">
      <c r="B7" s="21" t="s">
        <v>9</v>
      </c>
      <c r="C7" s="21">
        <v>382</v>
      </c>
      <c r="D7" s="21">
        <v>17.440000000000001</v>
      </c>
      <c r="E7" s="21">
        <v>48.4</v>
      </c>
      <c r="F7" s="21">
        <v>67.900000000000006</v>
      </c>
      <c r="G7" s="21">
        <v>637.64</v>
      </c>
      <c r="H7" s="21">
        <v>7</v>
      </c>
      <c r="I7" s="21">
        <v>643</v>
      </c>
      <c r="J7" s="22" t="s">
        <v>1</v>
      </c>
      <c r="L7" s="21" t="str">
        <f t="shared" si="1"/>
        <v>TC_Open Large Calendar</v>
      </c>
      <c r="M7" s="21">
        <f t="shared" si="1"/>
        <v>382</v>
      </c>
      <c r="N7" s="21">
        <f t="shared" si="0"/>
        <v>17.440000000000001</v>
      </c>
      <c r="O7" s="21">
        <f t="shared" si="0"/>
        <v>48.4</v>
      </c>
      <c r="P7" s="21">
        <f t="shared" si="0"/>
        <v>67.900000000000006</v>
      </c>
      <c r="Q7" s="21">
        <f t="shared" si="0"/>
        <v>637.64</v>
      </c>
      <c r="R7" s="21">
        <f t="shared" si="0"/>
        <v>7</v>
      </c>
      <c r="S7" s="21">
        <f t="shared" si="0"/>
        <v>643</v>
      </c>
      <c r="T7" s="22" t="str">
        <f t="shared" si="0"/>
        <v>-</v>
      </c>
    </row>
    <row r="8" spans="2:20" ht="21.6" customHeight="1" thickBot="1" x14ac:dyDescent="0.35">
      <c r="B8" s="21" t="s">
        <v>10</v>
      </c>
      <c r="C8" s="21">
        <v>594</v>
      </c>
      <c r="D8" s="21">
        <v>21.13</v>
      </c>
      <c r="E8" s="21">
        <v>66.400000000000006</v>
      </c>
      <c r="F8" s="21">
        <v>97.85</v>
      </c>
      <c r="G8" s="21">
        <v>562.82000000000005</v>
      </c>
      <c r="H8" s="21">
        <v>6</v>
      </c>
      <c r="I8" s="21">
        <v>563</v>
      </c>
      <c r="J8" s="22" t="s">
        <v>1</v>
      </c>
      <c r="L8" s="21" t="str">
        <f t="shared" si="1"/>
        <v>TC_Open Home page</v>
      </c>
      <c r="M8" s="21">
        <f t="shared" si="1"/>
        <v>594</v>
      </c>
      <c r="N8" s="21">
        <f t="shared" si="0"/>
        <v>21.13</v>
      </c>
      <c r="O8" s="21">
        <f t="shared" si="0"/>
        <v>66.400000000000006</v>
      </c>
      <c r="P8" s="21">
        <f t="shared" si="0"/>
        <v>97.85</v>
      </c>
      <c r="Q8" s="21">
        <f t="shared" si="0"/>
        <v>562.82000000000005</v>
      </c>
      <c r="R8" s="21">
        <f t="shared" si="0"/>
        <v>6</v>
      </c>
      <c r="S8" s="21">
        <f t="shared" si="0"/>
        <v>563</v>
      </c>
      <c r="T8" s="22" t="str">
        <f t="shared" si="0"/>
        <v>-</v>
      </c>
    </row>
    <row r="9" spans="2:20" ht="21.6" customHeight="1" thickBot="1" x14ac:dyDescent="0.35">
      <c r="B9" s="21" t="s">
        <v>11</v>
      </c>
      <c r="C9" s="21">
        <v>146</v>
      </c>
      <c r="D9" s="21">
        <v>11.49</v>
      </c>
      <c r="E9" s="21">
        <v>24</v>
      </c>
      <c r="F9" s="21">
        <v>38.9</v>
      </c>
      <c r="G9" s="21">
        <v>65</v>
      </c>
      <c r="H9" s="21">
        <v>5</v>
      </c>
      <c r="I9" s="21">
        <v>65</v>
      </c>
      <c r="J9" s="22" t="s">
        <v>1</v>
      </c>
      <c r="L9" s="21" t="str">
        <f t="shared" si="1"/>
        <v>TC_Open Contacts</v>
      </c>
      <c r="M9" s="21">
        <f t="shared" si="1"/>
        <v>146</v>
      </c>
      <c r="N9" s="21">
        <f t="shared" si="0"/>
        <v>11.49</v>
      </c>
      <c r="O9" s="21">
        <f t="shared" si="0"/>
        <v>24</v>
      </c>
      <c r="P9" s="21">
        <f t="shared" si="0"/>
        <v>38.9</v>
      </c>
      <c r="Q9" s="21">
        <f t="shared" si="0"/>
        <v>65</v>
      </c>
      <c r="R9" s="21">
        <f t="shared" si="0"/>
        <v>5</v>
      </c>
      <c r="S9" s="21">
        <f t="shared" si="0"/>
        <v>65</v>
      </c>
      <c r="T9" s="22" t="str">
        <f t="shared" si="0"/>
        <v>-</v>
      </c>
    </row>
    <row r="10" spans="2:20" ht="21.6" customHeight="1" thickBot="1" x14ac:dyDescent="0.35">
      <c r="B10" s="21" t="s">
        <v>12</v>
      </c>
      <c r="C10" s="21">
        <v>2</v>
      </c>
      <c r="D10" s="21">
        <v>68</v>
      </c>
      <c r="E10" s="21">
        <v>74</v>
      </c>
      <c r="F10" s="21">
        <v>74</v>
      </c>
      <c r="G10" s="21">
        <v>74</v>
      </c>
      <c r="H10" s="21">
        <v>62</v>
      </c>
      <c r="I10" s="21">
        <v>74</v>
      </c>
      <c r="J10" s="22" t="s">
        <v>1</v>
      </c>
      <c r="L10" s="21" t="str">
        <f t="shared" si="1"/>
        <v>TC_Ed_Open login page</v>
      </c>
      <c r="M10" s="21">
        <f t="shared" si="1"/>
        <v>2</v>
      </c>
      <c r="N10" s="21">
        <f t="shared" si="0"/>
        <v>68</v>
      </c>
      <c r="O10" s="21">
        <f t="shared" si="0"/>
        <v>74</v>
      </c>
      <c r="P10" s="21">
        <f t="shared" si="0"/>
        <v>74</v>
      </c>
      <c r="Q10" s="21">
        <f t="shared" si="0"/>
        <v>74</v>
      </c>
      <c r="R10" s="21">
        <f t="shared" si="0"/>
        <v>62</v>
      </c>
      <c r="S10" s="21">
        <f t="shared" si="0"/>
        <v>74</v>
      </c>
      <c r="T10" s="22" t="str">
        <f t="shared" si="0"/>
        <v>-</v>
      </c>
    </row>
    <row r="11" spans="2:20" ht="21.6" customHeight="1" thickBot="1" x14ac:dyDescent="0.35">
      <c r="B11" s="21" t="s">
        <v>13</v>
      </c>
      <c r="C11" s="21">
        <v>75</v>
      </c>
      <c r="D11" s="21">
        <v>8.18</v>
      </c>
      <c r="E11" s="21">
        <v>15.8</v>
      </c>
      <c r="F11" s="21">
        <v>18.350000000000001</v>
      </c>
      <c r="G11" s="21">
        <v>35</v>
      </c>
      <c r="H11" s="21">
        <v>3</v>
      </c>
      <c r="I11" s="21">
        <v>35</v>
      </c>
      <c r="J11" s="22" t="s">
        <v>1</v>
      </c>
      <c r="L11" s="21" t="str">
        <f t="shared" si="1"/>
        <v>TC_Ed_Open editpost page</v>
      </c>
      <c r="M11" s="21">
        <f t="shared" si="1"/>
        <v>75</v>
      </c>
      <c r="N11" s="21">
        <f t="shared" si="0"/>
        <v>8.18</v>
      </c>
      <c r="O11" s="21">
        <f t="shared" si="0"/>
        <v>15.8</v>
      </c>
      <c r="P11" s="21">
        <f t="shared" si="0"/>
        <v>18.350000000000001</v>
      </c>
      <c r="Q11" s="21">
        <f t="shared" si="0"/>
        <v>35</v>
      </c>
      <c r="R11" s="21">
        <f t="shared" si="0"/>
        <v>3</v>
      </c>
      <c r="S11" s="21">
        <f t="shared" si="0"/>
        <v>35</v>
      </c>
      <c r="T11" s="22" t="str">
        <f t="shared" si="0"/>
        <v>-</v>
      </c>
    </row>
    <row r="12" spans="2:20" ht="21.6" customHeight="1" thickBot="1" x14ac:dyDescent="0.35">
      <c r="B12" s="21" t="s">
        <v>15</v>
      </c>
      <c r="C12" s="21">
        <v>76</v>
      </c>
      <c r="D12" s="21">
        <v>19.07</v>
      </c>
      <c r="E12" s="21">
        <v>44.5</v>
      </c>
      <c r="F12" s="21">
        <v>48</v>
      </c>
      <c r="G12" s="21">
        <v>51</v>
      </c>
      <c r="H12" s="21">
        <v>7</v>
      </c>
      <c r="I12" s="21">
        <v>51</v>
      </c>
      <c r="J12" s="22" t="s">
        <v>1</v>
      </c>
      <c r="L12" s="21" t="str">
        <f t="shared" si="1"/>
        <v>TC_Ed_Open Random post</v>
      </c>
      <c r="M12" s="21">
        <f t="shared" si="1"/>
        <v>76</v>
      </c>
      <c r="N12" s="21">
        <f t="shared" si="0"/>
        <v>19.07</v>
      </c>
      <c r="O12" s="21">
        <f t="shared" si="0"/>
        <v>44.5</v>
      </c>
      <c r="P12" s="21">
        <f t="shared" si="0"/>
        <v>48</v>
      </c>
      <c r="Q12" s="21">
        <f t="shared" si="0"/>
        <v>51</v>
      </c>
      <c r="R12" s="21">
        <f t="shared" si="0"/>
        <v>7</v>
      </c>
      <c r="S12" s="21">
        <f t="shared" si="0"/>
        <v>51</v>
      </c>
      <c r="T12" s="22" t="str">
        <f t="shared" si="0"/>
        <v>-</v>
      </c>
    </row>
    <row r="13" spans="2:20" ht="21.6" customHeight="1" thickBot="1" x14ac:dyDescent="0.35">
      <c r="B13" s="21" t="s">
        <v>16</v>
      </c>
      <c r="C13" s="21">
        <v>76</v>
      </c>
      <c r="D13" s="21">
        <v>15.98</v>
      </c>
      <c r="E13" s="21">
        <v>26.1</v>
      </c>
      <c r="F13" s="21">
        <v>27.9</v>
      </c>
      <c r="G13" s="21">
        <v>631</v>
      </c>
      <c r="H13" s="21">
        <v>7</v>
      </c>
      <c r="I13" s="21">
        <v>631</v>
      </c>
      <c r="J13" s="22" t="s">
        <v>1</v>
      </c>
      <c r="L13" s="21" t="str">
        <f t="shared" si="1"/>
        <v>TC_Ed_Open Predefined Date</v>
      </c>
      <c r="M13" s="21">
        <f t="shared" si="1"/>
        <v>76</v>
      </c>
      <c r="N13" s="21">
        <f t="shared" si="0"/>
        <v>15.98</v>
      </c>
      <c r="O13" s="21">
        <f t="shared" si="0"/>
        <v>26.1</v>
      </c>
      <c r="P13" s="21">
        <f t="shared" si="0"/>
        <v>27.9</v>
      </c>
      <c r="Q13" s="21">
        <f t="shared" si="0"/>
        <v>631</v>
      </c>
      <c r="R13" s="21">
        <f t="shared" si="0"/>
        <v>7</v>
      </c>
      <c r="S13" s="21">
        <f t="shared" si="0"/>
        <v>631</v>
      </c>
      <c r="T13" s="22" t="str">
        <f t="shared" si="0"/>
        <v>-</v>
      </c>
    </row>
    <row r="14" spans="2:20" ht="21.6" customHeight="1" thickBot="1" x14ac:dyDescent="0.35">
      <c r="B14" s="21" t="s">
        <v>17</v>
      </c>
      <c r="C14" s="21">
        <v>2</v>
      </c>
      <c r="D14" s="21">
        <v>18</v>
      </c>
      <c r="E14" s="21">
        <v>22</v>
      </c>
      <c r="F14" s="21">
        <v>22</v>
      </c>
      <c r="G14" s="21">
        <v>22</v>
      </c>
      <c r="H14" s="21">
        <v>14</v>
      </c>
      <c r="I14" s="21">
        <v>22</v>
      </c>
      <c r="J14" s="22" t="s">
        <v>1</v>
      </c>
      <c r="L14" s="21" t="str">
        <f>IF(ISERR(FIND(" K",B14,1)),B14,REPLACE(B14,FIND(" K",B14,1),2,"")*1000)</f>
        <v>TC_Ed_Open Home page</v>
      </c>
      <c r="M14" s="21">
        <f t="shared" si="1"/>
        <v>2</v>
      </c>
      <c r="N14" s="21">
        <f t="shared" si="0"/>
        <v>18</v>
      </c>
      <c r="O14" s="21">
        <f t="shared" si="0"/>
        <v>22</v>
      </c>
      <c r="P14" s="21">
        <f t="shared" si="0"/>
        <v>22</v>
      </c>
      <c r="Q14" s="21">
        <f t="shared" si="0"/>
        <v>22</v>
      </c>
      <c r="R14" s="21">
        <f t="shared" si="0"/>
        <v>14</v>
      </c>
      <c r="S14" s="21">
        <f t="shared" si="0"/>
        <v>22</v>
      </c>
      <c r="T14" s="22" t="str">
        <f t="shared" si="0"/>
        <v>-</v>
      </c>
    </row>
    <row r="15" spans="2:20" ht="21.6" customHeight="1" thickBot="1" x14ac:dyDescent="0.35">
      <c r="B15" s="21" t="s">
        <v>18</v>
      </c>
      <c r="C15" s="21">
        <v>2</v>
      </c>
      <c r="D15" s="21">
        <v>29</v>
      </c>
      <c r="E15" s="21">
        <v>38</v>
      </c>
      <c r="F15" s="21">
        <v>38</v>
      </c>
      <c r="G15" s="21">
        <v>38</v>
      </c>
      <c r="H15" s="21">
        <v>20</v>
      </c>
      <c r="I15" s="21">
        <v>38</v>
      </c>
      <c r="J15" s="22" t="s">
        <v>1</v>
      </c>
      <c r="L15" s="21" t="str">
        <f t="shared" si="1"/>
        <v>TC_Ed_Login</v>
      </c>
      <c r="M15" s="21">
        <f t="shared" si="1"/>
        <v>2</v>
      </c>
      <c r="N15" s="21">
        <f t="shared" si="0"/>
        <v>29</v>
      </c>
      <c r="O15" s="21">
        <f t="shared" si="0"/>
        <v>38</v>
      </c>
      <c r="P15" s="21">
        <f t="shared" si="0"/>
        <v>38</v>
      </c>
      <c r="Q15" s="21">
        <f t="shared" si="0"/>
        <v>38</v>
      </c>
      <c r="R15" s="21">
        <f t="shared" si="0"/>
        <v>20</v>
      </c>
      <c r="S15" s="21">
        <f t="shared" si="0"/>
        <v>38</v>
      </c>
      <c r="T15" s="22" t="str">
        <f t="shared" si="0"/>
        <v>-</v>
      </c>
    </row>
    <row r="16" spans="2:20" ht="21.6" customHeight="1" thickBot="1" x14ac:dyDescent="0.35">
      <c r="B16" s="21" t="s">
        <v>20</v>
      </c>
      <c r="C16" s="21">
        <v>12</v>
      </c>
      <c r="D16" s="21">
        <v>76.569999999999993</v>
      </c>
      <c r="E16" s="21">
        <v>155</v>
      </c>
      <c r="F16" s="21">
        <v>155</v>
      </c>
      <c r="G16" s="21">
        <v>155</v>
      </c>
      <c r="H16" s="21">
        <v>42</v>
      </c>
      <c r="I16" s="21">
        <v>155</v>
      </c>
      <c r="J16" s="22" t="s">
        <v>1</v>
      </c>
      <c r="L16" s="21" t="str">
        <f t="shared" si="1"/>
        <v>TC_Ad_Open login page</v>
      </c>
      <c r="M16" s="21">
        <f t="shared" si="1"/>
        <v>12</v>
      </c>
      <c r="N16" s="21">
        <f t="shared" si="0"/>
        <v>76.569999999999993</v>
      </c>
      <c r="O16" s="21">
        <f t="shared" si="0"/>
        <v>155</v>
      </c>
      <c r="P16" s="21">
        <f t="shared" si="0"/>
        <v>155</v>
      </c>
      <c r="Q16" s="21">
        <f t="shared" si="0"/>
        <v>155</v>
      </c>
      <c r="R16" s="21">
        <f t="shared" si="0"/>
        <v>42</v>
      </c>
      <c r="S16" s="21">
        <f t="shared" si="0"/>
        <v>155</v>
      </c>
      <c r="T16" s="22" t="str">
        <f t="shared" si="0"/>
        <v>-</v>
      </c>
    </row>
    <row r="17" spans="2:20" ht="21.6" customHeight="1" thickBot="1" x14ac:dyDescent="0.35">
      <c r="B17" s="21" t="s">
        <v>21</v>
      </c>
      <c r="C17" s="21">
        <v>120</v>
      </c>
      <c r="D17" s="21">
        <v>59</v>
      </c>
      <c r="E17" s="21">
        <v>175.6</v>
      </c>
      <c r="F17" s="21">
        <v>282</v>
      </c>
      <c r="G17" s="21">
        <v>282</v>
      </c>
      <c r="H17" s="21">
        <v>12</v>
      </c>
      <c r="I17" s="21">
        <v>282</v>
      </c>
      <c r="J17" s="22" t="s">
        <v>1</v>
      </c>
      <c r="L17" s="21" t="str">
        <f t="shared" si="1"/>
        <v>TC_Ad_Open Users page</v>
      </c>
      <c r="M17" s="21">
        <f t="shared" si="1"/>
        <v>120</v>
      </c>
      <c r="N17" s="21">
        <f t="shared" si="0"/>
        <v>59</v>
      </c>
      <c r="O17" s="21">
        <f t="shared" si="0"/>
        <v>175.6</v>
      </c>
      <c r="P17" s="21">
        <f t="shared" si="0"/>
        <v>282</v>
      </c>
      <c r="Q17" s="21">
        <f t="shared" si="0"/>
        <v>282</v>
      </c>
      <c r="R17" s="21">
        <f t="shared" si="0"/>
        <v>12</v>
      </c>
      <c r="S17" s="21">
        <f t="shared" si="0"/>
        <v>282</v>
      </c>
      <c r="T17" s="22" t="str">
        <f t="shared" si="0"/>
        <v>-</v>
      </c>
    </row>
    <row r="18" spans="2:20" ht="21.6" customHeight="1" thickBot="1" x14ac:dyDescent="0.35">
      <c r="B18" s="21" t="s">
        <v>22</v>
      </c>
      <c r="C18" s="21">
        <v>120</v>
      </c>
      <c r="D18" s="21">
        <v>6.62</v>
      </c>
      <c r="E18" s="21">
        <v>14.7</v>
      </c>
      <c r="F18" s="21">
        <v>27</v>
      </c>
      <c r="G18" s="21">
        <v>48</v>
      </c>
      <c r="H18" s="21">
        <v>2</v>
      </c>
      <c r="I18" s="21">
        <v>48</v>
      </c>
      <c r="J18" s="22" t="s">
        <v>1</v>
      </c>
      <c r="L18" s="21" t="str">
        <f t="shared" si="1"/>
        <v>TC_Ad_Open USERS menu</v>
      </c>
      <c r="M18" s="21">
        <f t="shared" si="1"/>
        <v>120</v>
      </c>
      <c r="N18" s="21">
        <f t="shared" si="0"/>
        <v>6.62</v>
      </c>
      <c r="O18" s="21">
        <f t="shared" si="0"/>
        <v>14.7</v>
      </c>
      <c r="P18" s="21">
        <f t="shared" si="0"/>
        <v>27</v>
      </c>
      <c r="Q18" s="21">
        <f t="shared" si="0"/>
        <v>48</v>
      </c>
      <c r="R18" s="21">
        <f t="shared" si="0"/>
        <v>2</v>
      </c>
      <c r="S18" s="21">
        <f t="shared" si="0"/>
        <v>48</v>
      </c>
      <c r="T18" s="22" t="str">
        <f t="shared" si="0"/>
        <v>-</v>
      </c>
    </row>
    <row r="19" spans="2:20" ht="21.6" customHeight="1" thickBot="1" x14ac:dyDescent="0.35">
      <c r="B19" s="21" t="s">
        <v>23</v>
      </c>
      <c r="C19" s="21">
        <v>13</v>
      </c>
      <c r="D19" s="21">
        <v>19.89</v>
      </c>
      <c r="E19" s="21">
        <v>38</v>
      </c>
      <c r="F19" s="21">
        <v>38</v>
      </c>
      <c r="G19" s="21">
        <v>38</v>
      </c>
      <c r="H19" s="21">
        <v>7</v>
      </c>
      <c r="I19" s="21">
        <v>38</v>
      </c>
      <c r="J19" s="22" t="s">
        <v>1</v>
      </c>
      <c r="L19" s="21" t="str">
        <f t="shared" si="1"/>
        <v>TC_Ad_Open Home page</v>
      </c>
      <c r="M19" s="21">
        <f t="shared" si="1"/>
        <v>13</v>
      </c>
      <c r="N19" s="21">
        <f t="shared" si="1"/>
        <v>19.89</v>
      </c>
      <c r="O19" s="21">
        <f t="shared" si="1"/>
        <v>38</v>
      </c>
      <c r="P19" s="21">
        <f t="shared" si="1"/>
        <v>38</v>
      </c>
      <c r="Q19" s="21">
        <f t="shared" si="1"/>
        <v>38</v>
      </c>
      <c r="R19" s="21">
        <f t="shared" si="1"/>
        <v>7</v>
      </c>
      <c r="S19" s="21">
        <f t="shared" si="1"/>
        <v>38</v>
      </c>
      <c r="T19" s="22" t="str">
        <f t="shared" si="1"/>
        <v>-</v>
      </c>
    </row>
    <row r="20" spans="2:20" ht="21.6" customHeight="1" thickBot="1" x14ac:dyDescent="0.35">
      <c r="B20" s="21" t="s">
        <v>24</v>
      </c>
      <c r="C20" s="21">
        <v>120</v>
      </c>
      <c r="D20" s="21">
        <v>4.8</v>
      </c>
      <c r="E20" s="21">
        <v>10.8</v>
      </c>
      <c r="F20" s="21">
        <v>14</v>
      </c>
      <c r="G20" s="21">
        <v>192</v>
      </c>
      <c r="H20" s="21">
        <v>1</v>
      </c>
      <c r="I20" s="21">
        <v>192</v>
      </c>
      <c r="J20" s="22" t="s">
        <v>1</v>
      </c>
      <c r="L20" s="21" t="str">
        <f t="shared" si="1"/>
        <v>TC_Ad_Open Admin Page</v>
      </c>
      <c r="M20" s="21">
        <f t="shared" si="1"/>
        <v>120</v>
      </c>
      <c r="N20" s="21">
        <f t="shared" si="1"/>
        <v>4.8</v>
      </c>
      <c r="O20" s="21">
        <f t="shared" si="1"/>
        <v>10.8</v>
      </c>
      <c r="P20" s="21">
        <f t="shared" si="1"/>
        <v>14</v>
      </c>
      <c r="Q20" s="21">
        <f t="shared" si="1"/>
        <v>192</v>
      </c>
      <c r="R20" s="21">
        <f t="shared" si="1"/>
        <v>1</v>
      </c>
      <c r="S20" s="21">
        <f t="shared" si="1"/>
        <v>192</v>
      </c>
      <c r="T20" s="22" t="str">
        <f t="shared" si="1"/>
        <v>-</v>
      </c>
    </row>
    <row r="21" spans="2:20" ht="21.6" customHeight="1" thickBot="1" x14ac:dyDescent="0.35">
      <c r="B21" s="21" t="s">
        <v>25</v>
      </c>
      <c r="C21" s="21">
        <v>12</v>
      </c>
      <c r="D21" s="21">
        <v>29.75</v>
      </c>
      <c r="E21" s="21">
        <v>49</v>
      </c>
      <c r="F21" s="21">
        <v>71</v>
      </c>
      <c r="G21" s="21">
        <v>71</v>
      </c>
      <c r="H21" s="21">
        <v>15</v>
      </c>
      <c r="I21" s="21">
        <v>71</v>
      </c>
      <c r="J21" s="22" t="s">
        <v>1</v>
      </c>
      <c r="L21" s="21" t="str">
        <f t="shared" si="1"/>
        <v>TC_Ad_Login</v>
      </c>
      <c r="M21" s="21">
        <f t="shared" si="1"/>
        <v>12</v>
      </c>
      <c r="N21" s="21">
        <f t="shared" si="1"/>
        <v>29.75</v>
      </c>
      <c r="O21" s="21">
        <f t="shared" si="1"/>
        <v>49</v>
      </c>
      <c r="P21" s="21">
        <f t="shared" si="1"/>
        <v>71</v>
      </c>
      <c r="Q21" s="21">
        <f t="shared" si="1"/>
        <v>71</v>
      </c>
      <c r="R21" s="21">
        <f t="shared" si="1"/>
        <v>15</v>
      </c>
      <c r="S21" s="21">
        <f t="shared" si="1"/>
        <v>71</v>
      </c>
      <c r="T21" s="22" t="str">
        <f t="shared" si="1"/>
        <v>-</v>
      </c>
    </row>
    <row r="22" spans="2:20" ht="21.6" customHeight="1" thickBot="1" x14ac:dyDescent="0.35">
      <c r="B22" s="21" t="s">
        <v>27</v>
      </c>
      <c r="C22" s="21">
        <v>11</v>
      </c>
      <c r="D22" s="21">
        <v>28.28</v>
      </c>
      <c r="E22" s="21">
        <v>93</v>
      </c>
      <c r="F22" s="21">
        <v>93</v>
      </c>
      <c r="G22" s="21">
        <v>93</v>
      </c>
      <c r="H22" s="21">
        <v>10</v>
      </c>
      <c r="I22" s="21">
        <v>93</v>
      </c>
      <c r="J22" s="22" t="s">
        <v>1</v>
      </c>
      <c r="L22" s="21" t="str">
        <f t="shared" si="1"/>
        <v>TC_Ad_LogOff</v>
      </c>
      <c r="M22" s="21">
        <f t="shared" si="1"/>
        <v>11</v>
      </c>
      <c r="N22" s="21">
        <f t="shared" si="1"/>
        <v>28.28</v>
      </c>
      <c r="O22" s="21">
        <f t="shared" si="1"/>
        <v>93</v>
      </c>
      <c r="P22" s="21">
        <f t="shared" si="1"/>
        <v>93</v>
      </c>
      <c r="Q22" s="21">
        <f t="shared" si="1"/>
        <v>93</v>
      </c>
      <c r="R22" s="21">
        <f t="shared" si="1"/>
        <v>10</v>
      </c>
      <c r="S22" s="21">
        <f t="shared" si="1"/>
        <v>93</v>
      </c>
      <c r="T22" s="22" t="str">
        <f t="shared" si="1"/>
        <v>-</v>
      </c>
    </row>
    <row r="23" spans="2:20" ht="21.6" customHeight="1" thickBot="1" x14ac:dyDescent="0.35">
      <c r="B23" s="21" t="s">
        <v>29</v>
      </c>
      <c r="C23" s="21">
        <v>58</v>
      </c>
      <c r="D23" s="21">
        <v>17.93</v>
      </c>
      <c r="E23" s="21">
        <v>26</v>
      </c>
      <c r="F23" s="21">
        <v>109</v>
      </c>
      <c r="G23" s="21">
        <v>610</v>
      </c>
      <c r="H23" s="21">
        <v>6</v>
      </c>
      <c r="I23" s="21">
        <v>610</v>
      </c>
      <c r="J23" s="22" t="s">
        <v>1</v>
      </c>
      <c r="L23" s="21" t="str">
        <f t="shared" si="1"/>
        <v>TC_Ad_Delete user</v>
      </c>
      <c r="M23" s="21">
        <f t="shared" si="1"/>
        <v>58</v>
      </c>
      <c r="N23" s="21">
        <f t="shared" si="1"/>
        <v>17.93</v>
      </c>
      <c r="O23" s="21">
        <f t="shared" si="1"/>
        <v>26</v>
      </c>
      <c r="P23" s="21">
        <f t="shared" si="1"/>
        <v>109</v>
      </c>
      <c r="Q23" s="21">
        <f t="shared" si="1"/>
        <v>610</v>
      </c>
      <c r="R23" s="21">
        <f t="shared" si="1"/>
        <v>6</v>
      </c>
      <c r="S23" s="21">
        <f t="shared" si="1"/>
        <v>610</v>
      </c>
      <c r="T23" s="22" t="str">
        <f t="shared" si="1"/>
        <v>-</v>
      </c>
    </row>
    <row r="24" spans="2:20" ht="21.6" customHeight="1" thickBot="1" x14ac:dyDescent="0.35">
      <c r="B24" s="21" t="s">
        <v>30</v>
      </c>
      <c r="C24" s="21">
        <v>888</v>
      </c>
      <c r="D24" s="21">
        <v>22.39</v>
      </c>
      <c r="E24" s="21">
        <v>53</v>
      </c>
      <c r="F24" s="21">
        <v>152</v>
      </c>
      <c r="G24" s="21">
        <v>711.56</v>
      </c>
      <c r="H24" s="21">
        <v>6</v>
      </c>
      <c r="I24" s="21">
        <v>717</v>
      </c>
      <c r="J24" s="22" t="s">
        <v>1</v>
      </c>
      <c r="L24" s="21" t="str">
        <f t="shared" si="1"/>
        <v>Open first post</v>
      </c>
      <c r="M24" s="21">
        <f t="shared" si="1"/>
        <v>888</v>
      </c>
      <c r="N24" s="21">
        <f t="shared" si="1"/>
        <v>22.39</v>
      </c>
      <c r="O24" s="21">
        <f t="shared" si="1"/>
        <v>53</v>
      </c>
      <c r="P24" s="21">
        <f t="shared" si="1"/>
        <v>152</v>
      </c>
      <c r="Q24" s="21">
        <f t="shared" si="1"/>
        <v>711.56</v>
      </c>
      <c r="R24" s="21">
        <f t="shared" si="1"/>
        <v>6</v>
      </c>
      <c r="S24" s="21">
        <f t="shared" si="1"/>
        <v>717</v>
      </c>
      <c r="T24" s="22" t="str">
        <f t="shared" si="1"/>
        <v>-</v>
      </c>
    </row>
    <row r="25" spans="2:20" ht="21.6" customHeight="1" thickBot="1" x14ac:dyDescent="0.35">
      <c r="B25" s="21" t="s">
        <v>35</v>
      </c>
      <c r="C25" s="21" t="s">
        <v>128</v>
      </c>
      <c r="D25" s="21">
        <v>21.34</v>
      </c>
      <c r="E25" s="21">
        <v>57.2</v>
      </c>
      <c r="F25" s="21">
        <v>119.5</v>
      </c>
      <c r="G25" s="21">
        <v>566.33000000000004</v>
      </c>
      <c r="H25" s="21">
        <v>5</v>
      </c>
      <c r="I25" s="21">
        <v>568</v>
      </c>
      <c r="J25" s="22" t="s">
        <v>1</v>
      </c>
      <c r="L25" s="21" t="str">
        <f t="shared" si="1"/>
        <v>Open Random post</v>
      </c>
      <c r="M25" s="21">
        <f t="shared" si="1"/>
        <v>1710</v>
      </c>
      <c r="N25" s="21">
        <f t="shared" si="1"/>
        <v>21.34</v>
      </c>
      <c r="O25" s="21">
        <f t="shared" si="1"/>
        <v>57.2</v>
      </c>
      <c r="P25" s="21">
        <f t="shared" si="1"/>
        <v>119.5</v>
      </c>
      <c r="Q25" s="21">
        <f t="shared" si="1"/>
        <v>566.33000000000004</v>
      </c>
      <c r="R25" s="21">
        <f t="shared" si="1"/>
        <v>5</v>
      </c>
      <c r="S25" s="21">
        <f t="shared" si="1"/>
        <v>568</v>
      </c>
      <c r="T25" s="22" t="str">
        <f t="shared" si="1"/>
        <v>-</v>
      </c>
    </row>
    <row r="26" spans="2:20" ht="21.6" customHeight="1" thickBot="1" x14ac:dyDescent="0.35">
      <c r="B26" s="21" t="s">
        <v>31</v>
      </c>
      <c r="C26" s="21">
        <v>74</v>
      </c>
      <c r="D26" s="21">
        <v>161.18</v>
      </c>
      <c r="E26" s="21">
        <v>260.3</v>
      </c>
      <c r="F26" s="21">
        <v>326.39999999999998</v>
      </c>
      <c r="G26" s="21">
        <v>758</v>
      </c>
      <c r="H26" s="21">
        <v>22</v>
      </c>
      <c r="I26" s="21">
        <v>758</v>
      </c>
      <c r="J26" s="22">
        <v>20</v>
      </c>
      <c r="L26" s="21" t="str">
        <f t="shared" si="1"/>
        <v>TC_Ed_Editpost</v>
      </c>
      <c r="M26" s="21">
        <f t="shared" si="1"/>
        <v>74</v>
      </c>
      <c r="N26" s="21">
        <f t="shared" si="1"/>
        <v>161.18</v>
      </c>
      <c r="O26" s="21">
        <f t="shared" si="1"/>
        <v>260.3</v>
      </c>
      <c r="P26" s="21">
        <f t="shared" si="1"/>
        <v>326.39999999999998</v>
      </c>
      <c r="Q26" s="21">
        <f t="shared" si="1"/>
        <v>758</v>
      </c>
      <c r="R26" s="21">
        <f t="shared" si="1"/>
        <v>22</v>
      </c>
      <c r="S26" s="21">
        <f t="shared" si="1"/>
        <v>758</v>
      </c>
      <c r="T26" s="22">
        <f t="shared" si="1"/>
        <v>20</v>
      </c>
    </row>
    <row r="27" spans="2:20" ht="21.6" customHeight="1" thickBot="1" x14ac:dyDescent="0.35">
      <c r="B27" s="21" t="s">
        <v>32</v>
      </c>
      <c r="C27" s="21">
        <v>539</v>
      </c>
      <c r="D27" s="21">
        <v>28.08</v>
      </c>
      <c r="E27" s="21">
        <v>118.8</v>
      </c>
      <c r="F27" s="21">
        <v>316</v>
      </c>
      <c r="G27" s="21">
        <v>826.51</v>
      </c>
      <c r="H27" s="21">
        <v>5</v>
      </c>
      <c r="I27" s="21">
        <v>827</v>
      </c>
      <c r="J27" s="22">
        <v>5</v>
      </c>
      <c r="L27" s="21" t="str">
        <f t="shared" si="1"/>
        <v>leave a comment</v>
      </c>
      <c r="M27" s="21">
        <f t="shared" si="1"/>
        <v>539</v>
      </c>
      <c r="N27" s="21">
        <f t="shared" si="1"/>
        <v>28.08</v>
      </c>
      <c r="O27" s="21">
        <f t="shared" si="1"/>
        <v>118.8</v>
      </c>
      <c r="P27" s="21">
        <f t="shared" si="1"/>
        <v>316</v>
      </c>
      <c r="Q27" s="21">
        <f t="shared" si="1"/>
        <v>826.51</v>
      </c>
      <c r="R27" s="21">
        <f t="shared" si="1"/>
        <v>5</v>
      </c>
      <c r="S27" s="21">
        <f t="shared" si="1"/>
        <v>827</v>
      </c>
      <c r="T27" s="22">
        <f t="shared" si="1"/>
        <v>5</v>
      </c>
    </row>
    <row r="28" spans="2:20" ht="21.6" customHeight="1" thickBot="1" x14ac:dyDescent="0.35">
      <c r="B28" s="21" t="s">
        <v>6</v>
      </c>
      <c r="C28" s="21">
        <v>373</v>
      </c>
      <c r="D28" s="21">
        <v>15.19</v>
      </c>
      <c r="E28" s="21">
        <v>42.8</v>
      </c>
      <c r="F28" s="21">
        <v>60.4</v>
      </c>
      <c r="G28" s="21">
        <v>94.78</v>
      </c>
      <c r="H28" s="21">
        <v>5</v>
      </c>
      <c r="I28" s="21">
        <v>95</v>
      </c>
      <c r="J28" s="22">
        <v>1</v>
      </c>
      <c r="L28" s="21" t="str">
        <f t="shared" si="1"/>
        <v>TC_Open Random Date</v>
      </c>
      <c r="M28" s="21">
        <f t="shared" si="1"/>
        <v>373</v>
      </c>
      <c r="N28" s="21">
        <f t="shared" si="1"/>
        <v>15.19</v>
      </c>
      <c r="O28" s="21">
        <f t="shared" si="1"/>
        <v>42.8</v>
      </c>
      <c r="P28" s="21">
        <f t="shared" si="1"/>
        <v>60.4</v>
      </c>
      <c r="Q28" s="21">
        <f t="shared" si="1"/>
        <v>94.78</v>
      </c>
      <c r="R28" s="21">
        <f t="shared" si="1"/>
        <v>5</v>
      </c>
      <c r="S28" s="21">
        <f t="shared" si="1"/>
        <v>95</v>
      </c>
      <c r="T28" s="22">
        <f t="shared" si="1"/>
        <v>1</v>
      </c>
    </row>
    <row r="29" spans="2:20" ht="21.6" customHeight="1" thickBot="1" x14ac:dyDescent="0.35">
      <c r="B29" s="21" t="s">
        <v>7</v>
      </c>
      <c r="C29" s="21" t="s">
        <v>49</v>
      </c>
      <c r="D29" s="21">
        <v>16.03</v>
      </c>
      <c r="E29" s="21">
        <v>35</v>
      </c>
      <c r="F29" s="21">
        <v>66.25</v>
      </c>
      <c r="G29" s="21">
        <v>516.84</v>
      </c>
      <c r="H29" s="21">
        <v>5</v>
      </c>
      <c r="I29" s="21">
        <v>518</v>
      </c>
      <c r="J29" s="22">
        <v>1</v>
      </c>
      <c r="L29" s="21" t="str">
        <f t="shared" si="1"/>
        <v>TC_Open Predefined Date</v>
      </c>
      <c r="M29" s="21">
        <f t="shared" si="1"/>
        <v>1160</v>
      </c>
      <c r="N29" s="21">
        <f t="shared" si="1"/>
        <v>16.03</v>
      </c>
      <c r="O29" s="21">
        <f t="shared" si="1"/>
        <v>35</v>
      </c>
      <c r="P29" s="21">
        <f t="shared" si="1"/>
        <v>66.25</v>
      </c>
      <c r="Q29" s="21">
        <f t="shared" si="1"/>
        <v>516.84</v>
      </c>
      <c r="R29" s="21">
        <f t="shared" si="1"/>
        <v>5</v>
      </c>
      <c r="S29" s="21">
        <f t="shared" si="1"/>
        <v>518</v>
      </c>
      <c r="T29" s="22">
        <f t="shared" si="1"/>
        <v>1</v>
      </c>
    </row>
    <row r="30" spans="2:20" ht="21.6" customHeight="1" thickBot="1" x14ac:dyDescent="0.35">
      <c r="B30" s="21" t="s">
        <v>34</v>
      </c>
      <c r="C30" s="21">
        <v>61</v>
      </c>
      <c r="D30" s="21">
        <v>25.06</v>
      </c>
      <c r="E30" s="21">
        <v>85.9</v>
      </c>
      <c r="F30" s="21">
        <v>143.15</v>
      </c>
      <c r="G30" s="21">
        <v>415</v>
      </c>
      <c r="H30" s="21">
        <v>7</v>
      </c>
      <c r="I30" s="21">
        <v>415</v>
      </c>
      <c r="J30" s="22">
        <v>1</v>
      </c>
      <c r="L30" s="21" t="str">
        <f t="shared" si="1"/>
        <v>TC_Ad_Add user</v>
      </c>
      <c r="M30" s="21">
        <f t="shared" si="1"/>
        <v>61</v>
      </c>
      <c r="N30" s="21">
        <f t="shared" si="1"/>
        <v>25.06</v>
      </c>
      <c r="O30" s="21">
        <f t="shared" si="1"/>
        <v>85.9</v>
      </c>
      <c r="P30" s="21">
        <f t="shared" si="1"/>
        <v>143.15</v>
      </c>
      <c r="Q30" s="21">
        <f t="shared" si="1"/>
        <v>415</v>
      </c>
      <c r="R30" s="21">
        <f t="shared" si="1"/>
        <v>7</v>
      </c>
      <c r="S30" s="21">
        <f t="shared" si="1"/>
        <v>415</v>
      </c>
      <c r="T30" s="22">
        <f t="shared" si="1"/>
        <v>1</v>
      </c>
    </row>
    <row r="31" spans="2:20" ht="15" thickBot="1" x14ac:dyDescent="0.35">
      <c r="L31" s="21"/>
      <c r="M31" s="21"/>
      <c r="N31" s="21"/>
      <c r="O31" s="21"/>
      <c r="P31" s="21"/>
      <c r="Q31" s="21"/>
      <c r="R31" s="21"/>
      <c r="S31" s="21"/>
      <c r="T31" s="22"/>
    </row>
    <row r="32" spans="2:20" x14ac:dyDescent="0.3">
      <c r="L32" s="1" t="s">
        <v>419</v>
      </c>
      <c r="M32" s="1" t="s">
        <v>418</v>
      </c>
    </row>
    <row r="33" spans="12:15" x14ac:dyDescent="0.3">
      <c r="L33" t="s">
        <v>71</v>
      </c>
      <c r="M33">
        <v>46.2</v>
      </c>
    </row>
    <row r="34" spans="12:15" x14ac:dyDescent="0.3">
      <c r="L34" t="s">
        <v>72</v>
      </c>
      <c r="M34">
        <v>38.4</v>
      </c>
    </row>
    <row r="35" spans="12:15" x14ac:dyDescent="0.3">
      <c r="L35" t="s">
        <v>73</v>
      </c>
      <c r="M35">
        <v>47.9</v>
      </c>
    </row>
    <row r="36" spans="12:15" x14ac:dyDescent="0.3">
      <c r="L36" t="s">
        <v>74</v>
      </c>
      <c r="M36">
        <v>29.8</v>
      </c>
    </row>
    <row r="37" spans="12:15" x14ac:dyDescent="0.3">
      <c r="L37" t="s">
        <v>75</v>
      </c>
      <c r="M37">
        <v>90.1</v>
      </c>
    </row>
    <row r="38" spans="12:15" x14ac:dyDescent="0.3">
      <c r="L38" t="s">
        <v>76</v>
      </c>
      <c r="M38">
        <v>89.1</v>
      </c>
    </row>
    <row r="39" spans="12:15" x14ac:dyDescent="0.3">
      <c r="L39" t="s">
        <v>92</v>
      </c>
      <c r="M39" s="27" t="s">
        <v>172</v>
      </c>
      <c r="N39" s="24" t="s">
        <v>412</v>
      </c>
    </row>
    <row r="40" spans="12:15" x14ac:dyDescent="0.3">
      <c r="L40" t="s">
        <v>77</v>
      </c>
      <c r="M40" s="7">
        <f>(O40-N40)/1000</f>
        <v>221.869</v>
      </c>
      <c r="N40" t="str">
        <f>MID(N39,FIND("&amp;from=",N39,1)+6,13)</f>
        <v>1677870478884</v>
      </c>
      <c r="O40" t="str">
        <f>MID(N39,FIND("&amp;to=",N39,1)+4,13)</f>
        <v>1677870700753</v>
      </c>
    </row>
    <row r="42" spans="12:15" x14ac:dyDescent="0.3">
      <c r="L42" t="s">
        <v>78</v>
      </c>
      <c r="M42">
        <v>8264</v>
      </c>
    </row>
    <row r="43" spans="12:15" x14ac:dyDescent="0.3">
      <c r="L43" t="s">
        <v>79</v>
      </c>
      <c r="M43">
        <v>28</v>
      </c>
    </row>
    <row r="44" spans="12:15" x14ac:dyDescent="0.3">
      <c r="L44" t="s">
        <v>80</v>
      </c>
      <c r="M44" s="6">
        <f>M43/M42*100</f>
        <v>0.33881897386253629</v>
      </c>
    </row>
  </sheetData>
  <hyperlinks>
    <hyperlink ref="N39" r:id="rId1" xr:uid="{7F144FDE-8501-4DD3-A8D2-6B16A2FC0169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36351-D480-4F0F-B028-879B400FFD27}">
  <sheetPr>
    <tabColor theme="9" tint="0.5999938962981048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2.886718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Core6x3Gb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125</v>
      </c>
      <c r="D3" s="21">
        <v>22.41</v>
      </c>
      <c r="E3" s="21">
        <v>46.5</v>
      </c>
      <c r="F3" s="21">
        <v>55.9</v>
      </c>
      <c r="G3" s="21">
        <v>180.63</v>
      </c>
      <c r="H3" s="21">
        <v>8</v>
      </c>
      <c r="I3" s="21">
        <v>181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125</v>
      </c>
      <c r="N3" s="21">
        <f t="shared" ref="N3:T18" si="0">IF(ISERR(FIND(" K",D3,1)),D3,REPLACE(D3,FIND(" K",D3,1),2,"")*1000)</f>
        <v>22.41</v>
      </c>
      <c r="O3" s="21">
        <f t="shared" si="0"/>
        <v>46.5</v>
      </c>
      <c r="P3" s="21">
        <f t="shared" si="0"/>
        <v>55.9</v>
      </c>
      <c r="Q3" s="21">
        <f t="shared" si="0"/>
        <v>180.63</v>
      </c>
      <c r="R3" s="21">
        <f t="shared" si="0"/>
        <v>8</v>
      </c>
      <c r="S3" s="21">
        <f t="shared" si="0"/>
        <v>181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45</v>
      </c>
      <c r="D4" s="21">
        <v>94.66</v>
      </c>
      <c r="E4" s="21">
        <v>261.7</v>
      </c>
      <c r="F4" s="21">
        <v>357.2</v>
      </c>
      <c r="G4" s="21">
        <v>464.56</v>
      </c>
      <c r="H4" s="21">
        <v>7</v>
      </c>
      <c r="I4" s="21">
        <v>465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1700</v>
      </c>
      <c r="N4" s="21">
        <f t="shared" si="0"/>
        <v>94.66</v>
      </c>
      <c r="O4" s="21">
        <f t="shared" si="0"/>
        <v>261.7</v>
      </c>
      <c r="P4" s="21">
        <f t="shared" si="0"/>
        <v>357.2</v>
      </c>
      <c r="Q4" s="21">
        <f t="shared" si="0"/>
        <v>464.56</v>
      </c>
      <c r="R4" s="21">
        <f t="shared" si="0"/>
        <v>7</v>
      </c>
      <c r="S4" s="21">
        <f t="shared" si="0"/>
        <v>465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447</v>
      </c>
      <c r="D5" s="21">
        <v>23.51</v>
      </c>
      <c r="E5" s="21">
        <v>45.8</v>
      </c>
      <c r="F5" s="21">
        <v>65.95</v>
      </c>
      <c r="G5" s="21">
        <v>175.69</v>
      </c>
      <c r="H5" s="21">
        <v>8</v>
      </c>
      <c r="I5" s="21">
        <v>176</v>
      </c>
      <c r="J5" s="22" t="s">
        <v>1</v>
      </c>
      <c r="L5" s="21" t="str">
        <f t="shared" si="1"/>
        <v>TC_Open Random page &gt;1</v>
      </c>
      <c r="M5" s="21">
        <f t="shared" si="1"/>
        <v>447</v>
      </c>
      <c r="N5" s="21">
        <f t="shared" si="0"/>
        <v>23.51</v>
      </c>
      <c r="O5" s="21">
        <f t="shared" si="0"/>
        <v>45.8</v>
      </c>
      <c r="P5" s="21">
        <f t="shared" si="0"/>
        <v>65.95</v>
      </c>
      <c r="Q5" s="21">
        <f t="shared" si="0"/>
        <v>175.69</v>
      </c>
      <c r="R5" s="21">
        <f t="shared" si="0"/>
        <v>8</v>
      </c>
      <c r="S5" s="21">
        <f t="shared" si="0"/>
        <v>176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50</v>
      </c>
      <c r="D6" s="21">
        <v>24.85</v>
      </c>
      <c r="E6" s="21">
        <v>65</v>
      </c>
      <c r="F6" s="21">
        <v>65</v>
      </c>
      <c r="G6" s="21">
        <v>66</v>
      </c>
      <c r="H6" s="21">
        <v>8</v>
      </c>
      <c r="I6" s="21">
        <v>66</v>
      </c>
      <c r="J6" s="22" t="s">
        <v>1</v>
      </c>
      <c r="L6" s="21" t="str">
        <f t="shared" si="1"/>
        <v>TC_Open Random page =1</v>
      </c>
      <c r="M6" s="21">
        <f t="shared" si="1"/>
        <v>50</v>
      </c>
      <c r="N6" s="21">
        <f t="shared" si="0"/>
        <v>24.85</v>
      </c>
      <c r="O6" s="21">
        <f t="shared" si="0"/>
        <v>65</v>
      </c>
      <c r="P6" s="21">
        <f t="shared" si="0"/>
        <v>65</v>
      </c>
      <c r="Q6" s="21">
        <f t="shared" si="0"/>
        <v>66</v>
      </c>
      <c r="R6" s="21">
        <f t="shared" si="0"/>
        <v>8</v>
      </c>
      <c r="S6" s="21">
        <f t="shared" si="0"/>
        <v>66</v>
      </c>
      <c r="T6" s="22" t="str">
        <f t="shared" si="0"/>
        <v>-</v>
      </c>
    </row>
    <row r="7" spans="2:20" ht="15" thickBot="1" x14ac:dyDescent="0.35">
      <c r="B7" s="21" t="s">
        <v>6</v>
      </c>
      <c r="C7" s="21">
        <v>584</v>
      </c>
      <c r="D7" s="21">
        <v>21.72</v>
      </c>
      <c r="E7" s="21">
        <v>46.7</v>
      </c>
      <c r="F7" s="21">
        <v>81.45</v>
      </c>
      <c r="G7" s="21">
        <v>216.74</v>
      </c>
      <c r="H7" s="21">
        <v>7</v>
      </c>
      <c r="I7" s="21">
        <v>217</v>
      </c>
      <c r="J7" s="22" t="s">
        <v>1</v>
      </c>
      <c r="L7" s="21" t="str">
        <f t="shared" si="1"/>
        <v>TC_Open Random Date</v>
      </c>
      <c r="M7" s="21">
        <f t="shared" si="1"/>
        <v>584</v>
      </c>
      <c r="N7" s="21">
        <f t="shared" si="0"/>
        <v>21.72</v>
      </c>
      <c r="O7" s="21">
        <f t="shared" si="0"/>
        <v>46.7</v>
      </c>
      <c r="P7" s="21">
        <f t="shared" si="0"/>
        <v>81.45</v>
      </c>
      <c r="Q7" s="21">
        <f t="shared" si="0"/>
        <v>216.74</v>
      </c>
      <c r="R7" s="21">
        <f t="shared" si="0"/>
        <v>7</v>
      </c>
      <c r="S7" s="21">
        <f t="shared" si="0"/>
        <v>217</v>
      </c>
      <c r="T7" s="22" t="str">
        <f t="shared" si="0"/>
        <v>-</v>
      </c>
    </row>
    <row r="8" spans="2:20" ht="15" thickBot="1" x14ac:dyDescent="0.35">
      <c r="B8" s="21" t="s">
        <v>11</v>
      </c>
      <c r="C8" s="21">
        <v>242</v>
      </c>
      <c r="D8" s="21">
        <v>20.55</v>
      </c>
      <c r="E8" s="21">
        <v>44.9</v>
      </c>
      <c r="F8" s="21">
        <v>82.4</v>
      </c>
      <c r="G8" s="21">
        <v>166</v>
      </c>
      <c r="H8" s="21">
        <v>6</v>
      </c>
      <c r="I8" s="21">
        <v>166</v>
      </c>
      <c r="J8" s="22" t="s">
        <v>1</v>
      </c>
      <c r="L8" s="21" t="str">
        <f t="shared" si="1"/>
        <v>TC_Open Contacts</v>
      </c>
      <c r="M8" s="21">
        <f t="shared" si="1"/>
        <v>242</v>
      </c>
      <c r="N8" s="21">
        <f t="shared" si="0"/>
        <v>20.55</v>
      </c>
      <c r="O8" s="21">
        <f t="shared" si="0"/>
        <v>44.9</v>
      </c>
      <c r="P8" s="21">
        <f t="shared" si="0"/>
        <v>82.4</v>
      </c>
      <c r="Q8" s="21">
        <f t="shared" si="0"/>
        <v>166</v>
      </c>
      <c r="R8" s="21">
        <f t="shared" si="0"/>
        <v>6</v>
      </c>
      <c r="S8" s="21">
        <f t="shared" si="0"/>
        <v>166</v>
      </c>
      <c r="T8" s="22" t="str">
        <f t="shared" si="0"/>
        <v>-</v>
      </c>
    </row>
    <row r="9" spans="2:20" ht="15" thickBot="1" x14ac:dyDescent="0.35">
      <c r="B9" s="21" t="s">
        <v>12</v>
      </c>
      <c r="C9" s="21">
        <v>4</v>
      </c>
      <c r="D9" s="21">
        <v>110.28</v>
      </c>
      <c r="E9" s="21">
        <v>188</v>
      </c>
      <c r="F9" s="21">
        <v>188</v>
      </c>
      <c r="G9" s="21">
        <v>188</v>
      </c>
      <c r="H9" s="21">
        <v>65</v>
      </c>
      <c r="I9" s="21">
        <v>188</v>
      </c>
      <c r="J9" s="22" t="s">
        <v>1</v>
      </c>
      <c r="L9" s="21" t="str">
        <f t="shared" si="1"/>
        <v>TC_Ed_Open login page</v>
      </c>
      <c r="M9" s="21">
        <f t="shared" si="1"/>
        <v>4</v>
      </c>
      <c r="N9" s="21">
        <f t="shared" si="0"/>
        <v>110.28</v>
      </c>
      <c r="O9" s="21">
        <f t="shared" si="0"/>
        <v>188</v>
      </c>
      <c r="P9" s="21">
        <f t="shared" si="0"/>
        <v>188</v>
      </c>
      <c r="Q9" s="21">
        <f t="shared" si="0"/>
        <v>188</v>
      </c>
      <c r="R9" s="21">
        <f t="shared" si="0"/>
        <v>65</v>
      </c>
      <c r="S9" s="21">
        <f t="shared" si="0"/>
        <v>188</v>
      </c>
      <c r="T9" s="22" t="str">
        <f t="shared" si="0"/>
        <v>-</v>
      </c>
    </row>
    <row r="10" spans="2:20" ht="15" thickBot="1" x14ac:dyDescent="0.35">
      <c r="B10" s="21" t="s">
        <v>13</v>
      </c>
      <c r="C10" s="21">
        <v>110</v>
      </c>
      <c r="D10" s="21">
        <v>13.52</v>
      </c>
      <c r="E10" s="21">
        <v>23.9</v>
      </c>
      <c r="F10" s="21">
        <v>52</v>
      </c>
      <c r="G10" s="21">
        <v>95</v>
      </c>
      <c r="H10" s="21">
        <v>5</v>
      </c>
      <c r="I10" s="21">
        <v>95</v>
      </c>
      <c r="J10" s="22" t="s">
        <v>1</v>
      </c>
      <c r="L10" s="21" t="str">
        <f t="shared" si="1"/>
        <v>TC_Ed_Open editpost page</v>
      </c>
      <c r="M10" s="21">
        <f t="shared" si="1"/>
        <v>110</v>
      </c>
      <c r="N10" s="21">
        <f t="shared" si="0"/>
        <v>13.52</v>
      </c>
      <c r="O10" s="21">
        <f t="shared" si="0"/>
        <v>23.9</v>
      </c>
      <c r="P10" s="21">
        <f t="shared" si="0"/>
        <v>52</v>
      </c>
      <c r="Q10" s="21">
        <f t="shared" si="0"/>
        <v>95</v>
      </c>
      <c r="R10" s="21">
        <f t="shared" si="0"/>
        <v>5</v>
      </c>
      <c r="S10" s="21">
        <f t="shared" si="0"/>
        <v>95</v>
      </c>
      <c r="T10" s="22" t="str">
        <f t="shared" si="0"/>
        <v>-</v>
      </c>
    </row>
    <row r="11" spans="2:20" ht="15" thickBot="1" x14ac:dyDescent="0.35">
      <c r="B11" s="21" t="s">
        <v>15</v>
      </c>
      <c r="C11" s="21">
        <v>111</v>
      </c>
      <c r="D11" s="21">
        <v>22.62</v>
      </c>
      <c r="E11" s="21">
        <v>38</v>
      </c>
      <c r="F11" s="21">
        <v>60</v>
      </c>
      <c r="G11" s="21">
        <v>112</v>
      </c>
      <c r="H11" s="21">
        <v>9</v>
      </c>
      <c r="I11" s="21">
        <v>147</v>
      </c>
      <c r="J11" s="22" t="s">
        <v>1</v>
      </c>
      <c r="L11" s="21" t="str">
        <f t="shared" si="1"/>
        <v>TC_Ed_Open Random post</v>
      </c>
      <c r="M11" s="21">
        <f t="shared" si="1"/>
        <v>111</v>
      </c>
      <c r="N11" s="21">
        <f t="shared" si="0"/>
        <v>22.62</v>
      </c>
      <c r="O11" s="21">
        <f t="shared" si="0"/>
        <v>38</v>
      </c>
      <c r="P11" s="21">
        <f t="shared" si="0"/>
        <v>60</v>
      </c>
      <c r="Q11" s="21">
        <f t="shared" si="0"/>
        <v>112</v>
      </c>
      <c r="R11" s="21">
        <f t="shared" si="0"/>
        <v>9</v>
      </c>
      <c r="S11" s="21">
        <f t="shared" si="0"/>
        <v>147</v>
      </c>
      <c r="T11" s="22" t="str">
        <f t="shared" si="0"/>
        <v>-</v>
      </c>
    </row>
    <row r="12" spans="2:20" ht="15" thickBot="1" x14ac:dyDescent="0.35">
      <c r="B12" s="21" t="s">
        <v>16</v>
      </c>
      <c r="C12" s="21">
        <v>111</v>
      </c>
      <c r="D12" s="21">
        <v>20.260000000000002</v>
      </c>
      <c r="E12" s="21">
        <v>53</v>
      </c>
      <c r="F12" s="21">
        <v>63</v>
      </c>
      <c r="G12" s="21">
        <v>141</v>
      </c>
      <c r="H12" s="21">
        <v>8</v>
      </c>
      <c r="I12" s="21">
        <v>141</v>
      </c>
      <c r="J12" s="22" t="s">
        <v>1</v>
      </c>
      <c r="L12" s="21" t="str">
        <f t="shared" si="1"/>
        <v>TC_Ed_Open Predefined Date</v>
      </c>
      <c r="M12" s="21">
        <f t="shared" si="1"/>
        <v>111</v>
      </c>
      <c r="N12" s="21">
        <f t="shared" si="0"/>
        <v>20.260000000000002</v>
      </c>
      <c r="O12" s="21">
        <f t="shared" si="0"/>
        <v>53</v>
      </c>
      <c r="P12" s="21">
        <f t="shared" si="0"/>
        <v>63</v>
      </c>
      <c r="Q12" s="21">
        <f t="shared" si="0"/>
        <v>141</v>
      </c>
      <c r="R12" s="21">
        <f t="shared" si="0"/>
        <v>8</v>
      </c>
      <c r="S12" s="21">
        <f t="shared" si="0"/>
        <v>141</v>
      </c>
      <c r="T12" s="22" t="str">
        <f t="shared" si="0"/>
        <v>-</v>
      </c>
    </row>
    <row r="13" spans="2:20" ht="15" thickBot="1" x14ac:dyDescent="0.35">
      <c r="B13" s="21" t="s">
        <v>17</v>
      </c>
      <c r="C13" s="21">
        <v>4</v>
      </c>
      <c r="D13" s="21">
        <v>31.39</v>
      </c>
      <c r="E13" s="21">
        <v>46</v>
      </c>
      <c r="F13" s="21">
        <v>46</v>
      </c>
      <c r="G13" s="21">
        <v>46</v>
      </c>
      <c r="H13" s="21">
        <v>23</v>
      </c>
      <c r="I13" s="21">
        <v>46</v>
      </c>
      <c r="J13" s="22" t="s">
        <v>1</v>
      </c>
      <c r="L13" s="21" t="str">
        <f t="shared" si="1"/>
        <v>TC_Ed_Open Home page</v>
      </c>
      <c r="M13" s="21">
        <f t="shared" si="1"/>
        <v>4</v>
      </c>
      <c r="N13" s="21">
        <f t="shared" si="0"/>
        <v>31.39</v>
      </c>
      <c r="O13" s="21">
        <f t="shared" si="0"/>
        <v>46</v>
      </c>
      <c r="P13" s="21">
        <f t="shared" si="0"/>
        <v>46</v>
      </c>
      <c r="Q13" s="21">
        <f t="shared" si="0"/>
        <v>46</v>
      </c>
      <c r="R13" s="21">
        <f t="shared" si="0"/>
        <v>23</v>
      </c>
      <c r="S13" s="21">
        <f t="shared" si="0"/>
        <v>46</v>
      </c>
      <c r="T13" s="22" t="str">
        <f t="shared" si="0"/>
        <v>-</v>
      </c>
    </row>
    <row r="14" spans="2:20" ht="15" thickBot="1" x14ac:dyDescent="0.35">
      <c r="B14" s="21" t="s">
        <v>18</v>
      </c>
      <c r="C14" s="21">
        <v>4</v>
      </c>
      <c r="D14" s="21">
        <v>33</v>
      </c>
      <c r="E14" s="21">
        <v>45</v>
      </c>
      <c r="F14" s="21">
        <v>45</v>
      </c>
      <c r="G14" s="21">
        <v>45</v>
      </c>
      <c r="H14" s="21">
        <v>17</v>
      </c>
      <c r="I14" s="21">
        <v>45</v>
      </c>
      <c r="J14" s="22" t="s">
        <v>1</v>
      </c>
      <c r="L14" s="21" t="str">
        <f>IF(ISERR(FIND(" K",B14,1)),B14,REPLACE(B14,FIND(" K",B14,1),2,"")*1000)</f>
        <v>TC_Ed_Login</v>
      </c>
      <c r="M14" s="21">
        <f t="shared" si="1"/>
        <v>4</v>
      </c>
      <c r="N14" s="21">
        <f t="shared" si="0"/>
        <v>33</v>
      </c>
      <c r="O14" s="21">
        <f t="shared" si="0"/>
        <v>45</v>
      </c>
      <c r="P14" s="21">
        <f t="shared" si="0"/>
        <v>45</v>
      </c>
      <c r="Q14" s="21">
        <f t="shared" si="0"/>
        <v>45</v>
      </c>
      <c r="R14" s="21">
        <f t="shared" si="0"/>
        <v>17</v>
      </c>
      <c r="S14" s="21">
        <f t="shared" si="0"/>
        <v>45</v>
      </c>
      <c r="T14" s="22" t="str">
        <f t="shared" si="0"/>
        <v>-</v>
      </c>
    </row>
    <row r="15" spans="2:20" ht="15" thickBot="1" x14ac:dyDescent="0.35">
      <c r="B15" s="21" t="s">
        <v>19</v>
      </c>
      <c r="C15" s="21">
        <v>2</v>
      </c>
      <c r="D15" s="21">
        <v>33.5</v>
      </c>
      <c r="E15" s="21">
        <v>56</v>
      </c>
      <c r="F15" s="21">
        <v>56</v>
      </c>
      <c r="G15" s="21">
        <v>56</v>
      </c>
      <c r="H15" s="21">
        <v>26</v>
      </c>
      <c r="I15" s="21">
        <v>56</v>
      </c>
      <c r="J15" s="22" t="s">
        <v>1</v>
      </c>
      <c r="L15" s="21" t="str">
        <f t="shared" si="1"/>
        <v>TC_Ed_LogOff</v>
      </c>
      <c r="M15" s="21">
        <f t="shared" si="1"/>
        <v>2</v>
      </c>
      <c r="N15" s="21">
        <f t="shared" si="0"/>
        <v>33.5</v>
      </c>
      <c r="O15" s="21">
        <f t="shared" si="0"/>
        <v>56</v>
      </c>
      <c r="P15" s="21">
        <f t="shared" si="0"/>
        <v>56</v>
      </c>
      <c r="Q15" s="21">
        <f t="shared" si="0"/>
        <v>56</v>
      </c>
      <c r="R15" s="21">
        <f t="shared" si="0"/>
        <v>26</v>
      </c>
      <c r="S15" s="21">
        <f t="shared" si="0"/>
        <v>56</v>
      </c>
      <c r="T15" s="22" t="str">
        <f t="shared" si="0"/>
        <v>-</v>
      </c>
    </row>
    <row r="16" spans="2:20" ht="15" thickBot="1" x14ac:dyDescent="0.35">
      <c r="B16" s="21" t="s">
        <v>20</v>
      </c>
      <c r="C16" s="21">
        <v>19</v>
      </c>
      <c r="D16" s="21">
        <v>74.48</v>
      </c>
      <c r="E16" s="21">
        <v>118</v>
      </c>
      <c r="F16" s="21">
        <v>119</v>
      </c>
      <c r="G16" s="21">
        <v>119</v>
      </c>
      <c r="H16" s="21">
        <v>48</v>
      </c>
      <c r="I16" s="21">
        <v>119</v>
      </c>
      <c r="J16" s="22" t="s">
        <v>1</v>
      </c>
      <c r="L16" s="21" t="str">
        <f t="shared" si="1"/>
        <v>TC_Ad_Open login page</v>
      </c>
      <c r="M16" s="21">
        <f t="shared" si="1"/>
        <v>19</v>
      </c>
      <c r="N16" s="21">
        <f t="shared" si="0"/>
        <v>74.48</v>
      </c>
      <c r="O16" s="21">
        <f t="shared" si="0"/>
        <v>118</v>
      </c>
      <c r="P16" s="21">
        <f t="shared" si="0"/>
        <v>119</v>
      </c>
      <c r="Q16" s="21">
        <f t="shared" si="0"/>
        <v>119</v>
      </c>
      <c r="R16" s="21">
        <f t="shared" si="0"/>
        <v>48</v>
      </c>
      <c r="S16" s="21">
        <f t="shared" si="0"/>
        <v>119</v>
      </c>
      <c r="T16" s="22" t="str">
        <f t="shared" si="0"/>
        <v>-</v>
      </c>
    </row>
    <row r="17" spans="2:20" ht="15" thickBot="1" x14ac:dyDescent="0.35">
      <c r="B17" s="21" t="s">
        <v>21</v>
      </c>
      <c r="C17" s="21">
        <v>182</v>
      </c>
      <c r="D17" s="21">
        <v>74.03</v>
      </c>
      <c r="E17" s="21">
        <v>161</v>
      </c>
      <c r="F17" s="21">
        <v>307.75</v>
      </c>
      <c r="G17" s="21">
        <v>418.86</v>
      </c>
      <c r="H17" s="21">
        <v>15</v>
      </c>
      <c r="I17" s="21">
        <v>419</v>
      </c>
      <c r="J17" s="22" t="s">
        <v>1</v>
      </c>
      <c r="L17" s="21" t="str">
        <f t="shared" si="1"/>
        <v>TC_Ad_Open Users page</v>
      </c>
      <c r="M17" s="21">
        <f t="shared" si="1"/>
        <v>182</v>
      </c>
      <c r="N17" s="21">
        <f t="shared" si="0"/>
        <v>74.03</v>
      </c>
      <c r="O17" s="21">
        <f t="shared" si="0"/>
        <v>161</v>
      </c>
      <c r="P17" s="21">
        <f t="shared" si="0"/>
        <v>307.75</v>
      </c>
      <c r="Q17" s="21">
        <f t="shared" si="0"/>
        <v>418.86</v>
      </c>
      <c r="R17" s="21">
        <f t="shared" si="0"/>
        <v>15</v>
      </c>
      <c r="S17" s="21">
        <f t="shared" si="0"/>
        <v>419</v>
      </c>
      <c r="T17" s="22" t="str">
        <f t="shared" si="0"/>
        <v>-</v>
      </c>
    </row>
    <row r="18" spans="2:20" ht="15" thickBot="1" x14ac:dyDescent="0.35">
      <c r="B18" s="21" t="s">
        <v>23</v>
      </c>
      <c r="C18" s="21">
        <v>19</v>
      </c>
      <c r="D18" s="21">
        <v>20.85</v>
      </c>
      <c r="E18" s="21">
        <v>57.6</v>
      </c>
      <c r="F18" s="21">
        <v>73</v>
      </c>
      <c r="G18" s="21">
        <v>73</v>
      </c>
      <c r="H18" s="21">
        <v>12</v>
      </c>
      <c r="I18" s="21">
        <v>73</v>
      </c>
      <c r="J18" s="22" t="s">
        <v>1</v>
      </c>
      <c r="L18" s="21" t="str">
        <f t="shared" si="1"/>
        <v>TC_Ad_Open Home page</v>
      </c>
      <c r="M18" s="21">
        <f t="shared" si="1"/>
        <v>19</v>
      </c>
      <c r="N18" s="21">
        <f t="shared" si="0"/>
        <v>20.85</v>
      </c>
      <c r="O18" s="21">
        <f t="shared" si="0"/>
        <v>57.6</v>
      </c>
      <c r="P18" s="21">
        <f t="shared" si="0"/>
        <v>73</v>
      </c>
      <c r="Q18" s="21">
        <f t="shared" si="0"/>
        <v>73</v>
      </c>
      <c r="R18" s="21">
        <f t="shared" si="0"/>
        <v>12</v>
      </c>
      <c r="S18" s="21">
        <f t="shared" si="0"/>
        <v>73</v>
      </c>
      <c r="T18" s="22" t="str">
        <f t="shared" si="0"/>
        <v>-</v>
      </c>
    </row>
    <row r="19" spans="2:20" ht="15" thickBot="1" x14ac:dyDescent="0.35">
      <c r="B19" s="21" t="s">
        <v>24</v>
      </c>
      <c r="C19" s="21">
        <v>182</v>
      </c>
      <c r="D19" s="21">
        <v>6.01</v>
      </c>
      <c r="E19" s="21">
        <v>13.9</v>
      </c>
      <c r="F19" s="21">
        <v>26.9</v>
      </c>
      <c r="G19" s="21">
        <v>121.67</v>
      </c>
      <c r="H19" s="21">
        <v>2</v>
      </c>
      <c r="I19" s="21">
        <v>122</v>
      </c>
      <c r="J19" s="22" t="s">
        <v>1</v>
      </c>
      <c r="L19" s="21" t="str">
        <f t="shared" si="1"/>
        <v>TC_Ad_Open Admin Page</v>
      </c>
      <c r="M19" s="21">
        <f t="shared" si="1"/>
        <v>182</v>
      </c>
      <c r="N19" s="21">
        <f t="shared" si="1"/>
        <v>6.01</v>
      </c>
      <c r="O19" s="21">
        <f t="shared" si="1"/>
        <v>13.9</v>
      </c>
      <c r="P19" s="21">
        <f t="shared" si="1"/>
        <v>26.9</v>
      </c>
      <c r="Q19" s="21">
        <f t="shared" si="1"/>
        <v>121.67</v>
      </c>
      <c r="R19" s="21">
        <f t="shared" si="1"/>
        <v>2</v>
      </c>
      <c r="S19" s="21">
        <f t="shared" si="1"/>
        <v>122</v>
      </c>
      <c r="T19" s="22" t="str">
        <f t="shared" si="1"/>
        <v>-</v>
      </c>
    </row>
    <row r="20" spans="2:20" ht="15" thickBot="1" x14ac:dyDescent="0.35">
      <c r="B20" s="21" t="s">
        <v>25</v>
      </c>
      <c r="C20" s="21">
        <v>19</v>
      </c>
      <c r="D20" s="21">
        <v>37.119999999999997</v>
      </c>
      <c r="E20" s="21">
        <v>99.8</v>
      </c>
      <c r="F20" s="21">
        <v>129</v>
      </c>
      <c r="G20" s="21">
        <v>129</v>
      </c>
      <c r="H20" s="21">
        <v>21</v>
      </c>
      <c r="I20" s="21">
        <v>129</v>
      </c>
      <c r="J20" s="22" t="s">
        <v>1</v>
      </c>
      <c r="L20" s="21" t="str">
        <f t="shared" si="1"/>
        <v>TC_Ad_Login</v>
      </c>
      <c r="M20" s="21">
        <f t="shared" si="1"/>
        <v>19</v>
      </c>
      <c r="N20" s="21">
        <f t="shared" si="1"/>
        <v>37.119999999999997</v>
      </c>
      <c r="O20" s="21">
        <f t="shared" si="1"/>
        <v>99.8</v>
      </c>
      <c r="P20" s="21">
        <f t="shared" si="1"/>
        <v>129</v>
      </c>
      <c r="Q20" s="21">
        <f t="shared" si="1"/>
        <v>129</v>
      </c>
      <c r="R20" s="21">
        <f t="shared" si="1"/>
        <v>21</v>
      </c>
      <c r="S20" s="21">
        <f t="shared" si="1"/>
        <v>129</v>
      </c>
      <c r="T20" s="22" t="str">
        <f t="shared" si="1"/>
        <v>-</v>
      </c>
    </row>
    <row r="21" spans="2:20" ht="15" thickBot="1" x14ac:dyDescent="0.35">
      <c r="B21" s="21" t="s">
        <v>27</v>
      </c>
      <c r="C21" s="21">
        <v>17</v>
      </c>
      <c r="D21" s="21">
        <v>40.11</v>
      </c>
      <c r="E21" s="21">
        <v>94.6</v>
      </c>
      <c r="F21" s="21">
        <v>97</v>
      </c>
      <c r="G21" s="21">
        <v>97</v>
      </c>
      <c r="H21" s="21">
        <v>16</v>
      </c>
      <c r="I21" s="21">
        <v>97</v>
      </c>
      <c r="J21" s="22" t="s">
        <v>1</v>
      </c>
      <c r="L21" s="21" t="str">
        <f t="shared" si="1"/>
        <v>TC_Ad_LogOff</v>
      </c>
      <c r="M21" s="21">
        <f t="shared" si="1"/>
        <v>17</v>
      </c>
      <c r="N21" s="21">
        <f t="shared" si="1"/>
        <v>40.11</v>
      </c>
      <c r="O21" s="21">
        <f t="shared" si="1"/>
        <v>94.6</v>
      </c>
      <c r="P21" s="21">
        <f t="shared" si="1"/>
        <v>97</v>
      </c>
      <c r="Q21" s="21">
        <f t="shared" si="1"/>
        <v>97</v>
      </c>
      <c r="R21" s="21">
        <f t="shared" si="1"/>
        <v>16</v>
      </c>
      <c r="S21" s="21">
        <f t="shared" si="1"/>
        <v>97</v>
      </c>
      <c r="T21" s="22" t="str">
        <f t="shared" si="1"/>
        <v>-</v>
      </c>
    </row>
    <row r="22" spans="2:20" ht="15" thickBot="1" x14ac:dyDescent="0.35">
      <c r="B22" s="21" t="s">
        <v>29</v>
      </c>
      <c r="C22" s="21">
        <v>87</v>
      </c>
      <c r="D22" s="21">
        <v>17.14</v>
      </c>
      <c r="E22" s="21">
        <v>30</v>
      </c>
      <c r="F22" s="21">
        <v>40.950000000000003</v>
      </c>
      <c r="G22" s="21">
        <v>216</v>
      </c>
      <c r="H22" s="21">
        <v>7</v>
      </c>
      <c r="I22" s="21">
        <v>216</v>
      </c>
      <c r="J22" s="22" t="s">
        <v>1</v>
      </c>
      <c r="L22" s="21" t="str">
        <f t="shared" si="1"/>
        <v>TC_Ad_Delete user</v>
      </c>
      <c r="M22" s="21">
        <f t="shared" si="1"/>
        <v>87</v>
      </c>
      <c r="N22" s="21">
        <f t="shared" si="1"/>
        <v>17.14</v>
      </c>
      <c r="O22" s="21">
        <f t="shared" si="1"/>
        <v>30</v>
      </c>
      <c r="P22" s="21">
        <f t="shared" si="1"/>
        <v>40.950000000000003</v>
      </c>
      <c r="Q22" s="21">
        <f t="shared" si="1"/>
        <v>216</v>
      </c>
      <c r="R22" s="21">
        <f t="shared" si="1"/>
        <v>7</v>
      </c>
      <c r="S22" s="21">
        <f t="shared" si="1"/>
        <v>216</v>
      </c>
      <c r="T22" s="22" t="str">
        <f t="shared" si="1"/>
        <v>-</v>
      </c>
    </row>
    <row r="23" spans="2:20" ht="15" thickBot="1" x14ac:dyDescent="0.35">
      <c r="B23" s="21" t="s">
        <v>34</v>
      </c>
      <c r="C23" s="21">
        <v>94</v>
      </c>
      <c r="D23" s="21">
        <v>24.07</v>
      </c>
      <c r="E23" s="21">
        <v>48</v>
      </c>
      <c r="F23" s="21">
        <v>55</v>
      </c>
      <c r="G23" s="21">
        <v>190</v>
      </c>
      <c r="H23" s="21">
        <v>11</v>
      </c>
      <c r="I23" s="21">
        <v>190</v>
      </c>
      <c r="J23" s="22" t="s">
        <v>1</v>
      </c>
      <c r="L23" s="21" t="str">
        <f t="shared" si="1"/>
        <v>TC_Ad_Add user</v>
      </c>
      <c r="M23" s="21">
        <f t="shared" si="1"/>
        <v>94</v>
      </c>
      <c r="N23" s="21">
        <f t="shared" si="1"/>
        <v>24.07</v>
      </c>
      <c r="O23" s="21">
        <f t="shared" si="1"/>
        <v>48</v>
      </c>
      <c r="P23" s="21">
        <f t="shared" si="1"/>
        <v>55</v>
      </c>
      <c r="Q23" s="21">
        <f t="shared" si="1"/>
        <v>190</v>
      </c>
      <c r="R23" s="21">
        <f t="shared" si="1"/>
        <v>11</v>
      </c>
      <c r="S23" s="21">
        <f t="shared" si="1"/>
        <v>190</v>
      </c>
      <c r="T23" s="22" t="str">
        <f t="shared" si="1"/>
        <v>-</v>
      </c>
    </row>
    <row r="24" spans="2:20" ht="15" thickBot="1" x14ac:dyDescent="0.35">
      <c r="B24" s="21" t="s">
        <v>31</v>
      </c>
      <c r="C24" s="21">
        <v>110</v>
      </c>
      <c r="D24" s="21">
        <v>178.95</v>
      </c>
      <c r="E24" s="21">
        <v>320</v>
      </c>
      <c r="F24" s="21">
        <v>397.9</v>
      </c>
      <c r="G24" s="21">
        <v>625</v>
      </c>
      <c r="H24" s="21">
        <v>18</v>
      </c>
      <c r="I24" s="21">
        <v>625</v>
      </c>
      <c r="J24" s="22">
        <v>57</v>
      </c>
      <c r="L24" s="21" t="str">
        <f t="shared" si="1"/>
        <v>TC_Ed_Editpost</v>
      </c>
      <c r="M24" s="21">
        <f t="shared" si="1"/>
        <v>110</v>
      </c>
      <c r="N24" s="21">
        <f t="shared" si="1"/>
        <v>178.95</v>
      </c>
      <c r="O24" s="21">
        <f t="shared" si="1"/>
        <v>320</v>
      </c>
      <c r="P24" s="21">
        <f t="shared" si="1"/>
        <v>397.9</v>
      </c>
      <c r="Q24" s="21">
        <f t="shared" si="1"/>
        <v>625</v>
      </c>
      <c r="R24" s="21">
        <f t="shared" si="1"/>
        <v>18</v>
      </c>
      <c r="S24" s="21">
        <f t="shared" si="1"/>
        <v>625</v>
      </c>
      <c r="T24" s="22">
        <f t="shared" si="1"/>
        <v>57</v>
      </c>
    </row>
    <row r="25" spans="2:20" ht="15" thickBot="1" x14ac:dyDescent="0.35">
      <c r="B25" s="21" t="s">
        <v>32</v>
      </c>
      <c r="C25" s="21">
        <v>812</v>
      </c>
      <c r="D25" s="21">
        <v>42.42</v>
      </c>
      <c r="E25" s="21">
        <v>130.9</v>
      </c>
      <c r="F25" s="21">
        <v>270</v>
      </c>
      <c r="G25" s="21">
        <v>762.45</v>
      </c>
      <c r="H25" s="21">
        <v>5</v>
      </c>
      <c r="I25" s="21">
        <v>767</v>
      </c>
      <c r="J25" s="22">
        <v>12</v>
      </c>
      <c r="L25" s="21" t="str">
        <f t="shared" si="1"/>
        <v>leave a comment</v>
      </c>
      <c r="M25" s="21">
        <f t="shared" si="1"/>
        <v>812</v>
      </c>
      <c r="N25" s="21">
        <f t="shared" si="1"/>
        <v>42.42</v>
      </c>
      <c r="O25" s="21">
        <f t="shared" si="1"/>
        <v>130.9</v>
      </c>
      <c r="P25" s="21">
        <f t="shared" si="1"/>
        <v>270</v>
      </c>
      <c r="Q25" s="21">
        <f t="shared" si="1"/>
        <v>762.45</v>
      </c>
      <c r="R25" s="21">
        <f t="shared" si="1"/>
        <v>5</v>
      </c>
      <c r="S25" s="21">
        <f t="shared" si="1"/>
        <v>767</v>
      </c>
      <c r="T25" s="22">
        <f t="shared" si="1"/>
        <v>12</v>
      </c>
    </row>
    <row r="26" spans="2:20" ht="15" thickBot="1" x14ac:dyDescent="0.35">
      <c r="B26" s="21" t="s">
        <v>30</v>
      </c>
      <c r="C26" s="21" t="s">
        <v>67</v>
      </c>
      <c r="D26" s="21">
        <v>26.93</v>
      </c>
      <c r="E26" s="21">
        <v>54.9</v>
      </c>
      <c r="F26" s="21">
        <v>112</v>
      </c>
      <c r="G26" s="21">
        <v>290.39</v>
      </c>
      <c r="H26" s="21">
        <v>6</v>
      </c>
      <c r="I26" s="21">
        <v>292</v>
      </c>
      <c r="J26" s="22">
        <v>3</v>
      </c>
      <c r="L26" s="21" t="str">
        <f t="shared" si="1"/>
        <v>Open first post</v>
      </c>
      <c r="M26" s="21">
        <f t="shared" si="1"/>
        <v>1360</v>
      </c>
      <c r="N26" s="21">
        <f t="shared" si="1"/>
        <v>26.93</v>
      </c>
      <c r="O26" s="21">
        <f t="shared" si="1"/>
        <v>54.9</v>
      </c>
      <c r="P26" s="21">
        <f t="shared" si="1"/>
        <v>112</v>
      </c>
      <c r="Q26" s="21">
        <f t="shared" si="1"/>
        <v>290.39</v>
      </c>
      <c r="R26" s="21">
        <f t="shared" si="1"/>
        <v>6</v>
      </c>
      <c r="S26" s="21">
        <f t="shared" si="1"/>
        <v>292</v>
      </c>
      <c r="T26" s="22">
        <f t="shared" si="1"/>
        <v>3</v>
      </c>
    </row>
    <row r="27" spans="2:20" ht="15" thickBot="1" x14ac:dyDescent="0.35">
      <c r="B27" s="21" t="s">
        <v>35</v>
      </c>
      <c r="C27" s="21" t="s">
        <v>118</v>
      </c>
      <c r="D27" s="21">
        <v>27.25</v>
      </c>
      <c r="E27" s="21">
        <v>74.5</v>
      </c>
      <c r="F27" s="21">
        <v>157.69999999999999</v>
      </c>
      <c r="G27" s="21">
        <v>460.8</v>
      </c>
      <c r="H27" s="21">
        <v>8</v>
      </c>
      <c r="I27" s="21">
        <v>465</v>
      </c>
      <c r="J27" s="22">
        <v>2</v>
      </c>
      <c r="L27" s="21" t="str">
        <f t="shared" si="1"/>
        <v>Open Random post</v>
      </c>
      <c r="M27" s="21">
        <f t="shared" si="1"/>
        <v>2500</v>
      </c>
      <c r="N27" s="21">
        <f t="shared" si="1"/>
        <v>27.25</v>
      </c>
      <c r="O27" s="21">
        <f t="shared" si="1"/>
        <v>74.5</v>
      </c>
      <c r="P27" s="21">
        <f t="shared" si="1"/>
        <v>157.69999999999999</v>
      </c>
      <c r="Q27" s="21">
        <f t="shared" si="1"/>
        <v>460.8</v>
      </c>
      <c r="R27" s="21">
        <f t="shared" si="1"/>
        <v>8</v>
      </c>
      <c r="S27" s="21">
        <f t="shared" si="1"/>
        <v>465</v>
      </c>
      <c r="T27" s="22">
        <f t="shared" si="1"/>
        <v>2</v>
      </c>
    </row>
    <row r="28" spans="2:20" ht="15" thickBot="1" x14ac:dyDescent="0.35">
      <c r="B28" s="21" t="s">
        <v>7</v>
      </c>
      <c r="C28" s="21" t="s">
        <v>126</v>
      </c>
      <c r="D28" s="21">
        <v>21.85</v>
      </c>
      <c r="E28" s="21">
        <v>53.7</v>
      </c>
      <c r="F28" s="21">
        <v>103.75</v>
      </c>
      <c r="G28" s="21">
        <v>296.82</v>
      </c>
      <c r="H28" s="21">
        <v>5</v>
      </c>
      <c r="I28" s="21">
        <v>298</v>
      </c>
      <c r="J28" s="22">
        <v>1</v>
      </c>
      <c r="L28" s="21" t="str">
        <f t="shared" si="1"/>
        <v>TC_Open Predefined Date</v>
      </c>
      <c r="M28" s="21">
        <f t="shared" si="1"/>
        <v>1720</v>
      </c>
      <c r="N28" s="21">
        <f t="shared" si="1"/>
        <v>21.85</v>
      </c>
      <c r="O28" s="21">
        <f t="shared" si="1"/>
        <v>53.7</v>
      </c>
      <c r="P28" s="21">
        <f t="shared" si="1"/>
        <v>103.75</v>
      </c>
      <c r="Q28" s="21">
        <f t="shared" si="1"/>
        <v>296.82</v>
      </c>
      <c r="R28" s="21">
        <f t="shared" si="1"/>
        <v>5</v>
      </c>
      <c r="S28" s="21">
        <f t="shared" si="1"/>
        <v>298</v>
      </c>
      <c r="T28" s="22">
        <f t="shared" si="1"/>
        <v>1</v>
      </c>
    </row>
    <row r="29" spans="2:20" ht="15" thickBot="1" x14ac:dyDescent="0.35">
      <c r="B29" s="21" t="s">
        <v>9</v>
      </c>
      <c r="C29" s="21">
        <v>587</v>
      </c>
      <c r="D29" s="21">
        <v>23.9</v>
      </c>
      <c r="E29" s="21">
        <v>52.8</v>
      </c>
      <c r="F29" s="21">
        <v>87.7</v>
      </c>
      <c r="G29" s="21">
        <v>200</v>
      </c>
      <c r="H29" s="21">
        <v>7</v>
      </c>
      <c r="I29" s="21">
        <v>200</v>
      </c>
      <c r="J29" s="22">
        <v>1</v>
      </c>
      <c r="L29" s="21" t="str">
        <f t="shared" si="1"/>
        <v>TC_Open Large Calendar</v>
      </c>
      <c r="M29" s="21">
        <f t="shared" si="1"/>
        <v>587</v>
      </c>
      <c r="N29" s="21">
        <f t="shared" si="1"/>
        <v>23.9</v>
      </c>
      <c r="O29" s="21">
        <f t="shared" si="1"/>
        <v>52.8</v>
      </c>
      <c r="P29" s="21">
        <f t="shared" si="1"/>
        <v>87.7</v>
      </c>
      <c r="Q29" s="21">
        <f t="shared" si="1"/>
        <v>200</v>
      </c>
      <c r="R29" s="21">
        <f t="shared" si="1"/>
        <v>7</v>
      </c>
      <c r="S29" s="21">
        <f t="shared" si="1"/>
        <v>200</v>
      </c>
      <c r="T29" s="22">
        <f t="shared" si="1"/>
        <v>1</v>
      </c>
    </row>
    <row r="30" spans="2:20" ht="15" thickBot="1" x14ac:dyDescent="0.35">
      <c r="B30" s="21" t="s">
        <v>10</v>
      </c>
      <c r="C30" s="21">
        <v>856</v>
      </c>
      <c r="D30" s="21">
        <v>23.74</v>
      </c>
      <c r="E30" s="21">
        <v>51.9</v>
      </c>
      <c r="F30" s="21">
        <v>82.4</v>
      </c>
      <c r="G30" s="21">
        <v>136.61000000000001</v>
      </c>
      <c r="H30" s="21">
        <v>6</v>
      </c>
      <c r="I30" s="21">
        <v>137</v>
      </c>
      <c r="J30" s="22">
        <v>1</v>
      </c>
      <c r="L30" s="21" t="str">
        <f t="shared" si="1"/>
        <v>TC_Open Home page</v>
      </c>
      <c r="M30" s="21">
        <f t="shared" si="1"/>
        <v>856</v>
      </c>
      <c r="N30" s="21">
        <f t="shared" si="1"/>
        <v>23.74</v>
      </c>
      <c r="O30" s="21">
        <f t="shared" si="1"/>
        <v>51.9</v>
      </c>
      <c r="P30" s="21">
        <f t="shared" si="1"/>
        <v>82.4</v>
      </c>
      <c r="Q30" s="21">
        <f t="shared" si="1"/>
        <v>136.61000000000001</v>
      </c>
      <c r="R30" s="21">
        <f t="shared" si="1"/>
        <v>6</v>
      </c>
      <c r="S30" s="21">
        <f t="shared" si="1"/>
        <v>137</v>
      </c>
      <c r="T30" s="22">
        <f t="shared" si="1"/>
        <v>1</v>
      </c>
    </row>
    <row r="31" spans="2:20" ht="15" thickBot="1" x14ac:dyDescent="0.35">
      <c r="B31" s="21" t="s">
        <v>22</v>
      </c>
      <c r="C31" s="21">
        <v>182</v>
      </c>
      <c r="D31" s="21">
        <v>7.49</v>
      </c>
      <c r="E31" s="21">
        <v>15</v>
      </c>
      <c r="F31" s="21">
        <v>18.899999999999999</v>
      </c>
      <c r="G31" s="21">
        <v>262.01</v>
      </c>
      <c r="H31" s="21">
        <v>3</v>
      </c>
      <c r="I31" s="21">
        <v>264</v>
      </c>
      <c r="J31" s="22">
        <v>1</v>
      </c>
      <c r="L31" s="21" t="str">
        <f t="shared" ref="L31:T31" si="2">IF(ISERR(FIND(" K",B31,1)),B31,REPLACE(B31,FIND(" K",B31,1),2,"")*1000)</f>
        <v>TC_Ad_Open USERS menu</v>
      </c>
      <c r="M31" s="21">
        <f t="shared" si="2"/>
        <v>182</v>
      </c>
      <c r="N31" s="21">
        <f t="shared" si="2"/>
        <v>7.49</v>
      </c>
      <c r="O31" s="21">
        <f t="shared" si="2"/>
        <v>15</v>
      </c>
      <c r="P31" s="21">
        <f t="shared" si="2"/>
        <v>18.899999999999999</v>
      </c>
      <c r="Q31" s="21">
        <f t="shared" si="2"/>
        <v>262.01</v>
      </c>
      <c r="R31" s="21">
        <f t="shared" si="2"/>
        <v>3</v>
      </c>
      <c r="S31" s="21">
        <f t="shared" si="2"/>
        <v>264</v>
      </c>
      <c r="T31" s="22">
        <f t="shared" si="2"/>
        <v>1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44.4</v>
      </c>
    </row>
    <row r="35" spans="12:15" x14ac:dyDescent="0.3">
      <c r="L35" t="s">
        <v>72</v>
      </c>
      <c r="M35">
        <v>37.1</v>
      </c>
    </row>
    <row r="36" spans="12:15" x14ac:dyDescent="0.3">
      <c r="L36" t="s">
        <v>73</v>
      </c>
      <c r="M36">
        <v>50</v>
      </c>
    </row>
    <row r="37" spans="12:15" x14ac:dyDescent="0.3">
      <c r="L37" t="s">
        <v>74</v>
      </c>
      <c r="M37">
        <v>33</v>
      </c>
    </row>
    <row r="38" spans="12:15" x14ac:dyDescent="0.3">
      <c r="L38" t="s">
        <v>75</v>
      </c>
      <c r="M38">
        <v>80.7</v>
      </c>
    </row>
    <row r="39" spans="12:15" x14ac:dyDescent="0.3">
      <c r="L39" t="s">
        <v>76</v>
      </c>
      <c r="M39">
        <v>76.8</v>
      </c>
    </row>
    <row r="40" spans="12:15" x14ac:dyDescent="0.3">
      <c r="L40" t="s">
        <v>92</v>
      </c>
      <c r="M40" s="27" t="s">
        <v>172</v>
      </c>
      <c r="N40" s="24" t="s">
        <v>413</v>
      </c>
    </row>
    <row r="41" spans="12:15" x14ac:dyDescent="0.3">
      <c r="L41" t="s">
        <v>77</v>
      </c>
      <c r="M41" s="7">
        <f>(O41-N41)/1000</f>
        <v>330.87799999999999</v>
      </c>
      <c r="N41" t="str">
        <f>MID(N40,FIND("&amp;from=",N40,1)+6,13)</f>
        <v>1678364239833</v>
      </c>
      <c r="O41" t="str">
        <f>MID(N40,FIND("&amp;to=",N40,1)+4,13)</f>
        <v>1678364570711</v>
      </c>
    </row>
    <row r="43" spans="12:15" x14ac:dyDescent="0.3">
      <c r="L43" t="s">
        <v>78</v>
      </c>
      <c r="M43">
        <v>12233</v>
      </c>
    </row>
    <row r="44" spans="12:15" x14ac:dyDescent="0.3">
      <c r="L44" t="s">
        <v>79</v>
      </c>
      <c r="M44">
        <v>78</v>
      </c>
    </row>
    <row r="45" spans="12:15" x14ac:dyDescent="0.3">
      <c r="L45" t="s">
        <v>80</v>
      </c>
      <c r="M45" s="6">
        <f>M44/M43*100</f>
        <v>0.6376195536663124</v>
      </c>
    </row>
  </sheetData>
  <hyperlinks>
    <hyperlink ref="N40" r:id="rId1" xr:uid="{28A60E1E-DCED-40D3-BB28-5227BFE61169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EF238-55B6-47C7-890F-F190C818F8A4}">
  <sheetPr>
    <tabColor theme="9" tint="0.5999938962981048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4.886718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Core6x4Gb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6</v>
      </c>
      <c r="C3" s="21" t="s">
        <v>124</v>
      </c>
      <c r="D3" s="21">
        <v>17.600000000000001</v>
      </c>
      <c r="E3" s="21">
        <v>38.4</v>
      </c>
      <c r="F3" s="21">
        <v>75.3</v>
      </c>
      <c r="G3" s="21">
        <v>201</v>
      </c>
      <c r="H3" s="21">
        <v>4</v>
      </c>
      <c r="I3" s="21">
        <v>201</v>
      </c>
      <c r="J3" s="22" t="s">
        <v>1</v>
      </c>
      <c r="L3" s="21" t="str">
        <f>IF(ISERR(FIND(" K",B3,1)),B3,REPLACE(B3,FIND(" K",B3,1),2,"")*1000)</f>
        <v>TC_Open Random Date</v>
      </c>
      <c r="M3" s="21">
        <f>IF(ISERR(FIND(" K",C3,1)),C3,REPLACE(C3,FIND(" K",C3,1),2,"")*1000)</f>
        <v>1730</v>
      </c>
      <c r="N3" s="21">
        <f t="shared" ref="N3:T18" si="0">IF(ISERR(FIND(" K",D3,1)),D3,REPLACE(D3,FIND(" K",D3,1),2,"")*1000)</f>
        <v>17.600000000000001</v>
      </c>
      <c r="O3" s="21">
        <f t="shared" si="0"/>
        <v>38.4</v>
      </c>
      <c r="P3" s="21">
        <f t="shared" si="0"/>
        <v>75.3</v>
      </c>
      <c r="Q3" s="21">
        <f t="shared" si="0"/>
        <v>201</v>
      </c>
      <c r="R3" s="21">
        <f t="shared" si="0"/>
        <v>4</v>
      </c>
      <c r="S3" s="21">
        <f t="shared" si="0"/>
        <v>201</v>
      </c>
      <c r="T3" s="22" t="str">
        <f t="shared" si="0"/>
        <v>-</v>
      </c>
    </row>
    <row r="4" spans="2:20" ht="15" thickBot="1" x14ac:dyDescent="0.35">
      <c r="B4" s="21" t="s">
        <v>10</v>
      </c>
      <c r="C4" s="21" t="s">
        <v>102</v>
      </c>
      <c r="D4" s="21">
        <v>20.78</v>
      </c>
      <c r="E4" s="21">
        <v>43.7</v>
      </c>
      <c r="F4" s="21">
        <v>73.900000000000006</v>
      </c>
      <c r="G4" s="21">
        <v>173.44</v>
      </c>
      <c r="H4" s="21">
        <v>0</v>
      </c>
      <c r="I4" s="21">
        <v>174</v>
      </c>
      <c r="J4" s="22" t="s">
        <v>1</v>
      </c>
      <c r="L4" s="21" t="str">
        <f t="shared" ref="L4:T30" si="1">IF(ISERR(FIND(" K",B4,1)),B4,REPLACE(B4,FIND(" K",B4,1),2,"")*1000)</f>
        <v>TC_Open Home page</v>
      </c>
      <c r="M4" s="21">
        <f t="shared" si="1"/>
        <v>2490</v>
      </c>
      <c r="N4" s="21">
        <f t="shared" si="0"/>
        <v>20.78</v>
      </c>
      <c r="O4" s="21">
        <f t="shared" si="0"/>
        <v>43.7</v>
      </c>
      <c r="P4" s="21">
        <f t="shared" si="0"/>
        <v>73.900000000000006</v>
      </c>
      <c r="Q4" s="21">
        <f t="shared" si="0"/>
        <v>173.44</v>
      </c>
      <c r="R4" s="21">
        <f t="shared" si="0"/>
        <v>0</v>
      </c>
      <c r="S4" s="21">
        <f t="shared" si="0"/>
        <v>174</v>
      </c>
      <c r="T4" s="22" t="str">
        <f t="shared" si="0"/>
        <v>-</v>
      </c>
    </row>
    <row r="5" spans="2:20" ht="15" thickBot="1" x14ac:dyDescent="0.35">
      <c r="B5" s="21" t="s">
        <v>11</v>
      </c>
      <c r="C5" s="21">
        <v>675</v>
      </c>
      <c r="D5" s="21">
        <v>17.09</v>
      </c>
      <c r="E5" s="21">
        <v>44.1</v>
      </c>
      <c r="F5" s="21">
        <v>69.849999999999994</v>
      </c>
      <c r="G5" s="21">
        <v>329.17</v>
      </c>
      <c r="H5" s="21">
        <v>0</v>
      </c>
      <c r="I5" s="21">
        <v>331</v>
      </c>
      <c r="J5" s="22" t="s">
        <v>1</v>
      </c>
      <c r="L5" s="21" t="str">
        <f t="shared" si="1"/>
        <v>TC_Open Contacts</v>
      </c>
      <c r="M5" s="21">
        <f t="shared" si="1"/>
        <v>675</v>
      </c>
      <c r="N5" s="21">
        <f t="shared" si="0"/>
        <v>17.09</v>
      </c>
      <c r="O5" s="21">
        <f t="shared" si="0"/>
        <v>44.1</v>
      </c>
      <c r="P5" s="21">
        <f t="shared" si="0"/>
        <v>69.849999999999994</v>
      </c>
      <c r="Q5" s="21">
        <f t="shared" si="0"/>
        <v>329.17</v>
      </c>
      <c r="R5" s="21">
        <f t="shared" si="0"/>
        <v>0</v>
      </c>
      <c r="S5" s="21">
        <f t="shared" si="0"/>
        <v>331</v>
      </c>
      <c r="T5" s="22" t="str">
        <f t="shared" si="0"/>
        <v>-</v>
      </c>
    </row>
    <row r="6" spans="2:20" ht="15" thickBot="1" x14ac:dyDescent="0.35">
      <c r="B6" s="21" t="s">
        <v>12</v>
      </c>
      <c r="C6" s="21">
        <v>8</v>
      </c>
      <c r="D6" s="21">
        <v>113.46</v>
      </c>
      <c r="E6" s="21">
        <v>210</v>
      </c>
      <c r="F6" s="21">
        <v>210</v>
      </c>
      <c r="G6" s="21">
        <v>210</v>
      </c>
      <c r="H6" s="21">
        <v>57</v>
      </c>
      <c r="I6" s="21">
        <v>210</v>
      </c>
      <c r="J6" s="22" t="s">
        <v>1</v>
      </c>
      <c r="L6" s="21" t="str">
        <f t="shared" si="1"/>
        <v>TC_Ed_Open login page</v>
      </c>
      <c r="M6" s="21">
        <f t="shared" si="1"/>
        <v>8</v>
      </c>
      <c r="N6" s="21">
        <f t="shared" si="0"/>
        <v>113.46</v>
      </c>
      <c r="O6" s="21">
        <f t="shared" si="0"/>
        <v>210</v>
      </c>
      <c r="P6" s="21">
        <f t="shared" si="0"/>
        <v>210</v>
      </c>
      <c r="Q6" s="21">
        <f t="shared" si="0"/>
        <v>210</v>
      </c>
      <c r="R6" s="21">
        <f t="shared" si="0"/>
        <v>57</v>
      </c>
      <c r="S6" s="21">
        <f t="shared" si="0"/>
        <v>210</v>
      </c>
      <c r="T6" s="22" t="str">
        <f t="shared" si="0"/>
        <v>-</v>
      </c>
    </row>
    <row r="7" spans="2:20" ht="15" thickBot="1" x14ac:dyDescent="0.35">
      <c r="B7" s="21" t="s">
        <v>13</v>
      </c>
      <c r="C7" s="21">
        <v>312</v>
      </c>
      <c r="D7" s="21">
        <v>10.87</v>
      </c>
      <c r="E7" s="21">
        <v>23.8</v>
      </c>
      <c r="F7" s="21">
        <v>39.799999999999997</v>
      </c>
      <c r="G7" s="21">
        <v>83.93</v>
      </c>
      <c r="H7" s="21">
        <v>4</v>
      </c>
      <c r="I7" s="21">
        <v>84</v>
      </c>
      <c r="J7" s="22" t="s">
        <v>1</v>
      </c>
      <c r="L7" s="21" t="str">
        <f t="shared" si="1"/>
        <v>TC_Ed_Open editpost page</v>
      </c>
      <c r="M7" s="21">
        <f t="shared" si="1"/>
        <v>312</v>
      </c>
      <c r="N7" s="21">
        <f t="shared" si="0"/>
        <v>10.87</v>
      </c>
      <c r="O7" s="21">
        <f t="shared" si="0"/>
        <v>23.8</v>
      </c>
      <c r="P7" s="21">
        <f t="shared" si="0"/>
        <v>39.799999999999997</v>
      </c>
      <c r="Q7" s="21">
        <f t="shared" si="0"/>
        <v>83.93</v>
      </c>
      <c r="R7" s="21">
        <f t="shared" si="0"/>
        <v>4</v>
      </c>
      <c r="S7" s="21">
        <f t="shared" si="0"/>
        <v>84</v>
      </c>
      <c r="T7" s="22" t="str">
        <f t="shared" si="0"/>
        <v>-</v>
      </c>
    </row>
    <row r="8" spans="2:20" ht="15" thickBot="1" x14ac:dyDescent="0.35">
      <c r="B8" s="21" t="s">
        <v>15</v>
      </c>
      <c r="C8" s="21">
        <v>312</v>
      </c>
      <c r="D8" s="21">
        <v>22.33</v>
      </c>
      <c r="E8" s="21">
        <v>41.8</v>
      </c>
      <c r="F8" s="21">
        <v>176</v>
      </c>
      <c r="G8" s="21">
        <v>266</v>
      </c>
      <c r="H8" s="21">
        <v>7</v>
      </c>
      <c r="I8" s="21">
        <v>266</v>
      </c>
      <c r="J8" s="22" t="s">
        <v>1</v>
      </c>
      <c r="L8" s="21" t="str">
        <f t="shared" si="1"/>
        <v>TC_Ed_Open Random post</v>
      </c>
      <c r="M8" s="21">
        <f t="shared" si="1"/>
        <v>312</v>
      </c>
      <c r="N8" s="21">
        <f t="shared" si="0"/>
        <v>22.33</v>
      </c>
      <c r="O8" s="21">
        <f t="shared" si="0"/>
        <v>41.8</v>
      </c>
      <c r="P8" s="21">
        <f t="shared" si="0"/>
        <v>176</v>
      </c>
      <c r="Q8" s="21">
        <f t="shared" si="0"/>
        <v>266</v>
      </c>
      <c r="R8" s="21">
        <f t="shared" si="0"/>
        <v>7</v>
      </c>
      <c r="S8" s="21">
        <f t="shared" si="0"/>
        <v>266</v>
      </c>
      <c r="T8" s="22" t="str">
        <f t="shared" si="0"/>
        <v>-</v>
      </c>
    </row>
    <row r="9" spans="2:20" ht="15" thickBot="1" x14ac:dyDescent="0.35">
      <c r="B9" s="21" t="s">
        <v>16</v>
      </c>
      <c r="C9" s="21">
        <v>313</v>
      </c>
      <c r="D9" s="21">
        <v>17.829999999999998</v>
      </c>
      <c r="E9" s="21">
        <v>36.6</v>
      </c>
      <c r="F9" s="21">
        <v>55.6</v>
      </c>
      <c r="G9" s="21">
        <v>122.64</v>
      </c>
      <c r="H9" s="21">
        <v>0</v>
      </c>
      <c r="I9" s="21">
        <v>123</v>
      </c>
      <c r="J9" s="22" t="s">
        <v>1</v>
      </c>
      <c r="L9" s="21" t="str">
        <f t="shared" si="1"/>
        <v>TC_Ed_Open Predefined Date</v>
      </c>
      <c r="M9" s="21">
        <f t="shared" si="1"/>
        <v>313</v>
      </c>
      <c r="N9" s="21">
        <f t="shared" si="0"/>
        <v>17.829999999999998</v>
      </c>
      <c r="O9" s="21">
        <f t="shared" si="0"/>
        <v>36.6</v>
      </c>
      <c r="P9" s="21">
        <f t="shared" si="0"/>
        <v>55.6</v>
      </c>
      <c r="Q9" s="21">
        <f t="shared" si="0"/>
        <v>122.64</v>
      </c>
      <c r="R9" s="21">
        <f t="shared" si="0"/>
        <v>0</v>
      </c>
      <c r="S9" s="21">
        <f t="shared" si="0"/>
        <v>123</v>
      </c>
      <c r="T9" s="22" t="str">
        <f t="shared" si="0"/>
        <v>-</v>
      </c>
    </row>
    <row r="10" spans="2:20" ht="15" thickBot="1" x14ac:dyDescent="0.35">
      <c r="B10" s="21" t="s">
        <v>17</v>
      </c>
      <c r="C10" s="21">
        <v>8</v>
      </c>
      <c r="D10" s="21">
        <v>15.71</v>
      </c>
      <c r="E10" s="21">
        <v>31</v>
      </c>
      <c r="F10" s="21">
        <v>31</v>
      </c>
      <c r="G10" s="21">
        <v>31</v>
      </c>
      <c r="H10" s="21">
        <v>10</v>
      </c>
      <c r="I10" s="21">
        <v>31</v>
      </c>
      <c r="J10" s="22" t="s">
        <v>1</v>
      </c>
      <c r="L10" s="21" t="str">
        <f t="shared" si="1"/>
        <v>TC_Ed_Open Home page</v>
      </c>
      <c r="M10" s="21">
        <f t="shared" si="1"/>
        <v>8</v>
      </c>
      <c r="N10" s="21">
        <f t="shared" si="0"/>
        <v>15.71</v>
      </c>
      <c r="O10" s="21">
        <f t="shared" si="0"/>
        <v>31</v>
      </c>
      <c r="P10" s="21">
        <f t="shared" si="0"/>
        <v>31</v>
      </c>
      <c r="Q10" s="21">
        <f t="shared" si="0"/>
        <v>31</v>
      </c>
      <c r="R10" s="21">
        <f t="shared" si="0"/>
        <v>10</v>
      </c>
      <c r="S10" s="21">
        <f t="shared" si="0"/>
        <v>31</v>
      </c>
      <c r="T10" s="22" t="str">
        <f t="shared" si="0"/>
        <v>-</v>
      </c>
    </row>
    <row r="11" spans="2:20" ht="15" thickBot="1" x14ac:dyDescent="0.35">
      <c r="B11" s="21" t="s">
        <v>18</v>
      </c>
      <c r="C11" s="21">
        <v>8</v>
      </c>
      <c r="D11" s="21">
        <v>32.43</v>
      </c>
      <c r="E11" s="21">
        <v>102</v>
      </c>
      <c r="F11" s="21">
        <v>102</v>
      </c>
      <c r="G11" s="21">
        <v>102</v>
      </c>
      <c r="H11" s="21">
        <v>16</v>
      </c>
      <c r="I11" s="21">
        <v>102</v>
      </c>
      <c r="J11" s="22" t="s">
        <v>1</v>
      </c>
      <c r="L11" s="21" t="str">
        <f t="shared" si="1"/>
        <v>TC_Ed_Login</v>
      </c>
      <c r="M11" s="21">
        <f t="shared" si="1"/>
        <v>8</v>
      </c>
      <c r="N11" s="21">
        <f t="shared" si="0"/>
        <v>32.43</v>
      </c>
      <c r="O11" s="21">
        <f t="shared" si="0"/>
        <v>102</v>
      </c>
      <c r="P11" s="21">
        <f t="shared" si="0"/>
        <v>102</v>
      </c>
      <c r="Q11" s="21">
        <f t="shared" si="0"/>
        <v>102</v>
      </c>
      <c r="R11" s="21">
        <f t="shared" si="0"/>
        <v>16</v>
      </c>
      <c r="S11" s="21">
        <f t="shared" si="0"/>
        <v>102</v>
      </c>
      <c r="T11" s="22" t="str">
        <f t="shared" si="0"/>
        <v>-</v>
      </c>
    </row>
    <row r="12" spans="2:20" ht="15" thickBot="1" x14ac:dyDescent="0.35">
      <c r="B12" s="21" t="s">
        <v>19</v>
      </c>
      <c r="C12" s="21">
        <v>6</v>
      </c>
      <c r="D12" s="21">
        <v>20.77</v>
      </c>
      <c r="E12" s="21">
        <v>28</v>
      </c>
      <c r="F12" s="21">
        <v>28</v>
      </c>
      <c r="G12" s="21">
        <v>28</v>
      </c>
      <c r="H12" s="21">
        <v>15</v>
      </c>
      <c r="I12" s="21">
        <v>28</v>
      </c>
      <c r="J12" s="22" t="s">
        <v>1</v>
      </c>
      <c r="L12" s="21" t="str">
        <f t="shared" si="1"/>
        <v>TC_Ed_LogOff</v>
      </c>
      <c r="M12" s="21">
        <f t="shared" si="1"/>
        <v>6</v>
      </c>
      <c r="N12" s="21">
        <f t="shared" si="0"/>
        <v>20.77</v>
      </c>
      <c r="O12" s="21">
        <f t="shared" si="0"/>
        <v>28</v>
      </c>
      <c r="P12" s="21">
        <f t="shared" si="0"/>
        <v>28</v>
      </c>
      <c r="Q12" s="21">
        <f t="shared" si="0"/>
        <v>28</v>
      </c>
      <c r="R12" s="21">
        <f t="shared" si="0"/>
        <v>15</v>
      </c>
      <c r="S12" s="21">
        <f t="shared" si="0"/>
        <v>28</v>
      </c>
      <c r="T12" s="22" t="str">
        <f t="shared" si="0"/>
        <v>-</v>
      </c>
    </row>
    <row r="13" spans="2:20" ht="15" thickBot="1" x14ac:dyDescent="0.35">
      <c r="B13" s="21" t="s">
        <v>20</v>
      </c>
      <c r="C13" s="21">
        <v>52</v>
      </c>
      <c r="D13" s="21">
        <v>61.73</v>
      </c>
      <c r="E13" s="21">
        <v>89.6</v>
      </c>
      <c r="F13" s="21">
        <v>115.75</v>
      </c>
      <c r="G13" s="21">
        <v>150</v>
      </c>
      <c r="H13" s="21">
        <v>43</v>
      </c>
      <c r="I13" s="21">
        <v>150</v>
      </c>
      <c r="J13" s="22" t="s">
        <v>1</v>
      </c>
      <c r="L13" s="21" t="str">
        <f t="shared" si="1"/>
        <v>TC_Ad_Open login page</v>
      </c>
      <c r="M13" s="21">
        <f t="shared" si="1"/>
        <v>52</v>
      </c>
      <c r="N13" s="21">
        <f t="shared" si="0"/>
        <v>61.73</v>
      </c>
      <c r="O13" s="21">
        <f t="shared" si="0"/>
        <v>89.6</v>
      </c>
      <c r="P13" s="21">
        <f t="shared" si="0"/>
        <v>115.75</v>
      </c>
      <c r="Q13" s="21">
        <f t="shared" si="0"/>
        <v>150</v>
      </c>
      <c r="R13" s="21">
        <f t="shared" si="0"/>
        <v>43</v>
      </c>
      <c r="S13" s="21">
        <f t="shared" si="0"/>
        <v>150</v>
      </c>
      <c r="T13" s="22" t="str">
        <f t="shared" si="0"/>
        <v>-</v>
      </c>
    </row>
    <row r="14" spans="2:20" ht="15" thickBot="1" x14ac:dyDescent="0.35">
      <c r="B14" s="21" t="s">
        <v>21</v>
      </c>
      <c r="C14" s="21">
        <v>507</v>
      </c>
      <c r="D14" s="21">
        <v>70.7</v>
      </c>
      <c r="E14" s="21">
        <v>165.8</v>
      </c>
      <c r="F14" s="21">
        <v>210</v>
      </c>
      <c r="G14" s="21" t="s">
        <v>96</v>
      </c>
      <c r="H14" s="21">
        <v>13</v>
      </c>
      <c r="I14" s="21" t="s">
        <v>150</v>
      </c>
      <c r="J14" s="22" t="s">
        <v>1</v>
      </c>
      <c r="L14" s="21" t="str">
        <f>IF(ISERR(FIND(" K",B14,1)),B14,REPLACE(B14,FIND(" K",B14,1),2,"")*1000)</f>
        <v>TC_Ad_Open Users page</v>
      </c>
      <c r="M14" s="21">
        <f t="shared" si="1"/>
        <v>507</v>
      </c>
      <c r="N14" s="21">
        <f t="shared" si="0"/>
        <v>70.7</v>
      </c>
      <c r="O14" s="21">
        <f t="shared" si="0"/>
        <v>165.8</v>
      </c>
      <c r="P14" s="21">
        <f t="shared" si="0"/>
        <v>210</v>
      </c>
      <c r="Q14" s="21">
        <f t="shared" si="0"/>
        <v>1610</v>
      </c>
      <c r="R14" s="21">
        <f t="shared" si="0"/>
        <v>13</v>
      </c>
      <c r="S14" s="21">
        <f t="shared" si="0"/>
        <v>1620</v>
      </c>
      <c r="T14" s="22" t="str">
        <f t="shared" si="0"/>
        <v>-</v>
      </c>
    </row>
    <row r="15" spans="2:20" ht="15" thickBot="1" x14ac:dyDescent="0.35">
      <c r="B15" s="21" t="s">
        <v>23</v>
      </c>
      <c r="C15" s="21">
        <v>52</v>
      </c>
      <c r="D15" s="21">
        <v>17.23</v>
      </c>
      <c r="E15" s="21">
        <v>33.700000000000003</v>
      </c>
      <c r="F15" s="21">
        <v>40</v>
      </c>
      <c r="G15" s="21">
        <v>70</v>
      </c>
      <c r="H15" s="21">
        <v>8</v>
      </c>
      <c r="I15" s="21">
        <v>70</v>
      </c>
      <c r="J15" s="22" t="s">
        <v>1</v>
      </c>
      <c r="L15" s="21" t="str">
        <f t="shared" si="1"/>
        <v>TC_Ad_Open Home page</v>
      </c>
      <c r="M15" s="21">
        <f t="shared" si="1"/>
        <v>52</v>
      </c>
      <c r="N15" s="21">
        <f t="shared" si="0"/>
        <v>17.23</v>
      </c>
      <c r="O15" s="21">
        <f t="shared" si="0"/>
        <v>33.700000000000003</v>
      </c>
      <c r="P15" s="21">
        <f t="shared" si="0"/>
        <v>40</v>
      </c>
      <c r="Q15" s="21">
        <f t="shared" si="0"/>
        <v>70</v>
      </c>
      <c r="R15" s="21">
        <f t="shared" si="0"/>
        <v>8</v>
      </c>
      <c r="S15" s="21">
        <f t="shared" si="0"/>
        <v>70</v>
      </c>
      <c r="T15" s="22" t="str">
        <f t="shared" si="0"/>
        <v>-</v>
      </c>
    </row>
    <row r="16" spans="2:20" ht="15" thickBot="1" x14ac:dyDescent="0.35">
      <c r="B16" s="21" t="s">
        <v>24</v>
      </c>
      <c r="C16" s="21">
        <v>507</v>
      </c>
      <c r="D16" s="21">
        <v>4.8499999999999996</v>
      </c>
      <c r="E16" s="21">
        <v>12</v>
      </c>
      <c r="F16" s="21">
        <v>18.899999999999999</v>
      </c>
      <c r="G16" s="21">
        <v>97.51</v>
      </c>
      <c r="H16" s="21">
        <v>1</v>
      </c>
      <c r="I16" s="21">
        <v>98</v>
      </c>
      <c r="J16" s="22" t="s">
        <v>1</v>
      </c>
      <c r="L16" s="21" t="str">
        <f t="shared" si="1"/>
        <v>TC_Ad_Open Admin Page</v>
      </c>
      <c r="M16" s="21">
        <f t="shared" si="1"/>
        <v>507</v>
      </c>
      <c r="N16" s="21">
        <f t="shared" si="0"/>
        <v>4.8499999999999996</v>
      </c>
      <c r="O16" s="21">
        <f t="shared" si="0"/>
        <v>12</v>
      </c>
      <c r="P16" s="21">
        <f t="shared" si="0"/>
        <v>18.899999999999999</v>
      </c>
      <c r="Q16" s="21">
        <f t="shared" si="0"/>
        <v>97.51</v>
      </c>
      <c r="R16" s="21">
        <f t="shared" si="0"/>
        <v>1</v>
      </c>
      <c r="S16" s="21">
        <f t="shared" si="0"/>
        <v>98</v>
      </c>
      <c r="T16" s="22" t="str">
        <f t="shared" si="0"/>
        <v>-</v>
      </c>
    </row>
    <row r="17" spans="2:20" ht="15" thickBot="1" x14ac:dyDescent="0.35">
      <c r="B17" s="21" t="s">
        <v>25</v>
      </c>
      <c r="C17" s="21">
        <v>52</v>
      </c>
      <c r="D17" s="21">
        <v>28.34</v>
      </c>
      <c r="E17" s="21">
        <v>64.7</v>
      </c>
      <c r="F17" s="21">
        <v>103.5</v>
      </c>
      <c r="G17" s="21">
        <v>153</v>
      </c>
      <c r="H17" s="21">
        <v>13</v>
      </c>
      <c r="I17" s="21">
        <v>153</v>
      </c>
      <c r="J17" s="22" t="s">
        <v>1</v>
      </c>
      <c r="L17" s="21" t="str">
        <f t="shared" si="1"/>
        <v>TC_Ad_Login</v>
      </c>
      <c r="M17" s="21">
        <f t="shared" si="1"/>
        <v>52</v>
      </c>
      <c r="N17" s="21">
        <f t="shared" si="0"/>
        <v>28.34</v>
      </c>
      <c r="O17" s="21">
        <f t="shared" si="0"/>
        <v>64.7</v>
      </c>
      <c r="P17" s="21">
        <f t="shared" si="0"/>
        <v>103.5</v>
      </c>
      <c r="Q17" s="21">
        <f t="shared" si="0"/>
        <v>153</v>
      </c>
      <c r="R17" s="21">
        <f t="shared" si="0"/>
        <v>13</v>
      </c>
      <c r="S17" s="21">
        <f t="shared" si="0"/>
        <v>153</v>
      </c>
      <c r="T17" s="22" t="str">
        <f t="shared" si="0"/>
        <v>-</v>
      </c>
    </row>
    <row r="18" spans="2:20" ht="15" thickBot="1" x14ac:dyDescent="0.35">
      <c r="B18" s="21" t="s">
        <v>27</v>
      </c>
      <c r="C18" s="21">
        <v>50</v>
      </c>
      <c r="D18" s="21">
        <v>30.47</v>
      </c>
      <c r="E18" s="21">
        <v>78.2</v>
      </c>
      <c r="F18" s="21">
        <v>86</v>
      </c>
      <c r="G18" s="21">
        <v>114</v>
      </c>
      <c r="H18" s="21">
        <v>10</v>
      </c>
      <c r="I18" s="21">
        <v>114</v>
      </c>
      <c r="J18" s="22" t="s">
        <v>1</v>
      </c>
      <c r="L18" s="21" t="str">
        <f t="shared" si="1"/>
        <v>TC_Ad_LogOff</v>
      </c>
      <c r="M18" s="21">
        <f t="shared" si="1"/>
        <v>50</v>
      </c>
      <c r="N18" s="21">
        <f t="shared" si="0"/>
        <v>30.47</v>
      </c>
      <c r="O18" s="21">
        <f t="shared" si="0"/>
        <v>78.2</v>
      </c>
      <c r="P18" s="21">
        <f t="shared" si="0"/>
        <v>86</v>
      </c>
      <c r="Q18" s="21">
        <f t="shared" si="0"/>
        <v>114</v>
      </c>
      <c r="R18" s="21">
        <f t="shared" si="0"/>
        <v>10</v>
      </c>
      <c r="S18" s="21">
        <f t="shared" si="0"/>
        <v>114</v>
      </c>
      <c r="T18" s="22" t="str">
        <f t="shared" si="0"/>
        <v>-</v>
      </c>
    </row>
    <row r="19" spans="2:20" ht="15" thickBot="1" x14ac:dyDescent="0.35">
      <c r="B19" s="21" t="s">
        <v>29</v>
      </c>
      <c r="C19" s="21">
        <v>252</v>
      </c>
      <c r="D19" s="21">
        <v>20.84</v>
      </c>
      <c r="E19" s="21">
        <v>38.4</v>
      </c>
      <c r="F19" s="21">
        <v>195</v>
      </c>
      <c r="G19" s="21">
        <v>356</v>
      </c>
      <c r="H19" s="21">
        <v>7</v>
      </c>
      <c r="I19" s="21">
        <v>356</v>
      </c>
      <c r="J19" s="22" t="s">
        <v>1</v>
      </c>
      <c r="L19" s="21" t="str">
        <f t="shared" si="1"/>
        <v>TC_Ad_Delete user</v>
      </c>
      <c r="M19" s="21">
        <f t="shared" si="1"/>
        <v>252</v>
      </c>
      <c r="N19" s="21">
        <f t="shared" si="1"/>
        <v>20.84</v>
      </c>
      <c r="O19" s="21">
        <f t="shared" si="1"/>
        <v>38.4</v>
      </c>
      <c r="P19" s="21">
        <f t="shared" si="1"/>
        <v>195</v>
      </c>
      <c r="Q19" s="21">
        <f t="shared" si="1"/>
        <v>356</v>
      </c>
      <c r="R19" s="21">
        <f t="shared" si="1"/>
        <v>7</v>
      </c>
      <c r="S19" s="21">
        <f t="shared" si="1"/>
        <v>356</v>
      </c>
      <c r="T19" s="22" t="str">
        <f t="shared" si="1"/>
        <v>-</v>
      </c>
    </row>
    <row r="20" spans="2:20" ht="15" thickBot="1" x14ac:dyDescent="0.35">
      <c r="B20" s="21" t="s">
        <v>34</v>
      </c>
      <c r="C20" s="21">
        <v>254</v>
      </c>
      <c r="D20" s="21">
        <v>23.8</v>
      </c>
      <c r="E20" s="21">
        <v>46.6</v>
      </c>
      <c r="F20" s="21">
        <v>75.349999999999994</v>
      </c>
      <c r="G20" s="21">
        <v>296</v>
      </c>
      <c r="H20" s="21">
        <v>0</v>
      </c>
      <c r="I20" s="21">
        <v>296</v>
      </c>
      <c r="J20" s="22" t="s">
        <v>1</v>
      </c>
      <c r="L20" s="21" t="str">
        <f t="shared" si="1"/>
        <v>TC_Ad_Add user</v>
      </c>
      <c r="M20" s="21">
        <f t="shared" si="1"/>
        <v>254</v>
      </c>
      <c r="N20" s="21">
        <f t="shared" si="1"/>
        <v>23.8</v>
      </c>
      <c r="O20" s="21">
        <f t="shared" si="1"/>
        <v>46.6</v>
      </c>
      <c r="P20" s="21">
        <f t="shared" si="1"/>
        <v>75.349999999999994</v>
      </c>
      <c r="Q20" s="21">
        <f t="shared" si="1"/>
        <v>296</v>
      </c>
      <c r="R20" s="21">
        <f t="shared" si="1"/>
        <v>0</v>
      </c>
      <c r="S20" s="21">
        <f t="shared" si="1"/>
        <v>296</v>
      </c>
      <c r="T20" s="22" t="str">
        <f t="shared" si="1"/>
        <v>-</v>
      </c>
    </row>
    <row r="21" spans="2:20" ht="15" thickBot="1" x14ac:dyDescent="0.35">
      <c r="B21" s="21" t="s">
        <v>31</v>
      </c>
      <c r="C21" s="21">
        <v>312</v>
      </c>
      <c r="D21" s="21">
        <v>185.57</v>
      </c>
      <c r="E21" s="21">
        <v>388</v>
      </c>
      <c r="F21" s="21">
        <v>422.7</v>
      </c>
      <c r="G21" s="21">
        <v>555.88</v>
      </c>
      <c r="H21" s="21">
        <v>14</v>
      </c>
      <c r="I21" s="21" t="s">
        <v>104</v>
      </c>
      <c r="J21" s="22">
        <v>144</v>
      </c>
      <c r="L21" s="21" t="str">
        <f t="shared" si="1"/>
        <v>TC_Ed_Editpost</v>
      </c>
      <c r="M21" s="21">
        <f t="shared" si="1"/>
        <v>312</v>
      </c>
      <c r="N21" s="21">
        <f t="shared" si="1"/>
        <v>185.57</v>
      </c>
      <c r="O21" s="21">
        <f t="shared" si="1"/>
        <v>388</v>
      </c>
      <c r="P21" s="21">
        <f t="shared" si="1"/>
        <v>422.7</v>
      </c>
      <c r="Q21" s="21">
        <f t="shared" si="1"/>
        <v>555.88</v>
      </c>
      <c r="R21" s="21">
        <f t="shared" si="1"/>
        <v>14</v>
      </c>
      <c r="S21" s="21">
        <f t="shared" si="1"/>
        <v>1790</v>
      </c>
      <c r="T21" s="22">
        <f t="shared" si="1"/>
        <v>144</v>
      </c>
    </row>
    <row r="22" spans="2:20" ht="15" thickBot="1" x14ac:dyDescent="0.35">
      <c r="B22" s="21" t="s">
        <v>32</v>
      </c>
      <c r="C22" s="21" t="s">
        <v>174</v>
      </c>
      <c r="D22" s="21">
        <v>44.86</v>
      </c>
      <c r="E22" s="21">
        <v>184.9</v>
      </c>
      <c r="F22" s="21">
        <v>353.6</v>
      </c>
      <c r="G22" s="21" t="s">
        <v>47</v>
      </c>
      <c r="H22" s="21">
        <v>3</v>
      </c>
      <c r="I22" s="21" t="s">
        <v>119</v>
      </c>
      <c r="J22" s="22">
        <v>29</v>
      </c>
      <c r="L22" s="21" t="str">
        <f t="shared" si="1"/>
        <v>leave a comment</v>
      </c>
      <c r="M22" s="21">
        <f t="shared" si="1"/>
        <v>2230</v>
      </c>
      <c r="N22" s="21">
        <f t="shared" si="1"/>
        <v>44.86</v>
      </c>
      <c r="O22" s="21">
        <f t="shared" si="1"/>
        <v>184.9</v>
      </c>
      <c r="P22" s="21">
        <f t="shared" si="1"/>
        <v>353.6</v>
      </c>
      <c r="Q22" s="21">
        <f t="shared" si="1"/>
        <v>1560</v>
      </c>
      <c r="R22" s="21">
        <f t="shared" si="1"/>
        <v>3</v>
      </c>
      <c r="S22" s="21">
        <f t="shared" si="1"/>
        <v>1570</v>
      </c>
      <c r="T22" s="22">
        <f t="shared" si="1"/>
        <v>29</v>
      </c>
    </row>
    <row r="23" spans="2:20" ht="15" thickBot="1" x14ac:dyDescent="0.35">
      <c r="B23" s="21" t="s">
        <v>7</v>
      </c>
      <c r="C23" s="21" t="s">
        <v>127</v>
      </c>
      <c r="D23" s="21">
        <v>18.309999999999999</v>
      </c>
      <c r="E23" s="21">
        <v>41</v>
      </c>
      <c r="F23" s="21">
        <v>84.9</v>
      </c>
      <c r="G23" s="21">
        <v>364.97</v>
      </c>
      <c r="H23" s="21">
        <v>0</v>
      </c>
      <c r="I23" s="21">
        <v>365</v>
      </c>
      <c r="J23" s="22">
        <v>5</v>
      </c>
      <c r="L23" s="21" t="str">
        <f t="shared" si="1"/>
        <v>TC_Open Predefined Date</v>
      </c>
      <c r="M23" s="21">
        <f t="shared" si="1"/>
        <v>5210</v>
      </c>
      <c r="N23" s="21">
        <f t="shared" si="1"/>
        <v>18.309999999999999</v>
      </c>
      <c r="O23" s="21">
        <f t="shared" si="1"/>
        <v>41</v>
      </c>
      <c r="P23" s="21">
        <f t="shared" si="1"/>
        <v>84.9</v>
      </c>
      <c r="Q23" s="21">
        <f t="shared" si="1"/>
        <v>364.97</v>
      </c>
      <c r="R23" s="21">
        <f t="shared" si="1"/>
        <v>0</v>
      </c>
      <c r="S23" s="21">
        <f t="shared" si="1"/>
        <v>365</v>
      </c>
      <c r="T23" s="22">
        <f t="shared" si="1"/>
        <v>5</v>
      </c>
    </row>
    <row r="24" spans="2:20" ht="15" thickBot="1" x14ac:dyDescent="0.35">
      <c r="B24" s="21" t="s">
        <v>2</v>
      </c>
      <c r="C24" s="21" t="s">
        <v>107</v>
      </c>
      <c r="D24" s="21">
        <v>93.24</v>
      </c>
      <c r="E24" s="21">
        <v>260.39999999999998</v>
      </c>
      <c r="F24" s="21">
        <v>407.4</v>
      </c>
      <c r="G24" s="21">
        <v>649.94000000000005</v>
      </c>
      <c r="H24" s="21">
        <v>0</v>
      </c>
      <c r="I24" s="21">
        <v>650</v>
      </c>
      <c r="J24" s="22">
        <v>4</v>
      </c>
      <c r="L24" s="21" t="str">
        <f t="shared" si="1"/>
        <v>TC_Search by Name</v>
      </c>
      <c r="M24" s="21">
        <f t="shared" si="1"/>
        <v>5070</v>
      </c>
      <c r="N24" s="21">
        <f t="shared" si="1"/>
        <v>93.24</v>
      </c>
      <c r="O24" s="21">
        <f t="shared" si="1"/>
        <v>260.39999999999998</v>
      </c>
      <c r="P24" s="21">
        <f t="shared" si="1"/>
        <v>407.4</v>
      </c>
      <c r="Q24" s="21">
        <f t="shared" si="1"/>
        <v>649.94000000000005</v>
      </c>
      <c r="R24" s="21">
        <f t="shared" si="1"/>
        <v>0</v>
      </c>
      <c r="S24" s="21">
        <f t="shared" si="1"/>
        <v>650</v>
      </c>
      <c r="T24" s="22">
        <f t="shared" si="1"/>
        <v>4</v>
      </c>
    </row>
    <row r="25" spans="2:20" ht="15" thickBot="1" x14ac:dyDescent="0.35">
      <c r="B25" s="21" t="s">
        <v>30</v>
      </c>
      <c r="C25" s="21" t="s">
        <v>175</v>
      </c>
      <c r="D25" s="21">
        <v>28.35</v>
      </c>
      <c r="E25" s="21">
        <v>75.8</v>
      </c>
      <c r="F25" s="21">
        <v>114.95</v>
      </c>
      <c r="G25" s="21">
        <v>380.71</v>
      </c>
      <c r="H25" s="21">
        <v>5</v>
      </c>
      <c r="I25" s="21">
        <v>383</v>
      </c>
      <c r="J25" s="22">
        <v>3</v>
      </c>
      <c r="L25" s="21" t="str">
        <f t="shared" si="1"/>
        <v>Open first post</v>
      </c>
      <c r="M25" s="21">
        <f t="shared" si="1"/>
        <v>3960</v>
      </c>
      <c r="N25" s="21">
        <f t="shared" si="1"/>
        <v>28.35</v>
      </c>
      <c r="O25" s="21">
        <f t="shared" si="1"/>
        <v>75.8</v>
      </c>
      <c r="P25" s="21">
        <f t="shared" si="1"/>
        <v>114.95</v>
      </c>
      <c r="Q25" s="21">
        <f t="shared" si="1"/>
        <v>380.71</v>
      </c>
      <c r="R25" s="21">
        <f t="shared" si="1"/>
        <v>5</v>
      </c>
      <c r="S25" s="21">
        <f t="shared" si="1"/>
        <v>383</v>
      </c>
      <c r="T25" s="22">
        <f t="shared" si="1"/>
        <v>3</v>
      </c>
    </row>
    <row r="26" spans="2:20" ht="15" thickBot="1" x14ac:dyDescent="0.35">
      <c r="B26" s="21" t="s">
        <v>4</v>
      </c>
      <c r="C26" s="21">
        <v>146</v>
      </c>
      <c r="D26" s="21">
        <v>20.3</v>
      </c>
      <c r="E26" s="21">
        <v>50.6</v>
      </c>
      <c r="F26" s="21">
        <v>80</v>
      </c>
      <c r="G26" s="21">
        <v>115</v>
      </c>
      <c r="H26" s="21">
        <v>7</v>
      </c>
      <c r="I26" s="21">
        <v>115</v>
      </c>
      <c r="J26" s="22">
        <v>2</v>
      </c>
      <c r="L26" s="21" t="str">
        <f t="shared" si="1"/>
        <v>TC_Open Random page =1</v>
      </c>
      <c r="M26" s="21">
        <f t="shared" si="1"/>
        <v>146</v>
      </c>
      <c r="N26" s="21">
        <f t="shared" si="1"/>
        <v>20.3</v>
      </c>
      <c r="O26" s="21">
        <f t="shared" si="1"/>
        <v>50.6</v>
      </c>
      <c r="P26" s="21">
        <f t="shared" si="1"/>
        <v>80</v>
      </c>
      <c r="Q26" s="21">
        <f t="shared" si="1"/>
        <v>115</v>
      </c>
      <c r="R26" s="21">
        <f t="shared" si="1"/>
        <v>7</v>
      </c>
      <c r="S26" s="21">
        <f t="shared" si="1"/>
        <v>115</v>
      </c>
      <c r="T26" s="22">
        <f t="shared" si="1"/>
        <v>2</v>
      </c>
    </row>
    <row r="27" spans="2:20" ht="15" thickBot="1" x14ac:dyDescent="0.35">
      <c r="B27" s="21" t="s">
        <v>9</v>
      </c>
      <c r="C27" s="21" t="s">
        <v>105</v>
      </c>
      <c r="D27" s="21">
        <v>20.59</v>
      </c>
      <c r="E27" s="21">
        <v>46.9</v>
      </c>
      <c r="F27" s="21">
        <v>89.6</v>
      </c>
      <c r="G27" s="21">
        <v>422.96</v>
      </c>
      <c r="H27" s="21">
        <v>0</v>
      </c>
      <c r="I27" s="21">
        <v>426</v>
      </c>
      <c r="J27" s="22">
        <v>2</v>
      </c>
      <c r="L27" s="21" t="str">
        <f t="shared" si="1"/>
        <v>TC_Open Large Calendar</v>
      </c>
      <c r="M27" s="21">
        <f t="shared" si="1"/>
        <v>1770</v>
      </c>
      <c r="N27" s="21">
        <f t="shared" si="1"/>
        <v>20.59</v>
      </c>
      <c r="O27" s="21">
        <f t="shared" si="1"/>
        <v>46.9</v>
      </c>
      <c r="P27" s="21">
        <f t="shared" si="1"/>
        <v>89.6</v>
      </c>
      <c r="Q27" s="21">
        <f t="shared" si="1"/>
        <v>422.96</v>
      </c>
      <c r="R27" s="21">
        <f t="shared" si="1"/>
        <v>0</v>
      </c>
      <c r="S27" s="21">
        <f t="shared" si="1"/>
        <v>426</v>
      </c>
      <c r="T27" s="22">
        <f t="shared" si="1"/>
        <v>2</v>
      </c>
    </row>
    <row r="28" spans="2:20" ht="15" thickBot="1" x14ac:dyDescent="0.35">
      <c r="B28" s="21" t="s">
        <v>22</v>
      </c>
      <c r="C28" s="21">
        <v>507</v>
      </c>
      <c r="D28" s="21">
        <v>7.29</v>
      </c>
      <c r="E28" s="21">
        <v>15</v>
      </c>
      <c r="F28" s="21">
        <v>34.4</v>
      </c>
      <c r="G28" s="21">
        <v>159.33000000000001</v>
      </c>
      <c r="H28" s="21">
        <v>3</v>
      </c>
      <c r="I28" s="21">
        <v>160</v>
      </c>
      <c r="J28" s="22">
        <v>2</v>
      </c>
      <c r="L28" s="21" t="str">
        <f t="shared" si="1"/>
        <v>TC_Ad_Open USERS menu</v>
      </c>
      <c r="M28" s="21">
        <f t="shared" si="1"/>
        <v>507</v>
      </c>
      <c r="N28" s="21">
        <f t="shared" si="1"/>
        <v>7.29</v>
      </c>
      <c r="O28" s="21">
        <f t="shared" si="1"/>
        <v>15</v>
      </c>
      <c r="P28" s="21">
        <f t="shared" si="1"/>
        <v>34.4</v>
      </c>
      <c r="Q28" s="21">
        <f t="shared" si="1"/>
        <v>159.33000000000001</v>
      </c>
      <c r="R28" s="21">
        <f t="shared" si="1"/>
        <v>3</v>
      </c>
      <c r="S28" s="21">
        <f t="shared" si="1"/>
        <v>160</v>
      </c>
      <c r="T28" s="22">
        <f t="shared" si="1"/>
        <v>2</v>
      </c>
    </row>
    <row r="29" spans="2:20" ht="15" thickBot="1" x14ac:dyDescent="0.35">
      <c r="B29" s="21" t="s">
        <v>35</v>
      </c>
      <c r="C29" s="21" t="s">
        <v>176</v>
      </c>
      <c r="D29" s="21">
        <v>23.74</v>
      </c>
      <c r="E29" s="21">
        <v>57.6</v>
      </c>
      <c r="F29" s="21">
        <v>104.3</v>
      </c>
      <c r="G29" s="21" t="s">
        <v>125</v>
      </c>
      <c r="H29" s="21">
        <v>4</v>
      </c>
      <c r="I29" s="21" t="s">
        <v>133</v>
      </c>
      <c r="J29" s="22">
        <v>2</v>
      </c>
      <c r="L29" s="21" t="str">
        <f t="shared" si="1"/>
        <v>Open Random post</v>
      </c>
      <c r="M29" s="21">
        <f t="shared" si="1"/>
        <v>7440</v>
      </c>
      <c r="N29" s="21">
        <f t="shared" si="1"/>
        <v>23.74</v>
      </c>
      <c r="O29" s="21">
        <f t="shared" si="1"/>
        <v>57.6</v>
      </c>
      <c r="P29" s="21">
        <f t="shared" si="1"/>
        <v>104.3</v>
      </c>
      <c r="Q29" s="21">
        <f t="shared" si="1"/>
        <v>1110</v>
      </c>
      <c r="R29" s="21">
        <f t="shared" si="1"/>
        <v>4</v>
      </c>
      <c r="S29" s="21">
        <f t="shared" si="1"/>
        <v>1120</v>
      </c>
      <c r="T29" s="22">
        <f t="shared" si="1"/>
        <v>2</v>
      </c>
    </row>
    <row r="30" spans="2:20" ht="15" thickBot="1" x14ac:dyDescent="0.35">
      <c r="B30" s="21" t="s">
        <v>0</v>
      </c>
      <c r="C30" s="21">
        <v>355</v>
      </c>
      <c r="D30" s="21">
        <v>21.77</v>
      </c>
      <c r="E30" s="21">
        <v>55.7</v>
      </c>
      <c r="F30" s="21">
        <v>80.849999999999994</v>
      </c>
      <c r="G30" s="21">
        <v>167.72</v>
      </c>
      <c r="H30" s="21">
        <v>8</v>
      </c>
      <c r="I30" s="21">
        <v>168</v>
      </c>
      <c r="J30" s="22">
        <v>1</v>
      </c>
      <c r="L30" s="21" t="str">
        <f t="shared" si="1"/>
        <v>TC_start_Open Home page</v>
      </c>
      <c r="M30" s="21">
        <f t="shared" si="1"/>
        <v>355</v>
      </c>
      <c r="N30" s="21">
        <f t="shared" si="1"/>
        <v>21.77</v>
      </c>
      <c r="O30" s="21">
        <f t="shared" si="1"/>
        <v>55.7</v>
      </c>
      <c r="P30" s="21">
        <f t="shared" si="1"/>
        <v>80.849999999999994</v>
      </c>
      <c r="Q30" s="21">
        <f t="shared" si="1"/>
        <v>167.72</v>
      </c>
      <c r="R30" s="21">
        <f t="shared" si="1"/>
        <v>8</v>
      </c>
      <c r="S30" s="21">
        <f t="shared" si="1"/>
        <v>168</v>
      </c>
      <c r="T30" s="22">
        <f t="shared" si="1"/>
        <v>1</v>
      </c>
    </row>
    <row r="31" spans="2:20" ht="15" thickBot="1" x14ac:dyDescent="0.35">
      <c r="B31" s="21" t="s">
        <v>3</v>
      </c>
      <c r="C31" s="21" t="s">
        <v>59</v>
      </c>
      <c r="D31" s="21">
        <v>21.56</v>
      </c>
      <c r="E31" s="21">
        <v>46.9</v>
      </c>
      <c r="F31" s="21">
        <v>108.2</v>
      </c>
      <c r="G31" s="21">
        <v>252.15</v>
      </c>
      <c r="H31" s="21">
        <v>6</v>
      </c>
      <c r="I31" s="21">
        <v>253</v>
      </c>
      <c r="J31" s="22">
        <v>1</v>
      </c>
      <c r="L31" s="21" t="str">
        <f t="shared" ref="L31:T31" si="2">IF(ISERR(FIND(" K",B31,1)),B31,REPLACE(B31,FIND(" K",B31,1),2,"")*1000)</f>
        <v>TC_Open Random page &gt;1</v>
      </c>
      <c r="M31" s="21">
        <f t="shared" si="2"/>
        <v>1400</v>
      </c>
      <c r="N31" s="21">
        <f t="shared" si="2"/>
        <v>21.56</v>
      </c>
      <c r="O31" s="21">
        <f t="shared" si="2"/>
        <v>46.9</v>
      </c>
      <c r="P31" s="21">
        <f t="shared" si="2"/>
        <v>108.2</v>
      </c>
      <c r="Q31" s="21">
        <f t="shared" si="2"/>
        <v>252.15</v>
      </c>
      <c r="R31" s="21">
        <f t="shared" si="2"/>
        <v>6</v>
      </c>
      <c r="S31" s="21">
        <f t="shared" si="2"/>
        <v>253</v>
      </c>
      <c r="T31" s="22">
        <f t="shared" si="2"/>
        <v>1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45.8</v>
      </c>
    </row>
    <row r="35" spans="12:15" x14ac:dyDescent="0.3">
      <c r="L35" t="s">
        <v>72</v>
      </c>
      <c r="M35">
        <v>39.700000000000003</v>
      </c>
    </row>
    <row r="36" spans="12:15" x14ac:dyDescent="0.3">
      <c r="L36" t="s">
        <v>73</v>
      </c>
      <c r="M36">
        <v>82.6</v>
      </c>
    </row>
    <row r="37" spans="12:15" x14ac:dyDescent="0.3">
      <c r="L37" t="s">
        <v>74</v>
      </c>
      <c r="M37">
        <v>35.9</v>
      </c>
    </row>
    <row r="38" spans="12:15" x14ac:dyDescent="0.3">
      <c r="L38" t="s">
        <v>75</v>
      </c>
      <c r="M38">
        <v>75</v>
      </c>
    </row>
    <row r="39" spans="12:15" x14ac:dyDescent="0.3">
      <c r="L39" t="s">
        <v>76</v>
      </c>
      <c r="M39">
        <v>68.2</v>
      </c>
    </row>
    <row r="40" spans="12:15" x14ac:dyDescent="0.3">
      <c r="L40" t="s">
        <v>92</v>
      </c>
      <c r="M40" s="28" t="s">
        <v>81</v>
      </c>
      <c r="N40" s="24" t="s">
        <v>414</v>
      </c>
    </row>
    <row r="41" spans="12:15" x14ac:dyDescent="0.3">
      <c r="L41" t="s">
        <v>77</v>
      </c>
      <c r="M41" s="7">
        <f>(O41-N41)/1000</f>
        <v>905.68</v>
      </c>
      <c r="N41" t="str">
        <f>MID(N40,FIND("&amp;from=",N40,1)+6,13)</f>
        <v>1677879113951</v>
      </c>
      <c r="O41" t="str">
        <f>MID(N40,FIND("&amp;to=",N40,1)+4,13)</f>
        <v>1677880019631</v>
      </c>
    </row>
    <row r="43" spans="12:15" x14ac:dyDescent="0.3">
      <c r="L43" t="s">
        <v>78</v>
      </c>
      <c r="M43">
        <v>35976</v>
      </c>
    </row>
    <row r="44" spans="12:15" x14ac:dyDescent="0.3">
      <c r="L44" t="s">
        <v>79</v>
      </c>
      <c r="M44">
        <v>195</v>
      </c>
    </row>
    <row r="45" spans="12:15" x14ac:dyDescent="0.3">
      <c r="L45" t="s">
        <v>80</v>
      </c>
      <c r="M45" s="6">
        <f>M44/M43*100</f>
        <v>0.54202801867911943</v>
      </c>
    </row>
  </sheetData>
  <hyperlinks>
    <hyperlink ref="N40" r:id="rId1" xr:uid="{091BBCB2-1A6D-4C69-AEDD-E1BC338F0998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FE529-FDA0-43AC-912A-D53EB8BBCD81}">
  <sheetPr>
    <tabColor theme="9" tint="0.59999389629810485"/>
  </sheetPr>
  <dimension ref="B1:T44"/>
  <sheetViews>
    <sheetView workbookViewId="0">
      <selection activeCell="A8" sqref="A8"/>
    </sheetView>
  </sheetViews>
  <sheetFormatPr defaultRowHeight="14.4" x14ac:dyDescent="0.3"/>
  <cols>
    <col min="2" max="2" width="29.218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Core",MID(CELL("filename",A2),SEARCH("]",CELL("filename",A2))+1,31)," (file mode)")</f>
        <v>Aggregate report data for Core6x6Gb (file mode)</v>
      </c>
      <c r="L1" s="1" t="s">
        <v>417</v>
      </c>
    </row>
    <row r="2" spans="2:20" ht="20.399999999999999" x14ac:dyDescent="0.3">
      <c r="B2" s="23" t="s">
        <v>36</v>
      </c>
      <c r="C2" s="23" t="s">
        <v>37</v>
      </c>
      <c r="D2" s="23" t="s">
        <v>38</v>
      </c>
      <c r="E2" s="23" t="s">
        <v>39</v>
      </c>
      <c r="F2" s="23" t="s">
        <v>40</v>
      </c>
      <c r="G2" s="23" t="s">
        <v>41</v>
      </c>
      <c r="H2" s="23" t="s">
        <v>42</v>
      </c>
      <c r="I2" s="23" t="s">
        <v>43</v>
      </c>
      <c r="J2" s="23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71</v>
      </c>
      <c r="D3" s="21">
        <v>17.260000000000002</v>
      </c>
      <c r="E3" s="21">
        <v>41.2</v>
      </c>
      <c r="F3" s="21">
        <v>55.6</v>
      </c>
      <c r="G3" s="21">
        <v>96</v>
      </c>
      <c r="H3" s="21">
        <v>9</v>
      </c>
      <c r="I3" s="21">
        <v>96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71</v>
      </c>
      <c r="N3" s="21">
        <f t="shared" ref="N3:T18" si="0">IF(ISERR(FIND(" K",D3,1)),D3,REPLACE(D3,FIND(" K",D3,1),2,"")*1000)</f>
        <v>17.260000000000002</v>
      </c>
      <c r="O3" s="21">
        <f t="shared" si="0"/>
        <v>41.2</v>
      </c>
      <c r="P3" s="21">
        <f t="shared" si="0"/>
        <v>55.6</v>
      </c>
      <c r="Q3" s="21">
        <f t="shared" si="0"/>
        <v>96</v>
      </c>
      <c r="R3" s="21">
        <f t="shared" si="0"/>
        <v>9</v>
      </c>
      <c r="S3" s="21">
        <f t="shared" si="0"/>
        <v>96</v>
      </c>
      <c r="T3" s="22" t="str">
        <f t="shared" si="0"/>
        <v>-</v>
      </c>
    </row>
    <row r="4" spans="2:20" ht="15" thickBot="1" x14ac:dyDescent="0.35">
      <c r="B4" s="21" t="s">
        <v>2</v>
      </c>
      <c r="C4" s="21">
        <v>952</v>
      </c>
      <c r="D4" s="21">
        <v>73.290000000000006</v>
      </c>
      <c r="E4" s="21">
        <v>277.39999999999998</v>
      </c>
      <c r="F4" s="21">
        <v>331.75</v>
      </c>
      <c r="G4" s="21">
        <v>508.38</v>
      </c>
      <c r="H4" s="21">
        <v>6</v>
      </c>
      <c r="I4" s="21">
        <v>509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952</v>
      </c>
      <c r="N4" s="21">
        <f t="shared" si="0"/>
        <v>73.290000000000006</v>
      </c>
      <c r="O4" s="21">
        <f t="shared" si="0"/>
        <v>277.39999999999998</v>
      </c>
      <c r="P4" s="21">
        <f t="shared" si="0"/>
        <v>331.75</v>
      </c>
      <c r="Q4" s="21">
        <f t="shared" si="0"/>
        <v>508.38</v>
      </c>
      <c r="R4" s="21">
        <f t="shared" si="0"/>
        <v>6</v>
      </c>
      <c r="S4" s="21">
        <f t="shared" si="0"/>
        <v>509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245</v>
      </c>
      <c r="D5" s="21">
        <v>19.22</v>
      </c>
      <c r="E5" s="21">
        <v>40.9</v>
      </c>
      <c r="F5" s="21">
        <v>102.1</v>
      </c>
      <c r="G5" s="21">
        <v>249.74</v>
      </c>
      <c r="H5" s="21">
        <v>8</v>
      </c>
      <c r="I5" s="21">
        <v>250</v>
      </c>
      <c r="J5" s="22" t="s">
        <v>1</v>
      </c>
      <c r="L5" s="21" t="str">
        <f t="shared" si="1"/>
        <v>TC_Open Random page &gt;1</v>
      </c>
      <c r="M5" s="21">
        <f t="shared" si="1"/>
        <v>245</v>
      </c>
      <c r="N5" s="21">
        <f t="shared" si="0"/>
        <v>19.22</v>
      </c>
      <c r="O5" s="21">
        <f t="shared" si="0"/>
        <v>40.9</v>
      </c>
      <c r="P5" s="21">
        <f t="shared" si="0"/>
        <v>102.1</v>
      </c>
      <c r="Q5" s="21">
        <f t="shared" si="0"/>
        <v>249.74</v>
      </c>
      <c r="R5" s="21">
        <f t="shared" si="0"/>
        <v>8</v>
      </c>
      <c r="S5" s="21">
        <f t="shared" si="0"/>
        <v>250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20</v>
      </c>
      <c r="D6" s="21">
        <v>12.13</v>
      </c>
      <c r="E6" s="21">
        <v>20.6</v>
      </c>
      <c r="F6" s="21">
        <v>21</v>
      </c>
      <c r="G6" s="21">
        <v>21</v>
      </c>
      <c r="H6" s="21">
        <v>7</v>
      </c>
      <c r="I6" s="21">
        <v>21</v>
      </c>
      <c r="J6" s="22" t="s">
        <v>1</v>
      </c>
      <c r="L6" s="21" t="str">
        <f t="shared" si="1"/>
        <v>TC_Open Random page =1</v>
      </c>
      <c r="M6" s="21">
        <f t="shared" si="1"/>
        <v>20</v>
      </c>
      <c r="N6" s="21">
        <f t="shared" si="0"/>
        <v>12.13</v>
      </c>
      <c r="O6" s="21">
        <f t="shared" si="0"/>
        <v>20.6</v>
      </c>
      <c r="P6" s="21">
        <f t="shared" si="0"/>
        <v>21</v>
      </c>
      <c r="Q6" s="21">
        <f t="shared" si="0"/>
        <v>21</v>
      </c>
      <c r="R6" s="21">
        <f t="shared" si="0"/>
        <v>7</v>
      </c>
      <c r="S6" s="21">
        <f t="shared" si="0"/>
        <v>21</v>
      </c>
      <c r="T6" s="22" t="str">
        <f t="shared" si="0"/>
        <v>-</v>
      </c>
    </row>
    <row r="7" spans="2:20" ht="15" thickBot="1" x14ac:dyDescent="0.35">
      <c r="B7" s="21" t="s">
        <v>6</v>
      </c>
      <c r="C7" s="21">
        <v>293</v>
      </c>
      <c r="D7" s="21">
        <v>15.79</v>
      </c>
      <c r="E7" s="21">
        <v>27.9</v>
      </c>
      <c r="F7" s="21">
        <v>36.950000000000003</v>
      </c>
      <c r="G7" s="21">
        <v>342.5</v>
      </c>
      <c r="H7" s="21">
        <v>5</v>
      </c>
      <c r="I7" s="21">
        <v>343</v>
      </c>
      <c r="J7" s="22" t="s">
        <v>1</v>
      </c>
      <c r="L7" s="21" t="str">
        <f t="shared" si="1"/>
        <v>TC_Open Random Date</v>
      </c>
      <c r="M7" s="21">
        <f t="shared" si="1"/>
        <v>293</v>
      </c>
      <c r="N7" s="21">
        <f t="shared" si="0"/>
        <v>15.79</v>
      </c>
      <c r="O7" s="21">
        <f t="shared" si="0"/>
        <v>27.9</v>
      </c>
      <c r="P7" s="21">
        <f t="shared" si="0"/>
        <v>36.950000000000003</v>
      </c>
      <c r="Q7" s="21">
        <f t="shared" si="0"/>
        <v>342.5</v>
      </c>
      <c r="R7" s="21">
        <f t="shared" si="0"/>
        <v>5</v>
      </c>
      <c r="S7" s="21">
        <f t="shared" si="0"/>
        <v>343</v>
      </c>
      <c r="T7" s="22" t="str">
        <f t="shared" si="0"/>
        <v>-</v>
      </c>
    </row>
    <row r="8" spans="2:20" ht="15" thickBot="1" x14ac:dyDescent="0.35">
      <c r="B8" s="21" t="s">
        <v>9</v>
      </c>
      <c r="C8" s="21">
        <v>327</v>
      </c>
      <c r="D8" s="21">
        <v>16.79</v>
      </c>
      <c r="E8" s="21">
        <v>29.9</v>
      </c>
      <c r="F8" s="21">
        <v>56.1</v>
      </c>
      <c r="G8" s="21">
        <v>265.2</v>
      </c>
      <c r="H8" s="21">
        <v>7</v>
      </c>
      <c r="I8" s="21">
        <v>266</v>
      </c>
      <c r="J8" s="22" t="s">
        <v>1</v>
      </c>
      <c r="L8" s="21" t="str">
        <f t="shared" si="1"/>
        <v>TC_Open Large Calendar</v>
      </c>
      <c r="M8" s="21">
        <f t="shared" si="1"/>
        <v>327</v>
      </c>
      <c r="N8" s="21">
        <f t="shared" si="0"/>
        <v>16.79</v>
      </c>
      <c r="O8" s="21">
        <f t="shared" si="0"/>
        <v>29.9</v>
      </c>
      <c r="P8" s="21">
        <f t="shared" si="0"/>
        <v>56.1</v>
      </c>
      <c r="Q8" s="21">
        <f t="shared" si="0"/>
        <v>265.2</v>
      </c>
      <c r="R8" s="21">
        <f t="shared" si="0"/>
        <v>7</v>
      </c>
      <c r="S8" s="21">
        <f t="shared" si="0"/>
        <v>266</v>
      </c>
      <c r="T8" s="22" t="str">
        <f t="shared" si="0"/>
        <v>-</v>
      </c>
    </row>
    <row r="9" spans="2:20" ht="15" thickBot="1" x14ac:dyDescent="0.35">
      <c r="B9" s="21" t="s">
        <v>10</v>
      </c>
      <c r="C9" s="21">
        <v>463</v>
      </c>
      <c r="D9" s="21">
        <v>20.38</v>
      </c>
      <c r="E9" s="21">
        <v>52.1</v>
      </c>
      <c r="F9" s="21">
        <v>85.5</v>
      </c>
      <c r="G9" s="21">
        <v>298.23</v>
      </c>
      <c r="H9" s="21">
        <v>7</v>
      </c>
      <c r="I9" s="21">
        <v>300</v>
      </c>
      <c r="J9" s="22" t="s">
        <v>1</v>
      </c>
      <c r="L9" s="21" t="str">
        <f t="shared" si="1"/>
        <v>TC_Open Home page</v>
      </c>
      <c r="M9" s="21">
        <f t="shared" si="1"/>
        <v>463</v>
      </c>
      <c r="N9" s="21">
        <f t="shared" si="0"/>
        <v>20.38</v>
      </c>
      <c r="O9" s="21">
        <f t="shared" si="0"/>
        <v>52.1</v>
      </c>
      <c r="P9" s="21">
        <f t="shared" si="0"/>
        <v>85.5</v>
      </c>
      <c r="Q9" s="21">
        <f t="shared" si="0"/>
        <v>298.23</v>
      </c>
      <c r="R9" s="21">
        <f t="shared" si="0"/>
        <v>7</v>
      </c>
      <c r="S9" s="21">
        <f t="shared" si="0"/>
        <v>300</v>
      </c>
      <c r="T9" s="22" t="str">
        <f t="shared" si="0"/>
        <v>-</v>
      </c>
    </row>
    <row r="10" spans="2:20" ht="15" thickBot="1" x14ac:dyDescent="0.35">
      <c r="B10" s="21" t="s">
        <v>11</v>
      </c>
      <c r="C10" s="21">
        <v>130</v>
      </c>
      <c r="D10" s="21">
        <v>26.47</v>
      </c>
      <c r="E10" s="21">
        <v>210</v>
      </c>
      <c r="F10" s="21">
        <v>210</v>
      </c>
      <c r="G10" s="21">
        <v>210</v>
      </c>
      <c r="H10" s="21">
        <v>6</v>
      </c>
      <c r="I10" s="21">
        <v>210</v>
      </c>
      <c r="J10" s="22" t="s">
        <v>1</v>
      </c>
      <c r="L10" s="21" t="str">
        <f t="shared" si="1"/>
        <v>TC_Open Contacts</v>
      </c>
      <c r="M10" s="21">
        <f t="shared" si="1"/>
        <v>130</v>
      </c>
      <c r="N10" s="21">
        <f t="shared" si="0"/>
        <v>26.47</v>
      </c>
      <c r="O10" s="21">
        <f t="shared" si="0"/>
        <v>210</v>
      </c>
      <c r="P10" s="21">
        <f t="shared" si="0"/>
        <v>210</v>
      </c>
      <c r="Q10" s="21">
        <f t="shared" si="0"/>
        <v>210</v>
      </c>
      <c r="R10" s="21">
        <f t="shared" si="0"/>
        <v>6</v>
      </c>
      <c r="S10" s="21">
        <f t="shared" si="0"/>
        <v>210</v>
      </c>
      <c r="T10" s="22" t="str">
        <f t="shared" si="0"/>
        <v>-</v>
      </c>
    </row>
    <row r="11" spans="2:20" ht="15" thickBot="1" x14ac:dyDescent="0.35">
      <c r="B11" s="21" t="s">
        <v>12</v>
      </c>
      <c r="C11" s="21">
        <v>2</v>
      </c>
      <c r="D11" s="21">
        <v>62</v>
      </c>
      <c r="E11" s="21">
        <v>65</v>
      </c>
      <c r="F11" s="21">
        <v>65</v>
      </c>
      <c r="G11" s="21">
        <v>65</v>
      </c>
      <c r="H11" s="21">
        <v>59</v>
      </c>
      <c r="I11" s="21">
        <v>65</v>
      </c>
      <c r="J11" s="22" t="s">
        <v>1</v>
      </c>
      <c r="L11" s="21" t="str">
        <f t="shared" si="1"/>
        <v>TC_Ed_Open login page</v>
      </c>
      <c r="M11" s="21">
        <f t="shared" si="1"/>
        <v>2</v>
      </c>
      <c r="N11" s="21">
        <f t="shared" si="0"/>
        <v>62</v>
      </c>
      <c r="O11" s="21">
        <f t="shared" si="0"/>
        <v>65</v>
      </c>
      <c r="P11" s="21">
        <f t="shared" si="0"/>
        <v>65</v>
      </c>
      <c r="Q11" s="21">
        <f t="shared" si="0"/>
        <v>65</v>
      </c>
      <c r="R11" s="21">
        <f t="shared" si="0"/>
        <v>59</v>
      </c>
      <c r="S11" s="21">
        <f t="shared" si="0"/>
        <v>65</v>
      </c>
      <c r="T11" s="22" t="str">
        <f t="shared" si="0"/>
        <v>-</v>
      </c>
    </row>
    <row r="12" spans="2:20" ht="15" thickBot="1" x14ac:dyDescent="0.35">
      <c r="B12" s="21" t="s">
        <v>13</v>
      </c>
      <c r="C12" s="21">
        <v>58</v>
      </c>
      <c r="D12" s="21">
        <v>15.99</v>
      </c>
      <c r="E12" s="21">
        <v>22.8</v>
      </c>
      <c r="F12" s="21">
        <v>178.6</v>
      </c>
      <c r="G12" s="21">
        <v>408</v>
      </c>
      <c r="H12" s="21">
        <v>4</v>
      </c>
      <c r="I12" s="21">
        <v>408</v>
      </c>
      <c r="J12" s="22" t="s">
        <v>1</v>
      </c>
      <c r="L12" s="21" t="str">
        <f t="shared" si="1"/>
        <v>TC_Ed_Open editpost page</v>
      </c>
      <c r="M12" s="21">
        <f t="shared" si="1"/>
        <v>58</v>
      </c>
      <c r="N12" s="21">
        <f t="shared" si="0"/>
        <v>15.99</v>
      </c>
      <c r="O12" s="21">
        <f t="shared" si="0"/>
        <v>22.8</v>
      </c>
      <c r="P12" s="21">
        <f t="shared" si="0"/>
        <v>178.6</v>
      </c>
      <c r="Q12" s="21">
        <f t="shared" si="0"/>
        <v>408</v>
      </c>
      <c r="R12" s="21">
        <f t="shared" si="0"/>
        <v>4</v>
      </c>
      <c r="S12" s="21">
        <f t="shared" si="0"/>
        <v>408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58</v>
      </c>
      <c r="D13" s="21">
        <v>24.37</v>
      </c>
      <c r="E13" s="21">
        <v>72.400000000000006</v>
      </c>
      <c r="F13" s="21">
        <v>82</v>
      </c>
      <c r="G13" s="21">
        <v>82</v>
      </c>
      <c r="H13" s="21">
        <v>10</v>
      </c>
      <c r="I13" s="21">
        <v>82</v>
      </c>
      <c r="J13" s="22" t="s">
        <v>1</v>
      </c>
      <c r="L13" s="21" t="str">
        <f t="shared" si="1"/>
        <v>TC_Ed_Open Random post</v>
      </c>
      <c r="M13" s="21">
        <f t="shared" si="1"/>
        <v>58</v>
      </c>
      <c r="N13" s="21">
        <f t="shared" si="0"/>
        <v>24.37</v>
      </c>
      <c r="O13" s="21">
        <f t="shared" si="0"/>
        <v>72.400000000000006</v>
      </c>
      <c r="P13" s="21">
        <f t="shared" si="0"/>
        <v>82</v>
      </c>
      <c r="Q13" s="21">
        <f t="shared" si="0"/>
        <v>82</v>
      </c>
      <c r="R13" s="21">
        <f t="shared" si="0"/>
        <v>10</v>
      </c>
      <c r="S13" s="21">
        <f t="shared" si="0"/>
        <v>82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58</v>
      </c>
      <c r="D14" s="21">
        <v>13.74</v>
      </c>
      <c r="E14" s="21">
        <v>26</v>
      </c>
      <c r="F14" s="21">
        <v>27.5</v>
      </c>
      <c r="G14" s="21">
        <v>71</v>
      </c>
      <c r="H14" s="21">
        <v>7</v>
      </c>
      <c r="I14" s="21">
        <v>71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58</v>
      </c>
      <c r="N14" s="21">
        <f t="shared" si="0"/>
        <v>13.74</v>
      </c>
      <c r="O14" s="21">
        <f t="shared" si="0"/>
        <v>26</v>
      </c>
      <c r="P14" s="21">
        <f t="shared" si="0"/>
        <v>27.5</v>
      </c>
      <c r="Q14" s="21">
        <f t="shared" si="0"/>
        <v>71</v>
      </c>
      <c r="R14" s="21">
        <f t="shared" si="0"/>
        <v>7</v>
      </c>
      <c r="S14" s="21">
        <f t="shared" si="0"/>
        <v>71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2</v>
      </c>
      <c r="D15" s="21">
        <v>18</v>
      </c>
      <c r="E15" s="21">
        <v>26</v>
      </c>
      <c r="F15" s="21">
        <v>26</v>
      </c>
      <c r="G15" s="21">
        <v>26</v>
      </c>
      <c r="H15" s="21">
        <v>10</v>
      </c>
      <c r="I15" s="21">
        <v>26</v>
      </c>
      <c r="J15" s="22" t="s">
        <v>1</v>
      </c>
      <c r="L15" s="21" t="str">
        <f t="shared" si="1"/>
        <v>TC_Ed_Open Home page</v>
      </c>
      <c r="M15" s="21">
        <f t="shared" si="1"/>
        <v>2</v>
      </c>
      <c r="N15" s="21">
        <f t="shared" si="0"/>
        <v>18</v>
      </c>
      <c r="O15" s="21">
        <f t="shared" si="0"/>
        <v>26</v>
      </c>
      <c r="P15" s="21">
        <f t="shared" si="0"/>
        <v>26</v>
      </c>
      <c r="Q15" s="21">
        <f t="shared" si="0"/>
        <v>26</v>
      </c>
      <c r="R15" s="21">
        <f t="shared" si="0"/>
        <v>10</v>
      </c>
      <c r="S15" s="21">
        <f t="shared" si="0"/>
        <v>26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2</v>
      </c>
      <c r="D16" s="21">
        <v>55</v>
      </c>
      <c r="E16" s="21">
        <v>75</v>
      </c>
      <c r="F16" s="21">
        <v>75</v>
      </c>
      <c r="G16" s="21">
        <v>75</v>
      </c>
      <c r="H16" s="21">
        <v>35</v>
      </c>
      <c r="I16" s="21">
        <v>75</v>
      </c>
      <c r="J16" s="22" t="s">
        <v>1</v>
      </c>
      <c r="L16" s="21" t="str">
        <f t="shared" si="1"/>
        <v>TC_Ed_Login</v>
      </c>
      <c r="M16" s="21">
        <f t="shared" si="1"/>
        <v>2</v>
      </c>
      <c r="N16" s="21">
        <f t="shared" si="0"/>
        <v>55</v>
      </c>
      <c r="O16" s="21">
        <f t="shared" si="0"/>
        <v>75</v>
      </c>
      <c r="P16" s="21">
        <f t="shared" si="0"/>
        <v>75</v>
      </c>
      <c r="Q16" s="21">
        <f t="shared" si="0"/>
        <v>75</v>
      </c>
      <c r="R16" s="21">
        <f t="shared" si="0"/>
        <v>35</v>
      </c>
      <c r="S16" s="21">
        <f t="shared" si="0"/>
        <v>75</v>
      </c>
      <c r="T16" s="22" t="str">
        <f t="shared" si="0"/>
        <v>-</v>
      </c>
    </row>
    <row r="17" spans="2:20" ht="15" thickBot="1" x14ac:dyDescent="0.35">
      <c r="B17" s="21" t="s">
        <v>20</v>
      </c>
      <c r="C17" s="21">
        <v>11</v>
      </c>
      <c r="D17" s="21">
        <v>68.09</v>
      </c>
      <c r="E17" s="21">
        <v>125</v>
      </c>
      <c r="F17" s="21">
        <v>125</v>
      </c>
      <c r="G17" s="21">
        <v>125</v>
      </c>
      <c r="H17" s="21">
        <v>42</v>
      </c>
      <c r="I17" s="21">
        <v>125</v>
      </c>
      <c r="J17" s="22" t="s">
        <v>1</v>
      </c>
      <c r="L17" s="21" t="str">
        <f t="shared" si="1"/>
        <v>TC_Ad_Open login page</v>
      </c>
      <c r="M17" s="21">
        <f t="shared" si="1"/>
        <v>11</v>
      </c>
      <c r="N17" s="21">
        <f t="shared" si="0"/>
        <v>68.09</v>
      </c>
      <c r="O17" s="21">
        <f t="shared" si="0"/>
        <v>125</v>
      </c>
      <c r="P17" s="21">
        <f t="shared" si="0"/>
        <v>125</v>
      </c>
      <c r="Q17" s="21">
        <f t="shared" si="0"/>
        <v>125</v>
      </c>
      <c r="R17" s="21">
        <f t="shared" si="0"/>
        <v>42</v>
      </c>
      <c r="S17" s="21">
        <f t="shared" si="0"/>
        <v>125</v>
      </c>
      <c r="T17" s="22" t="str">
        <f t="shared" si="0"/>
        <v>-</v>
      </c>
    </row>
    <row r="18" spans="2:20" ht="15" thickBot="1" x14ac:dyDescent="0.35">
      <c r="B18" s="21" t="s">
        <v>21</v>
      </c>
      <c r="C18" s="21">
        <v>99</v>
      </c>
      <c r="D18" s="21">
        <v>60.43</v>
      </c>
      <c r="E18" s="21">
        <v>176.4</v>
      </c>
      <c r="F18" s="21">
        <v>238</v>
      </c>
      <c r="G18" s="21">
        <v>528</v>
      </c>
      <c r="H18" s="21">
        <v>13</v>
      </c>
      <c r="I18" s="21">
        <v>528</v>
      </c>
      <c r="J18" s="22" t="s">
        <v>1</v>
      </c>
      <c r="L18" s="21" t="str">
        <f t="shared" si="1"/>
        <v>TC_Ad_Open Users page</v>
      </c>
      <c r="M18" s="21">
        <f t="shared" si="1"/>
        <v>99</v>
      </c>
      <c r="N18" s="21">
        <f t="shared" si="0"/>
        <v>60.43</v>
      </c>
      <c r="O18" s="21">
        <f t="shared" si="0"/>
        <v>176.4</v>
      </c>
      <c r="P18" s="21">
        <f t="shared" si="0"/>
        <v>238</v>
      </c>
      <c r="Q18" s="21">
        <f t="shared" si="0"/>
        <v>528</v>
      </c>
      <c r="R18" s="21">
        <f t="shared" si="0"/>
        <v>13</v>
      </c>
      <c r="S18" s="21">
        <f t="shared" si="0"/>
        <v>528</v>
      </c>
      <c r="T18" s="22" t="str">
        <f t="shared" si="0"/>
        <v>-</v>
      </c>
    </row>
    <row r="19" spans="2:20" ht="15" thickBot="1" x14ac:dyDescent="0.35">
      <c r="B19" s="21" t="s">
        <v>22</v>
      </c>
      <c r="C19" s="21">
        <v>100</v>
      </c>
      <c r="D19" s="21">
        <v>5.52</v>
      </c>
      <c r="E19" s="21">
        <v>16.100000000000001</v>
      </c>
      <c r="F19" s="21">
        <v>17</v>
      </c>
      <c r="G19" s="21">
        <v>53</v>
      </c>
      <c r="H19" s="21">
        <v>2</v>
      </c>
      <c r="I19" s="21">
        <v>53</v>
      </c>
      <c r="J19" s="22" t="s">
        <v>1</v>
      </c>
      <c r="L19" s="21" t="str">
        <f t="shared" si="1"/>
        <v>TC_Ad_Open USERS menu</v>
      </c>
      <c r="M19" s="21">
        <f t="shared" si="1"/>
        <v>100</v>
      </c>
      <c r="N19" s="21">
        <f t="shared" si="1"/>
        <v>5.52</v>
      </c>
      <c r="O19" s="21">
        <f t="shared" si="1"/>
        <v>16.100000000000001</v>
      </c>
      <c r="P19" s="21">
        <f t="shared" si="1"/>
        <v>17</v>
      </c>
      <c r="Q19" s="21">
        <f t="shared" si="1"/>
        <v>53</v>
      </c>
      <c r="R19" s="21">
        <f t="shared" si="1"/>
        <v>2</v>
      </c>
      <c r="S19" s="21">
        <f t="shared" si="1"/>
        <v>53</v>
      </c>
      <c r="T19" s="22" t="str">
        <f t="shared" si="1"/>
        <v>-</v>
      </c>
    </row>
    <row r="20" spans="2:20" ht="15" thickBot="1" x14ac:dyDescent="0.35">
      <c r="B20" s="21" t="s">
        <v>23</v>
      </c>
      <c r="C20" s="21">
        <v>11</v>
      </c>
      <c r="D20" s="21">
        <v>13.54</v>
      </c>
      <c r="E20" s="21">
        <v>28.8</v>
      </c>
      <c r="F20" s="21">
        <v>30</v>
      </c>
      <c r="G20" s="21">
        <v>30</v>
      </c>
      <c r="H20" s="21">
        <v>8</v>
      </c>
      <c r="I20" s="21">
        <v>30</v>
      </c>
      <c r="J20" s="22" t="s">
        <v>1</v>
      </c>
      <c r="L20" s="21" t="str">
        <f t="shared" si="1"/>
        <v>TC_Ad_Open Home page</v>
      </c>
      <c r="M20" s="21">
        <f t="shared" si="1"/>
        <v>11</v>
      </c>
      <c r="N20" s="21">
        <f t="shared" si="1"/>
        <v>13.54</v>
      </c>
      <c r="O20" s="21">
        <f t="shared" si="1"/>
        <v>28.8</v>
      </c>
      <c r="P20" s="21">
        <f t="shared" si="1"/>
        <v>30</v>
      </c>
      <c r="Q20" s="21">
        <f t="shared" si="1"/>
        <v>30</v>
      </c>
      <c r="R20" s="21">
        <f t="shared" si="1"/>
        <v>8</v>
      </c>
      <c r="S20" s="21">
        <f t="shared" si="1"/>
        <v>30</v>
      </c>
      <c r="T20" s="22" t="str">
        <f t="shared" si="1"/>
        <v>-</v>
      </c>
    </row>
    <row r="21" spans="2:20" ht="15" thickBot="1" x14ac:dyDescent="0.35">
      <c r="B21" s="21" t="s">
        <v>24</v>
      </c>
      <c r="C21" s="21">
        <v>100</v>
      </c>
      <c r="D21" s="21">
        <v>4.25</v>
      </c>
      <c r="E21" s="21">
        <v>8.6999999999999993</v>
      </c>
      <c r="F21" s="21">
        <v>21.75</v>
      </c>
      <c r="G21" s="21">
        <v>30.98</v>
      </c>
      <c r="H21" s="21">
        <v>2</v>
      </c>
      <c r="I21" s="21">
        <v>31</v>
      </c>
      <c r="J21" s="22" t="s">
        <v>1</v>
      </c>
      <c r="L21" s="21" t="str">
        <f t="shared" si="1"/>
        <v>TC_Ad_Open Admin Page</v>
      </c>
      <c r="M21" s="21">
        <f t="shared" si="1"/>
        <v>100</v>
      </c>
      <c r="N21" s="21">
        <f t="shared" si="1"/>
        <v>4.25</v>
      </c>
      <c r="O21" s="21">
        <f t="shared" si="1"/>
        <v>8.6999999999999993</v>
      </c>
      <c r="P21" s="21">
        <f t="shared" si="1"/>
        <v>21.75</v>
      </c>
      <c r="Q21" s="21">
        <f t="shared" si="1"/>
        <v>30.98</v>
      </c>
      <c r="R21" s="21">
        <f t="shared" si="1"/>
        <v>2</v>
      </c>
      <c r="S21" s="21">
        <f t="shared" si="1"/>
        <v>31</v>
      </c>
      <c r="T21" s="22" t="str">
        <f t="shared" si="1"/>
        <v>-</v>
      </c>
    </row>
    <row r="22" spans="2:20" ht="15" thickBot="1" x14ac:dyDescent="0.35">
      <c r="B22" s="21" t="s">
        <v>25</v>
      </c>
      <c r="C22" s="21">
        <v>10</v>
      </c>
      <c r="D22" s="21">
        <v>31.79</v>
      </c>
      <c r="E22" s="21">
        <v>51</v>
      </c>
      <c r="F22" s="21">
        <v>51</v>
      </c>
      <c r="G22" s="21">
        <v>51</v>
      </c>
      <c r="H22" s="21">
        <v>18</v>
      </c>
      <c r="I22" s="21">
        <v>51</v>
      </c>
      <c r="J22" s="22" t="s">
        <v>1</v>
      </c>
      <c r="L22" s="21" t="str">
        <f t="shared" si="1"/>
        <v>TC_Ad_Login</v>
      </c>
      <c r="M22" s="21">
        <f t="shared" si="1"/>
        <v>10</v>
      </c>
      <c r="N22" s="21">
        <f t="shared" si="1"/>
        <v>31.79</v>
      </c>
      <c r="O22" s="21">
        <f t="shared" si="1"/>
        <v>51</v>
      </c>
      <c r="P22" s="21">
        <f t="shared" si="1"/>
        <v>51</v>
      </c>
      <c r="Q22" s="21">
        <f t="shared" si="1"/>
        <v>51</v>
      </c>
      <c r="R22" s="21">
        <f t="shared" si="1"/>
        <v>18</v>
      </c>
      <c r="S22" s="21">
        <f t="shared" si="1"/>
        <v>51</v>
      </c>
      <c r="T22" s="22" t="str">
        <f t="shared" si="1"/>
        <v>-</v>
      </c>
    </row>
    <row r="23" spans="2:20" ht="15" thickBot="1" x14ac:dyDescent="0.35">
      <c r="B23" s="21" t="s">
        <v>27</v>
      </c>
      <c r="C23" s="21">
        <v>9</v>
      </c>
      <c r="D23" s="21">
        <v>27.88</v>
      </c>
      <c r="E23" s="21">
        <v>59</v>
      </c>
      <c r="F23" s="21">
        <v>59</v>
      </c>
      <c r="G23" s="21">
        <v>59</v>
      </c>
      <c r="H23" s="21">
        <v>13</v>
      </c>
      <c r="I23" s="21">
        <v>59</v>
      </c>
      <c r="J23" s="22" t="s">
        <v>1</v>
      </c>
      <c r="L23" s="21" t="str">
        <f t="shared" si="1"/>
        <v>TC_Ad_LogOff</v>
      </c>
      <c r="M23" s="21">
        <f t="shared" si="1"/>
        <v>9</v>
      </c>
      <c r="N23" s="21">
        <f t="shared" si="1"/>
        <v>27.88</v>
      </c>
      <c r="O23" s="21">
        <f t="shared" si="1"/>
        <v>59</v>
      </c>
      <c r="P23" s="21">
        <f t="shared" si="1"/>
        <v>59</v>
      </c>
      <c r="Q23" s="21">
        <f t="shared" si="1"/>
        <v>59</v>
      </c>
      <c r="R23" s="21">
        <f t="shared" si="1"/>
        <v>13</v>
      </c>
      <c r="S23" s="21">
        <f t="shared" si="1"/>
        <v>59</v>
      </c>
      <c r="T23" s="22" t="str">
        <f t="shared" si="1"/>
        <v>-</v>
      </c>
    </row>
    <row r="24" spans="2:20" ht="15" thickBot="1" x14ac:dyDescent="0.35">
      <c r="B24" s="21" t="s">
        <v>29</v>
      </c>
      <c r="C24" s="21">
        <v>52</v>
      </c>
      <c r="D24" s="21">
        <v>16.16</v>
      </c>
      <c r="E24" s="21">
        <v>47</v>
      </c>
      <c r="F24" s="21">
        <v>185.05</v>
      </c>
      <c r="G24" s="21">
        <v>205</v>
      </c>
      <c r="H24" s="21">
        <v>8</v>
      </c>
      <c r="I24" s="21">
        <v>205</v>
      </c>
      <c r="J24" s="22" t="s">
        <v>1</v>
      </c>
      <c r="L24" s="21" t="str">
        <f t="shared" si="1"/>
        <v>TC_Ad_Delete user</v>
      </c>
      <c r="M24" s="21">
        <f t="shared" si="1"/>
        <v>52</v>
      </c>
      <c r="N24" s="21">
        <f t="shared" si="1"/>
        <v>16.16</v>
      </c>
      <c r="O24" s="21">
        <f t="shared" si="1"/>
        <v>47</v>
      </c>
      <c r="P24" s="21">
        <f t="shared" si="1"/>
        <v>185.05</v>
      </c>
      <c r="Q24" s="21">
        <f t="shared" si="1"/>
        <v>205</v>
      </c>
      <c r="R24" s="21">
        <f t="shared" si="1"/>
        <v>8</v>
      </c>
      <c r="S24" s="21">
        <f t="shared" si="1"/>
        <v>205</v>
      </c>
      <c r="T24" s="22" t="str">
        <f t="shared" si="1"/>
        <v>-</v>
      </c>
    </row>
    <row r="25" spans="2:20" ht="15" thickBot="1" x14ac:dyDescent="0.35">
      <c r="B25" s="21" t="s">
        <v>34</v>
      </c>
      <c r="C25" s="21">
        <v>47</v>
      </c>
      <c r="D25" s="21">
        <v>19.829999999999998</v>
      </c>
      <c r="E25" s="21">
        <v>39.4</v>
      </c>
      <c r="F25" s="21">
        <v>50.5</v>
      </c>
      <c r="G25" s="21">
        <v>52</v>
      </c>
      <c r="H25" s="21">
        <v>10</v>
      </c>
      <c r="I25" s="21">
        <v>52</v>
      </c>
      <c r="J25" s="22" t="s">
        <v>1</v>
      </c>
      <c r="L25" s="21" t="str">
        <f t="shared" si="1"/>
        <v>TC_Ad_Add user</v>
      </c>
      <c r="M25" s="21">
        <f t="shared" si="1"/>
        <v>47</v>
      </c>
      <c r="N25" s="21">
        <f t="shared" si="1"/>
        <v>19.829999999999998</v>
      </c>
      <c r="O25" s="21">
        <f t="shared" si="1"/>
        <v>39.4</v>
      </c>
      <c r="P25" s="21">
        <f t="shared" si="1"/>
        <v>50.5</v>
      </c>
      <c r="Q25" s="21">
        <f t="shared" si="1"/>
        <v>52</v>
      </c>
      <c r="R25" s="21">
        <f t="shared" si="1"/>
        <v>10</v>
      </c>
      <c r="S25" s="21">
        <f t="shared" si="1"/>
        <v>52</v>
      </c>
      <c r="T25" s="22" t="str">
        <f t="shared" si="1"/>
        <v>-</v>
      </c>
    </row>
    <row r="26" spans="2:20" ht="15" thickBot="1" x14ac:dyDescent="0.35">
      <c r="B26" s="21" t="s">
        <v>30</v>
      </c>
      <c r="C26" s="21">
        <v>678</v>
      </c>
      <c r="D26" s="21">
        <v>26.04</v>
      </c>
      <c r="E26" s="21">
        <v>72.599999999999994</v>
      </c>
      <c r="F26" s="21">
        <v>118.9</v>
      </c>
      <c r="G26" s="21">
        <v>554.73</v>
      </c>
      <c r="H26" s="21">
        <v>7</v>
      </c>
      <c r="I26" s="21">
        <v>557</v>
      </c>
      <c r="J26" s="22" t="s">
        <v>1</v>
      </c>
      <c r="L26" s="21" t="str">
        <f t="shared" si="1"/>
        <v>Open first post</v>
      </c>
      <c r="M26" s="21">
        <f t="shared" si="1"/>
        <v>678</v>
      </c>
      <c r="N26" s="21">
        <f t="shared" si="1"/>
        <v>26.04</v>
      </c>
      <c r="O26" s="21">
        <f t="shared" si="1"/>
        <v>72.599999999999994</v>
      </c>
      <c r="P26" s="21">
        <f t="shared" si="1"/>
        <v>118.9</v>
      </c>
      <c r="Q26" s="21">
        <f t="shared" si="1"/>
        <v>554.73</v>
      </c>
      <c r="R26" s="21">
        <f t="shared" si="1"/>
        <v>7</v>
      </c>
      <c r="S26" s="21">
        <f t="shared" si="1"/>
        <v>557</v>
      </c>
      <c r="T26" s="22" t="str">
        <f t="shared" si="1"/>
        <v>-</v>
      </c>
    </row>
    <row r="27" spans="2:20" ht="15" thickBot="1" x14ac:dyDescent="0.35">
      <c r="B27" s="21" t="s">
        <v>31</v>
      </c>
      <c r="C27" s="21">
        <v>57</v>
      </c>
      <c r="D27" s="21">
        <v>154.66</v>
      </c>
      <c r="E27" s="21">
        <v>329</v>
      </c>
      <c r="F27" s="21">
        <v>398.5</v>
      </c>
      <c r="G27" s="21">
        <v>441</v>
      </c>
      <c r="H27" s="21">
        <v>24</v>
      </c>
      <c r="I27" s="21">
        <v>441</v>
      </c>
      <c r="J27" s="22">
        <v>30</v>
      </c>
      <c r="L27" s="21" t="str">
        <f t="shared" si="1"/>
        <v>TC_Ed_Editpost</v>
      </c>
      <c r="M27" s="21">
        <f t="shared" si="1"/>
        <v>57</v>
      </c>
      <c r="N27" s="21">
        <f t="shared" si="1"/>
        <v>154.66</v>
      </c>
      <c r="O27" s="21">
        <f t="shared" si="1"/>
        <v>329</v>
      </c>
      <c r="P27" s="21">
        <f t="shared" si="1"/>
        <v>398.5</v>
      </c>
      <c r="Q27" s="21">
        <f t="shared" si="1"/>
        <v>441</v>
      </c>
      <c r="R27" s="21">
        <f t="shared" si="1"/>
        <v>24</v>
      </c>
      <c r="S27" s="21">
        <f t="shared" si="1"/>
        <v>441</v>
      </c>
      <c r="T27" s="22">
        <f t="shared" si="1"/>
        <v>30</v>
      </c>
    </row>
    <row r="28" spans="2:20" ht="15" thickBot="1" x14ac:dyDescent="0.35">
      <c r="B28" s="21" t="s">
        <v>32</v>
      </c>
      <c r="C28" s="21">
        <v>377</v>
      </c>
      <c r="D28" s="21">
        <v>31.84</v>
      </c>
      <c r="E28" s="21">
        <v>146.19999999999999</v>
      </c>
      <c r="F28" s="21">
        <v>323</v>
      </c>
      <c r="G28" s="21">
        <v>620.67999999999995</v>
      </c>
      <c r="H28" s="21">
        <v>4</v>
      </c>
      <c r="I28" s="21">
        <v>624</v>
      </c>
      <c r="J28" s="22">
        <v>6</v>
      </c>
      <c r="L28" s="21" t="str">
        <f t="shared" si="1"/>
        <v>leave a comment</v>
      </c>
      <c r="M28" s="21">
        <f t="shared" si="1"/>
        <v>377</v>
      </c>
      <c r="N28" s="21">
        <f t="shared" si="1"/>
        <v>31.84</v>
      </c>
      <c r="O28" s="21">
        <f t="shared" si="1"/>
        <v>146.19999999999999</v>
      </c>
      <c r="P28" s="21">
        <f t="shared" si="1"/>
        <v>323</v>
      </c>
      <c r="Q28" s="21">
        <f t="shared" si="1"/>
        <v>620.67999999999995</v>
      </c>
      <c r="R28" s="21">
        <f t="shared" si="1"/>
        <v>4</v>
      </c>
      <c r="S28" s="21">
        <f t="shared" si="1"/>
        <v>624</v>
      </c>
      <c r="T28" s="22">
        <f t="shared" si="1"/>
        <v>6</v>
      </c>
    </row>
    <row r="29" spans="2:20" ht="15" thickBot="1" x14ac:dyDescent="0.35">
      <c r="B29" s="21" t="s">
        <v>7</v>
      </c>
      <c r="C29" s="21">
        <v>873</v>
      </c>
      <c r="D29" s="21">
        <v>16.75</v>
      </c>
      <c r="E29" s="21">
        <v>36</v>
      </c>
      <c r="F29" s="21">
        <v>127.15</v>
      </c>
      <c r="G29" s="21">
        <v>305.98</v>
      </c>
      <c r="H29" s="21">
        <v>5</v>
      </c>
      <c r="I29" s="21">
        <v>306</v>
      </c>
      <c r="J29" s="22">
        <v>3</v>
      </c>
      <c r="L29" s="21" t="str">
        <f t="shared" si="1"/>
        <v>TC_Open Predefined Date</v>
      </c>
      <c r="M29" s="21">
        <f t="shared" si="1"/>
        <v>873</v>
      </c>
      <c r="N29" s="21">
        <f t="shared" si="1"/>
        <v>16.75</v>
      </c>
      <c r="O29" s="21">
        <f t="shared" si="1"/>
        <v>36</v>
      </c>
      <c r="P29" s="21">
        <f t="shared" si="1"/>
        <v>127.15</v>
      </c>
      <c r="Q29" s="21">
        <f t="shared" si="1"/>
        <v>305.98</v>
      </c>
      <c r="R29" s="21">
        <f t="shared" si="1"/>
        <v>5</v>
      </c>
      <c r="S29" s="21">
        <f t="shared" si="1"/>
        <v>306</v>
      </c>
      <c r="T29" s="22">
        <f t="shared" si="1"/>
        <v>3</v>
      </c>
    </row>
    <row r="30" spans="2:20" ht="15" thickBot="1" x14ac:dyDescent="0.35">
      <c r="B30" s="21" t="s">
        <v>35</v>
      </c>
      <c r="C30" s="21" t="s">
        <v>54</v>
      </c>
      <c r="D30" s="21">
        <v>26.96</v>
      </c>
      <c r="E30" s="21">
        <v>102.3</v>
      </c>
      <c r="F30" s="21">
        <v>248.65</v>
      </c>
      <c r="G30" s="21">
        <v>481.75</v>
      </c>
      <c r="H30" s="21">
        <v>7</v>
      </c>
      <c r="I30" s="21">
        <v>482</v>
      </c>
      <c r="J30" s="22">
        <v>1</v>
      </c>
      <c r="L30" s="21" t="str">
        <f t="shared" si="1"/>
        <v>Open Random post</v>
      </c>
      <c r="M30" s="21">
        <f t="shared" si="1"/>
        <v>1290</v>
      </c>
      <c r="N30" s="21">
        <f t="shared" si="1"/>
        <v>26.96</v>
      </c>
      <c r="O30" s="21">
        <f t="shared" si="1"/>
        <v>102.3</v>
      </c>
      <c r="P30" s="21">
        <f t="shared" si="1"/>
        <v>248.65</v>
      </c>
      <c r="Q30" s="21">
        <f t="shared" si="1"/>
        <v>481.75</v>
      </c>
      <c r="R30" s="21">
        <f t="shared" si="1"/>
        <v>7</v>
      </c>
      <c r="S30" s="21">
        <f t="shared" si="1"/>
        <v>482</v>
      </c>
      <c r="T30" s="22">
        <f t="shared" si="1"/>
        <v>1</v>
      </c>
    </row>
    <row r="31" spans="2:20" ht="15" thickBot="1" x14ac:dyDescent="0.35">
      <c r="L31" s="21"/>
      <c r="M31" s="21"/>
      <c r="N31" s="21"/>
      <c r="O31" s="21"/>
      <c r="P31" s="21"/>
      <c r="Q31" s="21"/>
      <c r="R31" s="21"/>
      <c r="S31" s="21"/>
      <c r="T31" s="22"/>
    </row>
    <row r="32" spans="2:20" x14ac:dyDescent="0.3">
      <c r="L32" s="1" t="s">
        <v>419</v>
      </c>
      <c r="M32" s="1" t="s">
        <v>418</v>
      </c>
    </row>
    <row r="33" spans="12:15" x14ac:dyDescent="0.3">
      <c r="L33" t="s">
        <v>71</v>
      </c>
      <c r="M33">
        <v>44.2</v>
      </c>
    </row>
    <row r="34" spans="12:15" x14ac:dyDescent="0.3">
      <c r="L34" t="s">
        <v>72</v>
      </c>
      <c r="M34">
        <v>36.6</v>
      </c>
    </row>
    <row r="35" spans="12:15" x14ac:dyDescent="0.3">
      <c r="L35" t="s">
        <v>73</v>
      </c>
      <c r="M35">
        <v>87.8</v>
      </c>
    </row>
    <row r="36" spans="12:15" x14ac:dyDescent="0.3">
      <c r="L36" t="s">
        <v>74</v>
      </c>
      <c r="M36">
        <v>29.5</v>
      </c>
    </row>
    <row r="37" spans="12:15" x14ac:dyDescent="0.3">
      <c r="L37" t="s">
        <v>75</v>
      </c>
      <c r="M37">
        <v>55.8</v>
      </c>
    </row>
    <row r="38" spans="12:15" x14ac:dyDescent="0.3">
      <c r="L38" t="s">
        <v>76</v>
      </c>
      <c r="M38">
        <v>51.1</v>
      </c>
    </row>
    <row r="39" spans="12:15" x14ac:dyDescent="0.3">
      <c r="L39" t="s">
        <v>92</v>
      </c>
      <c r="M39" s="27" t="s">
        <v>172</v>
      </c>
      <c r="N39" s="24" t="s">
        <v>415</v>
      </c>
    </row>
    <row r="40" spans="12:15" x14ac:dyDescent="0.3">
      <c r="L40" t="s">
        <v>77</v>
      </c>
      <c r="M40" s="7">
        <f>(O40-N40)/1000</f>
        <v>178.21</v>
      </c>
      <c r="N40" t="str">
        <f>MID(N39,FIND("&amp;from=",N39,1)+6,13)</f>
        <v>1677880597508</v>
      </c>
      <c r="O40" t="str">
        <f>MID(N39,FIND("&amp;to=",N39,1)+4,13)</f>
        <v>1677880775718</v>
      </c>
    </row>
    <row r="42" spans="12:15" x14ac:dyDescent="0.3">
      <c r="L42" t="s">
        <v>78</v>
      </c>
      <c r="M42">
        <v>6398</v>
      </c>
    </row>
    <row r="43" spans="12:15" x14ac:dyDescent="0.3">
      <c r="L43" t="s">
        <v>79</v>
      </c>
      <c r="M43">
        <v>40</v>
      </c>
    </row>
    <row r="44" spans="12:15" x14ac:dyDescent="0.3">
      <c r="L44" t="s">
        <v>80</v>
      </c>
      <c r="M44" s="6">
        <f>M43/M42*100</f>
        <v>0.62519537355423571</v>
      </c>
    </row>
  </sheetData>
  <hyperlinks>
    <hyperlink ref="N39" r:id="rId1" xr:uid="{3AC211EE-6D5A-4DE2-B59D-8956F1855024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97A3C-C476-47CA-BD88-C323790F2E34}">
  <sheetPr>
    <tabColor theme="5"/>
  </sheetPr>
  <dimension ref="B1:T45"/>
  <sheetViews>
    <sheetView workbookViewId="0">
      <selection sqref="A1:XFD1"/>
    </sheetView>
  </sheetViews>
  <sheetFormatPr defaultRowHeight="14.4" x14ac:dyDescent="0.3"/>
  <cols>
    <col min="2" max="2" width="22.88671875" customWidth="1"/>
    <col min="3" max="3" width="13.5546875" bestFit="1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1x6Gb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267</v>
      </c>
      <c r="D3" s="21">
        <v>91.77</v>
      </c>
      <c r="E3" s="21">
        <v>476</v>
      </c>
      <c r="F3" s="21" t="s">
        <v>191</v>
      </c>
      <c r="G3" s="21" t="s">
        <v>192</v>
      </c>
      <c r="H3" s="21">
        <v>5</v>
      </c>
      <c r="I3" s="21" t="s">
        <v>192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267</v>
      </c>
      <c r="N3" s="21">
        <f t="shared" ref="N3:T18" si="0">IF(ISERR(FIND(" K",D3,1)),D3,REPLACE(D3,FIND(" K",D3,1),2,"")*1000)</f>
        <v>91.77</v>
      </c>
      <c r="O3" s="21">
        <f t="shared" si="0"/>
        <v>476</v>
      </c>
      <c r="P3" s="21">
        <f t="shared" si="0"/>
        <v>1600</v>
      </c>
      <c r="Q3" s="21">
        <f t="shared" si="0"/>
        <v>1900</v>
      </c>
      <c r="R3" s="21">
        <f t="shared" si="0"/>
        <v>5</v>
      </c>
      <c r="S3" s="21">
        <f t="shared" si="0"/>
        <v>1900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193</v>
      </c>
      <c r="D4" s="21">
        <v>141.13999999999999</v>
      </c>
      <c r="E4" s="21">
        <v>463.8</v>
      </c>
      <c r="F4" s="21" t="s">
        <v>194</v>
      </c>
      <c r="G4" s="21" t="s">
        <v>195</v>
      </c>
      <c r="H4" s="21">
        <v>0</v>
      </c>
      <c r="I4" s="21" t="s">
        <v>196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3970</v>
      </c>
      <c r="N4" s="21">
        <f t="shared" si="0"/>
        <v>141.13999999999999</v>
      </c>
      <c r="O4" s="21">
        <f t="shared" si="0"/>
        <v>463.8</v>
      </c>
      <c r="P4" s="21">
        <f t="shared" si="0"/>
        <v>3160</v>
      </c>
      <c r="Q4" s="21">
        <f t="shared" si="0"/>
        <v>8250</v>
      </c>
      <c r="R4" s="21">
        <f t="shared" si="0"/>
        <v>0</v>
      </c>
      <c r="S4" s="21">
        <f t="shared" si="0"/>
        <v>8260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921</v>
      </c>
      <c r="D5" s="21">
        <v>89.88</v>
      </c>
      <c r="E5" s="21">
        <v>638.5</v>
      </c>
      <c r="F5" s="21" t="s">
        <v>97</v>
      </c>
      <c r="G5" s="21" t="s">
        <v>197</v>
      </c>
      <c r="H5" s="21">
        <v>5</v>
      </c>
      <c r="I5" s="21" t="s">
        <v>198</v>
      </c>
      <c r="J5" s="22" t="s">
        <v>1</v>
      </c>
      <c r="L5" s="21" t="str">
        <f t="shared" si="1"/>
        <v>TC_Open Random page &gt;1</v>
      </c>
      <c r="M5" s="21">
        <f t="shared" si="1"/>
        <v>921</v>
      </c>
      <c r="N5" s="21">
        <f t="shared" si="0"/>
        <v>89.88</v>
      </c>
      <c r="O5" s="21">
        <f t="shared" si="0"/>
        <v>638.5</v>
      </c>
      <c r="P5" s="21">
        <f t="shared" si="0"/>
        <v>1860</v>
      </c>
      <c r="Q5" s="21">
        <f t="shared" si="0"/>
        <v>5850</v>
      </c>
      <c r="R5" s="21">
        <f t="shared" si="0"/>
        <v>5</v>
      </c>
      <c r="S5" s="21">
        <f t="shared" si="0"/>
        <v>5900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9</v>
      </c>
      <c r="D6" s="21">
        <v>18.940000000000001</v>
      </c>
      <c r="E6" s="21">
        <v>143</v>
      </c>
      <c r="F6" s="21">
        <v>143</v>
      </c>
      <c r="G6" s="21">
        <v>143</v>
      </c>
      <c r="H6" s="21">
        <v>6</v>
      </c>
      <c r="I6" s="21">
        <v>143</v>
      </c>
      <c r="J6" s="22" t="s">
        <v>1</v>
      </c>
      <c r="L6" s="21" t="str">
        <f t="shared" si="1"/>
        <v>TC_Open Random page =1</v>
      </c>
      <c r="M6" s="21">
        <f t="shared" si="1"/>
        <v>9</v>
      </c>
      <c r="N6" s="21">
        <f t="shared" si="0"/>
        <v>18.940000000000001</v>
      </c>
      <c r="O6" s="21">
        <f t="shared" si="0"/>
        <v>143</v>
      </c>
      <c r="P6" s="21">
        <f t="shared" si="0"/>
        <v>143</v>
      </c>
      <c r="Q6" s="21">
        <f t="shared" si="0"/>
        <v>143</v>
      </c>
      <c r="R6" s="21">
        <f t="shared" si="0"/>
        <v>6</v>
      </c>
      <c r="S6" s="21">
        <f t="shared" si="0"/>
        <v>143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110</v>
      </c>
      <c r="D7" s="21">
        <v>76.680000000000007</v>
      </c>
      <c r="E7" s="21">
        <v>245.1</v>
      </c>
      <c r="F7" s="21">
        <v>908</v>
      </c>
      <c r="G7" s="21" t="s">
        <v>199</v>
      </c>
      <c r="H7" s="21">
        <v>3</v>
      </c>
      <c r="I7" s="21" t="s">
        <v>200</v>
      </c>
      <c r="J7" s="22" t="s">
        <v>1</v>
      </c>
      <c r="L7" s="21" t="str">
        <f t="shared" si="1"/>
        <v>TC_Open Random Date</v>
      </c>
      <c r="M7" s="21">
        <f t="shared" si="1"/>
        <v>1310</v>
      </c>
      <c r="N7" s="21">
        <f t="shared" si="0"/>
        <v>76.680000000000007</v>
      </c>
      <c r="O7" s="21">
        <f t="shared" si="0"/>
        <v>245.1</v>
      </c>
      <c r="P7" s="21">
        <f t="shared" si="0"/>
        <v>908</v>
      </c>
      <c r="Q7" s="21">
        <f t="shared" si="0"/>
        <v>6000</v>
      </c>
      <c r="R7" s="21">
        <f t="shared" si="0"/>
        <v>3</v>
      </c>
      <c r="S7" s="21">
        <f t="shared" si="0"/>
        <v>6040</v>
      </c>
      <c r="T7" s="22" t="str">
        <f t="shared" si="0"/>
        <v>-</v>
      </c>
    </row>
    <row r="8" spans="2:20" ht="15" thickBot="1" x14ac:dyDescent="0.35">
      <c r="B8" s="21" t="s">
        <v>7</v>
      </c>
      <c r="C8" s="21" t="s">
        <v>201</v>
      </c>
      <c r="D8" s="21">
        <v>74.69</v>
      </c>
      <c r="E8" s="21">
        <v>385.7</v>
      </c>
      <c r="F8" s="21" t="s">
        <v>150</v>
      </c>
      <c r="G8" s="21" t="s">
        <v>202</v>
      </c>
      <c r="H8" s="21">
        <v>0</v>
      </c>
      <c r="I8" s="21" t="s">
        <v>203</v>
      </c>
      <c r="J8" s="22" t="s">
        <v>1</v>
      </c>
      <c r="L8" s="21" t="str">
        <f t="shared" si="1"/>
        <v>TC_Open Predefined Date</v>
      </c>
      <c r="M8" s="21">
        <f t="shared" si="1"/>
        <v>3930</v>
      </c>
      <c r="N8" s="21">
        <f t="shared" si="0"/>
        <v>74.69</v>
      </c>
      <c r="O8" s="21">
        <f t="shared" si="0"/>
        <v>385.7</v>
      </c>
      <c r="P8" s="21">
        <f t="shared" si="0"/>
        <v>1620</v>
      </c>
      <c r="Q8" s="21">
        <f t="shared" si="0"/>
        <v>7530</v>
      </c>
      <c r="R8" s="21">
        <f t="shared" si="0"/>
        <v>0</v>
      </c>
      <c r="S8" s="21">
        <f t="shared" si="0"/>
        <v>7560</v>
      </c>
      <c r="T8" s="22" t="str">
        <f t="shared" si="0"/>
        <v>-</v>
      </c>
    </row>
    <row r="9" spans="2:20" ht="15" thickBot="1" x14ac:dyDescent="0.35">
      <c r="B9" s="21" t="s">
        <v>9</v>
      </c>
      <c r="C9" s="21" t="s">
        <v>54</v>
      </c>
      <c r="D9" s="21">
        <v>80.94</v>
      </c>
      <c r="E9" s="21">
        <v>171.9</v>
      </c>
      <c r="F9" s="21">
        <v>549.29999999999995</v>
      </c>
      <c r="G9" s="21" t="s">
        <v>204</v>
      </c>
      <c r="H9" s="21">
        <v>5</v>
      </c>
      <c r="I9" s="21" t="s">
        <v>205</v>
      </c>
      <c r="J9" s="22" t="s">
        <v>1</v>
      </c>
      <c r="L9" s="21" t="str">
        <f t="shared" si="1"/>
        <v>TC_Open Large Calendar</v>
      </c>
      <c r="M9" s="21">
        <f t="shared" si="1"/>
        <v>1290</v>
      </c>
      <c r="N9" s="21">
        <f t="shared" si="0"/>
        <v>80.94</v>
      </c>
      <c r="O9" s="21">
        <f t="shared" si="0"/>
        <v>171.9</v>
      </c>
      <c r="P9" s="21">
        <f t="shared" si="0"/>
        <v>549.29999999999995</v>
      </c>
      <c r="Q9" s="21">
        <f t="shared" si="0"/>
        <v>8130.0000000000009</v>
      </c>
      <c r="R9" s="21">
        <f t="shared" si="0"/>
        <v>5</v>
      </c>
      <c r="S9" s="21">
        <f t="shared" si="0"/>
        <v>8170</v>
      </c>
      <c r="T9" s="22" t="str">
        <f t="shared" si="0"/>
        <v>-</v>
      </c>
    </row>
    <row r="10" spans="2:20" ht="15" thickBot="1" x14ac:dyDescent="0.35">
      <c r="B10" s="21" t="s">
        <v>10</v>
      </c>
      <c r="C10" s="21" t="s">
        <v>206</v>
      </c>
      <c r="D10" s="21">
        <v>79.349999999999994</v>
      </c>
      <c r="E10" s="21">
        <v>227.2</v>
      </c>
      <c r="F10" s="21" t="s">
        <v>191</v>
      </c>
      <c r="G10" s="21" t="s">
        <v>207</v>
      </c>
      <c r="H10" s="21">
        <v>0</v>
      </c>
      <c r="I10" s="21" t="s">
        <v>208</v>
      </c>
      <c r="J10" s="22" t="s">
        <v>1</v>
      </c>
      <c r="L10" s="21" t="str">
        <f t="shared" si="1"/>
        <v>TC_Open Home page</v>
      </c>
      <c r="M10" s="21">
        <f t="shared" si="1"/>
        <v>1850</v>
      </c>
      <c r="N10" s="21">
        <f t="shared" si="0"/>
        <v>79.349999999999994</v>
      </c>
      <c r="O10" s="21">
        <f t="shared" si="0"/>
        <v>227.2</v>
      </c>
      <c r="P10" s="21">
        <f t="shared" si="0"/>
        <v>1600</v>
      </c>
      <c r="Q10" s="21">
        <f t="shared" si="0"/>
        <v>5870</v>
      </c>
      <c r="R10" s="21">
        <f t="shared" si="0"/>
        <v>0</v>
      </c>
      <c r="S10" s="21">
        <f t="shared" si="0"/>
        <v>5920</v>
      </c>
      <c r="T10" s="22" t="str">
        <f t="shared" si="0"/>
        <v>-</v>
      </c>
    </row>
    <row r="11" spans="2:20" ht="15" thickBot="1" x14ac:dyDescent="0.35">
      <c r="B11" s="21" t="s">
        <v>11</v>
      </c>
      <c r="C11" s="21">
        <v>532</v>
      </c>
      <c r="D11" s="21">
        <v>95.67</v>
      </c>
      <c r="E11" s="21">
        <v>524.4</v>
      </c>
      <c r="F11" s="21" t="s">
        <v>209</v>
      </c>
      <c r="G11" s="21" t="s">
        <v>210</v>
      </c>
      <c r="H11" s="21">
        <v>3</v>
      </c>
      <c r="I11" s="21" t="s">
        <v>210</v>
      </c>
      <c r="J11" s="22" t="s">
        <v>1</v>
      </c>
      <c r="L11" s="21" t="str">
        <f t="shared" si="1"/>
        <v>TC_Open Contacts</v>
      </c>
      <c r="M11" s="21">
        <f t="shared" si="1"/>
        <v>532</v>
      </c>
      <c r="N11" s="21">
        <f t="shared" si="0"/>
        <v>95.67</v>
      </c>
      <c r="O11" s="21">
        <f t="shared" si="0"/>
        <v>524.4</v>
      </c>
      <c r="P11" s="21">
        <f t="shared" si="0"/>
        <v>1780</v>
      </c>
      <c r="Q11" s="21">
        <f t="shared" si="0"/>
        <v>5010</v>
      </c>
      <c r="R11" s="21">
        <f t="shared" si="0"/>
        <v>3</v>
      </c>
      <c r="S11" s="21">
        <f t="shared" si="0"/>
        <v>5010</v>
      </c>
      <c r="T11" s="22" t="str">
        <f t="shared" si="0"/>
        <v>-</v>
      </c>
    </row>
    <row r="12" spans="2:20" ht="15" thickBot="1" x14ac:dyDescent="0.35">
      <c r="B12" s="21" t="s">
        <v>12</v>
      </c>
      <c r="C12" s="21">
        <v>6</v>
      </c>
      <c r="D12" s="21">
        <v>151.9</v>
      </c>
      <c r="E12" s="21">
        <v>224</v>
      </c>
      <c r="F12" s="21">
        <v>224</v>
      </c>
      <c r="G12" s="21">
        <v>224</v>
      </c>
      <c r="H12" s="21">
        <v>102</v>
      </c>
      <c r="I12" s="21">
        <v>224</v>
      </c>
      <c r="J12" s="22" t="s">
        <v>1</v>
      </c>
      <c r="L12" s="21" t="str">
        <f t="shared" si="1"/>
        <v>TC_Ed_Open login page</v>
      </c>
      <c r="M12" s="21">
        <f t="shared" si="1"/>
        <v>6</v>
      </c>
      <c r="N12" s="21">
        <f t="shared" si="0"/>
        <v>151.9</v>
      </c>
      <c r="O12" s="21">
        <f t="shared" si="0"/>
        <v>224</v>
      </c>
      <c r="P12" s="21">
        <f t="shared" si="0"/>
        <v>224</v>
      </c>
      <c r="Q12" s="21">
        <f t="shared" si="0"/>
        <v>224</v>
      </c>
      <c r="R12" s="21">
        <f t="shared" si="0"/>
        <v>102</v>
      </c>
      <c r="S12" s="21">
        <f t="shared" si="0"/>
        <v>224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284</v>
      </c>
      <c r="D13" s="21">
        <v>53.43</v>
      </c>
      <c r="E13" s="21">
        <v>141.5</v>
      </c>
      <c r="F13" s="21">
        <v>668</v>
      </c>
      <c r="G13" s="21" t="s">
        <v>53</v>
      </c>
      <c r="H13" s="21">
        <v>6</v>
      </c>
      <c r="I13" s="21" t="s">
        <v>53</v>
      </c>
      <c r="J13" s="22" t="s">
        <v>1</v>
      </c>
      <c r="L13" s="21" t="str">
        <f t="shared" si="1"/>
        <v>TC_Ed_Open Random post</v>
      </c>
      <c r="M13" s="21">
        <f t="shared" si="1"/>
        <v>284</v>
      </c>
      <c r="N13" s="21">
        <f t="shared" si="0"/>
        <v>53.43</v>
      </c>
      <c r="O13" s="21">
        <f t="shared" si="0"/>
        <v>141.5</v>
      </c>
      <c r="P13" s="21">
        <f t="shared" si="0"/>
        <v>668</v>
      </c>
      <c r="Q13" s="21">
        <f t="shared" si="0"/>
        <v>1220</v>
      </c>
      <c r="R13" s="21">
        <f t="shared" si="0"/>
        <v>6</v>
      </c>
      <c r="S13" s="21">
        <f t="shared" si="0"/>
        <v>1220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284</v>
      </c>
      <c r="D14" s="21">
        <v>55.18</v>
      </c>
      <c r="E14" s="21">
        <v>147</v>
      </c>
      <c r="F14" s="21">
        <v>699.2</v>
      </c>
      <c r="G14" s="21" t="s">
        <v>136</v>
      </c>
      <c r="H14" s="21">
        <v>5</v>
      </c>
      <c r="I14" s="21" t="s">
        <v>136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284</v>
      </c>
      <c r="N14" s="21">
        <f t="shared" si="0"/>
        <v>55.18</v>
      </c>
      <c r="O14" s="21">
        <f t="shared" si="0"/>
        <v>147</v>
      </c>
      <c r="P14" s="21">
        <f t="shared" si="0"/>
        <v>699.2</v>
      </c>
      <c r="Q14" s="21">
        <f t="shared" si="0"/>
        <v>1350</v>
      </c>
      <c r="R14" s="21">
        <f t="shared" si="0"/>
        <v>5</v>
      </c>
      <c r="S14" s="21">
        <f t="shared" si="0"/>
        <v>1350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6</v>
      </c>
      <c r="D15" s="21">
        <v>33.56</v>
      </c>
      <c r="E15" s="21">
        <v>101</v>
      </c>
      <c r="F15" s="21">
        <v>101</v>
      </c>
      <c r="G15" s="21">
        <v>101</v>
      </c>
      <c r="H15" s="21">
        <v>13</v>
      </c>
      <c r="I15" s="21">
        <v>101</v>
      </c>
      <c r="J15" s="22" t="s">
        <v>1</v>
      </c>
      <c r="L15" s="21" t="str">
        <f t="shared" si="1"/>
        <v>TC_Ed_Open Home page</v>
      </c>
      <c r="M15" s="21">
        <f t="shared" si="1"/>
        <v>6</v>
      </c>
      <c r="N15" s="21">
        <f t="shared" si="0"/>
        <v>33.56</v>
      </c>
      <c r="O15" s="21">
        <f t="shared" si="0"/>
        <v>101</v>
      </c>
      <c r="P15" s="21">
        <f t="shared" si="0"/>
        <v>101</v>
      </c>
      <c r="Q15" s="21">
        <f t="shared" si="0"/>
        <v>101</v>
      </c>
      <c r="R15" s="21">
        <f t="shared" si="0"/>
        <v>13</v>
      </c>
      <c r="S15" s="21">
        <f t="shared" si="0"/>
        <v>101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6</v>
      </c>
      <c r="D16" s="21">
        <v>44.54</v>
      </c>
      <c r="E16" s="21">
        <v>86</v>
      </c>
      <c r="F16" s="21">
        <v>86</v>
      </c>
      <c r="G16" s="21">
        <v>86</v>
      </c>
      <c r="H16" s="21">
        <v>14</v>
      </c>
      <c r="I16" s="21">
        <v>86</v>
      </c>
      <c r="J16" s="22" t="s">
        <v>1</v>
      </c>
      <c r="L16" s="21" t="str">
        <f t="shared" si="1"/>
        <v>TC_Ed_Login</v>
      </c>
      <c r="M16" s="21">
        <f t="shared" si="1"/>
        <v>6</v>
      </c>
      <c r="N16" s="21">
        <f t="shared" si="0"/>
        <v>44.54</v>
      </c>
      <c r="O16" s="21">
        <f t="shared" si="0"/>
        <v>86</v>
      </c>
      <c r="P16" s="21">
        <f t="shared" si="0"/>
        <v>86</v>
      </c>
      <c r="Q16" s="21">
        <f t="shared" si="0"/>
        <v>86</v>
      </c>
      <c r="R16" s="21">
        <f t="shared" si="0"/>
        <v>14</v>
      </c>
      <c r="S16" s="21">
        <f t="shared" si="0"/>
        <v>86</v>
      </c>
      <c r="T16" s="22" t="str">
        <f t="shared" si="0"/>
        <v>-</v>
      </c>
    </row>
    <row r="17" spans="2:20" ht="15" thickBot="1" x14ac:dyDescent="0.35">
      <c r="B17" s="21" t="s">
        <v>19</v>
      </c>
      <c r="C17" s="21">
        <v>4</v>
      </c>
      <c r="D17" s="21">
        <v>10.71</v>
      </c>
      <c r="E17" s="21">
        <v>16</v>
      </c>
      <c r="F17" s="21">
        <v>16</v>
      </c>
      <c r="G17" s="21">
        <v>16</v>
      </c>
      <c r="H17" s="21">
        <v>7</v>
      </c>
      <c r="I17" s="21">
        <v>16</v>
      </c>
      <c r="J17" s="22" t="s">
        <v>1</v>
      </c>
      <c r="L17" s="21" t="str">
        <f t="shared" si="1"/>
        <v>TC_Ed_LogOff</v>
      </c>
      <c r="M17" s="21">
        <f t="shared" si="1"/>
        <v>4</v>
      </c>
      <c r="N17" s="21">
        <f t="shared" si="0"/>
        <v>10.71</v>
      </c>
      <c r="O17" s="21">
        <f t="shared" si="0"/>
        <v>16</v>
      </c>
      <c r="P17" s="21">
        <f t="shared" si="0"/>
        <v>16</v>
      </c>
      <c r="Q17" s="21">
        <f t="shared" si="0"/>
        <v>16</v>
      </c>
      <c r="R17" s="21">
        <f t="shared" si="0"/>
        <v>7</v>
      </c>
      <c r="S17" s="21">
        <f t="shared" si="0"/>
        <v>16</v>
      </c>
      <c r="T17" s="22" t="str">
        <f t="shared" si="0"/>
        <v>-</v>
      </c>
    </row>
    <row r="18" spans="2:20" ht="15" thickBot="1" x14ac:dyDescent="0.35">
      <c r="B18" s="21" t="s">
        <v>20</v>
      </c>
      <c r="C18" s="21">
        <v>45</v>
      </c>
      <c r="D18" s="21">
        <v>914.24</v>
      </c>
      <c r="E18" s="21" t="s">
        <v>211</v>
      </c>
      <c r="F18" s="21" t="s">
        <v>212</v>
      </c>
      <c r="G18" s="21" t="s">
        <v>212</v>
      </c>
      <c r="H18" s="21">
        <v>62</v>
      </c>
      <c r="I18" s="21" t="s">
        <v>212</v>
      </c>
      <c r="J18" s="22" t="s">
        <v>1</v>
      </c>
      <c r="L18" s="21" t="str">
        <f t="shared" si="1"/>
        <v>TC_Ad_Open login page</v>
      </c>
      <c r="M18" s="21">
        <f t="shared" si="1"/>
        <v>45</v>
      </c>
      <c r="N18" s="21">
        <f t="shared" si="0"/>
        <v>914.24</v>
      </c>
      <c r="O18" s="21">
        <f t="shared" si="0"/>
        <v>8700</v>
      </c>
      <c r="P18" s="21">
        <f t="shared" si="0"/>
        <v>10540</v>
      </c>
      <c r="Q18" s="21">
        <f t="shared" si="0"/>
        <v>10540</v>
      </c>
      <c r="R18" s="21">
        <f t="shared" si="0"/>
        <v>62</v>
      </c>
      <c r="S18" s="21">
        <f t="shared" si="0"/>
        <v>10540</v>
      </c>
      <c r="T18" s="22" t="str">
        <f t="shared" si="0"/>
        <v>-</v>
      </c>
    </row>
    <row r="19" spans="2:20" ht="15" thickBot="1" x14ac:dyDescent="0.35">
      <c r="B19" s="21" t="s">
        <v>21</v>
      </c>
      <c r="C19" s="21">
        <v>441</v>
      </c>
      <c r="D19" s="21">
        <v>214.77</v>
      </c>
      <c r="E19" s="21">
        <v>511.8</v>
      </c>
      <c r="F19" s="21" t="s">
        <v>213</v>
      </c>
      <c r="G19" s="21" t="s">
        <v>214</v>
      </c>
      <c r="H19" s="21">
        <v>12</v>
      </c>
      <c r="I19" s="21" t="s">
        <v>214</v>
      </c>
      <c r="J19" s="22" t="s">
        <v>1</v>
      </c>
      <c r="L19" s="21" t="str">
        <f t="shared" si="1"/>
        <v>TC_Ad_Open Users page</v>
      </c>
      <c r="M19" s="21">
        <f t="shared" si="1"/>
        <v>441</v>
      </c>
      <c r="N19" s="21">
        <f t="shared" si="1"/>
        <v>214.77</v>
      </c>
      <c r="O19" s="21">
        <f t="shared" si="1"/>
        <v>511.8</v>
      </c>
      <c r="P19" s="21">
        <f t="shared" si="1"/>
        <v>2930</v>
      </c>
      <c r="Q19" s="21">
        <f t="shared" si="1"/>
        <v>8540</v>
      </c>
      <c r="R19" s="21">
        <f t="shared" si="1"/>
        <v>12</v>
      </c>
      <c r="S19" s="21">
        <f t="shared" si="1"/>
        <v>8540</v>
      </c>
      <c r="T19" s="22" t="str">
        <f t="shared" si="1"/>
        <v>-</v>
      </c>
    </row>
    <row r="20" spans="2:20" ht="15" thickBot="1" x14ac:dyDescent="0.35">
      <c r="B20" s="21" t="s">
        <v>22</v>
      </c>
      <c r="C20" s="21">
        <v>442</v>
      </c>
      <c r="D20" s="21">
        <v>44.02</v>
      </c>
      <c r="E20" s="21">
        <v>151.6</v>
      </c>
      <c r="F20" s="21">
        <v>409.2</v>
      </c>
      <c r="G20" s="21">
        <v>923</v>
      </c>
      <c r="H20" s="21">
        <v>0</v>
      </c>
      <c r="I20" s="21">
        <v>923</v>
      </c>
      <c r="J20" s="22" t="s">
        <v>1</v>
      </c>
      <c r="L20" s="21" t="str">
        <f t="shared" si="1"/>
        <v>TC_Ad_Open USERS menu</v>
      </c>
      <c r="M20" s="21">
        <f t="shared" si="1"/>
        <v>442</v>
      </c>
      <c r="N20" s="21">
        <f t="shared" si="1"/>
        <v>44.02</v>
      </c>
      <c r="O20" s="21">
        <f t="shared" si="1"/>
        <v>151.6</v>
      </c>
      <c r="P20" s="21">
        <f t="shared" si="1"/>
        <v>409.2</v>
      </c>
      <c r="Q20" s="21">
        <f t="shared" si="1"/>
        <v>923</v>
      </c>
      <c r="R20" s="21">
        <f t="shared" si="1"/>
        <v>0</v>
      </c>
      <c r="S20" s="21">
        <f t="shared" si="1"/>
        <v>923</v>
      </c>
      <c r="T20" s="22" t="str">
        <f t="shared" si="1"/>
        <v>-</v>
      </c>
    </row>
    <row r="21" spans="2:20" ht="15" thickBot="1" x14ac:dyDescent="0.35">
      <c r="B21" s="21" t="s">
        <v>23</v>
      </c>
      <c r="C21" s="21">
        <v>45</v>
      </c>
      <c r="D21" s="21">
        <v>45.76</v>
      </c>
      <c r="E21" s="21">
        <v>185.2</v>
      </c>
      <c r="F21" s="21" t="s">
        <v>109</v>
      </c>
      <c r="G21" s="21" t="s">
        <v>215</v>
      </c>
      <c r="H21" s="21">
        <v>5</v>
      </c>
      <c r="I21" s="21" t="s">
        <v>215</v>
      </c>
      <c r="J21" s="22" t="s">
        <v>1</v>
      </c>
      <c r="L21" s="21" t="str">
        <f t="shared" si="1"/>
        <v>TC_Ad_Open Home page</v>
      </c>
      <c r="M21" s="21">
        <f t="shared" si="1"/>
        <v>45</v>
      </c>
      <c r="N21" s="21">
        <f t="shared" si="1"/>
        <v>45.76</v>
      </c>
      <c r="O21" s="21">
        <f t="shared" si="1"/>
        <v>185.2</v>
      </c>
      <c r="P21" s="21">
        <f t="shared" si="1"/>
        <v>1650</v>
      </c>
      <c r="Q21" s="21">
        <f t="shared" si="1"/>
        <v>2060</v>
      </c>
      <c r="R21" s="21">
        <f t="shared" si="1"/>
        <v>5</v>
      </c>
      <c r="S21" s="21">
        <f t="shared" si="1"/>
        <v>2060</v>
      </c>
      <c r="T21" s="22" t="str">
        <f t="shared" si="1"/>
        <v>-</v>
      </c>
    </row>
    <row r="22" spans="2:20" ht="15" thickBot="1" x14ac:dyDescent="0.35">
      <c r="B22" s="21" t="s">
        <v>24</v>
      </c>
      <c r="C22" s="21">
        <v>442</v>
      </c>
      <c r="D22" s="21">
        <v>64.739999999999995</v>
      </c>
      <c r="E22" s="21">
        <v>231</v>
      </c>
      <c r="F22" s="21" t="s">
        <v>101</v>
      </c>
      <c r="G22" s="21" t="s">
        <v>67</v>
      </c>
      <c r="H22" s="21">
        <v>1</v>
      </c>
      <c r="I22" s="21" t="s">
        <v>67</v>
      </c>
      <c r="J22" s="22" t="s">
        <v>1</v>
      </c>
      <c r="L22" s="21" t="str">
        <f t="shared" si="1"/>
        <v>TC_Ad_Open Admin Page</v>
      </c>
      <c r="M22" s="21">
        <f t="shared" si="1"/>
        <v>442</v>
      </c>
      <c r="N22" s="21">
        <f t="shared" si="1"/>
        <v>64.739999999999995</v>
      </c>
      <c r="O22" s="21">
        <f t="shared" si="1"/>
        <v>231</v>
      </c>
      <c r="P22" s="21">
        <f t="shared" si="1"/>
        <v>1200</v>
      </c>
      <c r="Q22" s="21">
        <f t="shared" si="1"/>
        <v>1360</v>
      </c>
      <c r="R22" s="21">
        <f t="shared" si="1"/>
        <v>1</v>
      </c>
      <c r="S22" s="21">
        <f t="shared" si="1"/>
        <v>1360</v>
      </c>
      <c r="T22" s="22" t="str">
        <f t="shared" si="1"/>
        <v>-</v>
      </c>
    </row>
    <row r="23" spans="2:20" ht="15" thickBot="1" x14ac:dyDescent="0.35">
      <c r="B23" s="21" t="s">
        <v>25</v>
      </c>
      <c r="C23" s="21">
        <v>45</v>
      </c>
      <c r="D23" s="21">
        <v>101.53</v>
      </c>
      <c r="E23" s="21">
        <v>457</v>
      </c>
      <c r="F23" s="21">
        <v>559</v>
      </c>
      <c r="G23" s="21">
        <v>559</v>
      </c>
      <c r="H23" s="21">
        <v>12</v>
      </c>
      <c r="I23" s="21">
        <v>559</v>
      </c>
      <c r="J23" s="22" t="s">
        <v>1</v>
      </c>
      <c r="L23" s="21" t="str">
        <f t="shared" si="1"/>
        <v>TC_Ad_Login</v>
      </c>
      <c r="M23" s="21">
        <f t="shared" si="1"/>
        <v>45</v>
      </c>
      <c r="N23" s="21">
        <f t="shared" si="1"/>
        <v>101.53</v>
      </c>
      <c r="O23" s="21">
        <f t="shared" si="1"/>
        <v>457</v>
      </c>
      <c r="P23" s="21">
        <f t="shared" si="1"/>
        <v>559</v>
      </c>
      <c r="Q23" s="21">
        <f t="shared" si="1"/>
        <v>559</v>
      </c>
      <c r="R23" s="21">
        <f t="shared" si="1"/>
        <v>12</v>
      </c>
      <c r="S23" s="21">
        <f t="shared" si="1"/>
        <v>559</v>
      </c>
      <c r="T23" s="22" t="str">
        <f t="shared" si="1"/>
        <v>-</v>
      </c>
    </row>
    <row r="24" spans="2:20" ht="15" thickBot="1" x14ac:dyDescent="0.35">
      <c r="B24" s="21" t="s">
        <v>27</v>
      </c>
      <c r="C24" s="21">
        <v>43</v>
      </c>
      <c r="D24" s="21">
        <v>38.93</v>
      </c>
      <c r="E24" s="21">
        <v>177.2</v>
      </c>
      <c r="F24" s="21">
        <v>316</v>
      </c>
      <c r="G24" s="21">
        <v>942</v>
      </c>
      <c r="H24" s="21">
        <v>6</v>
      </c>
      <c r="I24" s="21">
        <v>942</v>
      </c>
      <c r="J24" s="22" t="s">
        <v>1</v>
      </c>
      <c r="L24" s="21" t="str">
        <f t="shared" si="1"/>
        <v>TC_Ad_LogOff</v>
      </c>
      <c r="M24" s="21">
        <f t="shared" si="1"/>
        <v>43</v>
      </c>
      <c r="N24" s="21">
        <f t="shared" si="1"/>
        <v>38.93</v>
      </c>
      <c r="O24" s="21">
        <f t="shared" si="1"/>
        <v>177.2</v>
      </c>
      <c r="P24" s="21">
        <f t="shared" si="1"/>
        <v>316</v>
      </c>
      <c r="Q24" s="21">
        <f t="shared" si="1"/>
        <v>942</v>
      </c>
      <c r="R24" s="21">
        <f t="shared" si="1"/>
        <v>6</v>
      </c>
      <c r="S24" s="21">
        <f t="shared" si="1"/>
        <v>942</v>
      </c>
      <c r="T24" s="22" t="str">
        <f t="shared" si="1"/>
        <v>-</v>
      </c>
    </row>
    <row r="25" spans="2:20" ht="15" thickBot="1" x14ac:dyDescent="0.35">
      <c r="B25" s="21" t="s">
        <v>29</v>
      </c>
      <c r="C25" s="21">
        <v>225</v>
      </c>
      <c r="D25" s="21">
        <v>229.4</v>
      </c>
      <c r="E25" s="21" t="s">
        <v>56</v>
      </c>
      <c r="F25" s="21" t="s">
        <v>216</v>
      </c>
      <c r="G25" s="21" t="s">
        <v>217</v>
      </c>
      <c r="H25" s="21">
        <v>6</v>
      </c>
      <c r="I25" s="21" t="s">
        <v>218</v>
      </c>
      <c r="J25" s="22" t="s">
        <v>1</v>
      </c>
      <c r="L25" s="21" t="str">
        <f t="shared" si="1"/>
        <v>TC_Ad_Delete user</v>
      </c>
      <c r="M25" s="21">
        <f t="shared" si="1"/>
        <v>225</v>
      </c>
      <c r="N25" s="21">
        <f t="shared" si="1"/>
        <v>229.4</v>
      </c>
      <c r="O25" s="21">
        <f t="shared" si="1"/>
        <v>1280</v>
      </c>
      <c r="P25" s="21">
        <f t="shared" si="1"/>
        <v>2810</v>
      </c>
      <c r="Q25" s="21">
        <f t="shared" si="1"/>
        <v>2870</v>
      </c>
      <c r="R25" s="21">
        <f t="shared" si="1"/>
        <v>6</v>
      </c>
      <c r="S25" s="21">
        <f t="shared" si="1"/>
        <v>2880</v>
      </c>
      <c r="T25" s="22" t="str">
        <f t="shared" si="1"/>
        <v>-</v>
      </c>
    </row>
    <row r="26" spans="2:20" ht="15" thickBot="1" x14ac:dyDescent="0.35">
      <c r="B26" s="21" t="s">
        <v>31</v>
      </c>
      <c r="C26" s="21">
        <v>284</v>
      </c>
      <c r="D26" s="21">
        <v>533.72</v>
      </c>
      <c r="E26" s="21" t="s">
        <v>218</v>
      </c>
      <c r="F26" s="21" t="s">
        <v>219</v>
      </c>
      <c r="G26" s="21" t="s">
        <v>220</v>
      </c>
      <c r="H26" s="21">
        <v>26</v>
      </c>
      <c r="I26" s="21" t="s">
        <v>220</v>
      </c>
      <c r="J26" s="22">
        <v>29</v>
      </c>
      <c r="L26" s="21" t="str">
        <f t="shared" si="1"/>
        <v>TC_Ed_Editpost</v>
      </c>
      <c r="M26" s="21">
        <f t="shared" si="1"/>
        <v>284</v>
      </c>
      <c r="N26" s="21">
        <f t="shared" si="1"/>
        <v>533.72</v>
      </c>
      <c r="O26" s="21">
        <f t="shared" si="1"/>
        <v>2880</v>
      </c>
      <c r="P26" s="21">
        <f t="shared" si="1"/>
        <v>4740</v>
      </c>
      <c r="Q26" s="21">
        <f t="shared" si="1"/>
        <v>9600</v>
      </c>
      <c r="R26" s="21">
        <f t="shared" si="1"/>
        <v>26</v>
      </c>
      <c r="S26" s="21">
        <f t="shared" si="1"/>
        <v>9600</v>
      </c>
      <c r="T26" s="22">
        <f t="shared" si="1"/>
        <v>29</v>
      </c>
    </row>
    <row r="27" spans="2:20" ht="15" thickBot="1" x14ac:dyDescent="0.35">
      <c r="B27" s="21" t="s">
        <v>35</v>
      </c>
      <c r="C27" s="21" t="s">
        <v>221</v>
      </c>
      <c r="D27" s="21">
        <v>76.33</v>
      </c>
      <c r="E27" s="21">
        <v>348.7</v>
      </c>
      <c r="F27" s="21" t="s">
        <v>52</v>
      </c>
      <c r="G27" s="21" t="s">
        <v>222</v>
      </c>
      <c r="H27" s="21">
        <v>1</v>
      </c>
      <c r="I27" s="21" t="s">
        <v>223</v>
      </c>
      <c r="J27" s="22">
        <v>20</v>
      </c>
      <c r="L27" s="21" t="str">
        <f t="shared" si="1"/>
        <v>Open Random post</v>
      </c>
      <c r="M27" s="21">
        <f t="shared" si="1"/>
        <v>5700</v>
      </c>
      <c r="N27" s="21">
        <f t="shared" si="1"/>
        <v>76.33</v>
      </c>
      <c r="O27" s="21">
        <f t="shared" si="1"/>
        <v>348.7</v>
      </c>
      <c r="P27" s="21">
        <f t="shared" si="1"/>
        <v>1190</v>
      </c>
      <c r="Q27" s="21">
        <f t="shared" si="1"/>
        <v>8230</v>
      </c>
      <c r="R27" s="21">
        <f t="shared" si="1"/>
        <v>1</v>
      </c>
      <c r="S27" s="21">
        <f t="shared" si="1"/>
        <v>8240</v>
      </c>
      <c r="T27" s="22">
        <f t="shared" si="1"/>
        <v>20</v>
      </c>
    </row>
    <row r="28" spans="2:20" ht="15" thickBot="1" x14ac:dyDescent="0.35">
      <c r="B28" s="21" t="s">
        <v>30</v>
      </c>
      <c r="C28" s="21" t="s">
        <v>69</v>
      </c>
      <c r="D28" s="21">
        <v>81.61</v>
      </c>
      <c r="E28" s="21">
        <v>250</v>
      </c>
      <c r="F28" s="21" t="s">
        <v>224</v>
      </c>
      <c r="G28" s="21" t="s">
        <v>204</v>
      </c>
      <c r="H28" s="21">
        <v>0</v>
      </c>
      <c r="I28" s="21" t="s">
        <v>147</v>
      </c>
      <c r="J28" s="22">
        <v>17</v>
      </c>
      <c r="L28" s="21" t="str">
        <f t="shared" si="1"/>
        <v>Open first post</v>
      </c>
      <c r="M28" s="21">
        <f t="shared" si="1"/>
        <v>3020</v>
      </c>
      <c r="N28" s="21">
        <f t="shared" si="1"/>
        <v>81.61</v>
      </c>
      <c r="O28" s="21">
        <f t="shared" si="1"/>
        <v>250</v>
      </c>
      <c r="P28" s="21">
        <f t="shared" si="1"/>
        <v>1390</v>
      </c>
      <c r="Q28" s="21">
        <f t="shared" si="1"/>
        <v>8130.0000000000009</v>
      </c>
      <c r="R28" s="21">
        <f t="shared" si="1"/>
        <v>0</v>
      </c>
      <c r="S28" s="21">
        <f t="shared" si="1"/>
        <v>8140.0000000000009</v>
      </c>
      <c r="T28" s="22">
        <f t="shared" si="1"/>
        <v>17</v>
      </c>
    </row>
    <row r="29" spans="2:20" ht="15" thickBot="1" x14ac:dyDescent="0.35">
      <c r="B29" s="21" t="s">
        <v>32</v>
      </c>
      <c r="C29" s="21" t="s">
        <v>126</v>
      </c>
      <c r="D29" s="21">
        <v>108.26</v>
      </c>
      <c r="E29" s="21">
        <v>384.7</v>
      </c>
      <c r="F29" s="21" t="s">
        <v>52</v>
      </c>
      <c r="G29" s="21" t="s">
        <v>225</v>
      </c>
      <c r="H29" s="21">
        <v>0</v>
      </c>
      <c r="I29" s="21" t="s">
        <v>226</v>
      </c>
      <c r="J29" s="22">
        <v>12</v>
      </c>
      <c r="L29" s="21" t="str">
        <f t="shared" si="1"/>
        <v>leave a comment</v>
      </c>
      <c r="M29" s="21">
        <f t="shared" si="1"/>
        <v>1720</v>
      </c>
      <c r="N29" s="21">
        <f t="shared" si="1"/>
        <v>108.26</v>
      </c>
      <c r="O29" s="21">
        <f t="shared" si="1"/>
        <v>384.7</v>
      </c>
      <c r="P29" s="21">
        <f t="shared" si="1"/>
        <v>1190</v>
      </c>
      <c r="Q29" s="21">
        <f t="shared" si="1"/>
        <v>7320</v>
      </c>
      <c r="R29" s="21">
        <f t="shared" si="1"/>
        <v>0</v>
      </c>
      <c r="S29" s="21">
        <f t="shared" si="1"/>
        <v>7370</v>
      </c>
      <c r="T29" s="22">
        <f t="shared" si="1"/>
        <v>12</v>
      </c>
    </row>
    <row r="30" spans="2:20" ht="15" thickBot="1" x14ac:dyDescent="0.35">
      <c r="B30" s="21" t="s">
        <v>34</v>
      </c>
      <c r="C30" s="21">
        <v>216</v>
      </c>
      <c r="D30" s="21">
        <v>355.71</v>
      </c>
      <c r="E30" s="21" t="s">
        <v>69</v>
      </c>
      <c r="F30" s="21" t="s">
        <v>227</v>
      </c>
      <c r="G30" s="21" t="s">
        <v>210</v>
      </c>
      <c r="H30" s="21">
        <v>10</v>
      </c>
      <c r="I30" s="21" t="s">
        <v>210</v>
      </c>
      <c r="J30" s="22">
        <v>2</v>
      </c>
      <c r="L30" s="21" t="str">
        <f t="shared" si="1"/>
        <v>TC_Ad_Add user</v>
      </c>
      <c r="M30" s="21">
        <f t="shared" si="1"/>
        <v>216</v>
      </c>
      <c r="N30" s="21">
        <f t="shared" si="1"/>
        <v>355.71</v>
      </c>
      <c r="O30" s="21">
        <f t="shared" si="1"/>
        <v>3020</v>
      </c>
      <c r="P30" s="21">
        <f t="shared" si="1"/>
        <v>4570</v>
      </c>
      <c r="Q30" s="21">
        <f t="shared" si="1"/>
        <v>5010</v>
      </c>
      <c r="R30" s="21">
        <f t="shared" si="1"/>
        <v>10</v>
      </c>
      <c r="S30" s="21">
        <f t="shared" si="1"/>
        <v>5010</v>
      </c>
      <c r="T30" s="22">
        <f t="shared" si="1"/>
        <v>2</v>
      </c>
    </row>
    <row r="31" spans="2:20" ht="15" thickBot="1" x14ac:dyDescent="0.35">
      <c r="B31" s="21" t="s">
        <v>13</v>
      </c>
      <c r="C31" s="21">
        <v>284</v>
      </c>
      <c r="D31" s="21">
        <v>252.01</v>
      </c>
      <c r="E31" s="21" t="s">
        <v>102</v>
      </c>
      <c r="F31" s="21" t="s">
        <v>228</v>
      </c>
      <c r="G31" s="21" t="s">
        <v>207</v>
      </c>
      <c r="H31" s="21">
        <v>4</v>
      </c>
      <c r="I31" s="21" t="s">
        <v>229</v>
      </c>
      <c r="J31" s="22">
        <v>1</v>
      </c>
      <c r="L31" s="21" t="str">
        <f t="shared" ref="L31:T31" si="2">IF(ISERR(FIND(" K",B31,1)),B31,REPLACE(B31,FIND(" K",B31,1),2,"")*1000)</f>
        <v>TC_Ed_Open editpost page</v>
      </c>
      <c r="M31" s="21">
        <f t="shared" si="2"/>
        <v>284</v>
      </c>
      <c r="N31" s="21">
        <f t="shared" si="2"/>
        <v>252.01</v>
      </c>
      <c r="O31" s="21">
        <f t="shared" si="2"/>
        <v>2490</v>
      </c>
      <c r="P31" s="21">
        <f t="shared" si="2"/>
        <v>4760</v>
      </c>
      <c r="Q31" s="21">
        <f t="shared" si="2"/>
        <v>5870</v>
      </c>
      <c r="R31" s="21">
        <f t="shared" si="2"/>
        <v>4</v>
      </c>
      <c r="S31" s="21">
        <f t="shared" si="2"/>
        <v>5880</v>
      </c>
      <c r="T31" s="22">
        <f t="shared" si="2"/>
        <v>1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36.6</v>
      </c>
    </row>
    <row r="35" spans="12:15" x14ac:dyDescent="0.3">
      <c r="L35" t="s">
        <v>72</v>
      </c>
      <c r="M35">
        <v>30.5</v>
      </c>
    </row>
    <row r="36" spans="12:15" x14ac:dyDescent="0.3">
      <c r="L36" t="s">
        <v>73</v>
      </c>
      <c r="M36">
        <v>100</v>
      </c>
    </row>
    <row r="37" spans="12:15" x14ac:dyDescent="0.3">
      <c r="L37" t="s">
        <v>74</v>
      </c>
      <c r="M37">
        <v>78.8</v>
      </c>
    </row>
    <row r="38" spans="12:15" x14ac:dyDescent="0.3">
      <c r="L38" t="s">
        <v>75</v>
      </c>
      <c r="M38">
        <v>55.3</v>
      </c>
    </row>
    <row r="39" spans="12:15" x14ac:dyDescent="0.3">
      <c r="L39" t="s">
        <v>76</v>
      </c>
      <c r="M39">
        <v>53</v>
      </c>
    </row>
    <row r="40" spans="12:15" x14ac:dyDescent="0.3">
      <c r="L40" t="s">
        <v>92</v>
      </c>
      <c r="M40" s="28" t="s">
        <v>81</v>
      </c>
      <c r="N40" s="24" t="s">
        <v>190</v>
      </c>
    </row>
    <row r="41" spans="12:15" x14ac:dyDescent="0.3">
      <c r="L41" t="s">
        <v>77</v>
      </c>
      <c r="M41" s="7">
        <f>(O41-N41)/1000</f>
        <v>905.36900000000003</v>
      </c>
      <c r="N41" t="str">
        <f>MID(N40,FIND("&amp;from=",N40,1)+6,13)</f>
        <v>1679425396753</v>
      </c>
      <c r="O41" t="str">
        <f>MID(N40,FIND("&amp;to=",N40,1)+4,13)</f>
        <v>1679426302122</v>
      </c>
    </row>
    <row r="43" spans="12:15" x14ac:dyDescent="0.3">
      <c r="L43" t="s">
        <v>78</v>
      </c>
      <c r="M43">
        <v>27611</v>
      </c>
    </row>
    <row r="44" spans="12:15" x14ac:dyDescent="0.3">
      <c r="L44" t="s">
        <v>79</v>
      </c>
      <c r="M44">
        <v>81</v>
      </c>
    </row>
    <row r="45" spans="12:15" x14ac:dyDescent="0.3">
      <c r="L45" t="s">
        <v>80</v>
      </c>
      <c r="M45" s="6">
        <f>M44/M43*100</f>
        <v>0.29336134149433196</v>
      </c>
    </row>
  </sheetData>
  <hyperlinks>
    <hyperlink ref="N40" r:id="rId1" xr:uid="{704B5AFE-E621-4385-A42A-653A6BC27C6B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DF971-A69E-491C-9DFB-0C60A257FC00}">
  <sheetPr>
    <tabColor theme="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2.777343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2x6Gb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265</v>
      </c>
      <c r="D3" s="21">
        <v>167.03</v>
      </c>
      <c r="E3" s="21" t="s">
        <v>382</v>
      </c>
      <c r="F3" s="21" t="s">
        <v>340</v>
      </c>
      <c r="G3" s="21" t="s">
        <v>383</v>
      </c>
      <c r="H3" s="21">
        <v>8</v>
      </c>
      <c r="I3" s="21" t="s">
        <v>383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265</v>
      </c>
      <c r="N3" s="21">
        <f t="shared" ref="N3:T18" si="0">IF(ISERR(FIND(" K",D3,1)),D3,REPLACE(D3,FIND(" K",D3,1),2,"")*1000)</f>
        <v>167.03</v>
      </c>
      <c r="O3" s="21">
        <f t="shared" si="0"/>
        <v>1640</v>
      </c>
      <c r="P3" s="21">
        <f t="shared" si="0"/>
        <v>3350</v>
      </c>
      <c r="Q3" s="21">
        <f t="shared" si="0"/>
        <v>3400</v>
      </c>
      <c r="R3" s="21">
        <f t="shared" si="0"/>
        <v>8</v>
      </c>
      <c r="S3" s="21">
        <f t="shared" si="0"/>
        <v>3400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123</v>
      </c>
      <c r="D4" s="21">
        <v>154.16999999999999</v>
      </c>
      <c r="E4" s="21">
        <v>458.1</v>
      </c>
      <c r="F4" s="21" t="s">
        <v>47</v>
      </c>
      <c r="G4" s="21" t="s">
        <v>384</v>
      </c>
      <c r="H4" s="21">
        <v>0</v>
      </c>
      <c r="I4" s="21" t="s">
        <v>384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3760</v>
      </c>
      <c r="N4" s="21">
        <f t="shared" si="0"/>
        <v>154.16999999999999</v>
      </c>
      <c r="O4" s="21">
        <f t="shared" si="0"/>
        <v>458.1</v>
      </c>
      <c r="P4" s="21">
        <f t="shared" si="0"/>
        <v>1560</v>
      </c>
      <c r="Q4" s="21">
        <f t="shared" si="0"/>
        <v>3770</v>
      </c>
      <c r="R4" s="21">
        <f t="shared" si="0"/>
        <v>0</v>
      </c>
      <c r="S4" s="21">
        <f t="shared" si="0"/>
        <v>3770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983</v>
      </c>
      <c r="D5" s="21">
        <v>72.59</v>
      </c>
      <c r="E5" s="21">
        <v>163.19999999999999</v>
      </c>
      <c r="F5" s="21" t="s">
        <v>98</v>
      </c>
      <c r="G5" s="21" t="s">
        <v>385</v>
      </c>
      <c r="H5" s="21">
        <v>7</v>
      </c>
      <c r="I5" s="21" t="s">
        <v>385</v>
      </c>
      <c r="J5" s="22" t="s">
        <v>1</v>
      </c>
      <c r="L5" s="21" t="str">
        <f t="shared" si="1"/>
        <v>TC_Open Random page &gt;1</v>
      </c>
      <c r="M5" s="21">
        <f t="shared" si="1"/>
        <v>983</v>
      </c>
      <c r="N5" s="21">
        <f t="shared" si="0"/>
        <v>72.59</v>
      </c>
      <c r="O5" s="21">
        <f t="shared" si="0"/>
        <v>163.19999999999999</v>
      </c>
      <c r="P5" s="21">
        <f t="shared" si="0"/>
        <v>2270</v>
      </c>
      <c r="Q5" s="21">
        <f t="shared" si="0"/>
        <v>4280</v>
      </c>
      <c r="R5" s="21">
        <f t="shared" si="0"/>
        <v>7</v>
      </c>
      <c r="S5" s="21">
        <f t="shared" si="0"/>
        <v>4280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9</v>
      </c>
      <c r="D6" s="21">
        <v>16.25</v>
      </c>
      <c r="E6" s="21">
        <v>40</v>
      </c>
      <c r="F6" s="21">
        <v>40</v>
      </c>
      <c r="G6" s="21">
        <v>40</v>
      </c>
      <c r="H6" s="21">
        <v>9</v>
      </c>
      <c r="I6" s="21">
        <v>40</v>
      </c>
      <c r="J6" s="22" t="s">
        <v>1</v>
      </c>
      <c r="L6" s="21" t="str">
        <f t="shared" si="1"/>
        <v>TC_Open Random page =1</v>
      </c>
      <c r="M6" s="21">
        <f t="shared" si="1"/>
        <v>9</v>
      </c>
      <c r="N6" s="21">
        <f t="shared" si="0"/>
        <v>16.25</v>
      </c>
      <c r="O6" s="21">
        <f t="shared" si="0"/>
        <v>40</v>
      </c>
      <c r="P6" s="21">
        <f t="shared" si="0"/>
        <v>40</v>
      </c>
      <c r="Q6" s="21">
        <f t="shared" si="0"/>
        <v>40</v>
      </c>
      <c r="R6" s="21">
        <f t="shared" si="0"/>
        <v>9</v>
      </c>
      <c r="S6" s="21">
        <f t="shared" si="0"/>
        <v>40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343</v>
      </c>
      <c r="D7" s="21">
        <v>78.12</v>
      </c>
      <c r="E7" s="21">
        <v>332.7</v>
      </c>
      <c r="F7" s="21" t="s">
        <v>318</v>
      </c>
      <c r="G7" s="21" t="s">
        <v>298</v>
      </c>
      <c r="H7" s="21">
        <v>0</v>
      </c>
      <c r="I7" s="21" t="s">
        <v>298</v>
      </c>
      <c r="J7" s="22" t="s">
        <v>1</v>
      </c>
      <c r="L7" s="21" t="str">
        <f t="shared" si="1"/>
        <v>TC_Open Random Date</v>
      </c>
      <c r="M7" s="21">
        <f t="shared" si="1"/>
        <v>1330</v>
      </c>
      <c r="N7" s="21">
        <f t="shared" si="0"/>
        <v>78.12</v>
      </c>
      <c r="O7" s="21">
        <f t="shared" si="0"/>
        <v>332.7</v>
      </c>
      <c r="P7" s="21">
        <f t="shared" si="0"/>
        <v>3370</v>
      </c>
      <c r="Q7" s="21">
        <f t="shared" si="0"/>
        <v>3830</v>
      </c>
      <c r="R7" s="21">
        <f t="shared" si="0"/>
        <v>0</v>
      </c>
      <c r="S7" s="21">
        <f t="shared" si="0"/>
        <v>3830</v>
      </c>
      <c r="T7" s="22" t="str">
        <f t="shared" si="0"/>
        <v>-</v>
      </c>
    </row>
    <row r="8" spans="2:20" ht="15" thickBot="1" x14ac:dyDescent="0.35">
      <c r="B8" s="21" t="s">
        <v>7</v>
      </c>
      <c r="C8" s="21" t="s">
        <v>386</v>
      </c>
      <c r="D8" s="21">
        <v>60.49</v>
      </c>
      <c r="E8" s="21">
        <v>337.7</v>
      </c>
      <c r="F8" s="21" t="s">
        <v>387</v>
      </c>
      <c r="G8" s="21" t="s">
        <v>388</v>
      </c>
      <c r="H8" s="21">
        <v>0</v>
      </c>
      <c r="I8" s="21" t="s">
        <v>388</v>
      </c>
      <c r="J8" s="22" t="s">
        <v>1</v>
      </c>
      <c r="L8" s="21" t="str">
        <f t="shared" si="1"/>
        <v>TC_Open Predefined Date</v>
      </c>
      <c r="M8" s="21">
        <f t="shared" si="1"/>
        <v>3850</v>
      </c>
      <c r="N8" s="21">
        <f t="shared" si="0"/>
        <v>60.49</v>
      </c>
      <c r="O8" s="21">
        <f t="shared" si="0"/>
        <v>337.7</v>
      </c>
      <c r="P8" s="21">
        <f t="shared" si="0"/>
        <v>2150</v>
      </c>
      <c r="Q8" s="21">
        <f t="shared" si="0"/>
        <v>4410</v>
      </c>
      <c r="R8" s="21">
        <f t="shared" si="0"/>
        <v>0</v>
      </c>
      <c r="S8" s="21">
        <f t="shared" si="0"/>
        <v>4410</v>
      </c>
      <c r="T8" s="22" t="str">
        <f t="shared" si="0"/>
        <v>-</v>
      </c>
    </row>
    <row r="9" spans="2:20" ht="15" thickBot="1" x14ac:dyDescent="0.35">
      <c r="B9" s="21" t="s">
        <v>9</v>
      </c>
      <c r="C9" s="21" t="s">
        <v>53</v>
      </c>
      <c r="D9" s="21">
        <v>90.89</v>
      </c>
      <c r="E9" s="21">
        <v>763.9</v>
      </c>
      <c r="F9" s="21" t="s">
        <v>389</v>
      </c>
      <c r="G9" s="21" t="s">
        <v>390</v>
      </c>
      <c r="H9" s="21">
        <v>0</v>
      </c>
      <c r="I9" s="21" t="s">
        <v>390</v>
      </c>
      <c r="J9" s="22" t="s">
        <v>1</v>
      </c>
      <c r="L9" s="21" t="str">
        <f t="shared" si="1"/>
        <v>TC_Open Large Calendar</v>
      </c>
      <c r="M9" s="21">
        <f t="shared" si="1"/>
        <v>1220</v>
      </c>
      <c r="N9" s="21">
        <f t="shared" si="0"/>
        <v>90.89</v>
      </c>
      <c r="O9" s="21">
        <f t="shared" si="0"/>
        <v>763.9</v>
      </c>
      <c r="P9" s="21">
        <f t="shared" si="0"/>
        <v>2290</v>
      </c>
      <c r="Q9" s="21">
        <f t="shared" si="0"/>
        <v>2640</v>
      </c>
      <c r="R9" s="21">
        <f t="shared" si="0"/>
        <v>0</v>
      </c>
      <c r="S9" s="21">
        <f t="shared" si="0"/>
        <v>2640</v>
      </c>
      <c r="T9" s="22" t="str">
        <f t="shared" si="0"/>
        <v>-</v>
      </c>
    </row>
    <row r="10" spans="2:20" ht="15" thickBot="1" x14ac:dyDescent="0.35">
      <c r="B10" s="21" t="s">
        <v>10</v>
      </c>
      <c r="C10" s="21" t="s">
        <v>326</v>
      </c>
      <c r="D10" s="21">
        <v>74.459999999999994</v>
      </c>
      <c r="E10" s="21">
        <v>565.5</v>
      </c>
      <c r="F10" s="21" t="s">
        <v>391</v>
      </c>
      <c r="G10" s="21" t="s">
        <v>363</v>
      </c>
      <c r="H10" s="21">
        <v>0</v>
      </c>
      <c r="I10" s="21" t="s">
        <v>363</v>
      </c>
      <c r="J10" s="22" t="s">
        <v>1</v>
      </c>
      <c r="L10" s="21" t="str">
        <f t="shared" si="1"/>
        <v>TC_Open Home page</v>
      </c>
      <c r="M10" s="21">
        <f t="shared" si="1"/>
        <v>2000</v>
      </c>
      <c r="N10" s="21">
        <f t="shared" si="0"/>
        <v>74.459999999999994</v>
      </c>
      <c r="O10" s="21">
        <f t="shared" si="0"/>
        <v>565.5</v>
      </c>
      <c r="P10" s="21">
        <f t="shared" si="0"/>
        <v>2740</v>
      </c>
      <c r="Q10" s="21">
        <f t="shared" si="0"/>
        <v>4270</v>
      </c>
      <c r="R10" s="21">
        <f t="shared" si="0"/>
        <v>0</v>
      </c>
      <c r="S10" s="21">
        <f t="shared" si="0"/>
        <v>4270</v>
      </c>
      <c r="T10" s="22" t="str">
        <f t="shared" si="0"/>
        <v>-</v>
      </c>
    </row>
    <row r="11" spans="2:20" ht="15" thickBot="1" x14ac:dyDescent="0.35">
      <c r="B11" s="21" t="s">
        <v>11</v>
      </c>
      <c r="C11" s="21">
        <v>534</v>
      </c>
      <c r="D11" s="21">
        <v>62.73</v>
      </c>
      <c r="E11" s="21">
        <v>571.1</v>
      </c>
      <c r="F11" s="21">
        <v>976</v>
      </c>
      <c r="G11" s="21" t="s">
        <v>192</v>
      </c>
      <c r="H11" s="21">
        <v>5</v>
      </c>
      <c r="I11" s="21" t="s">
        <v>192</v>
      </c>
      <c r="J11" s="22" t="s">
        <v>1</v>
      </c>
      <c r="L11" s="21" t="str">
        <f t="shared" si="1"/>
        <v>TC_Open Contacts</v>
      </c>
      <c r="M11" s="21">
        <f t="shared" si="1"/>
        <v>534</v>
      </c>
      <c r="N11" s="21">
        <f t="shared" si="0"/>
        <v>62.73</v>
      </c>
      <c r="O11" s="21">
        <f t="shared" si="0"/>
        <v>571.1</v>
      </c>
      <c r="P11" s="21">
        <f t="shared" si="0"/>
        <v>976</v>
      </c>
      <c r="Q11" s="21">
        <f t="shared" si="0"/>
        <v>1900</v>
      </c>
      <c r="R11" s="21">
        <f t="shared" si="0"/>
        <v>5</v>
      </c>
      <c r="S11" s="21">
        <f t="shared" si="0"/>
        <v>1900</v>
      </c>
      <c r="T11" s="22" t="str">
        <f t="shared" si="0"/>
        <v>-</v>
      </c>
    </row>
    <row r="12" spans="2:20" ht="15" thickBot="1" x14ac:dyDescent="0.35">
      <c r="B12" s="21" t="s">
        <v>12</v>
      </c>
      <c r="C12" s="21">
        <v>6</v>
      </c>
      <c r="D12" s="21">
        <v>316.42</v>
      </c>
      <c r="E12" s="21">
        <v>766</v>
      </c>
      <c r="F12" s="21">
        <v>766</v>
      </c>
      <c r="G12" s="21">
        <v>766</v>
      </c>
      <c r="H12" s="21">
        <v>98</v>
      </c>
      <c r="I12" s="21">
        <v>766</v>
      </c>
      <c r="J12" s="22" t="s">
        <v>1</v>
      </c>
      <c r="L12" s="21" t="str">
        <f t="shared" si="1"/>
        <v>TC_Ed_Open login page</v>
      </c>
      <c r="M12" s="21">
        <f t="shared" si="1"/>
        <v>6</v>
      </c>
      <c r="N12" s="21">
        <f t="shared" si="0"/>
        <v>316.42</v>
      </c>
      <c r="O12" s="21">
        <f t="shared" si="0"/>
        <v>766</v>
      </c>
      <c r="P12" s="21">
        <f t="shared" si="0"/>
        <v>766</v>
      </c>
      <c r="Q12" s="21">
        <f t="shared" si="0"/>
        <v>766</v>
      </c>
      <c r="R12" s="21">
        <f t="shared" si="0"/>
        <v>98</v>
      </c>
      <c r="S12" s="21">
        <f t="shared" si="0"/>
        <v>766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293</v>
      </c>
      <c r="D13" s="21">
        <v>49.86</v>
      </c>
      <c r="E13" s="21">
        <v>85.3</v>
      </c>
      <c r="F13" s="21">
        <v>878</v>
      </c>
      <c r="G13" s="21" t="s">
        <v>56</v>
      </c>
      <c r="H13" s="21">
        <v>10</v>
      </c>
      <c r="I13" s="21" t="s">
        <v>56</v>
      </c>
      <c r="J13" s="22" t="s">
        <v>1</v>
      </c>
      <c r="L13" s="21" t="str">
        <f t="shared" si="1"/>
        <v>TC_Ed_Open Random post</v>
      </c>
      <c r="M13" s="21">
        <f t="shared" si="1"/>
        <v>293</v>
      </c>
      <c r="N13" s="21">
        <f t="shared" si="0"/>
        <v>49.86</v>
      </c>
      <c r="O13" s="21">
        <f t="shared" si="0"/>
        <v>85.3</v>
      </c>
      <c r="P13" s="21">
        <f t="shared" si="0"/>
        <v>878</v>
      </c>
      <c r="Q13" s="21">
        <f t="shared" si="0"/>
        <v>1280</v>
      </c>
      <c r="R13" s="21">
        <f t="shared" si="0"/>
        <v>10</v>
      </c>
      <c r="S13" s="21">
        <f t="shared" si="0"/>
        <v>1280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293</v>
      </c>
      <c r="D14" s="21">
        <v>67.02</v>
      </c>
      <c r="E14" s="21">
        <v>473.9</v>
      </c>
      <c r="F14" s="21" t="s">
        <v>230</v>
      </c>
      <c r="G14" s="21" t="s">
        <v>237</v>
      </c>
      <c r="H14" s="21">
        <v>8</v>
      </c>
      <c r="I14" s="21" t="s">
        <v>237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293</v>
      </c>
      <c r="N14" s="21">
        <f t="shared" si="0"/>
        <v>67.02</v>
      </c>
      <c r="O14" s="21">
        <f t="shared" si="0"/>
        <v>473.9</v>
      </c>
      <c r="P14" s="21">
        <f t="shared" si="0"/>
        <v>1500</v>
      </c>
      <c r="Q14" s="21">
        <f t="shared" si="0"/>
        <v>2050</v>
      </c>
      <c r="R14" s="21">
        <f t="shared" si="0"/>
        <v>8</v>
      </c>
      <c r="S14" s="21">
        <f t="shared" si="0"/>
        <v>2050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6</v>
      </c>
      <c r="D15" s="21">
        <v>19.920000000000002</v>
      </c>
      <c r="E15" s="21">
        <v>35</v>
      </c>
      <c r="F15" s="21">
        <v>35</v>
      </c>
      <c r="G15" s="21">
        <v>35</v>
      </c>
      <c r="H15" s="21">
        <v>15</v>
      </c>
      <c r="I15" s="21">
        <v>35</v>
      </c>
      <c r="J15" s="22" t="s">
        <v>1</v>
      </c>
      <c r="L15" s="21" t="str">
        <f t="shared" si="1"/>
        <v>TC_Ed_Open Home page</v>
      </c>
      <c r="M15" s="21">
        <f t="shared" si="1"/>
        <v>6</v>
      </c>
      <c r="N15" s="21">
        <f t="shared" si="0"/>
        <v>19.920000000000002</v>
      </c>
      <c r="O15" s="21">
        <f t="shared" si="0"/>
        <v>35</v>
      </c>
      <c r="P15" s="21">
        <f t="shared" si="0"/>
        <v>35</v>
      </c>
      <c r="Q15" s="21">
        <f t="shared" si="0"/>
        <v>35</v>
      </c>
      <c r="R15" s="21">
        <f t="shared" si="0"/>
        <v>15</v>
      </c>
      <c r="S15" s="21">
        <f t="shared" si="0"/>
        <v>35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6</v>
      </c>
      <c r="D16" s="21">
        <v>48.59</v>
      </c>
      <c r="E16" s="21">
        <v>83</v>
      </c>
      <c r="F16" s="21">
        <v>83</v>
      </c>
      <c r="G16" s="21">
        <v>83</v>
      </c>
      <c r="H16" s="21">
        <v>16</v>
      </c>
      <c r="I16" s="21">
        <v>83</v>
      </c>
      <c r="J16" s="22" t="s">
        <v>1</v>
      </c>
      <c r="L16" s="21" t="str">
        <f t="shared" si="1"/>
        <v>TC_Ed_Login</v>
      </c>
      <c r="M16" s="21">
        <f t="shared" si="1"/>
        <v>6</v>
      </c>
      <c r="N16" s="21">
        <f t="shared" si="0"/>
        <v>48.59</v>
      </c>
      <c r="O16" s="21">
        <f t="shared" si="0"/>
        <v>83</v>
      </c>
      <c r="P16" s="21">
        <f t="shared" si="0"/>
        <v>83</v>
      </c>
      <c r="Q16" s="21">
        <f t="shared" si="0"/>
        <v>83</v>
      </c>
      <c r="R16" s="21">
        <f t="shared" si="0"/>
        <v>16</v>
      </c>
      <c r="S16" s="21">
        <f t="shared" si="0"/>
        <v>83</v>
      </c>
      <c r="T16" s="22" t="str">
        <f t="shared" si="0"/>
        <v>-</v>
      </c>
    </row>
    <row r="17" spans="2:20" ht="15" thickBot="1" x14ac:dyDescent="0.35">
      <c r="B17" s="21" t="s">
        <v>19</v>
      </c>
      <c r="C17" s="21">
        <v>4</v>
      </c>
      <c r="D17" s="21">
        <v>34.9</v>
      </c>
      <c r="E17" s="21">
        <v>84</v>
      </c>
      <c r="F17" s="21">
        <v>84</v>
      </c>
      <c r="G17" s="21">
        <v>84</v>
      </c>
      <c r="H17" s="21">
        <v>14</v>
      </c>
      <c r="I17" s="21">
        <v>84</v>
      </c>
      <c r="J17" s="22" t="s">
        <v>1</v>
      </c>
      <c r="L17" s="21" t="str">
        <f t="shared" si="1"/>
        <v>TC_Ed_LogOff</v>
      </c>
      <c r="M17" s="21">
        <f t="shared" si="1"/>
        <v>4</v>
      </c>
      <c r="N17" s="21">
        <f t="shared" si="0"/>
        <v>34.9</v>
      </c>
      <c r="O17" s="21">
        <f t="shared" si="0"/>
        <v>84</v>
      </c>
      <c r="P17" s="21">
        <f t="shared" si="0"/>
        <v>84</v>
      </c>
      <c r="Q17" s="21">
        <f t="shared" si="0"/>
        <v>84</v>
      </c>
      <c r="R17" s="21">
        <f t="shared" si="0"/>
        <v>14</v>
      </c>
      <c r="S17" s="21">
        <f t="shared" si="0"/>
        <v>84</v>
      </c>
      <c r="T17" s="22" t="str">
        <f t="shared" si="0"/>
        <v>-</v>
      </c>
    </row>
    <row r="18" spans="2:20" ht="15" thickBot="1" x14ac:dyDescent="0.35">
      <c r="B18" s="21" t="s">
        <v>20</v>
      </c>
      <c r="C18" s="21">
        <v>48</v>
      </c>
      <c r="D18" s="21">
        <v>537.95000000000005</v>
      </c>
      <c r="E18" s="21" t="s">
        <v>310</v>
      </c>
      <c r="F18" s="21" t="s">
        <v>363</v>
      </c>
      <c r="G18" s="21" t="s">
        <v>363</v>
      </c>
      <c r="H18" s="21">
        <v>64</v>
      </c>
      <c r="I18" s="21" t="s">
        <v>363</v>
      </c>
      <c r="J18" s="22" t="s">
        <v>1</v>
      </c>
      <c r="L18" s="21" t="str">
        <f t="shared" si="1"/>
        <v>TC_Ad_Open login page</v>
      </c>
      <c r="M18" s="21">
        <f t="shared" si="1"/>
        <v>48</v>
      </c>
      <c r="N18" s="21">
        <f t="shared" si="0"/>
        <v>537.95000000000005</v>
      </c>
      <c r="O18" s="21">
        <f t="shared" si="0"/>
        <v>3820</v>
      </c>
      <c r="P18" s="21">
        <f t="shared" si="0"/>
        <v>4270</v>
      </c>
      <c r="Q18" s="21">
        <f t="shared" si="0"/>
        <v>4270</v>
      </c>
      <c r="R18" s="21">
        <f t="shared" si="0"/>
        <v>64</v>
      </c>
      <c r="S18" s="21">
        <f t="shared" si="0"/>
        <v>4270</v>
      </c>
      <c r="T18" s="22" t="str">
        <f t="shared" si="0"/>
        <v>-</v>
      </c>
    </row>
    <row r="19" spans="2:20" ht="15" thickBot="1" x14ac:dyDescent="0.35">
      <c r="B19" s="21" t="s">
        <v>21</v>
      </c>
      <c r="C19" s="21">
        <v>470</v>
      </c>
      <c r="D19" s="21">
        <v>145.93</v>
      </c>
      <c r="E19" s="21" t="s">
        <v>234</v>
      </c>
      <c r="F19" s="21" t="s">
        <v>59</v>
      </c>
      <c r="G19" s="21" t="s">
        <v>232</v>
      </c>
      <c r="H19" s="21">
        <v>17</v>
      </c>
      <c r="I19" s="21" t="s">
        <v>232</v>
      </c>
      <c r="J19" s="22" t="s">
        <v>1</v>
      </c>
      <c r="L19" s="21" t="str">
        <f t="shared" si="1"/>
        <v>TC_Ad_Open Users page</v>
      </c>
      <c r="M19" s="21">
        <f t="shared" si="1"/>
        <v>470</v>
      </c>
      <c r="N19" s="21">
        <f t="shared" si="1"/>
        <v>145.93</v>
      </c>
      <c r="O19" s="21">
        <f t="shared" si="1"/>
        <v>1030</v>
      </c>
      <c r="P19" s="21">
        <f t="shared" si="1"/>
        <v>1400</v>
      </c>
      <c r="Q19" s="21">
        <f t="shared" si="1"/>
        <v>1940</v>
      </c>
      <c r="R19" s="21">
        <f t="shared" si="1"/>
        <v>17</v>
      </c>
      <c r="S19" s="21">
        <f t="shared" si="1"/>
        <v>1940</v>
      </c>
      <c r="T19" s="22" t="str">
        <f t="shared" si="1"/>
        <v>-</v>
      </c>
    </row>
    <row r="20" spans="2:20" ht="15" thickBot="1" x14ac:dyDescent="0.35">
      <c r="B20" s="21" t="s">
        <v>22</v>
      </c>
      <c r="C20" s="21">
        <v>470</v>
      </c>
      <c r="D20" s="21">
        <v>108.32</v>
      </c>
      <c r="E20" s="21" t="s">
        <v>121</v>
      </c>
      <c r="F20" s="21" t="s">
        <v>392</v>
      </c>
      <c r="G20" s="21" t="s">
        <v>263</v>
      </c>
      <c r="H20" s="21">
        <v>4</v>
      </c>
      <c r="I20" s="21" t="s">
        <v>263</v>
      </c>
      <c r="J20" s="22" t="s">
        <v>1</v>
      </c>
      <c r="L20" s="21" t="str">
        <f t="shared" si="1"/>
        <v>TC_Ad_Open USERS menu</v>
      </c>
      <c r="M20" s="21">
        <f t="shared" si="1"/>
        <v>470</v>
      </c>
      <c r="N20" s="21">
        <f t="shared" si="1"/>
        <v>108.32</v>
      </c>
      <c r="O20" s="21">
        <f t="shared" si="1"/>
        <v>1460</v>
      </c>
      <c r="P20" s="21">
        <f t="shared" si="1"/>
        <v>3270</v>
      </c>
      <c r="Q20" s="21">
        <f t="shared" si="1"/>
        <v>3390</v>
      </c>
      <c r="R20" s="21">
        <f t="shared" si="1"/>
        <v>4</v>
      </c>
      <c r="S20" s="21">
        <f t="shared" si="1"/>
        <v>3390</v>
      </c>
      <c r="T20" s="22" t="str">
        <f t="shared" si="1"/>
        <v>-</v>
      </c>
    </row>
    <row r="21" spans="2:20" ht="15" thickBot="1" x14ac:dyDescent="0.35">
      <c r="B21" s="21" t="s">
        <v>23</v>
      </c>
      <c r="C21" s="21">
        <v>48</v>
      </c>
      <c r="D21" s="21">
        <v>88.92</v>
      </c>
      <c r="E21" s="21" t="s">
        <v>115</v>
      </c>
      <c r="F21" s="21" t="s">
        <v>286</v>
      </c>
      <c r="G21" s="21" t="s">
        <v>286</v>
      </c>
      <c r="H21" s="21">
        <v>9</v>
      </c>
      <c r="I21" s="21" t="s">
        <v>286</v>
      </c>
      <c r="J21" s="22" t="s">
        <v>1</v>
      </c>
      <c r="L21" s="21" t="str">
        <f t="shared" si="1"/>
        <v>TC_Ad_Open Home page</v>
      </c>
      <c r="M21" s="21">
        <f t="shared" si="1"/>
        <v>48</v>
      </c>
      <c r="N21" s="21">
        <f t="shared" si="1"/>
        <v>88.92</v>
      </c>
      <c r="O21" s="21">
        <f t="shared" si="1"/>
        <v>1170</v>
      </c>
      <c r="P21" s="21">
        <f t="shared" si="1"/>
        <v>1440</v>
      </c>
      <c r="Q21" s="21">
        <f t="shared" si="1"/>
        <v>1440</v>
      </c>
      <c r="R21" s="21">
        <f t="shared" si="1"/>
        <v>9</v>
      </c>
      <c r="S21" s="21">
        <f t="shared" si="1"/>
        <v>1440</v>
      </c>
      <c r="T21" s="22" t="str">
        <f t="shared" si="1"/>
        <v>-</v>
      </c>
    </row>
    <row r="22" spans="2:20" ht="15" thickBot="1" x14ac:dyDescent="0.35">
      <c r="B22" s="21" t="s">
        <v>24</v>
      </c>
      <c r="C22" s="21">
        <v>471</v>
      </c>
      <c r="D22" s="21">
        <v>43.82</v>
      </c>
      <c r="E22" s="21">
        <v>65</v>
      </c>
      <c r="F22" s="21" t="s">
        <v>282</v>
      </c>
      <c r="G22" s="21" t="s">
        <v>156</v>
      </c>
      <c r="H22" s="21">
        <v>0</v>
      </c>
      <c r="I22" s="21" t="s">
        <v>156</v>
      </c>
      <c r="J22" s="22" t="s">
        <v>1</v>
      </c>
      <c r="L22" s="21" t="str">
        <f t="shared" si="1"/>
        <v>TC_Ad_Open Admin Page</v>
      </c>
      <c r="M22" s="21">
        <f t="shared" si="1"/>
        <v>471</v>
      </c>
      <c r="N22" s="21">
        <f t="shared" si="1"/>
        <v>43.82</v>
      </c>
      <c r="O22" s="21">
        <f t="shared" si="1"/>
        <v>65</v>
      </c>
      <c r="P22" s="21">
        <f t="shared" si="1"/>
        <v>1540</v>
      </c>
      <c r="Q22" s="21">
        <f t="shared" si="1"/>
        <v>2180</v>
      </c>
      <c r="R22" s="21">
        <f t="shared" si="1"/>
        <v>0</v>
      </c>
      <c r="S22" s="21">
        <f t="shared" si="1"/>
        <v>2180</v>
      </c>
      <c r="T22" s="22" t="str">
        <f t="shared" si="1"/>
        <v>-</v>
      </c>
    </row>
    <row r="23" spans="2:20" ht="15" thickBot="1" x14ac:dyDescent="0.35">
      <c r="B23" s="21" t="s">
        <v>25</v>
      </c>
      <c r="C23" s="21">
        <v>48</v>
      </c>
      <c r="D23" s="21">
        <v>152.85</v>
      </c>
      <c r="E23" s="21">
        <v>785.1</v>
      </c>
      <c r="F23" s="21" t="s">
        <v>100</v>
      </c>
      <c r="G23" s="21" t="s">
        <v>28</v>
      </c>
      <c r="H23" s="21">
        <v>15</v>
      </c>
      <c r="I23" s="21" t="s">
        <v>28</v>
      </c>
      <c r="J23" s="22" t="s">
        <v>1</v>
      </c>
      <c r="L23" s="21" t="str">
        <f t="shared" si="1"/>
        <v>TC_Ad_Login</v>
      </c>
      <c r="M23" s="21">
        <f t="shared" si="1"/>
        <v>48</v>
      </c>
      <c r="N23" s="21">
        <f t="shared" si="1"/>
        <v>152.85</v>
      </c>
      <c r="O23" s="21">
        <f t="shared" si="1"/>
        <v>785.1</v>
      </c>
      <c r="P23" s="21">
        <f t="shared" si="1"/>
        <v>1100</v>
      </c>
      <c r="Q23" s="21">
        <f t="shared" si="1"/>
        <v>1250</v>
      </c>
      <c r="R23" s="21">
        <f t="shared" si="1"/>
        <v>15</v>
      </c>
      <c r="S23" s="21">
        <f t="shared" si="1"/>
        <v>1250</v>
      </c>
      <c r="T23" s="22" t="str">
        <f t="shared" si="1"/>
        <v>-</v>
      </c>
    </row>
    <row r="24" spans="2:20" ht="15" thickBot="1" x14ac:dyDescent="0.35">
      <c r="B24" s="21" t="s">
        <v>27</v>
      </c>
      <c r="C24" s="21">
        <v>46</v>
      </c>
      <c r="D24" s="21">
        <v>148.38999999999999</v>
      </c>
      <c r="E24" s="21" t="s">
        <v>121</v>
      </c>
      <c r="F24" s="21" t="s">
        <v>48</v>
      </c>
      <c r="G24" s="21" t="s">
        <v>48</v>
      </c>
      <c r="H24" s="21">
        <v>11</v>
      </c>
      <c r="I24" s="21" t="s">
        <v>48</v>
      </c>
      <c r="J24" s="22" t="s">
        <v>1</v>
      </c>
      <c r="L24" s="21" t="str">
        <f t="shared" si="1"/>
        <v>TC_Ad_LogOff</v>
      </c>
      <c r="M24" s="21">
        <f t="shared" si="1"/>
        <v>46</v>
      </c>
      <c r="N24" s="21">
        <f t="shared" si="1"/>
        <v>148.38999999999999</v>
      </c>
      <c r="O24" s="21">
        <f t="shared" si="1"/>
        <v>1460</v>
      </c>
      <c r="P24" s="21">
        <f t="shared" si="1"/>
        <v>1520</v>
      </c>
      <c r="Q24" s="21">
        <f t="shared" si="1"/>
        <v>1520</v>
      </c>
      <c r="R24" s="21">
        <f t="shared" si="1"/>
        <v>11</v>
      </c>
      <c r="S24" s="21">
        <f t="shared" si="1"/>
        <v>1520</v>
      </c>
      <c r="T24" s="22" t="str">
        <f t="shared" si="1"/>
        <v>-</v>
      </c>
    </row>
    <row r="25" spans="2:20" ht="15" thickBot="1" x14ac:dyDescent="0.35">
      <c r="B25" s="21" t="s">
        <v>29</v>
      </c>
      <c r="C25" s="21">
        <v>237</v>
      </c>
      <c r="D25" s="21">
        <v>251.12</v>
      </c>
      <c r="E25" s="21" t="s">
        <v>393</v>
      </c>
      <c r="F25" s="21" t="s">
        <v>298</v>
      </c>
      <c r="G25" s="21" t="s">
        <v>298</v>
      </c>
      <c r="H25" s="21">
        <v>11</v>
      </c>
      <c r="I25" s="21" t="s">
        <v>298</v>
      </c>
      <c r="J25" s="22" t="s">
        <v>1</v>
      </c>
      <c r="L25" s="21" t="str">
        <f t="shared" si="1"/>
        <v>TC_Ad_Delete user</v>
      </c>
      <c r="M25" s="21">
        <f t="shared" si="1"/>
        <v>237</v>
      </c>
      <c r="N25" s="21">
        <f t="shared" si="1"/>
        <v>251.12</v>
      </c>
      <c r="O25" s="21">
        <f t="shared" si="1"/>
        <v>2530</v>
      </c>
      <c r="P25" s="21">
        <f t="shared" si="1"/>
        <v>3830</v>
      </c>
      <c r="Q25" s="21">
        <f t="shared" si="1"/>
        <v>3830</v>
      </c>
      <c r="R25" s="21">
        <f t="shared" si="1"/>
        <v>11</v>
      </c>
      <c r="S25" s="21">
        <f t="shared" si="1"/>
        <v>3830</v>
      </c>
      <c r="T25" s="22" t="str">
        <f t="shared" si="1"/>
        <v>-</v>
      </c>
    </row>
    <row r="26" spans="2:20" ht="15" thickBot="1" x14ac:dyDescent="0.35">
      <c r="B26" s="21" t="s">
        <v>34</v>
      </c>
      <c r="C26" s="21">
        <v>233</v>
      </c>
      <c r="D26" s="21">
        <v>197.48</v>
      </c>
      <c r="E26" s="21">
        <v>784.4</v>
      </c>
      <c r="F26" s="21" t="s">
        <v>283</v>
      </c>
      <c r="G26" s="21" t="s">
        <v>394</v>
      </c>
      <c r="H26" s="21">
        <v>0</v>
      </c>
      <c r="I26" s="21" t="s">
        <v>394</v>
      </c>
      <c r="J26" s="22" t="s">
        <v>1</v>
      </c>
      <c r="L26" s="21" t="str">
        <f t="shared" si="1"/>
        <v>TC_Ad_Add user</v>
      </c>
      <c r="M26" s="21">
        <f t="shared" si="1"/>
        <v>233</v>
      </c>
      <c r="N26" s="21">
        <f t="shared" si="1"/>
        <v>197.48</v>
      </c>
      <c r="O26" s="21">
        <f t="shared" si="1"/>
        <v>784.4</v>
      </c>
      <c r="P26" s="21">
        <f t="shared" si="1"/>
        <v>3380</v>
      </c>
      <c r="Q26" s="21">
        <f t="shared" si="1"/>
        <v>4670</v>
      </c>
      <c r="R26" s="21">
        <f t="shared" si="1"/>
        <v>0</v>
      </c>
      <c r="S26" s="21">
        <f t="shared" si="1"/>
        <v>4670</v>
      </c>
      <c r="T26" s="22" t="str">
        <f t="shared" si="1"/>
        <v>-</v>
      </c>
    </row>
    <row r="27" spans="2:20" ht="15" thickBot="1" x14ac:dyDescent="0.35">
      <c r="B27" s="21" t="s">
        <v>31</v>
      </c>
      <c r="C27" s="21">
        <v>292</v>
      </c>
      <c r="D27" s="21">
        <v>598.41999999999996</v>
      </c>
      <c r="E27" s="21" t="s">
        <v>300</v>
      </c>
      <c r="F27" s="21" t="s">
        <v>395</v>
      </c>
      <c r="G27" s="21" t="s">
        <v>395</v>
      </c>
      <c r="H27" s="21">
        <v>15</v>
      </c>
      <c r="I27" s="21" t="s">
        <v>395</v>
      </c>
      <c r="J27" s="22">
        <v>126</v>
      </c>
      <c r="L27" s="21" t="str">
        <f t="shared" si="1"/>
        <v>TC_Ed_Editpost</v>
      </c>
      <c r="M27" s="21">
        <f t="shared" si="1"/>
        <v>292</v>
      </c>
      <c r="N27" s="21">
        <f t="shared" si="1"/>
        <v>598.41999999999996</v>
      </c>
      <c r="O27" s="21">
        <f t="shared" si="1"/>
        <v>3780</v>
      </c>
      <c r="P27" s="21">
        <f t="shared" si="1"/>
        <v>6360</v>
      </c>
      <c r="Q27" s="21">
        <f t="shared" si="1"/>
        <v>6360</v>
      </c>
      <c r="R27" s="21">
        <f t="shared" si="1"/>
        <v>15</v>
      </c>
      <c r="S27" s="21">
        <f t="shared" si="1"/>
        <v>6360</v>
      </c>
      <c r="T27" s="22">
        <f t="shared" si="1"/>
        <v>126</v>
      </c>
    </row>
    <row r="28" spans="2:20" ht="15" thickBot="1" x14ac:dyDescent="0.35">
      <c r="B28" s="21" t="s">
        <v>35</v>
      </c>
      <c r="C28" s="21" t="s">
        <v>270</v>
      </c>
      <c r="D28" s="21">
        <v>64.040000000000006</v>
      </c>
      <c r="E28" s="21">
        <v>357</v>
      </c>
      <c r="F28" s="21" t="s">
        <v>26</v>
      </c>
      <c r="G28" s="21" t="s">
        <v>396</v>
      </c>
      <c r="H28" s="21">
        <v>1</v>
      </c>
      <c r="I28" s="21" t="s">
        <v>388</v>
      </c>
      <c r="J28" s="22">
        <v>20</v>
      </c>
      <c r="L28" s="21" t="str">
        <f t="shared" si="1"/>
        <v>Open Random post</v>
      </c>
      <c r="M28" s="21">
        <f t="shared" si="1"/>
        <v>5640</v>
      </c>
      <c r="N28" s="21">
        <f t="shared" si="1"/>
        <v>64.040000000000006</v>
      </c>
      <c r="O28" s="21">
        <f t="shared" si="1"/>
        <v>357</v>
      </c>
      <c r="P28" s="21">
        <f t="shared" si="1"/>
        <v>1480</v>
      </c>
      <c r="Q28" s="21">
        <f t="shared" si="1"/>
        <v>4400</v>
      </c>
      <c r="R28" s="21">
        <f t="shared" si="1"/>
        <v>1</v>
      </c>
      <c r="S28" s="21">
        <f t="shared" si="1"/>
        <v>4410</v>
      </c>
      <c r="T28" s="22">
        <f t="shared" si="1"/>
        <v>20</v>
      </c>
    </row>
    <row r="29" spans="2:20" ht="15" thickBot="1" x14ac:dyDescent="0.35">
      <c r="B29" s="21" t="s">
        <v>32</v>
      </c>
      <c r="C29" s="21" t="s">
        <v>45</v>
      </c>
      <c r="D29" s="21">
        <v>124.3</v>
      </c>
      <c r="E29" s="21">
        <v>480.9</v>
      </c>
      <c r="F29" s="21" t="s">
        <v>103</v>
      </c>
      <c r="G29" s="21" t="s">
        <v>154</v>
      </c>
      <c r="H29" s="21">
        <v>1</v>
      </c>
      <c r="I29" s="21" t="s">
        <v>154</v>
      </c>
      <c r="J29" s="22">
        <v>13</v>
      </c>
      <c r="L29" s="21" t="str">
        <f t="shared" si="1"/>
        <v>leave a comment</v>
      </c>
      <c r="M29" s="21">
        <f t="shared" si="1"/>
        <v>1700</v>
      </c>
      <c r="N29" s="21">
        <f t="shared" si="1"/>
        <v>124.3</v>
      </c>
      <c r="O29" s="21">
        <f t="shared" si="1"/>
        <v>480.9</v>
      </c>
      <c r="P29" s="21">
        <f t="shared" si="1"/>
        <v>1580</v>
      </c>
      <c r="Q29" s="21">
        <f t="shared" si="1"/>
        <v>4110</v>
      </c>
      <c r="R29" s="21">
        <f t="shared" si="1"/>
        <v>1</v>
      </c>
      <c r="S29" s="21">
        <f t="shared" si="1"/>
        <v>4110</v>
      </c>
      <c r="T29" s="22">
        <f t="shared" si="1"/>
        <v>13</v>
      </c>
    </row>
    <row r="30" spans="2:20" ht="15" thickBot="1" x14ac:dyDescent="0.35">
      <c r="B30" s="21" t="s">
        <v>30</v>
      </c>
      <c r="C30" s="21" t="s">
        <v>323</v>
      </c>
      <c r="D30" s="21">
        <v>66.489999999999995</v>
      </c>
      <c r="E30" s="21">
        <v>316.2</v>
      </c>
      <c r="F30" s="21" t="s">
        <v>124</v>
      </c>
      <c r="G30" s="21" t="s">
        <v>397</v>
      </c>
      <c r="H30" s="21">
        <v>0</v>
      </c>
      <c r="I30" s="21" t="s">
        <v>397</v>
      </c>
      <c r="J30" s="22">
        <v>13</v>
      </c>
      <c r="L30" s="21" t="str">
        <f t="shared" si="1"/>
        <v>Open first post</v>
      </c>
      <c r="M30" s="21">
        <f t="shared" si="1"/>
        <v>2950</v>
      </c>
      <c r="N30" s="21">
        <f t="shared" si="1"/>
        <v>66.489999999999995</v>
      </c>
      <c r="O30" s="21">
        <f t="shared" si="1"/>
        <v>316.2</v>
      </c>
      <c r="P30" s="21">
        <f t="shared" si="1"/>
        <v>1730</v>
      </c>
      <c r="Q30" s="21">
        <f t="shared" si="1"/>
        <v>2320</v>
      </c>
      <c r="R30" s="21">
        <f t="shared" si="1"/>
        <v>0</v>
      </c>
      <c r="S30" s="21">
        <f t="shared" si="1"/>
        <v>2320</v>
      </c>
      <c r="T30" s="22">
        <f t="shared" si="1"/>
        <v>13</v>
      </c>
    </row>
    <row r="31" spans="2:20" ht="15" thickBot="1" x14ac:dyDescent="0.35">
      <c r="B31" s="21" t="s">
        <v>13</v>
      </c>
      <c r="C31" s="21">
        <v>293</v>
      </c>
      <c r="D31" s="21">
        <v>109.89</v>
      </c>
      <c r="E31" s="21">
        <v>685.6</v>
      </c>
      <c r="F31" s="21" t="s">
        <v>346</v>
      </c>
      <c r="G31" s="21" t="s">
        <v>346</v>
      </c>
      <c r="H31" s="21">
        <v>5</v>
      </c>
      <c r="I31" s="21" t="s">
        <v>346</v>
      </c>
      <c r="J31" s="22">
        <v>3</v>
      </c>
      <c r="L31" s="21" t="str">
        <f t="shared" ref="L31" si="2">IF(ISERR(FIND(" K",B31,1)),B31,REPLACE(B31,FIND(" K",B31,1),2,"")*1000)</f>
        <v>TC_Ed_Open editpost page</v>
      </c>
      <c r="M31" s="21">
        <f t="shared" ref="M31" si="3">IF(ISERR(FIND(" K",C31,1)),C31,REPLACE(C31,FIND(" K",C31,1),2,"")*1000)</f>
        <v>293</v>
      </c>
      <c r="N31" s="21">
        <f t="shared" ref="N31" si="4">IF(ISERR(FIND(" K",D31,1)),D31,REPLACE(D31,FIND(" K",D31,1),2,"")*1000)</f>
        <v>109.89</v>
      </c>
      <c r="O31" s="21">
        <f t="shared" ref="O31" si="5">IF(ISERR(FIND(" K",E31,1)),E31,REPLACE(E31,FIND(" K",E31,1),2,"")*1000)</f>
        <v>685.6</v>
      </c>
      <c r="P31" s="21">
        <f t="shared" ref="P31" si="6">IF(ISERR(FIND(" K",F31,1)),F31,REPLACE(F31,FIND(" K",F31,1),2,"")*1000)</f>
        <v>3600</v>
      </c>
      <c r="Q31" s="21">
        <f t="shared" ref="Q31" si="7">IF(ISERR(FIND(" K",G31,1)),G31,REPLACE(G31,FIND(" K",G31,1),2,"")*1000)</f>
        <v>3600</v>
      </c>
      <c r="R31" s="21">
        <f t="shared" ref="R31" si="8">IF(ISERR(FIND(" K",H31,1)),H31,REPLACE(H31,FIND(" K",H31,1),2,"")*1000)</f>
        <v>5</v>
      </c>
      <c r="S31" s="21">
        <f t="shared" ref="S31" si="9">IF(ISERR(FIND(" K",I31,1)),I31,REPLACE(I31,FIND(" K",I31,1),2,"")*1000)</f>
        <v>3600</v>
      </c>
      <c r="T31" s="22">
        <f t="shared" ref="T31" si="10">IF(ISERR(FIND(" K",J31,1)),J31,REPLACE(J31,FIND(" K",J31,1),2,"")*1000)</f>
        <v>3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35.4</v>
      </c>
    </row>
    <row r="35" spans="12:15" x14ac:dyDescent="0.3">
      <c r="L35" t="s">
        <v>72</v>
      </c>
      <c r="M35">
        <v>30.4</v>
      </c>
    </row>
    <row r="36" spans="12:15" x14ac:dyDescent="0.3">
      <c r="L36" t="s">
        <v>73</v>
      </c>
      <c r="M36">
        <v>96.4</v>
      </c>
    </row>
    <row r="37" spans="12:15" x14ac:dyDescent="0.3">
      <c r="L37" t="s">
        <v>74</v>
      </c>
      <c r="M37">
        <v>75.599999999999994</v>
      </c>
    </row>
    <row r="38" spans="12:15" x14ac:dyDescent="0.3">
      <c r="L38" t="s">
        <v>75</v>
      </c>
      <c r="M38">
        <v>61.2</v>
      </c>
    </row>
    <row r="39" spans="12:15" x14ac:dyDescent="0.3">
      <c r="L39" t="s">
        <v>76</v>
      </c>
      <c r="M39">
        <v>54</v>
      </c>
    </row>
    <row r="40" spans="12:15" x14ac:dyDescent="0.3">
      <c r="L40" t="s">
        <v>92</v>
      </c>
      <c r="M40" s="28" t="s">
        <v>81</v>
      </c>
      <c r="N40" s="24" t="s">
        <v>398</v>
      </c>
    </row>
    <row r="41" spans="12:15" x14ac:dyDescent="0.3">
      <c r="L41" t="s">
        <v>77</v>
      </c>
      <c r="M41" s="7">
        <f>(O41-N41)/1000</f>
        <v>906.69</v>
      </c>
      <c r="N41" t="str">
        <f>MID(N40,FIND("&amp;from=",N40,1)+6,13)</f>
        <v>1679428773329</v>
      </c>
      <c r="O41" t="str">
        <f>MID(N40,FIND("&amp;to=",N40,1)+4,13)</f>
        <v>1679429680019</v>
      </c>
    </row>
    <row r="43" spans="12:15" x14ac:dyDescent="0.3">
      <c r="L43" t="s">
        <v>78</v>
      </c>
      <c r="M43">
        <v>27503</v>
      </c>
    </row>
    <row r="44" spans="12:15" x14ac:dyDescent="0.3">
      <c r="L44" t="s">
        <v>79</v>
      </c>
      <c r="M44">
        <v>175</v>
      </c>
    </row>
    <row r="45" spans="12:15" x14ac:dyDescent="0.3">
      <c r="L45" t="s">
        <v>80</v>
      </c>
      <c r="M45" s="6">
        <f>M44/M43*100</f>
        <v>0.63629422244846023</v>
      </c>
    </row>
  </sheetData>
  <hyperlinks>
    <hyperlink ref="N40" r:id="rId1" xr:uid="{CDB99017-015A-46EA-968F-C9DFFF445664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7F30-FD6C-422E-B776-DFB84B7BE344}">
  <sheetPr>
    <tabColor theme="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9.664062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3x6Gb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264</v>
      </c>
      <c r="D3" s="21">
        <v>77.540000000000006</v>
      </c>
      <c r="E3" s="21">
        <v>578.20000000000005</v>
      </c>
      <c r="F3" s="21" t="s">
        <v>249</v>
      </c>
      <c r="G3" s="21" t="s">
        <v>250</v>
      </c>
      <c r="H3" s="21">
        <v>9</v>
      </c>
      <c r="I3" s="21" t="s">
        <v>250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264</v>
      </c>
      <c r="N3" s="21">
        <f t="shared" ref="N3:T18" si="0">IF(ISERR(FIND(" K",D3,1)),D3,REPLACE(D3,FIND(" K",D3,1),2,"")*1000)</f>
        <v>77.540000000000006</v>
      </c>
      <c r="O3" s="21">
        <f t="shared" si="0"/>
        <v>578.20000000000005</v>
      </c>
      <c r="P3" s="21">
        <f t="shared" si="0"/>
        <v>2029.9999999999998</v>
      </c>
      <c r="Q3" s="21">
        <f t="shared" si="0"/>
        <v>2440</v>
      </c>
      <c r="R3" s="21">
        <f t="shared" si="0"/>
        <v>9</v>
      </c>
      <c r="S3" s="21">
        <f t="shared" si="0"/>
        <v>2440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251</v>
      </c>
      <c r="D4" s="21">
        <v>161.99</v>
      </c>
      <c r="E4" s="21">
        <v>567.9</v>
      </c>
      <c r="F4" s="21" t="s">
        <v>191</v>
      </c>
      <c r="G4" s="21" t="s">
        <v>252</v>
      </c>
      <c r="H4" s="21">
        <v>0</v>
      </c>
      <c r="I4" s="21" t="s">
        <v>252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3800</v>
      </c>
      <c r="N4" s="21">
        <f t="shared" si="0"/>
        <v>161.99</v>
      </c>
      <c r="O4" s="21">
        <f t="shared" si="0"/>
        <v>567.9</v>
      </c>
      <c r="P4" s="21">
        <f t="shared" si="0"/>
        <v>1600</v>
      </c>
      <c r="Q4" s="21">
        <f t="shared" si="0"/>
        <v>3530</v>
      </c>
      <c r="R4" s="21">
        <f t="shared" si="0"/>
        <v>0</v>
      </c>
      <c r="S4" s="21">
        <f t="shared" si="0"/>
        <v>3530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952</v>
      </c>
      <c r="D5" s="21">
        <v>55.69</v>
      </c>
      <c r="E5" s="21">
        <v>361.2</v>
      </c>
      <c r="F5" s="21" t="s">
        <v>253</v>
      </c>
      <c r="G5" s="21" t="s">
        <v>254</v>
      </c>
      <c r="H5" s="21">
        <v>0</v>
      </c>
      <c r="I5" s="21" t="s">
        <v>254</v>
      </c>
      <c r="J5" s="22" t="s">
        <v>1</v>
      </c>
      <c r="L5" s="21" t="str">
        <f t="shared" si="1"/>
        <v>TC_Open Random page &gt;1</v>
      </c>
      <c r="M5" s="21">
        <f t="shared" si="1"/>
        <v>952</v>
      </c>
      <c r="N5" s="21">
        <f t="shared" si="0"/>
        <v>55.69</v>
      </c>
      <c r="O5" s="21">
        <f t="shared" si="0"/>
        <v>361.2</v>
      </c>
      <c r="P5" s="21">
        <f t="shared" si="0"/>
        <v>2750</v>
      </c>
      <c r="Q5" s="21">
        <f t="shared" si="0"/>
        <v>3650</v>
      </c>
      <c r="R5" s="21">
        <f t="shared" si="0"/>
        <v>0</v>
      </c>
      <c r="S5" s="21">
        <f t="shared" si="0"/>
        <v>3650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6</v>
      </c>
      <c r="D6" s="21">
        <v>13.13</v>
      </c>
      <c r="E6" s="21">
        <v>21</v>
      </c>
      <c r="F6" s="21">
        <v>21</v>
      </c>
      <c r="G6" s="21">
        <v>21</v>
      </c>
      <c r="H6" s="21">
        <v>10</v>
      </c>
      <c r="I6" s="21">
        <v>21</v>
      </c>
      <c r="J6" s="22" t="s">
        <v>1</v>
      </c>
      <c r="L6" s="21" t="str">
        <f t="shared" si="1"/>
        <v>TC_Open Random page =1</v>
      </c>
      <c r="M6" s="21">
        <f t="shared" si="1"/>
        <v>6</v>
      </c>
      <c r="N6" s="21">
        <f t="shared" si="0"/>
        <v>13.13</v>
      </c>
      <c r="O6" s="21">
        <f t="shared" si="0"/>
        <v>21</v>
      </c>
      <c r="P6" s="21">
        <f t="shared" si="0"/>
        <v>21</v>
      </c>
      <c r="Q6" s="21">
        <f t="shared" si="0"/>
        <v>21</v>
      </c>
      <c r="R6" s="21">
        <f t="shared" si="0"/>
        <v>10</v>
      </c>
      <c r="S6" s="21">
        <f t="shared" si="0"/>
        <v>21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56</v>
      </c>
      <c r="D7" s="21">
        <v>67.56</v>
      </c>
      <c r="E7" s="21">
        <v>957.5</v>
      </c>
      <c r="F7" s="21" t="s">
        <v>124</v>
      </c>
      <c r="G7" s="21" t="s">
        <v>255</v>
      </c>
      <c r="H7" s="21">
        <v>5</v>
      </c>
      <c r="I7" s="21" t="s">
        <v>255</v>
      </c>
      <c r="J7" s="22" t="s">
        <v>1</v>
      </c>
      <c r="L7" s="21" t="str">
        <f t="shared" si="1"/>
        <v>TC_Open Random Date</v>
      </c>
      <c r="M7" s="21">
        <f t="shared" si="1"/>
        <v>1280</v>
      </c>
      <c r="N7" s="21">
        <f t="shared" si="0"/>
        <v>67.56</v>
      </c>
      <c r="O7" s="21">
        <f t="shared" si="0"/>
        <v>957.5</v>
      </c>
      <c r="P7" s="21">
        <f t="shared" si="0"/>
        <v>1730</v>
      </c>
      <c r="Q7" s="21">
        <f t="shared" si="0"/>
        <v>2630</v>
      </c>
      <c r="R7" s="21">
        <f t="shared" si="0"/>
        <v>5</v>
      </c>
      <c r="S7" s="21">
        <f t="shared" si="0"/>
        <v>2630</v>
      </c>
      <c r="T7" s="22" t="str">
        <f t="shared" si="0"/>
        <v>-</v>
      </c>
    </row>
    <row r="8" spans="2:20" ht="15" thickBot="1" x14ac:dyDescent="0.35">
      <c r="B8" s="21" t="s">
        <v>7</v>
      </c>
      <c r="C8" s="21" t="s">
        <v>256</v>
      </c>
      <c r="D8" s="21">
        <v>45.66</v>
      </c>
      <c r="E8" s="21">
        <v>498.6</v>
      </c>
      <c r="F8" s="21" t="s">
        <v>14</v>
      </c>
      <c r="G8" s="21" t="s">
        <v>257</v>
      </c>
      <c r="H8" s="21">
        <v>0</v>
      </c>
      <c r="I8" s="21" t="s">
        <v>257</v>
      </c>
      <c r="J8" s="22" t="s">
        <v>1</v>
      </c>
      <c r="L8" s="21" t="str">
        <f t="shared" si="1"/>
        <v>TC_Open Predefined Date</v>
      </c>
      <c r="M8" s="21">
        <f t="shared" si="1"/>
        <v>3880</v>
      </c>
      <c r="N8" s="21">
        <f t="shared" si="0"/>
        <v>45.66</v>
      </c>
      <c r="O8" s="21">
        <f t="shared" si="0"/>
        <v>498.6</v>
      </c>
      <c r="P8" s="21">
        <f t="shared" si="0"/>
        <v>1040</v>
      </c>
      <c r="Q8" s="21">
        <f t="shared" si="0"/>
        <v>3230</v>
      </c>
      <c r="R8" s="21">
        <f t="shared" si="0"/>
        <v>0</v>
      </c>
      <c r="S8" s="21">
        <f t="shared" si="0"/>
        <v>3230</v>
      </c>
      <c r="T8" s="22" t="str">
        <f t="shared" si="0"/>
        <v>-</v>
      </c>
    </row>
    <row r="9" spans="2:20" ht="15" thickBot="1" x14ac:dyDescent="0.35">
      <c r="B9" s="21" t="s">
        <v>9</v>
      </c>
      <c r="C9" s="21" t="s">
        <v>258</v>
      </c>
      <c r="D9" s="21">
        <v>70.819999999999993</v>
      </c>
      <c r="E9" s="21">
        <v>713.7</v>
      </c>
      <c r="F9" s="21" t="s">
        <v>88</v>
      </c>
      <c r="G9" s="21" t="s">
        <v>259</v>
      </c>
      <c r="H9" s="21">
        <v>7</v>
      </c>
      <c r="I9" s="21" t="s">
        <v>259</v>
      </c>
      <c r="J9" s="22" t="s">
        <v>1</v>
      </c>
      <c r="L9" s="21" t="str">
        <f t="shared" si="1"/>
        <v>TC_Open Large Calendar</v>
      </c>
      <c r="M9" s="21">
        <f t="shared" si="1"/>
        <v>1260</v>
      </c>
      <c r="N9" s="21">
        <f t="shared" si="0"/>
        <v>70.819999999999993</v>
      </c>
      <c r="O9" s="21">
        <f t="shared" si="0"/>
        <v>713.7</v>
      </c>
      <c r="P9" s="21">
        <f t="shared" si="0"/>
        <v>2520</v>
      </c>
      <c r="Q9" s="21">
        <f t="shared" si="0"/>
        <v>3180</v>
      </c>
      <c r="R9" s="21">
        <f t="shared" si="0"/>
        <v>7</v>
      </c>
      <c r="S9" s="21">
        <f t="shared" si="0"/>
        <v>3180</v>
      </c>
      <c r="T9" s="22" t="str">
        <f t="shared" si="0"/>
        <v>-</v>
      </c>
    </row>
    <row r="10" spans="2:20" ht="15" thickBot="1" x14ac:dyDescent="0.35">
      <c r="B10" s="21" t="s">
        <v>10</v>
      </c>
      <c r="C10" s="21" t="s">
        <v>260</v>
      </c>
      <c r="D10" s="21">
        <v>69.02</v>
      </c>
      <c r="E10" s="21">
        <v>403.4</v>
      </c>
      <c r="F10" s="21" t="s">
        <v>239</v>
      </c>
      <c r="G10" s="21" t="s">
        <v>261</v>
      </c>
      <c r="H10" s="21">
        <v>0</v>
      </c>
      <c r="I10" s="21" t="s">
        <v>261</v>
      </c>
      <c r="J10" s="22" t="s">
        <v>1</v>
      </c>
      <c r="L10" s="21" t="str">
        <f t="shared" si="1"/>
        <v>TC_Open Home page</v>
      </c>
      <c r="M10" s="21">
        <f t="shared" si="1"/>
        <v>1930</v>
      </c>
      <c r="N10" s="21">
        <f t="shared" si="0"/>
        <v>69.02</v>
      </c>
      <c r="O10" s="21">
        <f t="shared" si="0"/>
        <v>403.4</v>
      </c>
      <c r="P10" s="21">
        <f t="shared" si="0"/>
        <v>1970</v>
      </c>
      <c r="Q10" s="21">
        <f t="shared" si="0"/>
        <v>3980</v>
      </c>
      <c r="R10" s="21">
        <f t="shared" si="0"/>
        <v>0</v>
      </c>
      <c r="S10" s="21">
        <f t="shared" si="0"/>
        <v>3980</v>
      </c>
      <c r="T10" s="22" t="str">
        <f t="shared" si="0"/>
        <v>-</v>
      </c>
    </row>
    <row r="11" spans="2:20" ht="15" thickBot="1" x14ac:dyDescent="0.35">
      <c r="B11" s="21" t="s">
        <v>11</v>
      </c>
      <c r="C11" s="21">
        <v>498</v>
      </c>
      <c r="D11" s="21">
        <v>53.59</v>
      </c>
      <c r="E11" s="21">
        <v>524.20000000000005</v>
      </c>
      <c r="F11" s="21" t="s">
        <v>262</v>
      </c>
      <c r="G11" s="21" t="s">
        <v>103</v>
      </c>
      <c r="H11" s="21">
        <v>6</v>
      </c>
      <c r="I11" s="21" t="s">
        <v>103</v>
      </c>
      <c r="J11" s="22" t="s">
        <v>1</v>
      </c>
      <c r="L11" s="21" t="str">
        <f t="shared" si="1"/>
        <v>TC_Open Contacts</v>
      </c>
      <c r="M11" s="21">
        <f t="shared" si="1"/>
        <v>498</v>
      </c>
      <c r="N11" s="21">
        <f t="shared" si="0"/>
        <v>53.59</v>
      </c>
      <c r="O11" s="21">
        <f t="shared" si="0"/>
        <v>524.20000000000005</v>
      </c>
      <c r="P11" s="21">
        <f t="shared" si="0"/>
        <v>1080</v>
      </c>
      <c r="Q11" s="21">
        <f t="shared" si="0"/>
        <v>1580</v>
      </c>
      <c r="R11" s="21">
        <f t="shared" si="0"/>
        <v>6</v>
      </c>
      <c r="S11" s="21">
        <f t="shared" si="0"/>
        <v>1580</v>
      </c>
      <c r="T11" s="22" t="str">
        <f t="shared" si="0"/>
        <v>-</v>
      </c>
    </row>
    <row r="12" spans="2:20" ht="15" thickBot="1" x14ac:dyDescent="0.35">
      <c r="B12" s="21" t="s">
        <v>12</v>
      </c>
      <c r="C12" s="21">
        <v>6</v>
      </c>
      <c r="D12" s="21">
        <v>106.87</v>
      </c>
      <c r="E12" s="21">
        <v>196</v>
      </c>
      <c r="F12" s="21">
        <v>196</v>
      </c>
      <c r="G12" s="21">
        <v>196</v>
      </c>
      <c r="H12" s="21">
        <v>62</v>
      </c>
      <c r="I12" s="21">
        <v>196</v>
      </c>
      <c r="J12" s="22" t="s">
        <v>1</v>
      </c>
      <c r="L12" s="21" t="str">
        <f t="shared" si="1"/>
        <v>TC_Ed_Open login page</v>
      </c>
      <c r="M12" s="21">
        <f t="shared" si="1"/>
        <v>6</v>
      </c>
      <c r="N12" s="21">
        <f t="shared" si="0"/>
        <v>106.87</v>
      </c>
      <c r="O12" s="21">
        <f t="shared" si="0"/>
        <v>196</v>
      </c>
      <c r="P12" s="21">
        <f t="shared" si="0"/>
        <v>196</v>
      </c>
      <c r="Q12" s="21">
        <f t="shared" si="0"/>
        <v>196</v>
      </c>
      <c r="R12" s="21">
        <f t="shared" si="0"/>
        <v>62</v>
      </c>
      <c r="S12" s="21">
        <f t="shared" si="0"/>
        <v>196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291</v>
      </c>
      <c r="D13" s="21">
        <v>79.97</v>
      </c>
      <c r="E13" s="21">
        <v>332.6</v>
      </c>
      <c r="F13" s="21" t="s">
        <v>69</v>
      </c>
      <c r="G13" s="21" t="s">
        <v>263</v>
      </c>
      <c r="H13" s="21">
        <v>0</v>
      </c>
      <c r="I13" s="21" t="s">
        <v>263</v>
      </c>
      <c r="J13" s="22" t="s">
        <v>1</v>
      </c>
      <c r="L13" s="21" t="str">
        <f t="shared" si="1"/>
        <v>TC_Ed_Open Random post</v>
      </c>
      <c r="M13" s="21">
        <f t="shared" si="1"/>
        <v>291</v>
      </c>
      <c r="N13" s="21">
        <f t="shared" si="0"/>
        <v>79.97</v>
      </c>
      <c r="O13" s="21">
        <f t="shared" si="0"/>
        <v>332.6</v>
      </c>
      <c r="P13" s="21">
        <f t="shared" si="0"/>
        <v>3020</v>
      </c>
      <c r="Q13" s="21">
        <f t="shared" si="0"/>
        <v>3390</v>
      </c>
      <c r="R13" s="21">
        <f t="shared" si="0"/>
        <v>0</v>
      </c>
      <c r="S13" s="21">
        <f t="shared" si="0"/>
        <v>3390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292</v>
      </c>
      <c r="D14" s="21">
        <v>59.87</v>
      </c>
      <c r="E14" s="21">
        <v>626</v>
      </c>
      <c r="F14" s="21">
        <v>845</v>
      </c>
      <c r="G14" s="21">
        <v>913</v>
      </c>
      <c r="H14" s="21">
        <v>8</v>
      </c>
      <c r="I14" s="21">
        <v>913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292</v>
      </c>
      <c r="N14" s="21">
        <f t="shared" si="0"/>
        <v>59.87</v>
      </c>
      <c r="O14" s="21">
        <f t="shared" si="0"/>
        <v>626</v>
      </c>
      <c r="P14" s="21">
        <f t="shared" si="0"/>
        <v>845</v>
      </c>
      <c r="Q14" s="21">
        <f t="shared" si="0"/>
        <v>913</v>
      </c>
      <c r="R14" s="21">
        <f t="shared" si="0"/>
        <v>8</v>
      </c>
      <c r="S14" s="21">
        <f t="shared" si="0"/>
        <v>913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6</v>
      </c>
      <c r="D15" s="21">
        <v>27.36</v>
      </c>
      <c r="E15" s="21">
        <v>51</v>
      </c>
      <c r="F15" s="21">
        <v>51</v>
      </c>
      <c r="G15" s="21">
        <v>51</v>
      </c>
      <c r="H15" s="21">
        <v>10</v>
      </c>
      <c r="I15" s="21">
        <v>51</v>
      </c>
      <c r="J15" s="22" t="s">
        <v>1</v>
      </c>
      <c r="L15" s="21" t="str">
        <f t="shared" si="1"/>
        <v>TC_Ed_Open Home page</v>
      </c>
      <c r="M15" s="21">
        <f t="shared" si="1"/>
        <v>6</v>
      </c>
      <c r="N15" s="21">
        <f t="shared" si="0"/>
        <v>27.36</v>
      </c>
      <c r="O15" s="21">
        <f t="shared" si="0"/>
        <v>51</v>
      </c>
      <c r="P15" s="21">
        <f t="shared" si="0"/>
        <v>51</v>
      </c>
      <c r="Q15" s="21">
        <f t="shared" si="0"/>
        <v>51</v>
      </c>
      <c r="R15" s="21">
        <f t="shared" si="0"/>
        <v>10</v>
      </c>
      <c r="S15" s="21">
        <f t="shared" si="0"/>
        <v>51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6</v>
      </c>
      <c r="D16" s="21">
        <v>35.380000000000003</v>
      </c>
      <c r="E16" s="21">
        <v>45</v>
      </c>
      <c r="F16" s="21">
        <v>45</v>
      </c>
      <c r="G16" s="21">
        <v>45</v>
      </c>
      <c r="H16" s="21">
        <v>21</v>
      </c>
      <c r="I16" s="21">
        <v>45</v>
      </c>
      <c r="J16" s="22" t="s">
        <v>1</v>
      </c>
      <c r="L16" s="21" t="str">
        <f t="shared" si="1"/>
        <v>TC_Ed_Login</v>
      </c>
      <c r="M16" s="21">
        <f t="shared" si="1"/>
        <v>6</v>
      </c>
      <c r="N16" s="21">
        <f t="shared" si="0"/>
        <v>35.380000000000003</v>
      </c>
      <c r="O16" s="21">
        <f t="shared" si="0"/>
        <v>45</v>
      </c>
      <c r="P16" s="21">
        <f t="shared" si="0"/>
        <v>45</v>
      </c>
      <c r="Q16" s="21">
        <f t="shared" si="0"/>
        <v>45</v>
      </c>
      <c r="R16" s="21">
        <f t="shared" si="0"/>
        <v>21</v>
      </c>
      <c r="S16" s="21">
        <f t="shared" si="0"/>
        <v>45</v>
      </c>
      <c r="T16" s="22" t="str">
        <f t="shared" si="0"/>
        <v>-</v>
      </c>
    </row>
    <row r="17" spans="2:20" ht="15" thickBot="1" x14ac:dyDescent="0.35">
      <c r="B17" s="21" t="s">
        <v>19</v>
      </c>
      <c r="C17" s="21">
        <v>4</v>
      </c>
      <c r="D17" s="21">
        <v>15.15</v>
      </c>
      <c r="E17" s="21">
        <v>25</v>
      </c>
      <c r="F17" s="21">
        <v>25</v>
      </c>
      <c r="G17" s="21">
        <v>25</v>
      </c>
      <c r="H17" s="21">
        <v>13</v>
      </c>
      <c r="I17" s="21">
        <v>25</v>
      </c>
      <c r="J17" s="22" t="s">
        <v>1</v>
      </c>
      <c r="L17" s="21" t="str">
        <f t="shared" si="1"/>
        <v>TC_Ed_LogOff</v>
      </c>
      <c r="M17" s="21">
        <f t="shared" si="1"/>
        <v>4</v>
      </c>
      <c r="N17" s="21">
        <f t="shared" si="0"/>
        <v>15.15</v>
      </c>
      <c r="O17" s="21">
        <f t="shared" si="0"/>
        <v>25</v>
      </c>
      <c r="P17" s="21">
        <f t="shared" si="0"/>
        <v>25</v>
      </c>
      <c r="Q17" s="21">
        <f t="shared" si="0"/>
        <v>25</v>
      </c>
      <c r="R17" s="21">
        <f t="shared" si="0"/>
        <v>13</v>
      </c>
      <c r="S17" s="21">
        <f t="shared" si="0"/>
        <v>25</v>
      </c>
      <c r="T17" s="22" t="str">
        <f t="shared" si="0"/>
        <v>-</v>
      </c>
    </row>
    <row r="18" spans="2:20" ht="15" thickBot="1" x14ac:dyDescent="0.35">
      <c r="B18" s="21" t="s">
        <v>20</v>
      </c>
      <c r="C18" s="21">
        <v>48</v>
      </c>
      <c r="D18" s="21">
        <v>123.51</v>
      </c>
      <c r="E18" s="21">
        <v>515.9</v>
      </c>
      <c r="F18" s="21" t="s">
        <v>52</v>
      </c>
      <c r="G18" s="21" t="s">
        <v>52</v>
      </c>
      <c r="H18" s="21">
        <v>45</v>
      </c>
      <c r="I18" s="21" t="s">
        <v>52</v>
      </c>
      <c r="J18" s="22" t="s">
        <v>1</v>
      </c>
      <c r="L18" s="21" t="str">
        <f t="shared" si="1"/>
        <v>TC_Ad_Open login page</v>
      </c>
      <c r="M18" s="21">
        <f t="shared" si="1"/>
        <v>48</v>
      </c>
      <c r="N18" s="21">
        <f t="shared" si="0"/>
        <v>123.51</v>
      </c>
      <c r="O18" s="21">
        <f t="shared" si="0"/>
        <v>515.9</v>
      </c>
      <c r="P18" s="21">
        <f t="shared" si="0"/>
        <v>1190</v>
      </c>
      <c r="Q18" s="21">
        <f t="shared" si="0"/>
        <v>1190</v>
      </c>
      <c r="R18" s="21">
        <f t="shared" si="0"/>
        <v>45</v>
      </c>
      <c r="S18" s="21">
        <f t="shared" si="0"/>
        <v>1190</v>
      </c>
      <c r="T18" s="22" t="str">
        <f t="shared" si="0"/>
        <v>-</v>
      </c>
    </row>
    <row r="19" spans="2:20" ht="15" thickBot="1" x14ac:dyDescent="0.35">
      <c r="B19" s="21" t="s">
        <v>22</v>
      </c>
      <c r="C19" s="21">
        <v>475</v>
      </c>
      <c r="D19" s="21">
        <v>94.03</v>
      </c>
      <c r="E19" s="21">
        <v>783.1</v>
      </c>
      <c r="F19" s="21" t="s">
        <v>159</v>
      </c>
      <c r="G19" s="21" t="s">
        <v>264</v>
      </c>
      <c r="H19" s="21">
        <v>0</v>
      </c>
      <c r="I19" s="21" t="s">
        <v>264</v>
      </c>
      <c r="J19" s="22" t="s">
        <v>1</v>
      </c>
      <c r="L19" s="21" t="str">
        <f t="shared" si="1"/>
        <v>TC_Ad_Open USERS menu</v>
      </c>
      <c r="M19" s="21">
        <f t="shared" si="1"/>
        <v>475</v>
      </c>
      <c r="N19" s="21">
        <f t="shared" si="1"/>
        <v>94.03</v>
      </c>
      <c r="O19" s="21">
        <f t="shared" si="1"/>
        <v>783.1</v>
      </c>
      <c r="P19" s="21">
        <f t="shared" si="1"/>
        <v>3660</v>
      </c>
      <c r="Q19" s="21">
        <f t="shared" si="1"/>
        <v>3860</v>
      </c>
      <c r="R19" s="21">
        <f t="shared" si="1"/>
        <v>0</v>
      </c>
      <c r="S19" s="21">
        <f t="shared" si="1"/>
        <v>3860</v>
      </c>
      <c r="T19" s="22" t="str">
        <f t="shared" si="1"/>
        <v>-</v>
      </c>
    </row>
    <row r="20" spans="2:20" ht="15" thickBot="1" x14ac:dyDescent="0.35">
      <c r="B20" s="21" t="s">
        <v>23</v>
      </c>
      <c r="C20" s="21">
        <v>48</v>
      </c>
      <c r="D20" s="21">
        <v>18.86</v>
      </c>
      <c r="E20" s="21">
        <v>30.6</v>
      </c>
      <c r="F20" s="21">
        <v>36.6</v>
      </c>
      <c r="G20" s="21">
        <v>54</v>
      </c>
      <c r="H20" s="21">
        <v>9</v>
      </c>
      <c r="I20" s="21">
        <v>54</v>
      </c>
      <c r="J20" s="22" t="s">
        <v>1</v>
      </c>
      <c r="L20" s="21" t="str">
        <f t="shared" si="1"/>
        <v>TC_Ad_Open Home page</v>
      </c>
      <c r="M20" s="21">
        <f t="shared" si="1"/>
        <v>48</v>
      </c>
      <c r="N20" s="21">
        <f t="shared" si="1"/>
        <v>18.86</v>
      </c>
      <c r="O20" s="21">
        <f t="shared" si="1"/>
        <v>30.6</v>
      </c>
      <c r="P20" s="21">
        <f t="shared" si="1"/>
        <v>36.6</v>
      </c>
      <c r="Q20" s="21">
        <f t="shared" si="1"/>
        <v>54</v>
      </c>
      <c r="R20" s="21">
        <f t="shared" si="1"/>
        <v>9</v>
      </c>
      <c r="S20" s="21">
        <f t="shared" si="1"/>
        <v>54</v>
      </c>
      <c r="T20" s="22" t="str">
        <f t="shared" si="1"/>
        <v>-</v>
      </c>
    </row>
    <row r="21" spans="2:20" ht="15" thickBot="1" x14ac:dyDescent="0.35">
      <c r="B21" s="21" t="s">
        <v>24</v>
      </c>
      <c r="C21" s="21">
        <v>475</v>
      </c>
      <c r="D21" s="21">
        <v>60.62</v>
      </c>
      <c r="E21" s="21">
        <v>880.6</v>
      </c>
      <c r="F21" s="21" t="s">
        <v>111</v>
      </c>
      <c r="G21" s="21" t="s">
        <v>58</v>
      </c>
      <c r="H21" s="21">
        <v>2</v>
      </c>
      <c r="I21" s="21" t="s">
        <v>58</v>
      </c>
      <c r="J21" s="22" t="s">
        <v>1</v>
      </c>
      <c r="L21" s="21" t="str">
        <f t="shared" si="1"/>
        <v>TC_Ad_Open Admin Page</v>
      </c>
      <c r="M21" s="21">
        <f t="shared" si="1"/>
        <v>475</v>
      </c>
      <c r="N21" s="21">
        <f t="shared" si="1"/>
        <v>60.62</v>
      </c>
      <c r="O21" s="21">
        <f t="shared" si="1"/>
        <v>880.6</v>
      </c>
      <c r="P21" s="21">
        <f t="shared" si="1"/>
        <v>1470</v>
      </c>
      <c r="Q21" s="21">
        <f t="shared" si="1"/>
        <v>1590</v>
      </c>
      <c r="R21" s="21">
        <f t="shared" si="1"/>
        <v>2</v>
      </c>
      <c r="S21" s="21">
        <f t="shared" si="1"/>
        <v>1590</v>
      </c>
      <c r="T21" s="22" t="str">
        <f t="shared" si="1"/>
        <v>-</v>
      </c>
    </row>
    <row r="22" spans="2:20" ht="15" thickBot="1" x14ac:dyDescent="0.35">
      <c r="B22" s="21" t="s">
        <v>25</v>
      </c>
      <c r="C22" s="21">
        <v>48</v>
      </c>
      <c r="D22" s="21">
        <v>57.97</v>
      </c>
      <c r="E22" s="21">
        <v>69</v>
      </c>
      <c r="F22" s="21">
        <v>839</v>
      </c>
      <c r="G22" s="21">
        <v>839</v>
      </c>
      <c r="H22" s="21">
        <v>19</v>
      </c>
      <c r="I22" s="21">
        <v>839</v>
      </c>
      <c r="J22" s="22" t="s">
        <v>1</v>
      </c>
      <c r="L22" s="21" t="str">
        <f t="shared" si="1"/>
        <v>TC_Ad_Login</v>
      </c>
      <c r="M22" s="21">
        <f t="shared" si="1"/>
        <v>48</v>
      </c>
      <c r="N22" s="21">
        <f t="shared" si="1"/>
        <v>57.97</v>
      </c>
      <c r="O22" s="21">
        <f t="shared" si="1"/>
        <v>69</v>
      </c>
      <c r="P22" s="21">
        <f t="shared" si="1"/>
        <v>839</v>
      </c>
      <c r="Q22" s="21">
        <f t="shared" si="1"/>
        <v>839</v>
      </c>
      <c r="R22" s="21">
        <f t="shared" si="1"/>
        <v>19</v>
      </c>
      <c r="S22" s="21">
        <f t="shared" si="1"/>
        <v>839</v>
      </c>
      <c r="T22" s="22" t="str">
        <f t="shared" si="1"/>
        <v>-</v>
      </c>
    </row>
    <row r="23" spans="2:20" ht="15" thickBot="1" x14ac:dyDescent="0.35">
      <c r="B23" s="21" t="s">
        <v>27</v>
      </c>
      <c r="C23" s="21">
        <v>46</v>
      </c>
      <c r="D23" s="21">
        <v>154.74</v>
      </c>
      <c r="E23" s="21" t="s">
        <v>265</v>
      </c>
      <c r="F23" s="21" t="s">
        <v>265</v>
      </c>
      <c r="G23" s="21" t="s">
        <v>265</v>
      </c>
      <c r="H23" s="21">
        <v>12</v>
      </c>
      <c r="I23" s="21" t="s">
        <v>265</v>
      </c>
      <c r="J23" s="22" t="s">
        <v>1</v>
      </c>
      <c r="L23" s="21" t="str">
        <f t="shared" si="1"/>
        <v>TC_Ad_LogOff</v>
      </c>
      <c r="M23" s="21">
        <f t="shared" si="1"/>
        <v>46</v>
      </c>
      <c r="N23" s="21">
        <f t="shared" si="1"/>
        <v>154.74</v>
      </c>
      <c r="O23" s="21">
        <f t="shared" si="1"/>
        <v>1840</v>
      </c>
      <c r="P23" s="21">
        <f t="shared" si="1"/>
        <v>1840</v>
      </c>
      <c r="Q23" s="21">
        <f t="shared" si="1"/>
        <v>1840</v>
      </c>
      <c r="R23" s="21">
        <f t="shared" si="1"/>
        <v>12</v>
      </c>
      <c r="S23" s="21">
        <f t="shared" si="1"/>
        <v>1840</v>
      </c>
      <c r="T23" s="22" t="str">
        <f t="shared" si="1"/>
        <v>-</v>
      </c>
    </row>
    <row r="24" spans="2:20" ht="15" thickBot="1" x14ac:dyDescent="0.35">
      <c r="B24" s="21" t="s">
        <v>29</v>
      </c>
      <c r="C24" s="21">
        <v>237</v>
      </c>
      <c r="D24" s="21">
        <v>133.86000000000001</v>
      </c>
      <c r="E24" s="21">
        <v>694.3</v>
      </c>
      <c r="F24" s="21" t="s">
        <v>266</v>
      </c>
      <c r="G24" s="21" t="s">
        <v>267</v>
      </c>
      <c r="H24" s="21">
        <v>13</v>
      </c>
      <c r="I24" s="21" t="s">
        <v>267</v>
      </c>
      <c r="J24" s="22" t="s">
        <v>1</v>
      </c>
      <c r="L24" s="21" t="str">
        <f t="shared" si="1"/>
        <v>TC_Ad_Delete user</v>
      </c>
      <c r="M24" s="21">
        <f t="shared" si="1"/>
        <v>237</v>
      </c>
      <c r="N24" s="21">
        <f t="shared" si="1"/>
        <v>133.86000000000001</v>
      </c>
      <c r="O24" s="21">
        <f t="shared" si="1"/>
        <v>694.3</v>
      </c>
      <c r="P24" s="21">
        <f t="shared" si="1"/>
        <v>4070.0000000000005</v>
      </c>
      <c r="Q24" s="21">
        <f t="shared" si="1"/>
        <v>4800</v>
      </c>
      <c r="R24" s="21">
        <f t="shared" si="1"/>
        <v>13</v>
      </c>
      <c r="S24" s="21">
        <f t="shared" si="1"/>
        <v>4800</v>
      </c>
      <c r="T24" s="22" t="str">
        <f t="shared" si="1"/>
        <v>-</v>
      </c>
    </row>
    <row r="25" spans="2:20" ht="15" thickBot="1" x14ac:dyDescent="0.35">
      <c r="B25" s="21" t="s">
        <v>31</v>
      </c>
      <c r="C25" s="21">
        <v>290</v>
      </c>
      <c r="D25" s="21">
        <v>528.62</v>
      </c>
      <c r="E25" s="21" t="s">
        <v>247</v>
      </c>
      <c r="F25" s="21" t="s">
        <v>268</v>
      </c>
      <c r="G25" s="21" t="s">
        <v>269</v>
      </c>
      <c r="H25" s="21">
        <v>16</v>
      </c>
      <c r="I25" s="21" t="s">
        <v>269</v>
      </c>
      <c r="J25" s="22">
        <v>123</v>
      </c>
      <c r="L25" s="21" t="str">
        <f t="shared" si="1"/>
        <v>TC_Ed_Editpost</v>
      </c>
      <c r="M25" s="21">
        <f t="shared" si="1"/>
        <v>290</v>
      </c>
      <c r="N25" s="21">
        <f t="shared" si="1"/>
        <v>528.62</v>
      </c>
      <c r="O25" s="21">
        <f t="shared" si="1"/>
        <v>1980</v>
      </c>
      <c r="P25" s="21">
        <f t="shared" si="1"/>
        <v>5180</v>
      </c>
      <c r="Q25" s="21">
        <f t="shared" si="1"/>
        <v>5310</v>
      </c>
      <c r="R25" s="21">
        <f t="shared" si="1"/>
        <v>16</v>
      </c>
      <c r="S25" s="21">
        <f t="shared" si="1"/>
        <v>5310</v>
      </c>
      <c r="T25" s="22">
        <f t="shared" si="1"/>
        <v>123</v>
      </c>
    </row>
    <row r="26" spans="2:20" ht="15" thickBot="1" x14ac:dyDescent="0.35">
      <c r="B26" s="21" t="s">
        <v>35</v>
      </c>
      <c r="C26" s="21" t="s">
        <v>270</v>
      </c>
      <c r="D26" s="21">
        <v>59.54</v>
      </c>
      <c r="E26" s="21">
        <v>630</v>
      </c>
      <c r="F26" s="21" t="s">
        <v>111</v>
      </c>
      <c r="G26" s="21" t="s">
        <v>271</v>
      </c>
      <c r="H26" s="21">
        <v>1</v>
      </c>
      <c r="I26" s="21" t="s">
        <v>272</v>
      </c>
      <c r="J26" s="22">
        <v>16</v>
      </c>
      <c r="L26" s="21" t="str">
        <f t="shared" si="1"/>
        <v>Open Random post</v>
      </c>
      <c r="M26" s="21">
        <f t="shared" si="1"/>
        <v>5640</v>
      </c>
      <c r="N26" s="21">
        <f t="shared" si="1"/>
        <v>59.54</v>
      </c>
      <c r="O26" s="21">
        <f t="shared" si="1"/>
        <v>630</v>
      </c>
      <c r="P26" s="21">
        <f t="shared" si="1"/>
        <v>1470</v>
      </c>
      <c r="Q26" s="21">
        <f t="shared" si="1"/>
        <v>4350</v>
      </c>
      <c r="R26" s="21">
        <f t="shared" si="1"/>
        <v>1</v>
      </c>
      <c r="S26" s="21">
        <f t="shared" si="1"/>
        <v>4370</v>
      </c>
      <c r="T26" s="22">
        <f t="shared" si="1"/>
        <v>16</v>
      </c>
    </row>
    <row r="27" spans="2:20" ht="15" thickBot="1" x14ac:dyDescent="0.35">
      <c r="B27" s="21" t="s">
        <v>32</v>
      </c>
      <c r="C27" s="21" t="s">
        <v>128</v>
      </c>
      <c r="D27" s="21">
        <v>159.82</v>
      </c>
      <c r="E27" s="21">
        <v>560</v>
      </c>
      <c r="F27" s="21" t="s">
        <v>273</v>
      </c>
      <c r="G27" s="21" t="s">
        <v>274</v>
      </c>
      <c r="H27" s="21">
        <v>0</v>
      </c>
      <c r="I27" s="21" t="s">
        <v>274</v>
      </c>
      <c r="J27" s="22">
        <v>13</v>
      </c>
      <c r="L27" s="21" t="str">
        <f t="shared" si="1"/>
        <v>leave a comment</v>
      </c>
      <c r="M27" s="21">
        <f t="shared" si="1"/>
        <v>1710</v>
      </c>
      <c r="N27" s="21">
        <f t="shared" si="1"/>
        <v>159.82</v>
      </c>
      <c r="O27" s="21">
        <f t="shared" si="1"/>
        <v>560</v>
      </c>
      <c r="P27" s="21">
        <f t="shared" si="1"/>
        <v>2720</v>
      </c>
      <c r="Q27" s="21">
        <f t="shared" si="1"/>
        <v>3790</v>
      </c>
      <c r="R27" s="21">
        <f t="shared" si="1"/>
        <v>0</v>
      </c>
      <c r="S27" s="21">
        <f t="shared" si="1"/>
        <v>3790</v>
      </c>
      <c r="T27" s="22">
        <f t="shared" si="1"/>
        <v>13</v>
      </c>
    </row>
    <row r="28" spans="2:20" ht="15" thickBot="1" x14ac:dyDescent="0.35">
      <c r="B28" s="21" t="s">
        <v>30</v>
      </c>
      <c r="C28" s="21" t="s">
        <v>275</v>
      </c>
      <c r="D28" s="21">
        <v>59.13</v>
      </c>
      <c r="E28" s="21">
        <v>574.5</v>
      </c>
      <c r="F28" s="21">
        <v>886.95</v>
      </c>
      <c r="G28" s="21" t="s">
        <v>276</v>
      </c>
      <c r="H28" s="21">
        <v>0</v>
      </c>
      <c r="I28" s="21" t="s">
        <v>276</v>
      </c>
      <c r="J28" s="22">
        <v>12</v>
      </c>
      <c r="L28" s="21" t="str">
        <f t="shared" si="1"/>
        <v>Open first post</v>
      </c>
      <c r="M28" s="21">
        <f t="shared" si="1"/>
        <v>2970</v>
      </c>
      <c r="N28" s="21">
        <f t="shared" si="1"/>
        <v>59.13</v>
      </c>
      <c r="O28" s="21">
        <f t="shared" si="1"/>
        <v>574.5</v>
      </c>
      <c r="P28" s="21">
        <f t="shared" si="1"/>
        <v>886.95</v>
      </c>
      <c r="Q28" s="21">
        <f t="shared" si="1"/>
        <v>3100</v>
      </c>
      <c r="R28" s="21">
        <f t="shared" si="1"/>
        <v>0</v>
      </c>
      <c r="S28" s="21">
        <f t="shared" si="1"/>
        <v>3100</v>
      </c>
      <c r="T28" s="22">
        <f t="shared" si="1"/>
        <v>12</v>
      </c>
    </row>
    <row r="29" spans="2:20" ht="15" thickBot="1" x14ac:dyDescent="0.35">
      <c r="B29" s="21" t="s">
        <v>13</v>
      </c>
      <c r="C29" s="21">
        <v>291</v>
      </c>
      <c r="D29" s="21">
        <v>121.26</v>
      </c>
      <c r="E29" s="21">
        <v>929.4</v>
      </c>
      <c r="F29" s="21" t="s">
        <v>277</v>
      </c>
      <c r="G29" s="21" t="s">
        <v>278</v>
      </c>
      <c r="H29" s="21">
        <v>0</v>
      </c>
      <c r="I29" s="21" t="s">
        <v>278</v>
      </c>
      <c r="J29" s="22">
        <v>1</v>
      </c>
      <c r="L29" s="21" t="str">
        <f t="shared" si="1"/>
        <v>TC_Ed_Open editpost page</v>
      </c>
      <c r="M29" s="21">
        <f t="shared" si="1"/>
        <v>291</v>
      </c>
      <c r="N29" s="21">
        <f t="shared" si="1"/>
        <v>121.26</v>
      </c>
      <c r="O29" s="21">
        <f t="shared" si="1"/>
        <v>929.4</v>
      </c>
      <c r="P29" s="21">
        <f t="shared" si="1"/>
        <v>3870</v>
      </c>
      <c r="Q29" s="21">
        <f t="shared" si="1"/>
        <v>4000</v>
      </c>
      <c r="R29" s="21">
        <f t="shared" si="1"/>
        <v>0</v>
      </c>
      <c r="S29" s="21">
        <f t="shared" si="1"/>
        <v>4000</v>
      </c>
      <c r="T29" s="22">
        <f t="shared" si="1"/>
        <v>1</v>
      </c>
    </row>
    <row r="30" spans="2:20" ht="15" thickBot="1" x14ac:dyDescent="0.35">
      <c r="B30" s="21" t="s">
        <v>21</v>
      </c>
      <c r="C30" s="21">
        <v>474</v>
      </c>
      <c r="D30" s="21">
        <v>128.74</v>
      </c>
      <c r="E30" s="21">
        <v>797.6</v>
      </c>
      <c r="F30" s="21" t="s">
        <v>262</v>
      </c>
      <c r="G30" s="21" t="s">
        <v>206</v>
      </c>
      <c r="H30" s="21">
        <v>22</v>
      </c>
      <c r="I30" s="21" t="s">
        <v>206</v>
      </c>
      <c r="J30" s="22">
        <v>1</v>
      </c>
      <c r="L30" s="21" t="str">
        <f t="shared" si="1"/>
        <v>TC_Ad_Open Users page</v>
      </c>
      <c r="M30" s="21">
        <f t="shared" si="1"/>
        <v>474</v>
      </c>
      <c r="N30" s="21">
        <f t="shared" si="1"/>
        <v>128.74</v>
      </c>
      <c r="O30" s="21">
        <f t="shared" si="1"/>
        <v>797.6</v>
      </c>
      <c r="P30" s="21">
        <f t="shared" si="1"/>
        <v>1080</v>
      </c>
      <c r="Q30" s="21">
        <f t="shared" si="1"/>
        <v>1850</v>
      </c>
      <c r="R30" s="21">
        <f t="shared" si="1"/>
        <v>22</v>
      </c>
      <c r="S30" s="21">
        <f t="shared" si="1"/>
        <v>1850</v>
      </c>
      <c r="T30" s="22">
        <f t="shared" si="1"/>
        <v>1</v>
      </c>
    </row>
    <row r="31" spans="2:20" ht="15" thickBot="1" x14ac:dyDescent="0.35">
      <c r="B31" s="21" t="s">
        <v>34</v>
      </c>
      <c r="C31" s="21">
        <v>237</v>
      </c>
      <c r="D31" s="21">
        <v>248.76</v>
      </c>
      <c r="E31" s="21" t="s">
        <v>233</v>
      </c>
      <c r="F31" s="21" t="s">
        <v>279</v>
      </c>
      <c r="G31" s="21" t="s">
        <v>280</v>
      </c>
      <c r="H31" s="21">
        <v>14</v>
      </c>
      <c r="I31" s="21" t="s">
        <v>280</v>
      </c>
      <c r="J31" s="22">
        <v>1</v>
      </c>
      <c r="L31" s="21" t="str">
        <f t="shared" ref="L31:T31" si="2">IF(ISERR(FIND(" K",B31,1)),B31,REPLACE(B31,FIND(" K",B31,1),2,"")*1000)</f>
        <v>TC_Ad_Add user</v>
      </c>
      <c r="M31" s="21">
        <f t="shared" si="2"/>
        <v>237</v>
      </c>
      <c r="N31" s="21">
        <f t="shared" si="2"/>
        <v>248.76</v>
      </c>
      <c r="O31" s="21">
        <f t="shared" si="2"/>
        <v>1950</v>
      </c>
      <c r="P31" s="21">
        <f t="shared" si="2"/>
        <v>2650</v>
      </c>
      <c r="Q31" s="21">
        <f t="shared" si="2"/>
        <v>4390</v>
      </c>
      <c r="R31" s="21">
        <f t="shared" si="2"/>
        <v>14</v>
      </c>
      <c r="S31" s="21">
        <f t="shared" si="2"/>
        <v>4390</v>
      </c>
      <c r="T31" s="22">
        <f t="shared" si="2"/>
        <v>1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35.200000000000003</v>
      </c>
    </row>
    <row r="35" spans="12:15" x14ac:dyDescent="0.3">
      <c r="L35" t="s">
        <v>72</v>
      </c>
      <c r="M35">
        <v>30.3</v>
      </c>
    </row>
    <row r="36" spans="12:15" x14ac:dyDescent="0.3">
      <c r="L36" t="s">
        <v>73</v>
      </c>
      <c r="M36">
        <v>100</v>
      </c>
    </row>
    <row r="37" spans="12:15" x14ac:dyDescent="0.3">
      <c r="L37" t="s">
        <v>74</v>
      </c>
      <c r="M37">
        <v>60.8</v>
      </c>
    </row>
    <row r="38" spans="12:15" x14ac:dyDescent="0.3">
      <c r="L38" t="s">
        <v>75</v>
      </c>
      <c r="M38">
        <v>54.9</v>
      </c>
    </row>
    <row r="39" spans="12:15" x14ac:dyDescent="0.3">
      <c r="L39" t="s">
        <v>76</v>
      </c>
      <c r="M39">
        <v>49.9</v>
      </c>
    </row>
    <row r="40" spans="12:15" x14ac:dyDescent="0.3">
      <c r="L40" t="s">
        <v>92</v>
      </c>
      <c r="M40" s="28" t="s">
        <v>81</v>
      </c>
      <c r="N40" s="24" t="s">
        <v>248</v>
      </c>
    </row>
    <row r="41" spans="12:15" x14ac:dyDescent="0.3">
      <c r="L41" t="s">
        <v>77</v>
      </c>
      <c r="M41" s="7">
        <f>(O41-N41)/1000</f>
        <v>909.01800000000003</v>
      </c>
      <c r="N41" t="str">
        <f>MID(N40,FIND("&amp;from=",N40,1)+6,13)</f>
        <v>1679433156293</v>
      </c>
      <c r="O41" t="str">
        <f>MID(N40,FIND("&amp;to=",N40,1)+4,13)</f>
        <v>1679434065311</v>
      </c>
    </row>
    <row r="43" spans="12:15" x14ac:dyDescent="0.3">
      <c r="L43" t="s">
        <v>78</v>
      </c>
      <c r="M43">
        <v>27448</v>
      </c>
    </row>
    <row r="44" spans="12:15" x14ac:dyDescent="0.3">
      <c r="L44" t="s">
        <v>79</v>
      </c>
      <c r="M44">
        <v>167</v>
      </c>
    </row>
    <row r="45" spans="12:15" x14ac:dyDescent="0.3">
      <c r="L45" t="s">
        <v>80</v>
      </c>
      <c r="M45" s="6">
        <f>M44/M43*100</f>
        <v>0.6084232002331682</v>
      </c>
    </row>
  </sheetData>
  <hyperlinks>
    <hyperlink ref="N40" r:id="rId1" xr:uid="{8225E727-56E1-4A2B-8CB2-61B0C7C0AE01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5E29B-8073-4B99-98D9-28804AF7F0F7}">
  <sheetPr>
    <tabColor theme="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7.1093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4x6Gb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270</v>
      </c>
      <c r="D3" s="21">
        <v>50.22</v>
      </c>
      <c r="E3" s="21">
        <v>112.9</v>
      </c>
      <c r="F3" s="21" t="s">
        <v>241</v>
      </c>
      <c r="G3" s="21" t="s">
        <v>96</v>
      </c>
      <c r="H3" s="21">
        <v>5</v>
      </c>
      <c r="I3" s="21" t="s">
        <v>96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270</v>
      </c>
      <c r="N3" s="21">
        <f t="shared" ref="N3:T18" si="0">IF(ISERR(FIND(" K",D3,1)),D3,REPLACE(D3,FIND(" K",D3,1),2,"")*1000)</f>
        <v>50.22</v>
      </c>
      <c r="O3" s="21">
        <f t="shared" si="0"/>
        <v>112.9</v>
      </c>
      <c r="P3" s="21">
        <f t="shared" si="0"/>
        <v>1130</v>
      </c>
      <c r="Q3" s="21">
        <f t="shared" si="0"/>
        <v>1610</v>
      </c>
      <c r="R3" s="21">
        <f t="shared" si="0"/>
        <v>5</v>
      </c>
      <c r="S3" s="21">
        <f t="shared" si="0"/>
        <v>1610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175</v>
      </c>
      <c r="D4" s="21">
        <v>147.31</v>
      </c>
      <c r="E4" s="21">
        <v>821.1</v>
      </c>
      <c r="F4" s="21" t="s">
        <v>301</v>
      </c>
      <c r="G4" s="21" t="s">
        <v>302</v>
      </c>
      <c r="H4" s="21">
        <v>0</v>
      </c>
      <c r="I4" s="21" t="s">
        <v>303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3960</v>
      </c>
      <c r="N4" s="21">
        <f t="shared" si="0"/>
        <v>147.31</v>
      </c>
      <c r="O4" s="21">
        <f t="shared" si="0"/>
        <v>821.1</v>
      </c>
      <c r="P4" s="21">
        <f t="shared" si="0"/>
        <v>1830</v>
      </c>
      <c r="Q4" s="21">
        <f t="shared" si="0"/>
        <v>4250</v>
      </c>
      <c r="R4" s="21">
        <f t="shared" si="0"/>
        <v>0</v>
      </c>
      <c r="S4" s="21">
        <f t="shared" si="0"/>
        <v>4260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957</v>
      </c>
      <c r="D5" s="21">
        <v>50.15</v>
      </c>
      <c r="E5" s="21">
        <v>421</v>
      </c>
      <c r="F5" s="21" t="s">
        <v>304</v>
      </c>
      <c r="G5" s="21" t="s">
        <v>281</v>
      </c>
      <c r="H5" s="21">
        <v>0</v>
      </c>
      <c r="I5" s="21" t="s">
        <v>305</v>
      </c>
      <c r="J5" s="22" t="s">
        <v>1</v>
      </c>
      <c r="L5" s="21" t="str">
        <f t="shared" si="1"/>
        <v>TC_Open Random page &gt;1</v>
      </c>
      <c r="M5" s="21">
        <f t="shared" si="1"/>
        <v>957</v>
      </c>
      <c r="N5" s="21">
        <f t="shared" si="0"/>
        <v>50.15</v>
      </c>
      <c r="O5" s="21">
        <f t="shared" si="0"/>
        <v>421</v>
      </c>
      <c r="P5" s="21">
        <f t="shared" si="0"/>
        <v>1010</v>
      </c>
      <c r="Q5" s="21">
        <f t="shared" si="0"/>
        <v>4030.0000000000005</v>
      </c>
      <c r="R5" s="21">
        <f t="shared" si="0"/>
        <v>0</v>
      </c>
      <c r="S5" s="21">
        <f t="shared" si="0"/>
        <v>4059.9999999999995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11</v>
      </c>
      <c r="D6" s="21">
        <v>231</v>
      </c>
      <c r="E6" s="21">
        <v>815</v>
      </c>
      <c r="F6" s="21">
        <v>815</v>
      </c>
      <c r="G6" s="21">
        <v>815</v>
      </c>
      <c r="H6" s="21">
        <v>6</v>
      </c>
      <c r="I6" s="21">
        <v>815</v>
      </c>
      <c r="J6" s="22" t="s">
        <v>1</v>
      </c>
      <c r="L6" s="21" t="str">
        <f t="shared" si="1"/>
        <v>TC_Open Random page =1</v>
      </c>
      <c r="M6" s="21">
        <f t="shared" si="1"/>
        <v>11</v>
      </c>
      <c r="N6" s="21">
        <f t="shared" si="0"/>
        <v>231</v>
      </c>
      <c r="O6" s="21">
        <f t="shared" si="0"/>
        <v>815</v>
      </c>
      <c r="P6" s="21">
        <f t="shared" si="0"/>
        <v>815</v>
      </c>
      <c r="Q6" s="21">
        <f t="shared" si="0"/>
        <v>815</v>
      </c>
      <c r="R6" s="21">
        <f t="shared" si="0"/>
        <v>6</v>
      </c>
      <c r="S6" s="21">
        <f t="shared" si="0"/>
        <v>815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56</v>
      </c>
      <c r="D7" s="21">
        <v>43.56</v>
      </c>
      <c r="E7" s="21">
        <v>573.6</v>
      </c>
      <c r="F7" s="21">
        <v>945.8</v>
      </c>
      <c r="G7" s="21" t="s">
        <v>306</v>
      </c>
      <c r="H7" s="21">
        <v>3</v>
      </c>
      <c r="I7" s="21" t="s">
        <v>231</v>
      </c>
      <c r="J7" s="22" t="s">
        <v>1</v>
      </c>
      <c r="L7" s="21" t="str">
        <f t="shared" si="1"/>
        <v>TC_Open Random Date</v>
      </c>
      <c r="M7" s="21">
        <f t="shared" si="1"/>
        <v>1280</v>
      </c>
      <c r="N7" s="21">
        <f t="shared" si="0"/>
        <v>43.56</v>
      </c>
      <c r="O7" s="21">
        <f t="shared" si="0"/>
        <v>573.6</v>
      </c>
      <c r="P7" s="21">
        <f t="shared" si="0"/>
        <v>945.8</v>
      </c>
      <c r="Q7" s="21">
        <f t="shared" si="0"/>
        <v>4150</v>
      </c>
      <c r="R7" s="21">
        <f t="shared" si="0"/>
        <v>3</v>
      </c>
      <c r="S7" s="21">
        <f t="shared" si="0"/>
        <v>4170</v>
      </c>
      <c r="T7" s="22" t="str">
        <f t="shared" si="0"/>
        <v>-</v>
      </c>
    </row>
    <row r="8" spans="2:20" ht="15" thickBot="1" x14ac:dyDescent="0.35">
      <c r="B8" s="21" t="s">
        <v>7</v>
      </c>
      <c r="C8" s="21" t="s">
        <v>307</v>
      </c>
      <c r="D8" s="21">
        <v>41.83</v>
      </c>
      <c r="E8" s="21">
        <v>530.79999999999995</v>
      </c>
      <c r="F8" s="21" t="s">
        <v>115</v>
      </c>
      <c r="G8" s="21" t="s">
        <v>308</v>
      </c>
      <c r="H8" s="21">
        <v>0</v>
      </c>
      <c r="I8" s="21" t="s">
        <v>308</v>
      </c>
      <c r="J8" s="22" t="s">
        <v>1</v>
      </c>
      <c r="L8" s="21" t="str">
        <f t="shared" si="1"/>
        <v>TC_Open Predefined Date</v>
      </c>
      <c r="M8" s="21">
        <f t="shared" si="1"/>
        <v>3900</v>
      </c>
      <c r="N8" s="21">
        <f t="shared" si="0"/>
        <v>41.83</v>
      </c>
      <c r="O8" s="21">
        <f t="shared" si="0"/>
        <v>530.79999999999995</v>
      </c>
      <c r="P8" s="21">
        <f t="shared" si="0"/>
        <v>1170</v>
      </c>
      <c r="Q8" s="21">
        <f t="shared" si="0"/>
        <v>2280</v>
      </c>
      <c r="R8" s="21">
        <f t="shared" si="0"/>
        <v>0</v>
      </c>
      <c r="S8" s="21">
        <f t="shared" si="0"/>
        <v>2280</v>
      </c>
      <c r="T8" s="22" t="str">
        <f t="shared" si="0"/>
        <v>-</v>
      </c>
    </row>
    <row r="9" spans="2:20" ht="15" thickBot="1" x14ac:dyDescent="0.35">
      <c r="B9" s="21" t="s">
        <v>9</v>
      </c>
      <c r="C9" s="21" t="s">
        <v>54</v>
      </c>
      <c r="D9" s="21">
        <v>58.43</v>
      </c>
      <c r="E9" s="21">
        <v>770.8</v>
      </c>
      <c r="F9" s="21" t="s">
        <v>224</v>
      </c>
      <c r="G9" s="21" t="s">
        <v>278</v>
      </c>
      <c r="H9" s="21">
        <v>4</v>
      </c>
      <c r="I9" s="21" t="s">
        <v>309</v>
      </c>
      <c r="J9" s="22" t="s">
        <v>1</v>
      </c>
      <c r="L9" s="21" t="str">
        <f t="shared" si="1"/>
        <v>TC_Open Large Calendar</v>
      </c>
      <c r="M9" s="21">
        <f t="shared" si="1"/>
        <v>1290</v>
      </c>
      <c r="N9" s="21">
        <f t="shared" si="0"/>
        <v>58.43</v>
      </c>
      <c r="O9" s="21">
        <f t="shared" si="0"/>
        <v>770.8</v>
      </c>
      <c r="P9" s="21">
        <f t="shared" si="0"/>
        <v>1390</v>
      </c>
      <c r="Q9" s="21">
        <f t="shared" si="0"/>
        <v>4000</v>
      </c>
      <c r="R9" s="21">
        <f t="shared" si="0"/>
        <v>4</v>
      </c>
      <c r="S9" s="21">
        <f t="shared" si="0"/>
        <v>4019.9999999999995</v>
      </c>
      <c r="T9" s="22" t="str">
        <f t="shared" si="0"/>
        <v>-</v>
      </c>
    </row>
    <row r="10" spans="2:20" ht="15" thickBot="1" x14ac:dyDescent="0.35">
      <c r="B10" s="21" t="s">
        <v>10</v>
      </c>
      <c r="C10" s="21" t="s">
        <v>232</v>
      </c>
      <c r="D10" s="21">
        <v>47.95</v>
      </c>
      <c r="E10" s="21">
        <v>479.6</v>
      </c>
      <c r="F10" s="21" t="s">
        <v>14</v>
      </c>
      <c r="G10" s="21" t="s">
        <v>251</v>
      </c>
      <c r="H10" s="21">
        <v>0</v>
      </c>
      <c r="I10" s="21" t="s">
        <v>310</v>
      </c>
      <c r="J10" s="22" t="s">
        <v>1</v>
      </c>
      <c r="L10" s="21" t="str">
        <f t="shared" si="1"/>
        <v>TC_Open Home page</v>
      </c>
      <c r="M10" s="21">
        <f t="shared" si="1"/>
        <v>1940</v>
      </c>
      <c r="N10" s="21">
        <f t="shared" si="0"/>
        <v>47.95</v>
      </c>
      <c r="O10" s="21">
        <f t="shared" si="0"/>
        <v>479.6</v>
      </c>
      <c r="P10" s="21">
        <f t="shared" si="0"/>
        <v>1040</v>
      </c>
      <c r="Q10" s="21">
        <f t="shared" si="0"/>
        <v>3800</v>
      </c>
      <c r="R10" s="21">
        <f t="shared" si="0"/>
        <v>0</v>
      </c>
      <c r="S10" s="21">
        <f t="shared" si="0"/>
        <v>3820</v>
      </c>
      <c r="T10" s="22" t="str">
        <f t="shared" si="0"/>
        <v>-</v>
      </c>
    </row>
    <row r="11" spans="2:20" ht="15" thickBot="1" x14ac:dyDescent="0.35">
      <c r="B11" s="21" t="s">
        <v>11</v>
      </c>
      <c r="C11" s="21">
        <v>535</v>
      </c>
      <c r="D11" s="21">
        <v>43.87</v>
      </c>
      <c r="E11" s="21">
        <v>53.9</v>
      </c>
      <c r="F11" s="21">
        <v>887.85</v>
      </c>
      <c r="G11" s="21" t="s">
        <v>97</v>
      </c>
      <c r="H11" s="21">
        <v>0</v>
      </c>
      <c r="I11" s="21" t="s">
        <v>97</v>
      </c>
      <c r="J11" s="22" t="s">
        <v>1</v>
      </c>
      <c r="L11" s="21" t="str">
        <f t="shared" si="1"/>
        <v>TC_Open Contacts</v>
      </c>
      <c r="M11" s="21">
        <f t="shared" si="1"/>
        <v>535</v>
      </c>
      <c r="N11" s="21">
        <f t="shared" si="0"/>
        <v>43.87</v>
      </c>
      <c r="O11" s="21">
        <f t="shared" si="0"/>
        <v>53.9</v>
      </c>
      <c r="P11" s="21">
        <f t="shared" si="0"/>
        <v>887.85</v>
      </c>
      <c r="Q11" s="21">
        <f t="shared" si="0"/>
        <v>1860</v>
      </c>
      <c r="R11" s="21">
        <f t="shared" si="0"/>
        <v>0</v>
      </c>
      <c r="S11" s="21">
        <f t="shared" si="0"/>
        <v>1860</v>
      </c>
      <c r="T11" s="22" t="str">
        <f t="shared" si="0"/>
        <v>-</v>
      </c>
    </row>
    <row r="12" spans="2:20" ht="15" thickBot="1" x14ac:dyDescent="0.35">
      <c r="B12" s="21" t="s">
        <v>12</v>
      </c>
      <c r="C12" s="21">
        <v>6</v>
      </c>
      <c r="D12" s="21">
        <v>110.14</v>
      </c>
      <c r="E12" s="21">
        <v>180</v>
      </c>
      <c r="F12" s="21">
        <v>180</v>
      </c>
      <c r="G12" s="21">
        <v>180</v>
      </c>
      <c r="H12" s="21">
        <v>77</v>
      </c>
      <c r="I12" s="21">
        <v>180</v>
      </c>
      <c r="J12" s="22" t="s">
        <v>1</v>
      </c>
      <c r="L12" s="21" t="str">
        <f t="shared" si="1"/>
        <v>TC_Ed_Open login page</v>
      </c>
      <c r="M12" s="21">
        <f t="shared" si="1"/>
        <v>6</v>
      </c>
      <c r="N12" s="21">
        <f t="shared" si="0"/>
        <v>110.14</v>
      </c>
      <c r="O12" s="21">
        <f t="shared" si="0"/>
        <v>180</v>
      </c>
      <c r="P12" s="21">
        <f t="shared" si="0"/>
        <v>180</v>
      </c>
      <c r="Q12" s="21">
        <f t="shared" si="0"/>
        <v>180</v>
      </c>
      <c r="R12" s="21">
        <f t="shared" si="0"/>
        <v>77</v>
      </c>
      <c r="S12" s="21">
        <f t="shared" si="0"/>
        <v>180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296</v>
      </c>
      <c r="D13" s="21">
        <v>56.81</v>
      </c>
      <c r="E13" s="21">
        <v>148</v>
      </c>
      <c r="F13" s="21" t="s">
        <v>51</v>
      </c>
      <c r="G13" s="21" t="s">
        <v>209</v>
      </c>
      <c r="H13" s="21">
        <v>6</v>
      </c>
      <c r="I13" s="21" t="s">
        <v>209</v>
      </c>
      <c r="J13" s="22" t="s">
        <v>1</v>
      </c>
      <c r="L13" s="21" t="str">
        <f t="shared" si="1"/>
        <v>TC_Ed_Open Random post</v>
      </c>
      <c r="M13" s="21">
        <f t="shared" si="1"/>
        <v>296</v>
      </c>
      <c r="N13" s="21">
        <f t="shared" si="0"/>
        <v>56.81</v>
      </c>
      <c r="O13" s="21">
        <f t="shared" si="0"/>
        <v>148</v>
      </c>
      <c r="P13" s="21">
        <f t="shared" si="0"/>
        <v>1210</v>
      </c>
      <c r="Q13" s="21">
        <f t="shared" si="0"/>
        <v>1780</v>
      </c>
      <c r="R13" s="21">
        <f t="shared" si="0"/>
        <v>6</v>
      </c>
      <c r="S13" s="21">
        <f t="shared" si="0"/>
        <v>1780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296</v>
      </c>
      <c r="D14" s="21">
        <v>89.9</v>
      </c>
      <c r="E14" s="21">
        <v>889.6</v>
      </c>
      <c r="F14" s="21" t="s">
        <v>82</v>
      </c>
      <c r="G14" s="21" t="s">
        <v>311</v>
      </c>
      <c r="H14" s="21">
        <v>4</v>
      </c>
      <c r="I14" s="21" t="s">
        <v>311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296</v>
      </c>
      <c r="N14" s="21">
        <f t="shared" si="0"/>
        <v>89.9</v>
      </c>
      <c r="O14" s="21">
        <f t="shared" si="0"/>
        <v>889.6</v>
      </c>
      <c r="P14" s="21">
        <f t="shared" si="0"/>
        <v>1660</v>
      </c>
      <c r="Q14" s="21">
        <f t="shared" si="0"/>
        <v>4130</v>
      </c>
      <c r="R14" s="21">
        <f t="shared" si="0"/>
        <v>4</v>
      </c>
      <c r="S14" s="21">
        <f t="shared" si="0"/>
        <v>4130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6</v>
      </c>
      <c r="D15" s="21">
        <v>49.43</v>
      </c>
      <c r="E15" s="21">
        <v>139</v>
      </c>
      <c r="F15" s="21">
        <v>139</v>
      </c>
      <c r="G15" s="21">
        <v>139</v>
      </c>
      <c r="H15" s="21">
        <v>8</v>
      </c>
      <c r="I15" s="21">
        <v>139</v>
      </c>
      <c r="J15" s="22" t="s">
        <v>1</v>
      </c>
      <c r="L15" s="21" t="str">
        <f t="shared" si="1"/>
        <v>TC_Ed_Open Home page</v>
      </c>
      <c r="M15" s="21">
        <f t="shared" si="1"/>
        <v>6</v>
      </c>
      <c r="N15" s="21">
        <f t="shared" si="0"/>
        <v>49.43</v>
      </c>
      <c r="O15" s="21">
        <f t="shared" si="0"/>
        <v>139</v>
      </c>
      <c r="P15" s="21">
        <f t="shared" si="0"/>
        <v>139</v>
      </c>
      <c r="Q15" s="21">
        <f t="shared" si="0"/>
        <v>139</v>
      </c>
      <c r="R15" s="21">
        <f t="shared" si="0"/>
        <v>8</v>
      </c>
      <c r="S15" s="21">
        <f t="shared" si="0"/>
        <v>139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6</v>
      </c>
      <c r="D16" s="21">
        <v>33.35</v>
      </c>
      <c r="E16" s="21">
        <v>59</v>
      </c>
      <c r="F16" s="21">
        <v>59</v>
      </c>
      <c r="G16" s="21">
        <v>59</v>
      </c>
      <c r="H16" s="21">
        <v>17</v>
      </c>
      <c r="I16" s="21">
        <v>59</v>
      </c>
      <c r="J16" s="22" t="s">
        <v>1</v>
      </c>
      <c r="L16" s="21" t="str">
        <f t="shared" si="1"/>
        <v>TC_Ed_Login</v>
      </c>
      <c r="M16" s="21">
        <f t="shared" si="1"/>
        <v>6</v>
      </c>
      <c r="N16" s="21">
        <f t="shared" si="0"/>
        <v>33.35</v>
      </c>
      <c r="O16" s="21">
        <f t="shared" si="0"/>
        <v>59</v>
      </c>
      <c r="P16" s="21">
        <f t="shared" si="0"/>
        <v>59</v>
      </c>
      <c r="Q16" s="21">
        <f t="shared" si="0"/>
        <v>59</v>
      </c>
      <c r="R16" s="21">
        <f t="shared" si="0"/>
        <v>17</v>
      </c>
      <c r="S16" s="21">
        <f t="shared" si="0"/>
        <v>59</v>
      </c>
      <c r="T16" s="22" t="str">
        <f t="shared" si="0"/>
        <v>-</v>
      </c>
    </row>
    <row r="17" spans="2:20" ht="15" thickBot="1" x14ac:dyDescent="0.35">
      <c r="B17" s="21" t="s">
        <v>19</v>
      </c>
      <c r="C17" s="21">
        <v>4</v>
      </c>
      <c r="D17" s="21">
        <v>29.17</v>
      </c>
      <c r="E17" s="21">
        <v>38</v>
      </c>
      <c r="F17" s="21">
        <v>38</v>
      </c>
      <c r="G17" s="21">
        <v>38</v>
      </c>
      <c r="H17" s="21">
        <v>8</v>
      </c>
      <c r="I17" s="21">
        <v>38</v>
      </c>
      <c r="J17" s="22" t="s">
        <v>1</v>
      </c>
      <c r="L17" s="21" t="str">
        <f t="shared" si="1"/>
        <v>TC_Ed_LogOff</v>
      </c>
      <c r="M17" s="21">
        <f t="shared" si="1"/>
        <v>4</v>
      </c>
      <c r="N17" s="21">
        <f t="shared" si="0"/>
        <v>29.17</v>
      </c>
      <c r="O17" s="21">
        <f t="shared" si="0"/>
        <v>38</v>
      </c>
      <c r="P17" s="21">
        <f t="shared" si="0"/>
        <v>38</v>
      </c>
      <c r="Q17" s="21">
        <f t="shared" si="0"/>
        <v>38</v>
      </c>
      <c r="R17" s="21">
        <f t="shared" si="0"/>
        <v>8</v>
      </c>
      <c r="S17" s="21">
        <f t="shared" si="0"/>
        <v>38</v>
      </c>
      <c r="T17" s="22" t="str">
        <f t="shared" si="0"/>
        <v>-</v>
      </c>
    </row>
    <row r="18" spans="2:20" ht="15" thickBot="1" x14ac:dyDescent="0.35">
      <c r="B18" s="21" t="s">
        <v>20</v>
      </c>
      <c r="C18" s="21">
        <v>50</v>
      </c>
      <c r="D18" s="21">
        <v>77.41</v>
      </c>
      <c r="E18" s="21">
        <v>148.80000000000001</v>
      </c>
      <c r="F18" s="21">
        <v>150</v>
      </c>
      <c r="G18" s="21">
        <v>150</v>
      </c>
      <c r="H18" s="21">
        <v>44</v>
      </c>
      <c r="I18" s="21">
        <v>150</v>
      </c>
      <c r="J18" s="22" t="s">
        <v>1</v>
      </c>
      <c r="L18" s="21" t="str">
        <f t="shared" si="1"/>
        <v>TC_Ad_Open login page</v>
      </c>
      <c r="M18" s="21">
        <f t="shared" si="1"/>
        <v>50</v>
      </c>
      <c r="N18" s="21">
        <f t="shared" si="0"/>
        <v>77.41</v>
      </c>
      <c r="O18" s="21">
        <f t="shared" si="0"/>
        <v>148.80000000000001</v>
      </c>
      <c r="P18" s="21">
        <f t="shared" si="0"/>
        <v>150</v>
      </c>
      <c r="Q18" s="21">
        <f t="shared" si="0"/>
        <v>150</v>
      </c>
      <c r="R18" s="21">
        <f t="shared" si="0"/>
        <v>44</v>
      </c>
      <c r="S18" s="21">
        <f t="shared" si="0"/>
        <v>150</v>
      </c>
      <c r="T18" s="22" t="str">
        <f t="shared" si="0"/>
        <v>-</v>
      </c>
    </row>
    <row r="19" spans="2:20" ht="15" thickBot="1" x14ac:dyDescent="0.35">
      <c r="B19" s="21" t="s">
        <v>21</v>
      </c>
      <c r="C19" s="21">
        <v>483</v>
      </c>
      <c r="D19" s="21">
        <v>135.31</v>
      </c>
      <c r="E19" s="21">
        <v>605.29999999999995</v>
      </c>
      <c r="F19" s="21" t="s">
        <v>26</v>
      </c>
      <c r="G19" s="21" t="s">
        <v>281</v>
      </c>
      <c r="H19" s="21">
        <v>0</v>
      </c>
      <c r="I19" s="21" t="s">
        <v>95</v>
      </c>
      <c r="J19" s="22" t="s">
        <v>1</v>
      </c>
      <c r="L19" s="21" t="str">
        <f t="shared" si="1"/>
        <v>TC_Ad_Open Users page</v>
      </c>
      <c r="M19" s="21">
        <f t="shared" si="1"/>
        <v>483</v>
      </c>
      <c r="N19" s="21">
        <f t="shared" si="1"/>
        <v>135.31</v>
      </c>
      <c r="O19" s="21">
        <f t="shared" si="1"/>
        <v>605.29999999999995</v>
      </c>
      <c r="P19" s="21">
        <f t="shared" si="1"/>
        <v>1480</v>
      </c>
      <c r="Q19" s="21">
        <f t="shared" si="1"/>
        <v>4030.0000000000005</v>
      </c>
      <c r="R19" s="21">
        <f t="shared" si="1"/>
        <v>0</v>
      </c>
      <c r="S19" s="21">
        <f t="shared" si="1"/>
        <v>4050</v>
      </c>
      <c r="T19" s="22" t="str">
        <f t="shared" si="1"/>
        <v>-</v>
      </c>
    </row>
    <row r="20" spans="2:20" ht="15" thickBot="1" x14ac:dyDescent="0.35">
      <c r="B20" s="21" t="s">
        <v>22</v>
      </c>
      <c r="C20" s="21">
        <v>483</v>
      </c>
      <c r="D20" s="21">
        <v>51.22</v>
      </c>
      <c r="E20" s="21">
        <v>454.6</v>
      </c>
      <c r="F20" s="21" t="s">
        <v>128</v>
      </c>
      <c r="G20" s="21" t="s">
        <v>126</v>
      </c>
      <c r="H20" s="21">
        <v>2</v>
      </c>
      <c r="I20" s="21" t="s">
        <v>126</v>
      </c>
      <c r="J20" s="22" t="s">
        <v>1</v>
      </c>
      <c r="L20" s="21" t="str">
        <f t="shared" si="1"/>
        <v>TC_Ad_Open USERS menu</v>
      </c>
      <c r="M20" s="21">
        <f t="shared" si="1"/>
        <v>483</v>
      </c>
      <c r="N20" s="21">
        <f t="shared" si="1"/>
        <v>51.22</v>
      </c>
      <c r="O20" s="21">
        <f t="shared" si="1"/>
        <v>454.6</v>
      </c>
      <c r="P20" s="21">
        <f t="shared" si="1"/>
        <v>1710</v>
      </c>
      <c r="Q20" s="21">
        <f t="shared" si="1"/>
        <v>1720</v>
      </c>
      <c r="R20" s="21">
        <f t="shared" si="1"/>
        <v>2</v>
      </c>
      <c r="S20" s="21">
        <f t="shared" si="1"/>
        <v>1720</v>
      </c>
      <c r="T20" s="22" t="str">
        <f t="shared" si="1"/>
        <v>-</v>
      </c>
    </row>
    <row r="21" spans="2:20" ht="15" thickBot="1" x14ac:dyDescent="0.35">
      <c r="B21" s="21" t="s">
        <v>23</v>
      </c>
      <c r="C21" s="21">
        <v>50</v>
      </c>
      <c r="D21" s="21">
        <v>24.93</v>
      </c>
      <c r="E21" s="21">
        <v>139</v>
      </c>
      <c r="F21" s="21">
        <v>139</v>
      </c>
      <c r="G21" s="21">
        <v>139</v>
      </c>
      <c r="H21" s="21">
        <v>6</v>
      </c>
      <c r="I21" s="21">
        <v>139</v>
      </c>
      <c r="J21" s="22" t="s">
        <v>1</v>
      </c>
      <c r="L21" s="21" t="str">
        <f t="shared" si="1"/>
        <v>TC_Ad_Open Home page</v>
      </c>
      <c r="M21" s="21">
        <f t="shared" si="1"/>
        <v>50</v>
      </c>
      <c r="N21" s="21">
        <f t="shared" si="1"/>
        <v>24.93</v>
      </c>
      <c r="O21" s="21">
        <f t="shared" si="1"/>
        <v>139</v>
      </c>
      <c r="P21" s="21">
        <f t="shared" si="1"/>
        <v>139</v>
      </c>
      <c r="Q21" s="21">
        <f t="shared" si="1"/>
        <v>139</v>
      </c>
      <c r="R21" s="21">
        <f t="shared" si="1"/>
        <v>6</v>
      </c>
      <c r="S21" s="21">
        <f t="shared" si="1"/>
        <v>139</v>
      </c>
      <c r="T21" s="22" t="str">
        <f t="shared" si="1"/>
        <v>-</v>
      </c>
    </row>
    <row r="22" spans="2:20" ht="15" thickBot="1" x14ac:dyDescent="0.35">
      <c r="B22" s="21" t="s">
        <v>24</v>
      </c>
      <c r="C22" s="21">
        <v>483</v>
      </c>
      <c r="D22" s="21">
        <v>52.56</v>
      </c>
      <c r="E22" s="21">
        <v>415.1</v>
      </c>
      <c r="F22" s="21" t="s">
        <v>126</v>
      </c>
      <c r="G22" s="21" t="s">
        <v>215</v>
      </c>
      <c r="H22" s="21">
        <v>1</v>
      </c>
      <c r="I22" s="21" t="s">
        <v>215</v>
      </c>
      <c r="J22" s="22" t="s">
        <v>1</v>
      </c>
      <c r="L22" s="21" t="str">
        <f t="shared" si="1"/>
        <v>TC_Ad_Open Admin Page</v>
      </c>
      <c r="M22" s="21">
        <f t="shared" si="1"/>
        <v>483</v>
      </c>
      <c r="N22" s="21">
        <f t="shared" si="1"/>
        <v>52.56</v>
      </c>
      <c r="O22" s="21">
        <f t="shared" si="1"/>
        <v>415.1</v>
      </c>
      <c r="P22" s="21">
        <f t="shared" si="1"/>
        <v>1720</v>
      </c>
      <c r="Q22" s="21">
        <f t="shared" si="1"/>
        <v>2060</v>
      </c>
      <c r="R22" s="21">
        <f t="shared" si="1"/>
        <v>1</v>
      </c>
      <c r="S22" s="21">
        <f t="shared" si="1"/>
        <v>2060</v>
      </c>
      <c r="T22" s="22" t="str">
        <f t="shared" si="1"/>
        <v>-</v>
      </c>
    </row>
    <row r="23" spans="2:20" ht="15" thickBot="1" x14ac:dyDescent="0.35">
      <c r="B23" s="21" t="s">
        <v>25</v>
      </c>
      <c r="C23" s="21">
        <v>50</v>
      </c>
      <c r="D23" s="21">
        <v>44.51</v>
      </c>
      <c r="E23" s="21">
        <v>114.7</v>
      </c>
      <c r="F23" s="21">
        <v>523</v>
      </c>
      <c r="G23" s="21">
        <v>523</v>
      </c>
      <c r="H23" s="21">
        <v>11</v>
      </c>
      <c r="I23" s="21">
        <v>523</v>
      </c>
      <c r="J23" s="22" t="s">
        <v>1</v>
      </c>
      <c r="L23" s="21" t="str">
        <f t="shared" si="1"/>
        <v>TC_Ad_Login</v>
      </c>
      <c r="M23" s="21">
        <f t="shared" si="1"/>
        <v>50</v>
      </c>
      <c r="N23" s="21">
        <f t="shared" si="1"/>
        <v>44.51</v>
      </c>
      <c r="O23" s="21">
        <f t="shared" si="1"/>
        <v>114.7</v>
      </c>
      <c r="P23" s="21">
        <f t="shared" si="1"/>
        <v>523</v>
      </c>
      <c r="Q23" s="21">
        <f t="shared" si="1"/>
        <v>523</v>
      </c>
      <c r="R23" s="21">
        <f t="shared" si="1"/>
        <v>11</v>
      </c>
      <c r="S23" s="21">
        <f t="shared" si="1"/>
        <v>523</v>
      </c>
      <c r="T23" s="22" t="str">
        <f t="shared" si="1"/>
        <v>-</v>
      </c>
    </row>
    <row r="24" spans="2:20" ht="15" thickBot="1" x14ac:dyDescent="0.35">
      <c r="B24" s="21" t="s">
        <v>27</v>
      </c>
      <c r="C24" s="21">
        <v>48</v>
      </c>
      <c r="D24" s="21">
        <v>25.09</v>
      </c>
      <c r="E24" s="21">
        <v>65</v>
      </c>
      <c r="F24" s="21">
        <v>65</v>
      </c>
      <c r="G24" s="21">
        <v>65</v>
      </c>
      <c r="H24" s="21">
        <v>9</v>
      </c>
      <c r="I24" s="21">
        <v>65</v>
      </c>
      <c r="J24" s="22" t="s">
        <v>1</v>
      </c>
      <c r="L24" s="21" t="str">
        <f t="shared" si="1"/>
        <v>TC_Ad_LogOff</v>
      </c>
      <c r="M24" s="21">
        <f t="shared" si="1"/>
        <v>48</v>
      </c>
      <c r="N24" s="21">
        <f t="shared" si="1"/>
        <v>25.09</v>
      </c>
      <c r="O24" s="21">
        <f t="shared" si="1"/>
        <v>65</v>
      </c>
      <c r="P24" s="21">
        <f t="shared" si="1"/>
        <v>65</v>
      </c>
      <c r="Q24" s="21">
        <f t="shared" si="1"/>
        <v>65</v>
      </c>
      <c r="R24" s="21">
        <f t="shared" si="1"/>
        <v>9</v>
      </c>
      <c r="S24" s="21">
        <f t="shared" si="1"/>
        <v>65</v>
      </c>
      <c r="T24" s="22" t="str">
        <f t="shared" si="1"/>
        <v>-</v>
      </c>
    </row>
    <row r="25" spans="2:20" ht="15" thickBot="1" x14ac:dyDescent="0.35">
      <c r="B25" s="21" t="s">
        <v>29</v>
      </c>
      <c r="C25" s="21">
        <v>240</v>
      </c>
      <c r="D25" s="21">
        <v>148.80000000000001</v>
      </c>
      <c r="E25" s="21">
        <v>800</v>
      </c>
      <c r="F25" s="21" t="s">
        <v>312</v>
      </c>
      <c r="G25" s="21" t="s">
        <v>106</v>
      </c>
      <c r="H25" s="21">
        <v>8</v>
      </c>
      <c r="I25" s="21" t="s">
        <v>106</v>
      </c>
      <c r="J25" s="22" t="s">
        <v>1</v>
      </c>
      <c r="L25" s="21" t="str">
        <f t="shared" si="1"/>
        <v>TC_Ad_Delete user</v>
      </c>
      <c r="M25" s="21">
        <f t="shared" si="1"/>
        <v>240</v>
      </c>
      <c r="N25" s="21">
        <f t="shared" si="1"/>
        <v>148.80000000000001</v>
      </c>
      <c r="O25" s="21">
        <f t="shared" si="1"/>
        <v>800</v>
      </c>
      <c r="P25" s="21">
        <f t="shared" si="1"/>
        <v>2760</v>
      </c>
      <c r="Q25" s="21">
        <f t="shared" si="1"/>
        <v>4080</v>
      </c>
      <c r="R25" s="21">
        <f t="shared" si="1"/>
        <v>8</v>
      </c>
      <c r="S25" s="21">
        <f t="shared" si="1"/>
        <v>4080</v>
      </c>
      <c r="T25" s="22" t="str">
        <f t="shared" si="1"/>
        <v>-</v>
      </c>
    </row>
    <row r="26" spans="2:20" ht="15" thickBot="1" x14ac:dyDescent="0.35">
      <c r="B26" s="21" t="s">
        <v>31</v>
      </c>
      <c r="C26" s="21">
        <v>296</v>
      </c>
      <c r="D26" s="21">
        <v>368.47</v>
      </c>
      <c r="E26" s="21" t="s">
        <v>313</v>
      </c>
      <c r="F26" s="21" t="s">
        <v>314</v>
      </c>
      <c r="G26" s="21" t="s">
        <v>315</v>
      </c>
      <c r="H26" s="21">
        <v>0</v>
      </c>
      <c r="I26" s="21" t="s">
        <v>315</v>
      </c>
      <c r="J26" s="22">
        <v>101</v>
      </c>
      <c r="L26" s="21" t="str">
        <f t="shared" si="1"/>
        <v>TC_Ed_Editpost</v>
      </c>
      <c r="M26" s="21">
        <f t="shared" si="1"/>
        <v>296</v>
      </c>
      <c r="N26" s="21">
        <f t="shared" si="1"/>
        <v>368.47</v>
      </c>
      <c r="O26" s="21">
        <f t="shared" si="1"/>
        <v>1800</v>
      </c>
      <c r="P26" s="21">
        <f t="shared" si="1"/>
        <v>3190</v>
      </c>
      <c r="Q26" s="21">
        <f t="shared" si="1"/>
        <v>3890</v>
      </c>
      <c r="R26" s="21">
        <f t="shared" si="1"/>
        <v>0</v>
      </c>
      <c r="S26" s="21">
        <f t="shared" si="1"/>
        <v>3890</v>
      </c>
      <c r="T26" s="22">
        <f t="shared" si="1"/>
        <v>101</v>
      </c>
    </row>
    <row r="27" spans="2:20" ht="15" thickBot="1" x14ac:dyDescent="0.35">
      <c r="B27" s="21" t="s">
        <v>35</v>
      </c>
      <c r="C27" s="21" t="s">
        <v>316</v>
      </c>
      <c r="D27" s="21">
        <v>53.07</v>
      </c>
      <c r="E27" s="21">
        <v>386.5</v>
      </c>
      <c r="F27" s="21" t="s">
        <v>288</v>
      </c>
      <c r="G27" s="21" t="s">
        <v>311</v>
      </c>
      <c r="H27" s="21">
        <v>1</v>
      </c>
      <c r="I27" s="21" t="s">
        <v>311</v>
      </c>
      <c r="J27" s="22">
        <v>22</v>
      </c>
      <c r="L27" s="21" t="str">
        <f t="shared" si="1"/>
        <v>Open Random post</v>
      </c>
      <c r="M27" s="21">
        <f t="shared" si="1"/>
        <v>5720</v>
      </c>
      <c r="N27" s="21">
        <f t="shared" si="1"/>
        <v>53.07</v>
      </c>
      <c r="O27" s="21">
        <f t="shared" si="1"/>
        <v>386.5</v>
      </c>
      <c r="P27" s="21">
        <f t="shared" si="1"/>
        <v>1680</v>
      </c>
      <c r="Q27" s="21">
        <f t="shared" si="1"/>
        <v>4130</v>
      </c>
      <c r="R27" s="21">
        <f t="shared" si="1"/>
        <v>1</v>
      </c>
      <c r="S27" s="21">
        <f t="shared" si="1"/>
        <v>4130</v>
      </c>
      <c r="T27" s="22">
        <f t="shared" si="1"/>
        <v>22</v>
      </c>
    </row>
    <row r="28" spans="2:20" ht="15" thickBot="1" x14ac:dyDescent="0.35">
      <c r="B28" s="21" t="s">
        <v>32</v>
      </c>
      <c r="C28" s="21" t="s">
        <v>209</v>
      </c>
      <c r="D28" s="21">
        <v>118.82</v>
      </c>
      <c r="E28" s="21">
        <v>662.4</v>
      </c>
      <c r="F28" s="21" t="s">
        <v>288</v>
      </c>
      <c r="G28" s="21" t="s">
        <v>231</v>
      </c>
      <c r="H28" s="21">
        <v>0</v>
      </c>
      <c r="I28" s="21" t="s">
        <v>231</v>
      </c>
      <c r="J28" s="22">
        <v>18</v>
      </c>
      <c r="L28" s="21" t="str">
        <f t="shared" si="1"/>
        <v>leave a comment</v>
      </c>
      <c r="M28" s="21">
        <f t="shared" si="1"/>
        <v>1780</v>
      </c>
      <c r="N28" s="21">
        <f t="shared" si="1"/>
        <v>118.82</v>
      </c>
      <c r="O28" s="21">
        <f t="shared" si="1"/>
        <v>662.4</v>
      </c>
      <c r="P28" s="21">
        <f t="shared" si="1"/>
        <v>1680</v>
      </c>
      <c r="Q28" s="21">
        <f t="shared" si="1"/>
        <v>4170</v>
      </c>
      <c r="R28" s="21">
        <f t="shared" si="1"/>
        <v>0</v>
      </c>
      <c r="S28" s="21">
        <f t="shared" si="1"/>
        <v>4170</v>
      </c>
      <c r="T28" s="22">
        <f t="shared" si="1"/>
        <v>18</v>
      </c>
    </row>
    <row r="29" spans="2:20" ht="15" thickBot="1" x14ac:dyDescent="0.35">
      <c r="B29" s="21" t="s">
        <v>30</v>
      </c>
      <c r="C29" s="21" t="s">
        <v>243</v>
      </c>
      <c r="D29" s="21">
        <v>52.79</v>
      </c>
      <c r="E29" s="21">
        <v>515.70000000000005</v>
      </c>
      <c r="F29" s="21" t="s">
        <v>236</v>
      </c>
      <c r="G29" s="21" t="s">
        <v>317</v>
      </c>
      <c r="H29" s="21">
        <v>0</v>
      </c>
      <c r="I29" s="21" t="s">
        <v>317</v>
      </c>
      <c r="J29" s="22">
        <v>9</v>
      </c>
      <c r="L29" s="21" t="str">
        <f t="shared" si="1"/>
        <v>Open first post</v>
      </c>
      <c r="M29" s="21">
        <f t="shared" si="1"/>
        <v>2990</v>
      </c>
      <c r="N29" s="21">
        <f t="shared" si="1"/>
        <v>52.79</v>
      </c>
      <c r="O29" s="21">
        <f t="shared" si="1"/>
        <v>515.70000000000005</v>
      </c>
      <c r="P29" s="21">
        <f t="shared" si="1"/>
        <v>1410</v>
      </c>
      <c r="Q29" s="21">
        <f t="shared" si="1"/>
        <v>3990</v>
      </c>
      <c r="R29" s="21">
        <f t="shared" si="1"/>
        <v>0</v>
      </c>
      <c r="S29" s="21">
        <f t="shared" si="1"/>
        <v>3990</v>
      </c>
      <c r="T29" s="22">
        <f t="shared" si="1"/>
        <v>9</v>
      </c>
    </row>
    <row r="30" spans="2:20" ht="15" thickBot="1" x14ac:dyDescent="0.35">
      <c r="B30" s="21" t="s">
        <v>13</v>
      </c>
      <c r="C30" s="21">
        <v>296</v>
      </c>
      <c r="D30" s="21">
        <v>139.13</v>
      </c>
      <c r="E30" s="21">
        <v>885.8</v>
      </c>
      <c r="F30" s="21" t="s">
        <v>318</v>
      </c>
      <c r="G30" s="21" t="s">
        <v>242</v>
      </c>
      <c r="H30" s="21">
        <v>3</v>
      </c>
      <c r="I30" s="21" t="s">
        <v>242</v>
      </c>
      <c r="J30" s="22">
        <v>3</v>
      </c>
      <c r="L30" s="21" t="str">
        <f t="shared" si="1"/>
        <v>TC_Ed_Open editpost page</v>
      </c>
      <c r="M30" s="21">
        <f t="shared" si="1"/>
        <v>296</v>
      </c>
      <c r="N30" s="21">
        <f t="shared" si="1"/>
        <v>139.13</v>
      </c>
      <c r="O30" s="21">
        <f t="shared" si="1"/>
        <v>885.8</v>
      </c>
      <c r="P30" s="21">
        <f t="shared" si="1"/>
        <v>3370</v>
      </c>
      <c r="Q30" s="21">
        <f t="shared" si="1"/>
        <v>4100</v>
      </c>
      <c r="R30" s="21">
        <f t="shared" si="1"/>
        <v>3</v>
      </c>
      <c r="S30" s="21">
        <f t="shared" si="1"/>
        <v>4100</v>
      </c>
      <c r="T30" s="22">
        <f t="shared" si="1"/>
        <v>3</v>
      </c>
    </row>
    <row r="31" spans="2:20" ht="15" thickBot="1" x14ac:dyDescent="0.35">
      <c r="B31" s="21" t="s">
        <v>34</v>
      </c>
      <c r="C31" s="21">
        <v>242</v>
      </c>
      <c r="D31" s="21">
        <v>124.85</v>
      </c>
      <c r="E31" s="21">
        <v>729.8</v>
      </c>
      <c r="F31" s="21" t="s">
        <v>158</v>
      </c>
      <c r="G31" s="21" t="s">
        <v>319</v>
      </c>
      <c r="H31" s="21">
        <v>10</v>
      </c>
      <c r="I31" s="21" t="s">
        <v>319</v>
      </c>
      <c r="J31" s="22">
        <v>1</v>
      </c>
      <c r="L31" s="21" t="str">
        <f t="shared" ref="L31:T31" si="2">IF(ISERR(FIND(" K",B31,1)),B31,REPLACE(B31,FIND(" K",B31,1),2,"")*1000)</f>
        <v>TC_Ad_Add user</v>
      </c>
      <c r="M31" s="21">
        <f t="shared" si="2"/>
        <v>242</v>
      </c>
      <c r="N31" s="21">
        <f t="shared" si="2"/>
        <v>124.85</v>
      </c>
      <c r="O31" s="21">
        <f t="shared" si="2"/>
        <v>729.8</v>
      </c>
      <c r="P31" s="21">
        <f t="shared" si="2"/>
        <v>1920</v>
      </c>
      <c r="Q31" s="21">
        <f t="shared" si="2"/>
        <v>3250</v>
      </c>
      <c r="R31" s="21">
        <f t="shared" si="2"/>
        <v>10</v>
      </c>
      <c r="S31" s="21">
        <f t="shared" si="2"/>
        <v>3250</v>
      </c>
      <c r="T31" s="22">
        <f t="shared" si="2"/>
        <v>1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37.799999999999997</v>
      </c>
    </row>
    <row r="35" spans="12:15" x14ac:dyDescent="0.3">
      <c r="L35" t="s">
        <v>72</v>
      </c>
      <c r="M35">
        <v>30.9</v>
      </c>
    </row>
    <row r="36" spans="12:15" x14ac:dyDescent="0.3">
      <c r="L36" t="s">
        <v>73</v>
      </c>
      <c r="M36">
        <v>89</v>
      </c>
    </row>
    <row r="37" spans="12:15" x14ac:dyDescent="0.3">
      <c r="L37" t="s">
        <v>74</v>
      </c>
      <c r="M37">
        <v>45.9</v>
      </c>
    </row>
    <row r="38" spans="12:15" x14ac:dyDescent="0.3">
      <c r="L38" t="s">
        <v>75</v>
      </c>
      <c r="M38">
        <v>61.9</v>
      </c>
    </row>
    <row r="39" spans="12:15" x14ac:dyDescent="0.3">
      <c r="L39" t="s">
        <v>76</v>
      </c>
      <c r="M39">
        <v>52.4</v>
      </c>
    </row>
    <row r="40" spans="12:15" x14ac:dyDescent="0.3">
      <c r="L40" t="s">
        <v>92</v>
      </c>
      <c r="M40" s="28" t="s">
        <v>81</v>
      </c>
      <c r="N40" s="24" t="s">
        <v>320</v>
      </c>
    </row>
    <row r="41" spans="12:15" x14ac:dyDescent="0.3">
      <c r="L41" t="s">
        <v>77</v>
      </c>
      <c r="M41" s="7">
        <f>(O41-N41)/1000</f>
        <v>908.20399999999995</v>
      </c>
      <c r="N41" t="str">
        <f>MID(N40,FIND("&amp;from=",N40,1)+6,13)</f>
        <v>1679435247981</v>
      </c>
      <c r="O41" t="str">
        <f>MID(N40,FIND("&amp;to=",N40,1)+4,13)</f>
        <v>1679436156185</v>
      </c>
    </row>
    <row r="43" spans="12:15" x14ac:dyDescent="0.3">
      <c r="L43" t="s">
        <v>78</v>
      </c>
      <c r="M43">
        <v>27965</v>
      </c>
    </row>
    <row r="44" spans="12:15" x14ac:dyDescent="0.3">
      <c r="L44" t="s">
        <v>79</v>
      </c>
      <c r="M44">
        <v>154</v>
      </c>
    </row>
    <row r="45" spans="12:15" x14ac:dyDescent="0.3">
      <c r="L45" t="s">
        <v>80</v>
      </c>
      <c r="M45" s="6">
        <f>M44/M43*100</f>
        <v>0.55068836045056324</v>
      </c>
    </row>
  </sheetData>
  <hyperlinks>
    <hyperlink ref="N40" r:id="rId1" xr:uid="{FFEAB5B2-6952-4ED6-9666-56C27E91FBDE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8F7E-7FF8-4A80-93C4-DC86D62E3196}">
  <sheetPr>
    <tabColor theme="5"/>
  </sheetPr>
  <dimension ref="B1:T44"/>
  <sheetViews>
    <sheetView workbookViewId="0">
      <selection activeCell="B1" sqref="B1"/>
    </sheetView>
  </sheetViews>
  <sheetFormatPr defaultRowHeight="14.4" x14ac:dyDescent="0.3"/>
  <cols>
    <col min="2" max="2" width="28.4414062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6x2Gb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21.6" customHeight="1" thickBot="1" x14ac:dyDescent="0.35">
      <c r="B3" s="21" t="s">
        <v>0</v>
      </c>
      <c r="C3" s="21">
        <v>275</v>
      </c>
      <c r="D3" s="21">
        <v>57.71</v>
      </c>
      <c r="E3" s="21">
        <v>357.2</v>
      </c>
      <c r="F3" s="21" t="s">
        <v>297</v>
      </c>
      <c r="G3" s="21" t="s">
        <v>321</v>
      </c>
      <c r="H3" s="21">
        <v>5</v>
      </c>
      <c r="I3" s="21" t="s">
        <v>321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275</v>
      </c>
      <c r="N3" s="21">
        <f t="shared" ref="N3:T18" si="0">IF(ISERR(FIND(" K",D3,1)),D3,REPLACE(D3,FIND(" K",D3,1),2,"")*1000)</f>
        <v>57.71</v>
      </c>
      <c r="O3" s="21">
        <f t="shared" si="0"/>
        <v>357.2</v>
      </c>
      <c r="P3" s="21">
        <f t="shared" si="0"/>
        <v>1240</v>
      </c>
      <c r="Q3" s="21">
        <f t="shared" si="0"/>
        <v>2300</v>
      </c>
      <c r="R3" s="21">
        <f t="shared" si="0"/>
        <v>5</v>
      </c>
      <c r="S3" s="21">
        <f t="shared" si="0"/>
        <v>2300</v>
      </c>
      <c r="T3" s="22" t="str">
        <f t="shared" si="0"/>
        <v>-</v>
      </c>
    </row>
    <row r="4" spans="2:20" ht="21.6" customHeight="1" thickBot="1" x14ac:dyDescent="0.35">
      <c r="B4" s="21" t="s">
        <v>2</v>
      </c>
      <c r="C4" s="21" t="s">
        <v>261</v>
      </c>
      <c r="D4" s="21">
        <v>105.34</v>
      </c>
      <c r="E4" s="21">
        <v>636.79999999999995</v>
      </c>
      <c r="F4" s="21" t="s">
        <v>53</v>
      </c>
      <c r="G4" s="21" t="s">
        <v>88</v>
      </c>
      <c r="H4" s="21">
        <v>0</v>
      </c>
      <c r="I4" s="21" t="s">
        <v>88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3980</v>
      </c>
      <c r="N4" s="21">
        <f t="shared" si="0"/>
        <v>105.34</v>
      </c>
      <c r="O4" s="21">
        <f t="shared" si="0"/>
        <v>636.79999999999995</v>
      </c>
      <c r="P4" s="21">
        <f t="shared" si="0"/>
        <v>1220</v>
      </c>
      <c r="Q4" s="21">
        <f t="shared" si="0"/>
        <v>2520</v>
      </c>
      <c r="R4" s="21">
        <f t="shared" si="0"/>
        <v>0</v>
      </c>
      <c r="S4" s="21">
        <f t="shared" si="0"/>
        <v>2520</v>
      </c>
      <c r="T4" s="22" t="str">
        <f t="shared" si="0"/>
        <v>-</v>
      </c>
    </row>
    <row r="5" spans="2:20" ht="21.6" customHeight="1" thickBot="1" x14ac:dyDescent="0.35">
      <c r="B5" s="21" t="s">
        <v>3</v>
      </c>
      <c r="C5" s="21">
        <v>981</v>
      </c>
      <c r="D5" s="21">
        <v>40.61</v>
      </c>
      <c r="E5" s="21">
        <v>142.80000000000001</v>
      </c>
      <c r="F5" s="21">
        <v>931.15</v>
      </c>
      <c r="G5" s="21" t="s">
        <v>215</v>
      </c>
      <c r="H5" s="21">
        <v>0</v>
      </c>
      <c r="I5" s="21" t="s">
        <v>215</v>
      </c>
      <c r="J5" s="22" t="s">
        <v>1</v>
      </c>
      <c r="L5" s="21" t="str">
        <f t="shared" si="1"/>
        <v>TC_Open Random page &gt;1</v>
      </c>
      <c r="M5" s="21">
        <f t="shared" si="1"/>
        <v>981</v>
      </c>
      <c r="N5" s="21">
        <f t="shared" si="0"/>
        <v>40.61</v>
      </c>
      <c r="O5" s="21">
        <f t="shared" si="0"/>
        <v>142.80000000000001</v>
      </c>
      <c r="P5" s="21">
        <f t="shared" si="0"/>
        <v>931.15</v>
      </c>
      <c r="Q5" s="21">
        <f t="shared" si="0"/>
        <v>2060</v>
      </c>
      <c r="R5" s="21">
        <f t="shared" si="0"/>
        <v>0</v>
      </c>
      <c r="S5" s="21">
        <f t="shared" si="0"/>
        <v>2060</v>
      </c>
      <c r="T5" s="22" t="str">
        <f t="shared" si="0"/>
        <v>-</v>
      </c>
    </row>
    <row r="6" spans="2:20" ht="21.6" customHeight="1" thickBot="1" x14ac:dyDescent="0.35">
      <c r="B6" s="21" t="s">
        <v>4</v>
      </c>
      <c r="C6" s="21">
        <v>10</v>
      </c>
      <c r="D6" s="21">
        <v>78.489999999999995</v>
      </c>
      <c r="E6" s="21">
        <v>174</v>
      </c>
      <c r="F6" s="21">
        <v>174</v>
      </c>
      <c r="G6" s="21">
        <v>174</v>
      </c>
      <c r="H6" s="21">
        <v>6</v>
      </c>
      <c r="I6" s="21">
        <v>174</v>
      </c>
      <c r="J6" s="22" t="s">
        <v>1</v>
      </c>
      <c r="L6" s="21" t="str">
        <f t="shared" si="1"/>
        <v>TC_Open Random page =1</v>
      </c>
      <c r="M6" s="21">
        <f t="shared" si="1"/>
        <v>10</v>
      </c>
      <c r="N6" s="21">
        <f t="shared" si="0"/>
        <v>78.489999999999995</v>
      </c>
      <c r="O6" s="21">
        <f t="shared" si="0"/>
        <v>174</v>
      </c>
      <c r="P6" s="21">
        <f t="shared" si="0"/>
        <v>174</v>
      </c>
      <c r="Q6" s="21">
        <f t="shared" si="0"/>
        <v>174</v>
      </c>
      <c r="R6" s="21">
        <f t="shared" si="0"/>
        <v>6</v>
      </c>
      <c r="S6" s="21">
        <f t="shared" si="0"/>
        <v>174</v>
      </c>
      <c r="T6" s="22" t="str">
        <f t="shared" si="0"/>
        <v>-</v>
      </c>
    </row>
    <row r="7" spans="2:20" ht="21.6" customHeight="1" thickBot="1" x14ac:dyDescent="0.35">
      <c r="B7" s="21" t="s">
        <v>6</v>
      </c>
      <c r="C7" s="21" t="s">
        <v>322</v>
      </c>
      <c r="D7" s="21">
        <v>39.71</v>
      </c>
      <c r="E7" s="21">
        <v>494.2</v>
      </c>
      <c r="F7" s="21" t="s">
        <v>234</v>
      </c>
      <c r="G7" s="21" t="s">
        <v>323</v>
      </c>
      <c r="H7" s="21">
        <v>0</v>
      </c>
      <c r="I7" s="21" t="s">
        <v>324</v>
      </c>
      <c r="J7" s="22" t="s">
        <v>1</v>
      </c>
      <c r="L7" s="21" t="str">
        <f t="shared" si="1"/>
        <v>TC_Open Random Date</v>
      </c>
      <c r="M7" s="21">
        <f t="shared" si="1"/>
        <v>1270</v>
      </c>
      <c r="N7" s="21">
        <f t="shared" si="0"/>
        <v>39.71</v>
      </c>
      <c r="O7" s="21">
        <f t="shared" si="0"/>
        <v>494.2</v>
      </c>
      <c r="P7" s="21">
        <f t="shared" si="0"/>
        <v>1030</v>
      </c>
      <c r="Q7" s="21">
        <f t="shared" si="0"/>
        <v>2950</v>
      </c>
      <c r="R7" s="21">
        <f t="shared" si="0"/>
        <v>0</v>
      </c>
      <c r="S7" s="21">
        <f t="shared" si="0"/>
        <v>2960</v>
      </c>
      <c r="T7" s="22" t="str">
        <f t="shared" si="0"/>
        <v>-</v>
      </c>
    </row>
    <row r="8" spans="2:20" ht="21.6" customHeight="1" thickBot="1" x14ac:dyDescent="0.35">
      <c r="B8" s="21" t="s">
        <v>7</v>
      </c>
      <c r="C8" s="21" t="s">
        <v>154</v>
      </c>
      <c r="D8" s="21">
        <v>46.21</v>
      </c>
      <c r="E8" s="21">
        <v>498.2</v>
      </c>
      <c r="F8" s="21" t="s">
        <v>238</v>
      </c>
      <c r="G8" s="21" t="s">
        <v>243</v>
      </c>
      <c r="H8" s="21">
        <v>0</v>
      </c>
      <c r="I8" s="21" t="s">
        <v>89</v>
      </c>
      <c r="J8" s="22" t="s">
        <v>1</v>
      </c>
      <c r="L8" s="21" t="str">
        <f t="shared" si="1"/>
        <v>TC_Open Predefined Date</v>
      </c>
      <c r="M8" s="21">
        <f t="shared" si="1"/>
        <v>4110</v>
      </c>
      <c r="N8" s="21">
        <f t="shared" si="0"/>
        <v>46.21</v>
      </c>
      <c r="O8" s="21">
        <f t="shared" si="0"/>
        <v>498.2</v>
      </c>
      <c r="P8" s="21">
        <f t="shared" si="0"/>
        <v>1140</v>
      </c>
      <c r="Q8" s="21">
        <f t="shared" si="0"/>
        <v>2990</v>
      </c>
      <c r="R8" s="21">
        <f t="shared" si="0"/>
        <v>0</v>
      </c>
      <c r="S8" s="21">
        <f t="shared" si="0"/>
        <v>3000</v>
      </c>
      <c r="T8" s="22" t="str">
        <f t="shared" si="0"/>
        <v>-</v>
      </c>
    </row>
    <row r="9" spans="2:20" ht="21.6" customHeight="1" thickBot="1" x14ac:dyDescent="0.35">
      <c r="B9" s="21" t="s">
        <v>9</v>
      </c>
      <c r="C9" s="21" t="s">
        <v>136</v>
      </c>
      <c r="D9" s="21">
        <v>49.53</v>
      </c>
      <c r="E9" s="21">
        <v>678.5</v>
      </c>
      <c r="F9" s="21" t="s">
        <v>150</v>
      </c>
      <c r="G9" s="21" t="s">
        <v>325</v>
      </c>
      <c r="H9" s="21">
        <v>0</v>
      </c>
      <c r="I9" s="21" t="s">
        <v>325</v>
      </c>
      <c r="J9" s="22" t="s">
        <v>1</v>
      </c>
      <c r="L9" s="21" t="str">
        <f t="shared" si="1"/>
        <v>TC_Open Large Calendar</v>
      </c>
      <c r="M9" s="21">
        <f t="shared" si="1"/>
        <v>1350</v>
      </c>
      <c r="N9" s="21">
        <f t="shared" si="0"/>
        <v>49.53</v>
      </c>
      <c r="O9" s="21">
        <f t="shared" si="0"/>
        <v>678.5</v>
      </c>
      <c r="P9" s="21">
        <f t="shared" si="0"/>
        <v>1620</v>
      </c>
      <c r="Q9" s="21">
        <f t="shared" si="0"/>
        <v>2470</v>
      </c>
      <c r="R9" s="21">
        <f t="shared" si="0"/>
        <v>0</v>
      </c>
      <c r="S9" s="21">
        <f t="shared" si="0"/>
        <v>2470</v>
      </c>
      <c r="T9" s="22" t="str">
        <f t="shared" si="0"/>
        <v>-</v>
      </c>
    </row>
    <row r="10" spans="2:20" ht="21.6" customHeight="1" thickBot="1" x14ac:dyDescent="0.35">
      <c r="B10" s="21" t="s">
        <v>10</v>
      </c>
      <c r="C10" s="21" t="s">
        <v>326</v>
      </c>
      <c r="D10" s="21">
        <v>43.31</v>
      </c>
      <c r="E10" s="21">
        <v>487.8</v>
      </c>
      <c r="F10" s="21" t="s">
        <v>327</v>
      </c>
      <c r="G10" s="21" t="s">
        <v>328</v>
      </c>
      <c r="H10" s="21">
        <v>0</v>
      </c>
      <c r="I10" s="21" t="s">
        <v>328</v>
      </c>
      <c r="J10" s="22" t="s">
        <v>1</v>
      </c>
      <c r="L10" s="21" t="str">
        <f t="shared" si="1"/>
        <v>TC_Open Home page</v>
      </c>
      <c r="M10" s="21">
        <f t="shared" si="1"/>
        <v>2000</v>
      </c>
      <c r="N10" s="21">
        <f t="shared" si="0"/>
        <v>43.31</v>
      </c>
      <c r="O10" s="21">
        <f t="shared" si="0"/>
        <v>487.8</v>
      </c>
      <c r="P10" s="21">
        <f t="shared" si="0"/>
        <v>1230</v>
      </c>
      <c r="Q10" s="21">
        <f t="shared" si="0"/>
        <v>2890</v>
      </c>
      <c r="R10" s="21">
        <f t="shared" si="0"/>
        <v>0</v>
      </c>
      <c r="S10" s="21">
        <f t="shared" si="0"/>
        <v>2890</v>
      </c>
      <c r="T10" s="22" t="str">
        <f t="shared" si="0"/>
        <v>-</v>
      </c>
    </row>
    <row r="11" spans="2:20" ht="21.6" customHeight="1" thickBot="1" x14ac:dyDescent="0.35">
      <c r="B11" s="21" t="s">
        <v>11</v>
      </c>
      <c r="C11" s="21">
        <v>557</v>
      </c>
      <c r="D11" s="21">
        <v>50.18</v>
      </c>
      <c r="E11" s="21">
        <v>308.2</v>
      </c>
      <c r="F11" s="21">
        <v>809.2</v>
      </c>
      <c r="G11" s="21" t="s">
        <v>62</v>
      </c>
      <c r="H11" s="21">
        <v>3</v>
      </c>
      <c r="I11" s="21" t="s">
        <v>62</v>
      </c>
      <c r="J11" s="22" t="s">
        <v>1</v>
      </c>
      <c r="L11" s="21" t="str">
        <f t="shared" si="1"/>
        <v>TC_Open Contacts</v>
      </c>
      <c r="M11" s="21">
        <f t="shared" si="1"/>
        <v>557</v>
      </c>
      <c r="N11" s="21">
        <f t="shared" si="0"/>
        <v>50.18</v>
      </c>
      <c r="O11" s="21">
        <f t="shared" si="0"/>
        <v>308.2</v>
      </c>
      <c r="P11" s="21">
        <f t="shared" si="0"/>
        <v>809.2</v>
      </c>
      <c r="Q11" s="21">
        <f t="shared" si="0"/>
        <v>2560</v>
      </c>
      <c r="R11" s="21">
        <f t="shared" si="0"/>
        <v>3</v>
      </c>
      <c r="S11" s="21">
        <f t="shared" si="0"/>
        <v>2560</v>
      </c>
      <c r="T11" s="22" t="str">
        <f t="shared" si="0"/>
        <v>-</v>
      </c>
    </row>
    <row r="12" spans="2:20" ht="21.6" customHeight="1" thickBot="1" x14ac:dyDescent="0.35">
      <c r="B12" s="21" t="s">
        <v>12</v>
      </c>
      <c r="C12" s="21">
        <v>8</v>
      </c>
      <c r="D12" s="21">
        <v>78.209999999999994</v>
      </c>
      <c r="E12" s="21">
        <v>139</v>
      </c>
      <c r="F12" s="21">
        <v>139</v>
      </c>
      <c r="G12" s="21">
        <v>139</v>
      </c>
      <c r="H12" s="21">
        <v>57</v>
      </c>
      <c r="I12" s="21">
        <v>139</v>
      </c>
      <c r="J12" s="22" t="s">
        <v>1</v>
      </c>
      <c r="L12" s="21" t="str">
        <f t="shared" si="1"/>
        <v>TC_Ed_Open login page</v>
      </c>
      <c r="M12" s="21">
        <f t="shared" si="1"/>
        <v>8</v>
      </c>
      <c r="N12" s="21">
        <f t="shared" si="0"/>
        <v>78.209999999999994</v>
      </c>
      <c r="O12" s="21">
        <f t="shared" si="0"/>
        <v>139</v>
      </c>
      <c r="P12" s="21">
        <f t="shared" si="0"/>
        <v>139</v>
      </c>
      <c r="Q12" s="21">
        <f t="shared" si="0"/>
        <v>139</v>
      </c>
      <c r="R12" s="21">
        <f t="shared" si="0"/>
        <v>57</v>
      </c>
      <c r="S12" s="21">
        <f t="shared" si="0"/>
        <v>139</v>
      </c>
      <c r="T12" s="22" t="str">
        <f t="shared" si="0"/>
        <v>-</v>
      </c>
    </row>
    <row r="13" spans="2:20" ht="21.6" customHeight="1" thickBot="1" x14ac:dyDescent="0.35">
      <c r="B13" s="21" t="s">
        <v>15</v>
      </c>
      <c r="C13" s="21">
        <v>301</v>
      </c>
      <c r="D13" s="21">
        <v>28.77</v>
      </c>
      <c r="E13" s="21">
        <v>150.5</v>
      </c>
      <c r="F13" s="21">
        <v>426</v>
      </c>
      <c r="G13" s="21">
        <v>862</v>
      </c>
      <c r="H13" s="21">
        <v>4</v>
      </c>
      <c r="I13" s="21">
        <v>862</v>
      </c>
      <c r="J13" s="22" t="s">
        <v>1</v>
      </c>
      <c r="L13" s="21" t="str">
        <f t="shared" si="1"/>
        <v>TC_Ed_Open Random post</v>
      </c>
      <c r="M13" s="21">
        <f t="shared" si="1"/>
        <v>301</v>
      </c>
      <c r="N13" s="21">
        <f t="shared" si="0"/>
        <v>28.77</v>
      </c>
      <c r="O13" s="21">
        <f t="shared" si="0"/>
        <v>150.5</v>
      </c>
      <c r="P13" s="21">
        <f t="shared" si="0"/>
        <v>426</v>
      </c>
      <c r="Q13" s="21">
        <f t="shared" si="0"/>
        <v>862</v>
      </c>
      <c r="R13" s="21">
        <f t="shared" si="0"/>
        <v>4</v>
      </c>
      <c r="S13" s="21">
        <f t="shared" si="0"/>
        <v>862</v>
      </c>
      <c r="T13" s="22" t="str">
        <f t="shared" si="0"/>
        <v>-</v>
      </c>
    </row>
    <row r="14" spans="2:20" ht="21.6" customHeight="1" thickBot="1" x14ac:dyDescent="0.35">
      <c r="B14" s="21" t="s">
        <v>16</v>
      </c>
      <c r="C14" s="21">
        <v>302</v>
      </c>
      <c r="D14" s="21">
        <v>57.1</v>
      </c>
      <c r="E14" s="21">
        <v>264.89999999999998</v>
      </c>
      <c r="F14" s="21">
        <v>778</v>
      </c>
      <c r="G14" s="21" t="s">
        <v>329</v>
      </c>
      <c r="H14" s="21">
        <v>0</v>
      </c>
      <c r="I14" s="21" t="s">
        <v>329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302</v>
      </c>
      <c r="N14" s="21">
        <f t="shared" si="0"/>
        <v>57.1</v>
      </c>
      <c r="O14" s="21">
        <f t="shared" si="0"/>
        <v>264.89999999999998</v>
      </c>
      <c r="P14" s="21">
        <f t="shared" si="0"/>
        <v>778</v>
      </c>
      <c r="Q14" s="21">
        <f t="shared" si="0"/>
        <v>1910</v>
      </c>
      <c r="R14" s="21">
        <f t="shared" si="0"/>
        <v>0</v>
      </c>
      <c r="S14" s="21">
        <f t="shared" si="0"/>
        <v>1910</v>
      </c>
      <c r="T14" s="22" t="str">
        <f t="shared" si="0"/>
        <v>-</v>
      </c>
    </row>
    <row r="15" spans="2:20" ht="21.6" customHeight="1" thickBot="1" x14ac:dyDescent="0.35">
      <c r="B15" s="21" t="s">
        <v>17</v>
      </c>
      <c r="C15" s="21">
        <v>8</v>
      </c>
      <c r="D15" s="21">
        <v>7.55</v>
      </c>
      <c r="E15" s="21">
        <v>10</v>
      </c>
      <c r="F15" s="21">
        <v>10</v>
      </c>
      <c r="G15" s="21">
        <v>10</v>
      </c>
      <c r="H15" s="21">
        <v>5</v>
      </c>
      <c r="I15" s="21">
        <v>10</v>
      </c>
      <c r="J15" s="22" t="s">
        <v>1</v>
      </c>
      <c r="L15" s="21" t="str">
        <f t="shared" si="1"/>
        <v>TC_Ed_Open Home page</v>
      </c>
      <c r="M15" s="21">
        <f t="shared" si="1"/>
        <v>8</v>
      </c>
      <c r="N15" s="21">
        <f t="shared" si="0"/>
        <v>7.55</v>
      </c>
      <c r="O15" s="21">
        <f t="shared" si="0"/>
        <v>10</v>
      </c>
      <c r="P15" s="21">
        <f t="shared" si="0"/>
        <v>10</v>
      </c>
      <c r="Q15" s="21">
        <f t="shared" si="0"/>
        <v>10</v>
      </c>
      <c r="R15" s="21">
        <f t="shared" si="0"/>
        <v>5</v>
      </c>
      <c r="S15" s="21">
        <f t="shared" si="0"/>
        <v>10</v>
      </c>
      <c r="T15" s="22" t="str">
        <f t="shared" si="0"/>
        <v>-</v>
      </c>
    </row>
    <row r="16" spans="2:20" ht="21.6" customHeight="1" thickBot="1" x14ac:dyDescent="0.35">
      <c r="B16" s="21" t="s">
        <v>18</v>
      </c>
      <c r="C16" s="21">
        <v>8</v>
      </c>
      <c r="D16" s="21">
        <v>23.82</v>
      </c>
      <c r="E16" s="21">
        <v>33</v>
      </c>
      <c r="F16" s="21">
        <v>33</v>
      </c>
      <c r="G16" s="21">
        <v>33</v>
      </c>
      <c r="H16" s="21">
        <v>10</v>
      </c>
      <c r="I16" s="21">
        <v>33</v>
      </c>
      <c r="J16" s="22" t="s">
        <v>1</v>
      </c>
      <c r="L16" s="21" t="str">
        <f t="shared" si="1"/>
        <v>TC_Ed_Login</v>
      </c>
      <c r="M16" s="21">
        <f t="shared" si="1"/>
        <v>8</v>
      </c>
      <c r="N16" s="21">
        <f t="shared" si="0"/>
        <v>23.82</v>
      </c>
      <c r="O16" s="21">
        <f t="shared" si="0"/>
        <v>33</v>
      </c>
      <c r="P16" s="21">
        <f t="shared" si="0"/>
        <v>33</v>
      </c>
      <c r="Q16" s="21">
        <f t="shared" si="0"/>
        <v>33</v>
      </c>
      <c r="R16" s="21">
        <f t="shared" si="0"/>
        <v>10</v>
      </c>
      <c r="S16" s="21">
        <f t="shared" si="0"/>
        <v>33</v>
      </c>
      <c r="T16" s="22" t="str">
        <f t="shared" si="0"/>
        <v>-</v>
      </c>
    </row>
    <row r="17" spans="2:20" ht="21.6" customHeight="1" thickBot="1" x14ac:dyDescent="0.35">
      <c r="B17" s="21" t="s">
        <v>19</v>
      </c>
      <c r="C17" s="21">
        <v>6</v>
      </c>
      <c r="D17" s="21">
        <v>14.44</v>
      </c>
      <c r="E17" s="21">
        <v>26</v>
      </c>
      <c r="F17" s="21">
        <v>26</v>
      </c>
      <c r="G17" s="21">
        <v>26</v>
      </c>
      <c r="H17" s="21">
        <v>7</v>
      </c>
      <c r="I17" s="21">
        <v>26</v>
      </c>
      <c r="J17" s="22" t="s">
        <v>1</v>
      </c>
      <c r="L17" s="21" t="str">
        <f t="shared" si="1"/>
        <v>TC_Ed_LogOff</v>
      </c>
      <c r="M17" s="21">
        <f t="shared" si="1"/>
        <v>6</v>
      </c>
      <c r="N17" s="21">
        <f t="shared" si="0"/>
        <v>14.44</v>
      </c>
      <c r="O17" s="21">
        <f t="shared" si="0"/>
        <v>26</v>
      </c>
      <c r="P17" s="21">
        <f t="shared" si="0"/>
        <v>26</v>
      </c>
      <c r="Q17" s="21">
        <f t="shared" si="0"/>
        <v>26</v>
      </c>
      <c r="R17" s="21">
        <f t="shared" si="0"/>
        <v>7</v>
      </c>
      <c r="S17" s="21">
        <f t="shared" si="0"/>
        <v>26</v>
      </c>
      <c r="T17" s="22" t="str">
        <f t="shared" si="0"/>
        <v>-</v>
      </c>
    </row>
    <row r="18" spans="2:20" ht="21.6" customHeight="1" thickBot="1" x14ac:dyDescent="0.35">
      <c r="B18" s="21" t="s">
        <v>20</v>
      </c>
      <c r="C18" s="21">
        <v>49</v>
      </c>
      <c r="D18" s="21">
        <v>107.88</v>
      </c>
      <c r="E18" s="21">
        <v>381.2</v>
      </c>
      <c r="F18" s="21" t="s">
        <v>53</v>
      </c>
      <c r="G18" s="21" t="s">
        <v>134</v>
      </c>
      <c r="H18" s="21">
        <v>42</v>
      </c>
      <c r="I18" s="21" t="s">
        <v>134</v>
      </c>
      <c r="J18" s="22" t="s">
        <v>1</v>
      </c>
      <c r="L18" s="21" t="str">
        <f t="shared" si="1"/>
        <v>TC_Ad_Open login page</v>
      </c>
      <c r="M18" s="21">
        <f t="shared" si="1"/>
        <v>49</v>
      </c>
      <c r="N18" s="21">
        <f t="shared" si="0"/>
        <v>107.88</v>
      </c>
      <c r="O18" s="21">
        <f t="shared" si="0"/>
        <v>381.2</v>
      </c>
      <c r="P18" s="21">
        <f t="shared" si="0"/>
        <v>1220</v>
      </c>
      <c r="Q18" s="21">
        <f t="shared" si="0"/>
        <v>1340</v>
      </c>
      <c r="R18" s="21">
        <f t="shared" si="0"/>
        <v>42</v>
      </c>
      <c r="S18" s="21">
        <f t="shared" si="0"/>
        <v>1340</v>
      </c>
      <c r="T18" s="22" t="str">
        <f t="shared" si="0"/>
        <v>-</v>
      </c>
    </row>
    <row r="19" spans="2:20" ht="21.6" customHeight="1" thickBot="1" x14ac:dyDescent="0.35">
      <c r="B19" s="21" t="s">
        <v>21</v>
      </c>
      <c r="C19" s="21">
        <v>485</v>
      </c>
      <c r="D19" s="21">
        <v>111.72</v>
      </c>
      <c r="E19" s="21">
        <v>847.8</v>
      </c>
      <c r="F19" s="21" t="s">
        <v>53</v>
      </c>
      <c r="G19" s="21" t="s">
        <v>294</v>
      </c>
      <c r="H19" s="21">
        <v>10</v>
      </c>
      <c r="I19" s="21" t="s">
        <v>294</v>
      </c>
      <c r="J19" s="22" t="s">
        <v>1</v>
      </c>
      <c r="L19" s="21" t="str">
        <f t="shared" si="1"/>
        <v>TC_Ad_Open Users page</v>
      </c>
      <c r="M19" s="21">
        <f t="shared" si="1"/>
        <v>485</v>
      </c>
      <c r="N19" s="21">
        <f t="shared" si="1"/>
        <v>111.72</v>
      </c>
      <c r="O19" s="21">
        <f t="shared" si="1"/>
        <v>847.8</v>
      </c>
      <c r="P19" s="21">
        <f t="shared" si="1"/>
        <v>1220</v>
      </c>
      <c r="Q19" s="21">
        <f t="shared" si="1"/>
        <v>1870</v>
      </c>
      <c r="R19" s="21">
        <f t="shared" si="1"/>
        <v>10</v>
      </c>
      <c r="S19" s="21">
        <f t="shared" si="1"/>
        <v>1870</v>
      </c>
      <c r="T19" s="22" t="str">
        <f t="shared" si="1"/>
        <v>-</v>
      </c>
    </row>
    <row r="20" spans="2:20" ht="21.6" customHeight="1" thickBot="1" x14ac:dyDescent="0.35">
      <c r="B20" s="21" t="s">
        <v>22</v>
      </c>
      <c r="C20" s="21">
        <v>485</v>
      </c>
      <c r="D20" s="21">
        <v>48.71</v>
      </c>
      <c r="E20" s="21">
        <v>519.1</v>
      </c>
      <c r="F20" s="21" t="s">
        <v>87</v>
      </c>
      <c r="G20" s="21" t="s">
        <v>330</v>
      </c>
      <c r="H20" s="21">
        <v>2</v>
      </c>
      <c r="I20" s="21" t="s">
        <v>330</v>
      </c>
      <c r="J20" s="22" t="s">
        <v>1</v>
      </c>
      <c r="L20" s="21" t="str">
        <f t="shared" si="1"/>
        <v>TC_Ad_Open USERS menu</v>
      </c>
      <c r="M20" s="21">
        <f t="shared" si="1"/>
        <v>485</v>
      </c>
      <c r="N20" s="21">
        <f t="shared" si="1"/>
        <v>48.71</v>
      </c>
      <c r="O20" s="21">
        <f t="shared" si="1"/>
        <v>519.1</v>
      </c>
      <c r="P20" s="21">
        <f t="shared" si="1"/>
        <v>1000</v>
      </c>
      <c r="Q20" s="21">
        <f t="shared" si="1"/>
        <v>2310</v>
      </c>
      <c r="R20" s="21">
        <f t="shared" si="1"/>
        <v>2</v>
      </c>
      <c r="S20" s="21">
        <f t="shared" si="1"/>
        <v>2310</v>
      </c>
      <c r="T20" s="22" t="str">
        <f t="shared" si="1"/>
        <v>-</v>
      </c>
    </row>
    <row r="21" spans="2:20" ht="21.6" customHeight="1" thickBot="1" x14ac:dyDescent="0.35">
      <c r="B21" s="21" t="s">
        <v>23</v>
      </c>
      <c r="C21" s="21">
        <v>49</v>
      </c>
      <c r="D21" s="21">
        <v>11.83</v>
      </c>
      <c r="E21" s="21">
        <v>33.5</v>
      </c>
      <c r="F21" s="21">
        <v>42</v>
      </c>
      <c r="G21" s="21">
        <v>42</v>
      </c>
      <c r="H21" s="21">
        <v>5</v>
      </c>
      <c r="I21" s="21">
        <v>42</v>
      </c>
      <c r="J21" s="22" t="s">
        <v>1</v>
      </c>
      <c r="L21" s="21" t="str">
        <f t="shared" si="1"/>
        <v>TC_Ad_Open Home page</v>
      </c>
      <c r="M21" s="21">
        <f t="shared" si="1"/>
        <v>49</v>
      </c>
      <c r="N21" s="21">
        <f t="shared" si="1"/>
        <v>11.83</v>
      </c>
      <c r="O21" s="21">
        <f t="shared" si="1"/>
        <v>33.5</v>
      </c>
      <c r="P21" s="21">
        <f t="shared" si="1"/>
        <v>42</v>
      </c>
      <c r="Q21" s="21">
        <f t="shared" si="1"/>
        <v>42</v>
      </c>
      <c r="R21" s="21">
        <f t="shared" si="1"/>
        <v>5</v>
      </c>
      <c r="S21" s="21">
        <f t="shared" si="1"/>
        <v>42</v>
      </c>
      <c r="T21" s="22" t="str">
        <f t="shared" si="1"/>
        <v>-</v>
      </c>
    </row>
    <row r="22" spans="2:20" ht="21.6" customHeight="1" thickBot="1" x14ac:dyDescent="0.35">
      <c r="B22" s="21" t="s">
        <v>24</v>
      </c>
      <c r="C22" s="21">
        <v>486</v>
      </c>
      <c r="D22" s="21">
        <v>27.98</v>
      </c>
      <c r="E22" s="21">
        <v>22.8</v>
      </c>
      <c r="F22" s="21">
        <v>401.65</v>
      </c>
      <c r="G22" s="21" t="s">
        <v>98</v>
      </c>
      <c r="H22" s="21">
        <v>0</v>
      </c>
      <c r="I22" s="21" t="s">
        <v>98</v>
      </c>
      <c r="J22" s="22" t="s">
        <v>1</v>
      </c>
      <c r="L22" s="21" t="str">
        <f t="shared" si="1"/>
        <v>TC_Ad_Open Admin Page</v>
      </c>
      <c r="M22" s="21">
        <f t="shared" si="1"/>
        <v>486</v>
      </c>
      <c r="N22" s="21">
        <f t="shared" si="1"/>
        <v>27.98</v>
      </c>
      <c r="O22" s="21">
        <f t="shared" si="1"/>
        <v>22.8</v>
      </c>
      <c r="P22" s="21">
        <f t="shared" si="1"/>
        <v>401.65</v>
      </c>
      <c r="Q22" s="21">
        <f t="shared" si="1"/>
        <v>2270</v>
      </c>
      <c r="R22" s="21">
        <f t="shared" si="1"/>
        <v>0</v>
      </c>
      <c r="S22" s="21">
        <f t="shared" si="1"/>
        <v>2270</v>
      </c>
      <c r="T22" s="22" t="str">
        <f t="shared" si="1"/>
        <v>-</v>
      </c>
    </row>
    <row r="23" spans="2:20" ht="21.6" customHeight="1" thickBot="1" x14ac:dyDescent="0.35">
      <c r="B23" s="21" t="s">
        <v>25</v>
      </c>
      <c r="C23" s="21">
        <v>49</v>
      </c>
      <c r="D23" s="21">
        <v>20.77</v>
      </c>
      <c r="E23" s="21">
        <v>47</v>
      </c>
      <c r="F23" s="21">
        <v>122</v>
      </c>
      <c r="G23" s="21">
        <v>122</v>
      </c>
      <c r="H23" s="21">
        <v>11</v>
      </c>
      <c r="I23" s="21">
        <v>122</v>
      </c>
      <c r="J23" s="22" t="s">
        <v>1</v>
      </c>
      <c r="L23" s="21" t="str">
        <f t="shared" si="1"/>
        <v>TC_Ad_Login</v>
      </c>
      <c r="M23" s="21">
        <f t="shared" si="1"/>
        <v>49</v>
      </c>
      <c r="N23" s="21">
        <f t="shared" si="1"/>
        <v>20.77</v>
      </c>
      <c r="O23" s="21">
        <f t="shared" si="1"/>
        <v>47</v>
      </c>
      <c r="P23" s="21">
        <f t="shared" si="1"/>
        <v>122</v>
      </c>
      <c r="Q23" s="21">
        <f t="shared" si="1"/>
        <v>122</v>
      </c>
      <c r="R23" s="21">
        <f t="shared" si="1"/>
        <v>11</v>
      </c>
      <c r="S23" s="21">
        <f t="shared" si="1"/>
        <v>122</v>
      </c>
      <c r="T23" s="22" t="str">
        <f t="shared" si="1"/>
        <v>-</v>
      </c>
    </row>
    <row r="24" spans="2:20" ht="21.6" customHeight="1" thickBot="1" x14ac:dyDescent="0.35">
      <c r="B24" s="21" t="s">
        <v>27</v>
      </c>
      <c r="C24" s="21">
        <v>47</v>
      </c>
      <c r="D24" s="21">
        <v>12.39</v>
      </c>
      <c r="E24" s="21">
        <v>18</v>
      </c>
      <c r="F24" s="21">
        <v>79.099999999999994</v>
      </c>
      <c r="G24" s="21">
        <v>112</v>
      </c>
      <c r="H24" s="21">
        <v>7</v>
      </c>
      <c r="I24" s="21">
        <v>112</v>
      </c>
      <c r="J24" s="22" t="s">
        <v>1</v>
      </c>
      <c r="L24" s="21" t="str">
        <f t="shared" si="1"/>
        <v>TC_Ad_LogOff</v>
      </c>
      <c r="M24" s="21">
        <f t="shared" si="1"/>
        <v>47</v>
      </c>
      <c r="N24" s="21">
        <f t="shared" si="1"/>
        <v>12.39</v>
      </c>
      <c r="O24" s="21">
        <f t="shared" si="1"/>
        <v>18</v>
      </c>
      <c r="P24" s="21">
        <f t="shared" si="1"/>
        <v>79.099999999999994</v>
      </c>
      <c r="Q24" s="21">
        <f t="shared" si="1"/>
        <v>112</v>
      </c>
      <c r="R24" s="21">
        <f t="shared" si="1"/>
        <v>7</v>
      </c>
      <c r="S24" s="21">
        <f t="shared" si="1"/>
        <v>112</v>
      </c>
      <c r="T24" s="22" t="str">
        <f t="shared" si="1"/>
        <v>-</v>
      </c>
    </row>
    <row r="25" spans="2:20" ht="21.6" customHeight="1" thickBot="1" x14ac:dyDescent="0.35">
      <c r="B25" s="21" t="s">
        <v>29</v>
      </c>
      <c r="C25" s="21">
        <v>238</v>
      </c>
      <c r="D25" s="21">
        <v>86.1</v>
      </c>
      <c r="E25" s="21">
        <v>758.5</v>
      </c>
      <c r="F25" s="21">
        <v>992</v>
      </c>
      <c r="G25" s="21" t="s">
        <v>70</v>
      </c>
      <c r="H25" s="21">
        <v>8</v>
      </c>
      <c r="I25" s="21" t="s">
        <v>70</v>
      </c>
      <c r="J25" s="22" t="s">
        <v>1</v>
      </c>
      <c r="L25" s="21" t="str">
        <f t="shared" si="1"/>
        <v>TC_Ad_Delete user</v>
      </c>
      <c r="M25" s="21">
        <f t="shared" si="1"/>
        <v>238</v>
      </c>
      <c r="N25" s="21">
        <f t="shared" si="1"/>
        <v>86.1</v>
      </c>
      <c r="O25" s="21">
        <f t="shared" si="1"/>
        <v>758.5</v>
      </c>
      <c r="P25" s="21">
        <f t="shared" si="1"/>
        <v>992</v>
      </c>
      <c r="Q25" s="21">
        <f t="shared" si="1"/>
        <v>2480</v>
      </c>
      <c r="R25" s="21">
        <f t="shared" si="1"/>
        <v>8</v>
      </c>
      <c r="S25" s="21">
        <f t="shared" si="1"/>
        <v>2480</v>
      </c>
      <c r="T25" s="22" t="str">
        <f t="shared" si="1"/>
        <v>-</v>
      </c>
    </row>
    <row r="26" spans="2:20" ht="21.6" customHeight="1" thickBot="1" x14ac:dyDescent="0.35">
      <c r="B26" s="21" t="s">
        <v>31</v>
      </c>
      <c r="C26" s="21">
        <v>301</v>
      </c>
      <c r="D26" s="21">
        <v>337.43</v>
      </c>
      <c r="E26" s="21" t="s">
        <v>115</v>
      </c>
      <c r="F26" s="21" t="s">
        <v>331</v>
      </c>
      <c r="G26" s="21" t="s">
        <v>332</v>
      </c>
      <c r="H26" s="21">
        <v>0</v>
      </c>
      <c r="I26" s="21" t="s">
        <v>332</v>
      </c>
      <c r="J26" s="22">
        <v>91</v>
      </c>
      <c r="L26" s="21" t="str">
        <f t="shared" si="1"/>
        <v>TC_Ed_Editpost</v>
      </c>
      <c r="M26" s="21">
        <f t="shared" si="1"/>
        <v>301</v>
      </c>
      <c r="N26" s="21">
        <f t="shared" si="1"/>
        <v>337.43</v>
      </c>
      <c r="O26" s="21">
        <f t="shared" si="1"/>
        <v>1170</v>
      </c>
      <c r="P26" s="21">
        <f t="shared" si="1"/>
        <v>2250</v>
      </c>
      <c r="Q26" s="21">
        <f t="shared" si="1"/>
        <v>2900</v>
      </c>
      <c r="R26" s="21">
        <f t="shared" si="1"/>
        <v>0</v>
      </c>
      <c r="S26" s="21">
        <f t="shared" si="1"/>
        <v>2900</v>
      </c>
      <c r="T26" s="22">
        <f t="shared" si="1"/>
        <v>91</v>
      </c>
    </row>
    <row r="27" spans="2:20" ht="21.6" customHeight="1" thickBot="1" x14ac:dyDescent="0.35">
      <c r="B27" s="21" t="s">
        <v>35</v>
      </c>
      <c r="C27" s="21" t="s">
        <v>333</v>
      </c>
      <c r="D27" s="21">
        <v>41.52</v>
      </c>
      <c r="E27" s="21">
        <v>679.8</v>
      </c>
      <c r="F27" s="21" t="s">
        <v>100</v>
      </c>
      <c r="G27" s="21" t="s">
        <v>69</v>
      </c>
      <c r="H27" s="21">
        <v>1</v>
      </c>
      <c r="I27" s="21" t="s">
        <v>69</v>
      </c>
      <c r="J27" s="22">
        <v>23</v>
      </c>
      <c r="L27" s="21" t="str">
        <f t="shared" si="1"/>
        <v>Open Random post</v>
      </c>
      <c r="M27" s="21">
        <f t="shared" si="1"/>
        <v>5990</v>
      </c>
      <c r="N27" s="21">
        <f t="shared" si="1"/>
        <v>41.52</v>
      </c>
      <c r="O27" s="21">
        <f t="shared" si="1"/>
        <v>679.8</v>
      </c>
      <c r="P27" s="21">
        <f t="shared" si="1"/>
        <v>1100</v>
      </c>
      <c r="Q27" s="21">
        <f t="shared" si="1"/>
        <v>3020</v>
      </c>
      <c r="R27" s="21">
        <f t="shared" si="1"/>
        <v>1</v>
      </c>
      <c r="S27" s="21">
        <f t="shared" si="1"/>
        <v>3020</v>
      </c>
      <c r="T27" s="22">
        <f t="shared" si="1"/>
        <v>23</v>
      </c>
    </row>
    <row r="28" spans="2:20" ht="21.6" customHeight="1" thickBot="1" x14ac:dyDescent="0.35">
      <c r="B28" s="21" t="s">
        <v>32</v>
      </c>
      <c r="C28" s="21" t="s">
        <v>97</v>
      </c>
      <c r="D28" s="21">
        <v>78.989999999999995</v>
      </c>
      <c r="E28" s="21">
        <v>507.3</v>
      </c>
      <c r="F28" s="21">
        <v>934.75</v>
      </c>
      <c r="G28" s="21" t="s">
        <v>334</v>
      </c>
      <c r="H28" s="21">
        <v>0</v>
      </c>
      <c r="I28" s="21" t="s">
        <v>85</v>
      </c>
      <c r="J28" s="22">
        <v>17</v>
      </c>
      <c r="L28" s="21" t="str">
        <f t="shared" si="1"/>
        <v>leave a comment</v>
      </c>
      <c r="M28" s="21">
        <f t="shared" si="1"/>
        <v>1860</v>
      </c>
      <c r="N28" s="21">
        <f t="shared" si="1"/>
        <v>78.989999999999995</v>
      </c>
      <c r="O28" s="21">
        <f t="shared" si="1"/>
        <v>507.3</v>
      </c>
      <c r="P28" s="21">
        <f t="shared" si="1"/>
        <v>934.75</v>
      </c>
      <c r="Q28" s="21">
        <f t="shared" si="1"/>
        <v>2090</v>
      </c>
      <c r="R28" s="21">
        <f t="shared" si="1"/>
        <v>0</v>
      </c>
      <c r="S28" s="21">
        <f t="shared" si="1"/>
        <v>2100</v>
      </c>
      <c r="T28" s="22">
        <f t="shared" si="1"/>
        <v>17</v>
      </c>
    </row>
    <row r="29" spans="2:20" ht="21.6" customHeight="1" thickBot="1" x14ac:dyDescent="0.35">
      <c r="B29" s="21" t="s">
        <v>30</v>
      </c>
      <c r="C29" s="21" t="s">
        <v>335</v>
      </c>
      <c r="D29" s="21">
        <v>43.36</v>
      </c>
      <c r="E29" s="21">
        <v>397.1</v>
      </c>
      <c r="F29" s="21" t="s">
        <v>304</v>
      </c>
      <c r="G29" s="21" t="s">
        <v>69</v>
      </c>
      <c r="H29" s="21">
        <v>0</v>
      </c>
      <c r="I29" s="21" t="s">
        <v>292</v>
      </c>
      <c r="J29" s="22">
        <v>15</v>
      </c>
      <c r="L29" s="21" t="str">
        <f t="shared" si="1"/>
        <v>Open first post</v>
      </c>
      <c r="M29" s="21">
        <f t="shared" si="1"/>
        <v>3070</v>
      </c>
      <c r="N29" s="21">
        <f t="shared" si="1"/>
        <v>43.36</v>
      </c>
      <c r="O29" s="21">
        <f t="shared" si="1"/>
        <v>397.1</v>
      </c>
      <c r="P29" s="21">
        <f t="shared" si="1"/>
        <v>1010</v>
      </c>
      <c r="Q29" s="21">
        <f t="shared" si="1"/>
        <v>3020</v>
      </c>
      <c r="R29" s="21">
        <f t="shared" si="1"/>
        <v>0</v>
      </c>
      <c r="S29" s="21">
        <f t="shared" si="1"/>
        <v>3030</v>
      </c>
      <c r="T29" s="22">
        <f t="shared" si="1"/>
        <v>15</v>
      </c>
    </row>
    <row r="30" spans="2:20" ht="21.6" customHeight="1" thickBot="1" x14ac:dyDescent="0.35">
      <c r="B30" s="21" t="s">
        <v>13</v>
      </c>
      <c r="C30" s="21">
        <v>301</v>
      </c>
      <c r="D30" s="21">
        <v>73.790000000000006</v>
      </c>
      <c r="E30" s="21">
        <v>400.9</v>
      </c>
      <c r="F30" s="21" t="s">
        <v>336</v>
      </c>
      <c r="G30" s="21" t="s">
        <v>337</v>
      </c>
      <c r="H30" s="21">
        <v>3</v>
      </c>
      <c r="I30" s="21" t="s">
        <v>337</v>
      </c>
      <c r="J30" s="22">
        <v>3</v>
      </c>
      <c r="L30" s="21" t="str">
        <f t="shared" si="1"/>
        <v>TC_Ed_Open editpost page</v>
      </c>
      <c r="M30" s="21">
        <f t="shared" si="1"/>
        <v>301</v>
      </c>
      <c r="N30" s="21">
        <f t="shared" si="1"/>
        <v>73.790000000000006</v>
      </c>
      <c r="O30" s="21">
        <f t="shared" si="1"/>
        <v>400.9</v>
      </c>
      <c r="P30" s="21">
        <f t="shared" si="1"/>
        <v>1670</v>
      </c>
      <c r="Q30" s="21">
        <f t="shared" si="1"/>
        <v>2220</v>
      </c>
      <c r="R30" s="21">
        <f t="shared" si="1"/>
        <v>3</v>
      </c>
      <c r="S30" s="21">
        <f t="shared" si="1"/>
        <v>2220</v>
      </c>
      <c r="T30" s="22">
        <f t="shared" si="1"/>
        <v>3</v>
      </c>
    </row>
    <row r="31" spans="2:20" ht="15" thickBot="1" x14ac:dyDescent="0.35">
      <c r="B31" s="21" t="s">
        <v>34</v>
      </c>
      <c r="C31" s="21">
        <v>247</v>
      </c>
      <c r="D31" s="21">
        <v>151.6</v>
      </c>
      <c r="E31" s="21">
        <v>910</v>
      </c>
      <c r="F31" s="21" t="s">
        <v>246</v>
      </c>
      <c r="G31" s="21" t="s">
        <v>338</v>
      </c>
      <c r="H31" s="21">
        <v>0</v>
      </c>
      <c r="I31" s="21" t="s">
        <v>287</v>
      </c>
      <c r="J31" s="22">
        <v>1</v>
      </c>
      <c r="L31" s="21" t="str">
        <f t="shared" ref="L31" si="2">IF(ISERR(FIND(" K",B31,1)),B31,REPLACE(B31,FIND(" K",B31,1),2,"")*1000)</f>
        <v>TC_Ad_Add user</v>
      </c>
      <c r="M31" s="21">
        <f t="shared" ref="M31" si="3">IF(ISERR(FIND(" K",C31,1)),C31,REPLACE(C31,FIND(" K",C31,1),2,"")*1000)</f>
        <v>247</v>
      </c>
      <c r="N31" s="21">
        <f t="shared" ref="N31" si="4">IF(ISERR(FIND(" K",D31,1)),D31,REPLACE(D31,FIND(" K",D31,1),2,"")*1000)</f>
        <v>151.6</v>
      </c>
      <c r="O31" s="21">
        <f t="shared" ref="O31" si="5">IF(ISERR(FIND(" K",E31,1)),E31,REPLACE(E31,FIND(" K",E31,1),2,"")*1000)</f>
        <v>910</v>
      </c>
      <c r="P31" s="21">
        <f t="shared" ref="P31" si="6">IF(ISERR(FIND(" K",F31,1)),F31,REPLACE(F31,FIND(" K",F31,1),2,"")*1000)</f>
        <v>1820</v>
      </c>
      <c r="Q31" s="21">
        <f t="shared" ref="Q31" si="7">IF(ISERR(FIND(" K",G31,1)),G31,REPLACE(G31,FIND(" K",G31,1),2,"")*1000)</f>
        <v>2910</v>
      </c>
      <c r="R31" s="21">
        <f t="shared" ref="R31" si="8">IF(ISERR(FIND(" K",H31,1)),H31,REPLACE(H31,FIND(" K",H31,1),2,"")*1000)</f>
        <v>0</v>
      </c>
      <c r="S31" s="21">
        <f t="shared" ref="S31" si="9">IF(ISERR(FIND(" K",I31,1)),I31,REPLACE(I31,FIND(" K",I31,1),2,"")*1000)</f>
        <v>2920</v>
      </c>
      <c r="T31" s="22">
        <f t="shared" ref="T31" si="10">IF(ISERR(FIND(" K",J31,1)),J31,REPLACE(J31,FIND(" K",J31,1),2,"")*1000)</f>
        <v>1</v>
      </c>
    </row>
    <row r="32" spans="2:20" x14ac:dyDescent="0.3">
      <c r="L32" s="1" t="s">
        <v>419</v>
      </c>
      <c r="M32" s="1" t="s">
        <v>418</v>
      </c>
    </row>
    <row r="33" spans="12:15" x14ac:dyDescent="0.3">
      <c r="L33" t="s">
        <v>71</v>
      </c>
      <c r="M33">
        <v>37.6</v>
      </c>
    </row>
    <row r="34" spans="12:15" x14ac:dyDescent="0.3">
      <c r="L34" t="s">
        <v>72</v>
      </c>
      <c r="M34">
        <v>31.8</v>
      </c>
    </row>
    <row r="35" spans="12:15" x14ac:dyDescent="0.3">
      <c r="L35" t="s">
        <v>73</v>
      </c>
      <c r="M35">
        <v>53.3</v>
      </c>
    </row>
    <row r="36" spans="12:15" x14ac:dyDescent="0.3">
      <c r="L36" t="s">
        <v>74</v>
      </c>
      <c r="M36">
        <v>25.9</v>
      </c>
    </row>
    <row r="37" spans="12:15" x14ac:dyDescent="0.3">
      <c r="L37" t="s">
        <v>75</v>
      </c>
      <c r="M37">
        <v>91.9</v>
      </c>
    </row>
    <row r="38" spans="12:15" x14ac:dyDescent="0.3">
      <c r="L38" t="s">
        <v>76</v>
      </c>
      <c r="M38">
        <v>87.1</v>
      </c>
    </row>
    <row r="39" spans="12:15" x14ac:dyDescent="0.3">
      <c r="L39" t="s">
        <v>92</v>
      </c>
      <c r="M39" s="28" t="s">
        <v>81</v>
      </c>
      <c r="N39" s="24" t="s">
        <v>339</v>
      </c>
    </row>
    <row r="40" spans="12:15" x14ac:dyDescent="0.3">
      <c r="L40" t="s">
        <v>77</v>
      </c>
      <c r="M40" s="7">
        <f>(O40-N40)/1000</f>
        <v>903.33</v>
      </c>
      <c r="N40" t="str">
        <f>MID(N39,FIND("&amp;from=",N39,1)+6,13)</f>
        <v>1679469416533</v>
      </c>
      <c r="O40" t="str">
        <f>MID(N39,FIND("&amp;to=",N39,1)+4,13)</f>
        <v>1679470319863</v>
      </c>
    </row>
    <row r="42" spans="12:15" x14ac:dyDescent="0.3">
      <c r="L42" t="s">
        <v>78</v>
      </c>
      <c r="M42">
        <v>28828</v>
      </c>
    </row>
    <row r="43" spans="12:15" x14ac:dyDescent="0.3">
      <c r="L43" t="s">
        <v>79</v>
      </c>
      <c r="M43">
        <v>150</v>
      </c>
    </row>
    <row r="44" spans="12:15" x14ac:dyDescent="0.3">
      <c r="L44" t="s">
        <v>80</v>
      </c>
      <c r="M44" s="6">
        <f>M43/M42*100</f>
        <v>0.52032745941445813</v>
      </c>
    </row>
  </sheetData>
  <hyperlinks>
    <hyperlink ref="N39" r:id="rId1" xr:uid="{E5A0211F-0EF5-4F10-8CFD-8A162BAD02D7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2B7A-7F11-40A2-B63E-F023C601F50F}">
  <sheetPr>
    <tabColor theme="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2.886718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6x3Gb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278</v>
      </c>
      <c r="D3" s="21">
        <v>35.130000000000003</v>
      </c>
      <c r="E3" s="21">
        <v>127</v>
      </c>
      <c r="F3" s="21">
        <v>613.75</v>
      </c>
      <c r="G3" s="21" t="s">
        <v>206</v>
      </c>
      <c r="H3" s="21">
        <v>5</v>
      </c>
      <c r="I3" s="21" t="s">
        <v>206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278</v>
      </c>
      <c r="N3" s="21">
        <f t="shared" ref="N3:T18" si="0">IF(ISERR(FIND(" K",D3,1)),D3,REPLACE(D3,FIND(" K",D3,1),2,"")*1000)</f>
        <v>35.130000000000003</v>
      </c>
      <c r="O3" s="21">
        <f t="shared" si="0"/>
        <v>127</v>
      </c>
      <c r="P3" s="21">
        <f t="shared" si="0"/>
        <v>613.75</v>
      </c>
      <c r="Q3" s="21">
        <f t="shared" si="0"/>
        <v>1850</v>
      </c>
      <c r="R3" s="21">
        <f t="shared" si="0"/>
        <v>5</v>
      </c>
      <c r="S3" s="21">
        <f t="shared" si="0"/>
        <v>1850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305</v>
      </c>
      <c r="D4" s="21">
        <v>108.97</v>
      </c>
      <c r="E4" s="21">
        <v>325.39999999999998</v>
      </c>
      <c r="F4" s="21" t="s">
        <v>173</v>
      </c>
      <c r="G4" s="21" t="s">
        <v>283</v>
      </c>
      <c r="H4" s="21">
        <v>0</v>
      </c>
      <c r="I4" s="21" t="s">
        <v>263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4059.9999999999995</v>
      </c>
      <c r="N4" s="21">
        <f t="shared" si="0"/>
        <v>108.97</v>
      </c>
      <c r="O4" s="21">
        <f t="shared" si="0"/>
        <v>325.39999999999998</v>
      </c>
      <c r="P4" s="21">
        <f t="shared" si="0"/>
        <v>1180</v>
      </c>
      <c r="Q4" s="21">
        <f t="shared" si="0"/>
        <v>3380</v>
      </c>
      <c r="R4" s="21">
        <f t="shared" si="0"/>
        <v>0</v>
      </c>
      <c r="S4" s="21">
        <f t="shared" si="0"/>
        <v>3390</v>
      </c>
      <c r="T4" s="22" t="str">
        <f t="shared" si="0"/>
        <v>-</v>
      </c>
    </row>
    <row r="5" spans="2:20" ht="15" thickBot="1" x14ac:dyDescent="0.35">
      <c r="B5" s="21" t="s">
        <v>3</v>
      </c>
      <c r="C5" s="21" t="s">
        <v>87</v>
      </c>
      <c r="D5" s="21">
        <v>34.97</v>
      </c>
      <c r="E5" s="21">
        <v>125.4</v>
      </c>
      <c r="F5" s="21">
        <v>790.3</v>
      </c>
      <c r="G5" s="21" t="s">
        <v>215</v>
      </c>
      <c r="H5" s="21">
        <v>0</v>
      </c>
      <c r="I5" s="21" t="s">
        <v>215</v>
      </c>
      <c r="J5" s="22" t="s">
        <v>1</v>
      </c>
      <c r="L5" s="21" t="str">
        <f t="shared" si="1"/>
        <v>TC_Open Random page &gt;1</v>
      </c>
      <c r="M5" s="21">
        <f t="shared" si="1"/>
        <v>1000</v>
      </c>
      <c r="N5" s="21">
        <f t="shared" si="0"/>
        <v>34.97</v>
      </c>
      <c r="O5" s="21">
        <f t="shared" si="0"/>
        <v>125.4</v>
      </c>
      <c r="P5" s="21">
        <f t="shared" si="0"/>
        <v>790.3</v>
      </c>
      <c r="Q5" s="21">
        <f t="shared" si="0"/>
        <v>2060</v>
      </c>
      <c r="R5" s="21">
        <f t="shared" si="0"/>
        <v>0</v>
      </c>
      <c r="S5" s="21">
        <f t="shared" si="0"/>
        <v>2060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11</v>
      </c>
      <c r="D6" s="21">
        <v>11.65</v>
      </c>
      <c r="E6" s="21">
        <v>25</v>
      </c>
      <c r="F6" s="21">
        <v>25</v>
      </c>
      <c r="G6" s="21">
        <v>34</v>
      </c>
      <c r="H6" s="21">
        <v>7</v>
      </c>
      <c r="I6" s="21">
        <v>34</v>
      </c>
      <c r="J6" s="22" t="s">
        <v>1</v>
      </c>
      <c r="L6" s="21" t="str">
        <f t="shared" si="1"/>
        <v>TC_Open Random page =1</v>
      </c>
      <c r="M6" s="21">
        <f t="shared" si="1"/>
        <v>11</v>
      </c>
      <c r="N6" s="21">
        <f t="shared" si="0"/>
        <v>11.65</v>
      </c>
      <c r="O6" s="21">
        <f t="shared" si="0"/>
        <v>25</v>
      </c>
      <c r="P6" s="21">
        <f t="shared" si="0"/>
        <v>25</v>
      </c>
      <c r="Q6" s="21">
        <f t="shared" si="0"/>
        <v>34</v>
      </c>
      <c r="R6" s="21">
        <f t="shared" si="0"/>
        <v>7</v>
      </c>
      <c r="S6" s="21">
        <f t="shared" si="0"/>
        <v>34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113</v>
      </c>
      <c r="D7" s="21">
        <v>22.84</v>
      </c>
      <c r="E7" s="21">
        <v>21.5</v>
      </c>
      <c r="F7" s="21">
        <v>816.3</v>
      </c>
      <c r="G7" s="21" t="s">
        <v>48</v>
      </c>
      <c r="H7" s="21">
        <v>3</v>
      </c>
      <c r="I7" s="21" t="s">
        <v>48</v>
      </c>
      <c r="J7" s="22" t="s">
        <v>1</v>
      </c>
      <c r="L7" s="21" t="str">
        <f t="shared" si="1"/>
        <v>TC_Open Random Date</v>
      </c>
      <c r="M7" s="21">
        <f t="shared" si="1"/>
        <v>1380</v>
      </c>
      <c r="N7" s="21">
        <f t="shared" si="0"/>
        <v>22.84</v>
      </c>
      <c r="O7" s="21">
        <f t="shared" si="0"/>
        <v>21.5</v>
      </c>
      <c r="P7" s="21">
        <f t="shared" si="0"/>
        <v>816.3</v>
      </c>
      <c r="Q7" s="21">
        <f t="shared" si="0"/>
        <v>1520</v>
      </c>
      <c r="R7" s="21">
        <f t="shared" si="0"/>
        <v>3</v>
      </c>
      <c r="S7" s="21">
        <f t="shared" si="0"/>
        <v>1520</v>
      </c>
      <c r="T7" s="22" t="str">
        <f t="shared" si="0"/>
        <v>-</v>
      </c>
    </row>
    <row r="8" spans="2:20" ht="15" thickBot="1" x14ac:dyDescent="0.35">
      <c r="B8" s="21" t="s">
        <v>7</v>
      </c>
      <c r="C8" s="21" t="s">
        <v>317</v>
      </c>
      <c r="D8" s="21">
        <v>31.25</v>
      </c>
      <c r="E8" s="21">
        <v>70.7</v>
      </c>
      <c r="F8" s="21" t="s">
        <v>133</v>
      </c>
      <c r="G8" s="21" t="s">
        <v>371</v>
      </c>
      <c r="H8" s="21">
        <v>0</v>
      </c>
      <c r="I8" s="21" t="s">
        <v>371</v>
      </c>
      <c r="J8" s="22" t="s">
        <v>1</v>
      </c>
      <c r="L8" s="21" t="str">
        <f t="shared" si="1"/>
        <v>TC_Open Predefined Date</v>
      </c>
      <c r="M8" s="21">
        <f t="shared" si="1"/>
        <v>3990</v>
      </c>
      <c r="N8" s="21">
        <f t="shared" si="0"/>
        <v>31.25</v>
      </c>
      <c r="O8" s="21">
        <f t="shared" si="0"/>
        <v>70.7</v>
      </c>
      <c r="P8" s="21">
        <f t="shared" si="0"/>
        <v>1120</v>
      </c>
      <c r="Q8" s="21">
        <f t="shared" si="0"/>
        <v>3610</v>
      </c>
      <c r="R8" s="21">
        <f t="shared" si="0"/>
        <v>0</v>
      </c>
      <c r="S8" s="21">
        <f t="shared" si="0"/>
        <v>3610</v>
      </c>
      <c r="T8" s="22" t="str">
        <f t="shared" si="0"/>
        <v>-</v>
      </c>
    </row>
    <row r="9" spans="2:20" ht="15" thickBot="1" x14ac:dyDescent="0.35">
      <c r="B9" s="21" t="s">
        <v>9</v>
      </c>
      <c r="C9" s="21" t="s">
        <v>293</v>
      </c>
      <c r="D9" s="21">
        <v>32.26</v>
      </c>
      <c r="E9" s="21">
        <v>164.9</v>
      </c>
      <c r="F9" s="21" t="s">
        <v>100</v>
      </c>
      <c r="G9" s="21" t="s">
        <v>399</v>
      </c>
      <c r="H9" s="21">
        <v>5</v>
      </c>
      <c r="I9" s="21" t="s">
        <v>400</v>
      </c>
      <c r="J9" s="22" t="s">
        <v>1</v>
      </c>
      <c r="L9" s="21" t="str">
        <f t="shared" si="1"/>
        <v>TC_Open Large Calendar</v>
      </c>
      <c r="M9" s="21">
        <f t="shared" si="1"/>
        <v>1320</v>
      </c>
      <c r="N9" s="21">
        <f t="shared" si="0"/>
        <v>32.26</v>
      </c>
      <c r="O9" s="21">
        <f t="shared" si="0"/>
        <v>164.9</v>
      </c>
      <c r="P9" s="21">
        <f t="shared" si="0"/>
        <v>1100</v>
      </c>
      <c r="Q9" s="21">
        <f t="shared" si="0"/>
        <v>2680</v>
      </c>
      <c r="R9" s="21">
        <f t="shared" si="0"/>
        <v>5</v>
      </c>
      <c r="S9" s="21">
        <f t="shared" si="0"/>
        <v>2690</v>
      </c>
      <c r="T9" s="22" t="str">
        <f t="shared" si="0"/>
        <v>-</v>
      </c>
    </row>
    <row r="10" spans="2:20" ht="15" thickBot="1" x14ac:dyDescent="0.35">
      <c r="B10" s="21" t="s">
        <v>10</v>
      </c>
      <c r="C10" s="21" t="s">
        <v>401</v>
      </c>
      <c r="D10" s="21">
        <v>35.97</v>
      </c>
      <c r="E10" s="21">
        <v>382.8</v>
      </c>
      <c r="F10" s="21" t="s">
        <v>258</v>
      </c>
      <c r="G10" s="21" t="s">
        <v>215</v>
      </c>
      <c r="H10" s="21">
        <v>0</v>
      </c>
      <c r="I10" s="21" t="s">
        <v>215</v>
      </c>
      <c r="J10" s="22" t="s">
        <v>1</v>
      </c>
      <c r="L10" s="21" t="str">
        <f t="shared" si="1"/>
        <v>TC_Open Home page</v>
      </c>
      <c r="M10" s="21">
        <f t="shared" si="1"/>
        <v>2009.9999999999998</v>
      </c>
      <c r="N10" s="21">
        <f t="shared" si="0"/>
        <v>35.97</v>
      </c>
      <c r="O10" s="21">
        <f t="shared" si="0"/>
        <v>382.8</v>
      </c>
      <c r="P10" s="21">
        <f t="shared" si="0"/>
        <v>1260</v>
      </c>
      <c r="Q10" s="21">
        <f t="shared" si="0"/>
        <v>2060</v>
      </c>
      <c r="R10" s="21">
        <f t="shared" si="0"/>
        <v>0</v>
      </c>
      <c r="S10" s="21">
        <f t="shared" si="0"/>
        <v>2060</v>
      </c>
      <c r="T10" s="22" t="str">
        <f t="shared" si="0"/>
        <v>-</v>
      </c>
    </row>
    <row r="11" spans="2:20" ht="15" thickBot="1" x14ac:dyDescent="0.35">
      <c r="B11" s="21" t="s">
        <v>11</v>
      </c>
      <c r="C11" s="21">
        <v>592</v>
      </c>
      <c r="D11" s="21">
        <v>34.19</v>
      </c>
      <c r="E11" s="21">
        <v>167</v>
      </c>
      <c r="F11" s="21">
        <v>869</v>
      </c>
      <c r="G11" s="21" t="s">
        <v>387</v>
      </c>
      <c r="H11" s="21">
        <v>0</v>
      </c>
      <c r="I11" s="21" t="s">
        <v>387</v>
      </c>
      <c r="J11" s="22" t="s">
        <v>1</v>
      </c>
      <c r="L11" s="21" t="str">
        <f t="shared" si="1"/>
        <v>TC_Open Contacts</v>
      </c>
      <c r="M11" s="21">
        <f t="shared" si="1"/>
        <v>592</v>
      </c>
      <c r="N11" s="21">
        <f t="shared" si="0"/>
        <v>34.19</v>
      </c>
      <c r="O11" s="21">
        <f t="shared" si="0"/>
        <v>167</v>
      </c>
      <c r="P11" s="21">
        <f t="shared" si="0"/>
        <v>869</v>
      </c>
      <c r="Q11" s="21">
        <f t="shared" si="0"/>
        <v>2150</v>
      </c>
      <c r="R11" s="21">
        <f t="shared" si="0"/>
        <v>0</v>
      </c>
      <c r="S11" s="21">
        <f t="shared" si="0"/>
        <v>2150</v>
      </c>
      <c r="T11" s="22" t="str">
        <f t="shared" si="0"/>
        <v>-</v>
      </c>
    </row>
    <row r="12" spans="2:20" ht="15" thickBot="1" x14ac:dyDescent="0.35">
      <c r="B12" s="21" t="s">
        <v>12</v>
      </c>
      <c r="C12" s="21">
        <v>7</v>
      </c>
      <c r="D12" s="21">
        <v>98.24</v>
      </c>
      <c r="E12" s="21">
        <v>187</v>
      </c>
      <c r="F12" s="21">
        <v>187</v>
      </c>
      <c r="G12" s="21">
        <v>187</v>
      </c>
      <c r="H12" s="21">
        <v>57</v>
      </c>
      <c r="I12" s="21">
        <v>187</v>
      </c>
      <c r="J12" s="22" t="s">
        <v>1</v>
      </c>
      <c r="L12" s="21" t="str">
        <f t="shared" si="1"/>
        <v>TC_Ed_Open login page</v>
      </c>
      <c r="M12" s="21">
        <f t="shared" si="1"/>
        <v>7</v>
      </c>
      <c r="N12" s="21">
        <f t="shared" si="0"/>
        <v>98.24</v>
      </c>
      <c r="O12" s="21">
        <f t="shared" si="0"/>
        <v>187</v>
      </c>
      <c r="P12" s="21">
        <f t="shared" si="0"/>
        <v>187</v>
      </c>
      <c r="Q12" s="21">
        <f t="shared" si="0"/>
        <v>187</v>
      </c>
      <c r="R12" s="21">
        <f t="shared" si="0"/>
        <v>57</v>
      </c>
      <c r="S12" s="21">
        <f t="shared" si="0"/>
        <v>187</v>
      </c>
      <c r="T12" s="22" t="str">
        <f t="shared" si="0"/>
        <v>-</v>
      </c>
    </row>
    <row r="13" spans="2:20" ht="15" thickBot="1" x14ac:dyDescent="0.35">
      <c r="B13" s="21" t="s">
        <v>15</v>
      </c>
      <c r="C13" s="21">
        <v>299</v>
      </c>
      <c r="D13" s="21">
        <v>36.340000000000003</v>
      </c>
      <c r="E13" s="21">
        <v>45.4</v>
      </c>
      <c r="F13" s="21">
        <v>526.6</v>
      </c>
      <c r="G13" s="21" t="s">
        <v>297</v>
      </c>
      <c r="H13" s="21">
        <v>6</v>
      </c>
      <c r="I13" s="21" t="s">
        <v>297</v>
      </c>
      <c r="J13" s="22" t="s">
        <v>1</v>
      </c>
      <c r="L13" s="21" t="str">
        <f t="shared" si="1"/>
        <v>TC_Ed_Open Random post</v>
      </c>
      <c r="M13" s="21">
        <f t="shared" si="1"/>
        <v>299</v>
      </c>
      <c r="N13" s="21">
        <f t="shared" si="0"/>
        <v>36.340000000000003</v>
      </c>
      <c r="O13" s="21">
        <f t="shared" si="0"/>
        <v>45.4</v>
      </c>
      <c r="P13" s="21">
        <f t="shared" si="0"/>
        <v>526.6</v>
      </c>
      <c r="Q13" s="21">
        <f t="shared" si="0"/>
        <v>1240</v>
      </c>
      <c r="R13" s="21">
        <f t="shared" si="0"/>
        <v>6</v>
      </c>
      <c r="S13" s="21">
        <f t="shared" si="0"/>
        <v>1240</v>
      </c>
      <c r="T13" s="22" t="str">
        <f t="shared" si="0"/>
        <v>-</v>
      </c>
    </row>
    <row r="14" spans="2:20" ht="15" thickBot="1" x14ac:dyDescent="0.35">
      <c r="B14" s="21" t="s">
        <v>16</v>
      </c>
      <c r="C14" s="21">
        <v>299</v>
      </c>
      <c r="D14" s="21">
        <v>34.78</v>
      </c>
      <c r="E14" s="21">
        <v>123.9</v>
      </c>
      <c r="F14" s="21">
        <v>819.5</v>
      </c>
      <c r="G14" s="21" t="s">
        <v>115</v>
      </c>
      <c r="H14" s="21">
        <v>5</v>
      </c>
      <c r="I14" s="21" t="s">
        <v>115</v>
      </c>
      <c r="J14" s="22" t="s">
        <v>1</v>
      </c>
      <c r="L14" s="21" t="str">
        <f>IF(ISERR(FIND(" K",B14,1)),B14,REPLACE(B14,FIND(" K",B14,1),2,"")*1000)</f>
        <v>TC_Ed_Open Predefined Date</v>
      </c>
      <c r="M14" s="21">
        <f t="shared" si="1"/>
        <v>299</v>
      </c>
      <c r="N14" s="21">
        <f t="shared" si="0"/>
        <v>34.78</v>
      </c>
      <c r="O14" s="21">
        <f t="shared" si="0"/>
        <v>123.9</v>
      </c>
      <c r="P14" s="21">
        <f t="shared" si="0"/>
        <v>819.5</v>
      </c>
      <c r="Q14" s="21">
        <f t="shared" si="0"/>
        <v>1170</v>
      </c>
      <c r="R14" s="21">
        <f t="shared" si="0"/>
        <v>5</v>
      </c>
      <c r="S14" s="21">
        <f t="shared" si="0"/>
        <v>1170</v>
      </c>
      <c r="T14" s="22" t="str">
        <f t="shared" si="0"/>
        <v>-</v>
      </c>
    </row>
    <row r="15" spans="2:20" ht="15" thickBot="1" x14ac:dyDescent="0.35">
      <c r="B15" s="21" t="s">
        <v>17</v>
      </c>
      <c r="C15" s="21">
        <v>7</v>
      </c>
      <c r="D15" s="21">
        <v>16.09</v>
      </c>
      <c r="E15" s="21">
        <v>45</v>
      </c>
      <c r="F15" s="21">
        <v>45</v>
      </c>
      <c r="G15" s="21">
        <v>45</v>
      </c>
      <c r="H15" s="21">
        <v>8</v>
      </c>
      <c r="I15" s="21">
        <v>45</v>
      </c>
      <c r="J15" s="22" t="s">
        <v>1</v>
      </c>
      <c r="L15" s="21" t="str">
        <f t="shared" si="1"/>
        <v>TC_Ed_Open Home page</v>
      </c>
      <c r="M15" s="21">
        <f t="shared" si="1"/>
        <v>7</v>
      </c>
      <c r="N15" s="21">
        <f t="shared" si="0"/>
        <v>16.09</v>
      </c>
      <c r="O15" s="21">
        <f t="shared" si="0"/>
        <v>45</v>
      </c>
      <c r="P15" s="21">
        <f t="shared" si="0"/>
        <v>45</v>
      </c>
      <c r="Q15" s="21">
        <f t="shared" si="0"/>
        <v>45</v>
      </c>
      <c r="R15" s="21">
        <f t="shared" si="0"/>
        <v>8</v>
      </c>
      <c r="S15" s="21">
        <f t="shared" si="0"/>
        <v>45</v>
      </c>
      <c r="T15" s="22" t="str">
        <f t="shared" si="0"/>
        <v>-</v>
      </c>
    </row>
    <row r="16" spans="2:20" ht="15" thickBot="1" x14ac:dyDescent="0.35">
      <c r="B16" s="21" t="s">
        <v>18</v>
      </c>
      <c r="C16" s="21">
        <v>7</v>
      </c>
      <c r="D16" s="21" t="s">
        <v>402</v>
      </c>
      <c r="E16" s="21" t="s">
        <v>403</v>
      </c>
      <c r="F16" s="21">
        <v>43</v>
      </c>
      <c r="G16" s="21">
        <v>43</v>
      </c>
      <c r="H16" s="21" t="s">
        <v>291</v>
      </c>
      <c r="I16" s="21" t="s">
        <v>403</v>
      </c>
      <c r="J16" s="22" t="s">
        <v>1</v>
      </c>
      <c r="L16" s="21" t="str">
        <f t="shared" si="1"/>
        <v>TC_Ed_Login</v>
      </c>
      <c r="M16" s="21">
        <f t="shared" si="1"/>
        <v>7</v>
      </c>
      <c r="N16" s="21"/>
      <c r="O16" s="21" t="str">
        <f t="shared" si="0"/>
        <v>43.00</v>
      </c>
      <c r="P16" s="21">
        <f t="shared" si="0"/>
        <v>43</v>
      </c>
      <c r="Q16" s="21">
        <f t="shared" si="0"/>
        <v>43</v>
      </c>
      <c r="R16" s="21"/>
      <c r="S16" s="21" t="str">
        <f t="shared" si="0"/>
        <v>43.00</v>
      </c>
      <c r="T16" s="22" t="str">
        <f t="shared" si="0"/>
        <v>-</v>
      </c>
    </row>
    <row r="17" spans="2:20" ht="15" thickBot="1" x14ac:dyDescent="0.35">
      <c r="B17" s="21" t="s">
        <v>19</v>
      </c>
      <c r="C17" s="21">
        <v>5</v>
      </c>
      <c r="D17" s="21">
        <v>12.55</v>
      </c>
      <c r="E17" s="21">
        <v>17</v>
      </c>
      <c r="F17" s="21">
        <v>17</v>
      </c>
      <c r="G17" s="21">
        <v>17</v>
      </c>
      <c r="H17" s="21">
        <v>9</v>
      </c>
      <c r="I17" s="21">
        <v>17</v>
      </c>
      <c r="J17" s="22" t="s">
        <v>1</v>
      </c>
      <c r="L17" s="21" t="str">
        <f t="shared" si="1"/>
        <v>TC_Ed_LogOff</v>
      </c>
      <c r="M17" s="21">
        <f t="shared" si="1"/>
        <v>5</v>
      </c>
      <c r="N17" s="21">
        <f t="shared" si="0"/>
        <v>12.55</v>
      </c>
      <c r="O17" s="21">
        <f t="shared" si="0"/>
        <v>17</v>
      </c>
      <c r="P17" s="21">
        <f t="shared" si="0"/>
        <v>17</v>
      </c>
      <c r="Q17" s="21">
        <f t="shared" si="0"/>
        <v>17</v>
      </c>
      <c r="R17" s="21">
        <f t="shared" si="0"/>
        <v>9</v>
      </c>
      <c r="S17" s="21">
        <f t="shared" si="0"/>
        <v>17</v>
      </c>
      <c r="T17" s="22" t="str">
        <f t="shared" si="0"/>
        <v>-</v>
      </c>
    </row>
    <row r="18" spans="2:20" ht="15" thickBot="1" x14ac:dyDescent="0.35">
      <c r="B18" s="21" t="s">
        <v>20</v>
      </c>
      <c r="C18" s="21">
        <v>50</v>
      </c>
      <c r="D18" s="21">
        <v>80.069999999999993</v>
      </c>
      <c r="E18" s="21">
        <v>185</v>
      </c>
      <c r="F18" s="21">
        <v>497</v>
      </c>
      <c r="G18" s="21">
        <v>497</v>
      </c>
      <c r="H18" s="21">
        <v>41</v>
      </c>
      <c r="I18" s="21">
        <v>497</v>
      </c>
      <c r="J18" s="22" t="s">
        <v>1</v>
      </c>
      <c r="L18" s="21" t="str">
        <f t="shared" si="1"/>
        <v>TC_Ad_Open login page</v>
      </c>
      <c r="M18" s="21">
        <f t="shared" si="1"/>
        <v>50</v>
      </c>
      <c r="N18" s="21">
        <f t="shared" si="0"/>
        <v>80.069999999999993</v>
      </c>
      <c r="O18" s="21">
        <f t="shared" si="0"/>
        <v>185</v>
      </c>
      <c r="P18" s="21">
        <f t="shared" si="0"/>
        <v>497</v>
      </c>
      <c r="Q18" s="21">
        <f t="shared" si="0"/>
        <v>497</v>
      </c>
      <c r="R18" s="21">
        <f t="shared" si="0"/>
        <v>41</v>
      </c>
      <c r="S18" s="21">
        <f t="shared" si="0"/>
        <v>497</v>
      </c>
      <c r="T18" s="22" t="str">
        <f t="shared" si="0"/>
        <v>-</v>
      </c>
    </row>
    <row r="19" spans="2:20" ht="15" thickBot="1" x14ac:dyDescent="0.35">
      <c r="B19" s="21" t="s">
        <v>21</v>
      </c>
      <c r="C19" s="21">
        <v>492</v>
      </c>
      <c r="D19" s="21">
        <v>93.6</v>
      </c>
      <c r="E19" s="21">
        <v>379.4</v>
      </c>
      <c r="F19" s="21" t="s">
        <v>55</v>
      </c>
      <c r="G19" s="21" t="s">
        <v>404</v>
      </c>
      <c r="H19" s="21">
        <v>3</v>
      </c>
      <c r="I19" s="21" t="s">
        <v>404</v>
      </c>
      <c r="J19" s="22" t="s">
        <v>1</v>
      </c>
      <c r="L19" s="21" t="str">
        <f t="shared" si="1"/>
        <v>TC_Ad_Open Users page</v>
      </c>
      <c r="M19" s="21">
        <f t="shared" si="1"/>
        <v>492</v>
      </c>
      <c r="N19" s="21">
        <f t="shared" si="1"/>
        <v>93.6</v>
      </c>
      <c r="O19" s="21">
        <f t="shared" si="1"/>
        <v>379.4</v>
      </c>
      <c r="P19" s="21">
        <f t="shared" si="1"/>
        <v>1060</v>
      </c>
      <c r="Q19" s="21">
        <f t="shared" si="1"/>
        <v>2660</v>
      </c>
      <c r="R19" s="21">
        <f t="shared" si="1"/>
        <v>3</v>
      </c>
      <c r="S19" s="21">
        <f t="shared" si="1"/>
        <v>2660</v>
      </c>
      <c r="T19" s="22" t="str">
        <f t="shared" si="1"/>
        <v>-</v>
      </c>
    </row>
    <row r="20" spans="2:20" ht="15" thickBot="1" x14ac:dyDescent="0.35">
      <c r="B20" s="21" t="s">
        <v>22</v>
      </c>
      <c r="C20" s="21">
        <v>492</v>
      </c>
      <c r="D20" s="21">
        <v>37.840000000000003</v>
      </c>
      <c r="E20" s="21">
        <v>81.3</v>
      </c>
      <c r="F20" s="21">
        <v>968.65</v>
      </c>
      <c r="G20" s="21" t="s">
        <v>132</v>
      </c>
      <c r="H20" s="21">
        <v>2</v>
      </c>
      <c r="I20" s="21" t="s">
        <v>132</v>
      </c>
      <c r="J20" s="22" t="s">
        <v>1</v>
      </c>
      <c r="L20" s="21" t="str">
        <f t="shared" si="1"/>
        <v>TC_Ad_Open USERS menu</v>
      </c>
      <c r="M20" s="21">
        <f t="shared" si="1"/>
        <v>492</v>
      </c>
      <c r="N20" s="21">
        <f t="shared" si="1"/>
        <v>37.840000000000003</v>
      </c>
      <c r="O20" s="21">
        <f t="shared" si="1"/>
        <v>81.3</v>
      </c>
      <c r="P20" s="21">
        <f t="shared" si="1"/>
        <v>968.65</v>
      </c>
      <c r="Q20" s="21">
        <f t="shared" si="1"/>
        <v>2080</v>
      </c>
      <c r="R20" s="21">
        <f t="shared" si="1"/>
        <v>2</v>
      </c>
      <c r="S20" s="21">
        <f t="shared" si="1"/>
        <v>2080</v>
      </c>
      <c r="T20" s="22" t="str">
        <f t="shared" si="1"/>
        <v>-</v>
      </c>
    </row>
    <row r="21" spans="2:20" ht="15" thickBot="1" x14ac:dyDescent="0.35">
      <c r="B21" s="21" t="s">
        <v>23</v>
      </c>
      <c r="C21" s="21">
        <v>50</v>
      </c>
      <c r="D21" s="21">
        <v>10.64</v>
      </c>
      <c r="E21" s="21">
        <v>18</v>
      </c>
      <c r="F21" s="21">
        <v>20.85</v>
      </c>
      <c r="G21" s="21">
        <v>59</v>
      </c>
      <c r="H21" s="21">
        <v>5</v>
      </c>
      <c r="I21" s="21">
        <v>59</v>
      </c>
      <c r="J21" s="22" t="s">
        <v>1</v>
      </c>
      <c r="L21" s="21" t="str">
        <f t="shared" si="1"/>
        <v>TC_Ad_Open Home page</v>
      </c>
      <c r="M21" s="21">
        <f t="shared" si="1"/>
        <v>50</v>
      </c>
      <c r="N21" s="21">
        <f t="shared" si="1"/>
        <v>10.64</v>
      </c>
      <c r="O21" s="21">
        <f t="shared" si="1"/>
        <v>18</v>
      </c>
      <c r="P21" s="21">
        <f t="shared" si="1"/>
        <v>20.85</v>
      </c>
      <c r="Q21" s="21">
        <f t="shared" si="1"/>
        <v>59</v>
      </c>
      <c r="R21" s="21">
        <f t="shared" si="1"/>
        <v>5</v>
      </c>
      <c r="S21" s="21">
        <f t="shared" si="1"/>
        <v>59</v>
      </c>
      <c r="T21" s="22" t="str">
        <f t="shared" si="1"/>
        <v>-</v>
      </c>
    </row>
    <row r="22" spans="2:20" ht="15" thickBot="1" x14ac:dyDescent="0.35">
      <c r="B22" s="21" t="s">
        <v>24</v>
      </c>
      <c r="C22" s="21">
        <v>492</v>
      </c>
      <c r="D22" s="21">
        <v>34.25</v>
      </c>
      <c r="E22" s="21">
        <v>334</v>
      </c>
      <c r="F22" s="21">
        <v>865.45</v>
      </c>
      <c r="G22" s="21" t="s">
        <v>245</v>
      </c>
      <c r="H22" s="21">
        <v>2</v>
      </c>
      <c r="I22" s="21" t="s">
        <v>245</v>
      </c>
      <c r="J22" s="22" t="s">
        <v>1</v>
      </c>
      <c r="L22" s="21" t="str">
        <f t="shared" si="1"/>
        <v>TC_Ad_Open Admin Page</v>
      </c>
      <c r="M22" s="21">
        <f t="shared" si="1"/>
        <v>492</v>
      </c>
      <c r="N22" s="21">
        <f t="shared" si="1"/>
        <v>34.25</v>
      </c>
      <c r="O22" s="21">
        <f t="shared" si="1"/>
        <v>334</v>
      </c>
      <c r="P22" s="21">
        <f t="shared" si="1"/>
        <v>865.45</v>
      </c>
      <c r="Q22" s="21">
        <f t="shared" si="1"/>
        <v>1810</v>
      </c>
      <c r="R22" s="21">
        <f t="shared" si="1"/>
        <v>2</v>
      </c>
      <c r="S22" s="21">
        <f t="shared" si="1"/>
        <v>1810</v>
      </c>
      <c r="T22" s="22" t="str">
        <f t="shared" si="1"/>
        <v>-</v>
      </c>
    </row>
    <row r="23" spans="2:20" ht="15" thickBot="1" x14ac:dyDescent="0.35">
      <c r="B23" s="21" t="s">
        <v>25</v>
      </c>
      <c r="C23" s="21">
        <v>50</v>
      </c>
      <c r="D23" s="21">
        <v>105.48</v>
      </c>
      <c r="E23" s="21" t="s">
        <v>136</v>
      </c>
      <c r="F23" s="21" t="s">
        <v>136</v>
      </c>
      <c r="G23" s="21" t="s">
        <v>136</v>
      </c>
      <c r="H23" s="21">
        <v>10</v>
      </c>
      <c r="I23" s="21" t="s">
        <v>136</v>
      </c>
      <c r="J23" s="22" t="s">
        <v>1</v>
      </c>
      <c r="L23" s="21" t="str">
        <f t="shared" si="1"/>
        <v>TC_Ad_Login</v>
      </c>
      <c r="M23" s="21">
        <f t="shared" si="1"/>
        <v>50</v>
      </c>
      <c r="N23" s="21">
        <f t="shared" si="1"/>
        <v>105.48</v>
      </c>
      <c r="O23" s="21">
        <f t="shared" si="1"/>
        <v>1350</v>
      </c>
      <c r="P23" s="21">
        <f t="shared" si="1"/>
        <v>1350</v>
      </c>
      <c r="Q23" s="21">
        <f t="shared" si="1"/>
        <v>1350</v>
      </c>
      <c r="R23" s="21">
        <f t="shared" si="1"/>
        <v>10</v>
      </c>
      <c r="S23" s="21">
        <f t="shared" si="1"/>
        <v>1350</v>
      </c>
      <c r="T23" s="22" t="str">
        <f t="shared" si="1"/>
        <v>-</v>
      </c>
    </row>
    <row r="24" spans="2:20" ht="15" thickBot="1" x14ac:dyDescent="0.35">
      <c r="B24" s="21" t="s">
        <v>27</v>
      </c>
      <c r="C24" s="21">
        <v>48</v>
      </c>
      <c r="D24" s="21">
        <v>15.2</v>
      </c>
      <c r="E24" s="21">
        <v>30</v>
      </c>
      <c r="F24" s="21">
        <v>35</v>
      </c>
      <c r="G24" s="21">
        <v>41</v>
      </c>
      <c r="H24" s="21">
        <v>8</v>
      </c>
      <c r="I24" s="21">
        <v>41</v>
      </c>
      <c r="J24" s="22" t="s">
        <v>1</v>
      </c>
      <c r="L24" s="21" t="str">
        <f t="shared" si="1"/>
        <v>TC_Ad_LogOff</v>
      </c>
      <c r="M24" s="21">
        <f t="shared" si="1"/>
        <v>48</v>
      </c>
      <c r="N24" s="21">
        <f t="shared" si="1"/>
        <v>15.2</v>
      </c>
      <c r="O24" s="21">
        <f t="shared" si="1"/>
        <v>30</v>
      </c>
      <c r="P24" s="21">
        <f t="shared" si="1"/>
        <v>35</v>
      </c>
      <c r="Q24" s="21">
        <f t="shared" si="1"/>
        <v>41</v>
      </c>
      <c r="R24" s="21">
        <f t="shared" si="1"/>
        <v>8</v>
      </c>
      <c r="S24" s="21">
        <f t="shared" si="1"/>
        <v>41</v>
      </c>
      <c r="T24" s="22" t="str">
        <f t="shared" si="1"/>
        <v>-</v>
      </c>
    </row>
    <row r="25" spans="2:20" ht="15" thickBot="1" x14ac:dyDescent="0.35">
      <c r="B25" s="21" t="s">
        <v>29</v>
      </c>
      <c r="C25" s="21">
        <v>252</v>
      </c>
      <c r="D25" s="21">
        <v>54.03</v>
      </c>
      <c r="E25" s="21">
        <v>488</v>
      </c>
      <c r="F25" s="21">
        <v>985.55</v>
      </c>
      <c r="G25" s="21" t="s">
        <v>67</v>
      </c>
      <c r="H25" s="21">
        <v>6</v>
      </c>
      <c r="I25" s="21" t="s">
        <v>67</v>
      </c>
      <c r="J25" s="22" t="s">
        <v>1</v>
      </c>
      <c r="L25" s="21" t="str">
        <f t="shared" si="1"/>
        <v>TC_Ad_Delete user</v>
      </c>
      <c r="M25" s="21">
        <f t="shared" si="1"/>
        <v>252</v>
      </c>
      <c r="N25" s="21">
        <f t="shared" si="1"/>
        <v>54.03</v>
      </c>
      <c r="O25" s="21">
        <f t="shared" si="1"/>
        <v>488</v>
      </c>
      <c r="P25" s="21">
        <f t="shared" si="1"/>
        <v>985.55</v>
      </c>
      <c r="Q25" s="21">
        <f t="shared" si="1"/>
        <v>1360</v>
      </c>
      <c r="R25" s="21">
        <f t="shared" si="1"/>
        <v>6</v>
      </c>
      <c r="S25" s="21">
        <f t="shared" si="1"/>
        <v>1360</v>
      </c>
      <c r="T25" s="22" t="str">
        <f t="shared" si="1"/>
        <v>-</v>
      </c>
    </row>
    <row r="26" spans="2:20" ht="15" thickBot="1" x14ac:dyDescent="0.35">
      <c r="B26" s="21" t="s">
        <v>34</v>
      </c>
      <c r="C26" s="21">
        <v>239</v>
      </c>
      <c r="D26" s="21">
        <v>167.77</v>
      </c>
      <c r="E26" s="21" t="s">
        <v>56</v>
      </c>
      <c r="F26" s="21" t="s">
        <v>144</v>
      </c>
      <c r="G26" s="21" t="s">
        <v>296</v>
      </c>
      <c r="H26" s="21">
        <v>8</v>
      </c>
      <c r="I26" s="21" t="s">
        <v>296</v>
      </c>
      <c r="J26" s="22" t="s">
        <v>1</v>
      </c>
      <c r="L26" s="21" t="str">
        <f t="shared" si="1"/>
        <v>TC_Ad_Add user</v>
      </c>
      <c r="M26" s="21">
        <f t="shared" si="1"/>
        <v>239</v>
      </c>
      <c r="N26" s="21">
        <f t="shared" si="1"/>
        <v>167.77</v>
      </c>
      <c r="O26" s="21">
        <f t="shared" si="1"/>
        <v>1280</v>
      </c>
      <c r="P26" s="21">
        <f t="shared" si="1"/>
        <v>2840</v>
      </c>
      <c r="Q26" s="21">
        <f t="shared" si="1"/>
        <v>5040</v>
      </c>
      <c r="R26" s="21">
        <f t="shared" si="1"/>
        <v>8</v>
      </c>
      <c r="S26" s="21">
        <f t="shared" si="1"/>
        <v>5040</v>
      </c>
      <c r="T26" s="22" t="str">
        <f t="shared" si="1"/>
        <v>-</v>
      </c>
    </row>
    <row r="27" spans="2:20" ht="15" thickBot="1" x14ac:dyDescent="0.35">
      <c r="B27" s="21" t="s">
        <v>30</v>
      </c>
      <c r="C27" s="21" t="s">
        <v>405</v>
      </c>
      <c r="D27" s="21">
        <v>45.45</v>
      </c>
      <c r="E27" s="21">
        <v>125.8</v>
      </c>
      <c r="F27" s="21" t="s">
        <v>26</v>
      </c>
      <c r="G27" s="21" t="s">
        <v>289</v>
      </c>
      <c r="H27" s="21">
        <v>4</v>
      </c>
      <c r="I27" s="21" t="s">
        <v>285</v>
      </c>
      <c r="J27" s="22" t="s">
        <v>1</v>
      </c>
      <c r="L27" s="21" t="str">
        <f t="shared" si="1"/>
        <v>Open first post</v>
      </c>
      <c r="M27" s="21">
        <f t="shared" si="1"/>
        <v>3090</v>
      </c>
      <c r="N27" s="21">
        <f t="shared" si="1"/>
        <v>45.45</v>
      </c>
      <c r="O27" s="21">
        <f t="shared" si="1"/>
        <v>125.8</v>
      </c>
      <c r="P27" s="21">
        <f t="shared" si="1"/>
        <v>1480</v>
      </c>
      <c r="Q27" s="21">
        <f t="shared" si="1"/>
        <v>3300</v>
      </c>
      <c r="R27" s="21">
        <f t="shared" si="1"/>
        <v>4</v>
      </c>
      <c r="S27" s="21">
        <f t="shared" si="1"/>
        <v>3310</v>
      </c>
      <c r="T27" s="22" t="str">
        <f t="shared" si="1"/>
        <v>-</v>
      </c>
    </row>
    <row r="28" spans="2:20" ht="15" thickBot="1" x14ac:dyDescent="0.35">
      <c r="B28" s="21" t="s">
        <v>35</v>
      </c>
      <c r="C28" s="21" t="s">
        <v>208</v>
      </c>
      <c r="D28" s="21">
        <v>36.15</v>
      </c>
      <c r="E28" s="21">
        <v>235.9</v>
      </c>
      <c r="F28" s="21" t="s">
        <v>110</v>
      </c>
      <c r="G28" s="21" t="s">
        <v>358</v>
      </c>
      <c r="H28" s="21">
        <v>4</v>
      </c>
      <c r="I28" s="21" t="s">
        <v>352</v>
      </c>
      <c r="J28" s="22" t="s">
        <v>1</v>
      </c>
      <c r="L28" s="21" t="str">
        <f t="shared" si="1"/>
        <v>Open Random post</v>
      </c>
      <c r="M28" s="21">
        <f t="shared" si="1"/>
        <v>5920</v>
      </c>
      <c r="N28" s="21">
        <f t="shared" si="1"/>
        <v>36.15</v>
      </c>
      <c r="O28" s="21">
        <f t="shared" si="1"/>
        <v>235.9</v>
      </c>
      <c r="P28" s="21">
        <f t="shared" si="1"/>
        <v>1310</v>
      </c>
      <c r="Q28" s="21">
        <f t="shared" si="1"/>
        <v>3120</v>
      </c>
      <c r="R28" s="21">
        <f t="shared" si="1"/>
        <v>4</v>
      </c>
      <c r="S28" s="21">
        <f t="shared" si="1"/>
        <v>3450</v>
      </c>
      <c r="T28" s="22" t="str">
        <f t="shared" si="1"/>
        <v>-</v>
      </c>
    </row>
    <row r="29" spans="2:20" ht="15" thickBot="1" x14ac:dyDescent="0.35">
      <c r="B29" s="21" t="s">
        <v>31</v>
      </c>
      <c r="C29" s="21">
        <v>299</v>
      </c>
      <c r="D29" s="21">
        <v>344.35</v>
      </c>
      <c r="E29" s="21" t="s">
        <v>47</v>
      </c>
      <c r="F29" s="21" t="s">
        <v>97</v>
      </c>
      <c r="G29" s="21" t="s">
        <v>406</v>
      </c>
      <c r="H29" s="21">
        <v>0</v>
      </c>
      <c r="I29" s="21" t="s">
        <v>406</v>
      </c>
      <c r="J29" s="22">
        <v>90</v>
      </c>
      <c r="L29" s="21" t="str">
        <f t="shared" si="1"/>
        <v>TC_Ed_Editpost</v>
      </c>
      <c r="M29" s="21">
        <f t="shared" si="1"/>
        <v>299</v>
      </c>
      <c r="N29" s="21">
        <f t="shared" si="1"/>
        <v>344.35</v>
      </c>
      <c r="O29" s="21">
        <f t="shared" si="1"/>
        <v>1560</v>
      </c>
      <c r="P29" s="21">
        <f t="shared" si="1"/>
        <v>1860</v>
      </c>
      <c r="Q29" s="21">
        <f t="shared" si="1"/>
        <v>5400</v>
      </c>
      <c r="R29" s="21">
        <f t="shared" si="1"/>
        <v>0</v>
      </c>
      <c r="S29" s="21">
        <f t="shared" si="1"/>
        <v>5400</v>
      </c>
      <c r="T29" s="22">
        <f t="shared" si="1"/>
        <v>90</v>
      </c>
    </row>
    <row r="30" spans="2:20" ht="15" thickBot="1" x14ac:dyDescent="0.35">
      <c r="B30" s="21" t="s">
        <v>32</v>
      </c>
      <c r="C30" s="21" t="s">
        <v>301</v>
      </c>
      <c r="D30" s="21">
        <v>83.43</v>
      </c>
      <c r="E30" s="21">
        <v>324.60000000000002</v>
      </c>
      <c r="F30" s="21" t="s">
        <v>14</v>
      </c>
      <c r="G30" s="21" t="s">
        <v>295</v>
      </c>
      <c r="H30" s="21">
        <v>2</v>
      </c>
      <c r="I30" s="21" t="s">
        <v>273</v>
      </c>
      <c r="J30" s="22">
        <v>4</v>
      </c>
      <c r="L30" s="21" t="str">
        <f t="shared" si="1"/>
        <v>leave a comment</v>
      </c>
      <c r="M30" s="21">
        <f t="shared" si="1"/>
        <v>1830</v>
      </c>
      <c r="N30" s="21">
        <f t="shared" si="1"/>
        <v>83.43</v>
      </c>
      <c r="O30" s="21">
        <f t="shared" si="1"/>
        <v>324.60000000000002</v>
      </c>
      <c r="P30" s="21">
        <f t="shared" si="1"/>
        <v>1040</v>
      </c>
      <c r="Q30" s="21">
        <f t="shared" si="1"/>
        <v>2710</v>
      </c>
      <c r="R30" s="21">
        <f t="shared" si="1"/>
        <v>2</v>
      </c>
      <c r="S30" s="21">
        <f t="shared" si="1"/>
        <v>2720</v>
      </c>
      <c r="T30" s="22">
        <f t="shared" si="1"/>
        <v>4</v>
      </c>
    </row>
    <row r="31" spans="2:20" ht="15" thickBot="1" x14ac:dyDescent="0.35">
      <c r="B31" s="21" t="s">
        <v>13</v>
      </c>
      <c r="C31" s="21">
        <v>299</v>
      </c>
      <c r="D31" s="21">
        <v>72.38</v>
      </c>
      <c r="E31" s="21">
        <v>859.2</v>
      </c>
      <c r="F31" s="21" t="s">
        <v>349</v>
      </c>
      <c r="G31" s="21" t="s">
        <v>407</v>
      </c>
      <c r="H31" s="21">
        <v>3</v>
      </c>
      <c r="I31" s="21" t="s">
        <v>407</v>
      </c>
      <c r="J31" s="22">
        <v>3</v>
      </c>
      <c r="L31" s="21" t="str">
        <f t="shared" ref="L31:T31" si="2">IF(ISERR(FIND(" K",B31,1)),B31,REPLACE(B31,FIND(" K",B31,1),2,"")*1000)</f>
        <v>TC_Ed_Open editpost page</v>
      </c>
      <c r="M31" s="21">
        <f t="shared" si="2"/>
        <v>299</v>
      </c>
      <c r="N31" s="21">
        <f t="shared" si="2"/>
        <v>72.38</v>
      </c>
      <c r="O31" s="21">
        <f t="shared" si="2"/>
        <v>859.2</v>
      </c>
      <c r="P31" s="21">
        <f t="shared" si="2"/>
        <v>1370</v>
      </c>
      <c r="Q31" s="21">
        <f t="shared" si="2"/>
        <v>4430</v>
      </c>
      <c r="R31" s="21">
        <f t="shared" si="2"/>
        <v>3</v>
      </c>
      <c r="S31" s="21">
        <f t="shared" si="2"/>
        <v>4430</v>
      </c>
      <c r="T31" s="22">
        <f t="shared" si="2"/>
        <v>3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38.200000000000003</v>
      </c>
    </row>
    <row r="35" spans="12:15" x14ac:dyDescent="0.3">
      <c r="L35" t="s">
        <v>72</v>
      </c>
      <c r="M35">
        <v>31.9</v>
      </c>
    </row>
    <row r="36" spans="12:15" x14ac:dyDescent="0.3">
      <c r="L36" t="s">
        <v>73</v>
      </c>
      <c r="M36">
        <v>51.9</v>
      </c>
    </row>
    <row r="37" spans="12:15" x14ac:dyDescent="0.3">
      <c r="L37" t="s">
        <v>74</v>
      </c>
      <c r="M37">
        <v>27.7</v>
      </c>
    </row>
    <row r="38" spans="12:15" x14ac:dyDescent="0.3">
      <c r="L38" t="s">
        <v>75</v>
      </c>
      <c r="M38">
        <v>82.9</v>
      </c>
    </row>
    <row r="39" spans="12:15" x14ac:dyDescent="0.3">
      <c r="L39" t="s">
        <v>76</v>
      </c>
      <c r="M39">
        <v>76.2</v>
      </c>
    </row>
    <row r="40" spans="12:15" x14ac:dyDescent="0.3">
      <c r="L40" t="s">
        <v>92</v>
      </c>
      <c r="M40" s="28" t="s">
        <v>81</v>
      </c>
      <c r="N40" s="24" t="s">
        <v>408</v>
      </c>
    </row>
    <row r="41" spans="12:15" x14ac:dyDescent="0.3">
      <c r="L41" t="s">
        <v>77</v>
      </c>
      <c r="M41" s="7">
        <f>(O41-N41)/1000</f>
        <v>905.23400000000004</v>
      </c>
      <c r="N41" t="str">
        <f>MID(N40,FIND("&amp;from=",N40,1)+6,13)</f>
        <v>1679558962812</v>
      </c>
      <c r="O41" t="str">
        <f>MID(N40,FIND("&amp;to=",N40,1)+4,13)</f>
        <v>1679559868046</v>
      </c>
    </row>
    <row r="43" spans="12:15" x14ac:dyDescent="0.3">
      <c r="L43" t="s">
        <v>78</v>
      </c>
      <c r="M43">
        <v>28877</v>
      </c>
    </row>
    <row r="44" spans="12:15" x14ac:dyDescent="0.3">
      <c r="L44" t="s">
        <v>79</v>
      </c>
      <c r="M44">
        <v>97</v>
      </c>
    </row>
    <row r="45" spans="12:15" x14ac:dyDescent="0.3">
      <c r="L45" t="s">
        <v>80</v>
      </c>
      <c r="M45" s="6">
        <f>M44/M43*100</f>
        <v>0.3359074696124944</v>
      </c>
    </row>
  </sheetData>
  <hyperlinks>
    <hyperlink ref="N40" r:id="rId1" xr:uid="{EFEA936A-9311-4162-B65F-050BACD85336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A4308-DAAC-4AF8-AEFE-C698A26257A7}">
  <sheetPr>
    <tabColor theme="5"/>
  </sheetPr>
  <dimension ref="B1:T45"/>
  <sheetViews>
    <sheetView workbookViewId="0">
      <selection activeCell="B1" sqref="B1"/>
    </sheetView>
  </sheetViews>
  <sheetFormatPr defaultRowHeight="14.4" x14ac:dyDescent="0.3"/>
  <cols>
    <col min="2" max="2" width="24.886718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6x4Gb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280</v>
      </c>
      <c r="D3" s="21">
        <v>37.32</v>
      </c>
      <c r="E3" s="21">
        <v>450.9</v>
      </c>
      <c r="F3" s="21">
        <v>987.15</v>
      </c>
      <c r="G3" s="21" t="s">
        <v>173</v>
      </c>
      <c r="H3" s="21">
        <v>5</v>
      </c>
      <c r="I3" s="21" t="s">
        <v>173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280</v>
      </c>
      <c r="N3" s="21">
        <f t="shared" ref="N3:T18" si="0">IF(ISERR(FIND(" K",D3,1)),D3,REPLACE(D3,FIND(" K",D3,1),2,"")*1000)</f>
        <v>37.32</v>
      </c>
      <c r="O3" s="21">
        <f t="shared" si="0"/>
        <v>450.9</v>
      </c>
      <c r="P3" s="21">
        <f t="shared" si="0"/>
        <v>987.15</v>
      </c>
      <c r="Q3" s="21">
        <f t="shared" si="0"/>
        <v>1180</v>
      </c>
      <c r="R3" s="21">
        <f t="shared" si="0"/>
        <v>5</v>
      </c>
      <c r="S3" s="21">
        <f t="shared" si="0"/>
        <v>1180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106</v>
      </c>
      <c r="D4" s="21">
        <v>107.33</v>
      </c>
      <c r="E4" s="21">
        <v>322.60000000000002</v>
      </c>
      <c r="F4" s="21" t="s">
        <v>297</v>
      </c>
      <c r="G4" s="21" t="s">
        <v>340</v>
      </c>
      <c r="H4" s="21">
        <v>0</v>
      </c>
      <c r="I4" s="21" t="s">
        <v>341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4080</v>
      </c>
      <c r="N4" s="21">
        <f t="shared" si="0"/>
        <v>107.33</v>
      </c>
      <c r="O4" s="21">
        <f t="shared" si="0"/>
        <v>322.60000000000002</v>
      </c>
      <c r="P4" s="21">
        <f t="shared" si="0"/>
        <v>1240</v>
      </c>
      <c r="Q4" s="21">
        <f t="shared" si="0"/>
        <v>3350</v>
      </c>
      <c r="R4" s="21">
        <f t="shared" si="0"/>
        <v>0</v>
      </c>
      <c r="S4" s="21">
        <f t="shared" si="0"/>
        <v>3360</v>
      </c>
      <c r="T4" s="22" t="str">
        <f t="shared" si="0"/>
        <v>-</v>
      </c>
    </row>
    <row r="5" spans="2:20" ht="15" thickBot="1" x14ac:dyDescent="0.35">
      <c r="B5" s="21" t="s">
        <v>3</v>
      </c>
      <c r="C5" s="21" t="s">
        <v>234</v>
      </c>
      <c r="D5" s="21">
        <v>38.340000000000003</v>
      </c>
      <c r="E5" s="21">
        <v>336.8</v>
      </c>
      <c r="F5" s="21" t="s">
        <v>101</v>
      </c>
      <c r="G5" s="21" t="s">
        <v>342</v>
      </c>
      <c r="H5" s="21">
        <v>0</v>
      </c>
      <c r="I5" s="21" t="s">
        <v>342</v>
      </c>
      <c r="J5" s="22" t="s">
        <v>1</v>
      </c>
      <c r="L5" s="21" t="str">
        <f t="shared" si="1"/>
        <v>TC_Open Random page &gt;1</v>
      </c>
      <c r="M5" s="21">
        <f t="shared" si="1"/>
        <v>1030</v>
      </c>
      <c r="N5" s="21">
        <f t="shared" si="0"/>
        <v>38.340000000000003</v>
      </c>
      <c r="O5" s="21">
        <f t="shared" si="0"/>
        <v>336.8</v>
      </c>
      <c r="P5" s="21">
        <f t="shared" si="0"/>
        <v>1200</v>
      </c>
      <c r="Q5" s="21">
        <f t="shared" si="0"/>
        <v>3580</v>
      </c>
      <c r="R5" s="21">
        <f t="shared" si="0"/>
        <v>0</v>
      </c>
      <c r="S5" s="21">
        <f t="shared" si="0"/>
        <v>3580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7</v>
      </c>
      <c r="D6" s="21">
        <v>7.75</v>
      </c>
      <c r="E6" s="21">
        <v>12</v>
      </c>
      <c r="F6" s="21">
        <v>13</v>
      </c>
      <c r="G6" s="21">
        <v>13</v>
      </c>
      <c r="H6" s="21">
        <v>6</v>
      </c>
      <c r="I6" s="21">
        <v>13</v>
      </c>
      <c r="J6" s="22" t="s">
        <v>1</v>
      </c>
      <c r="L6" s="21" t="str">
        <f t="shared" si="1"/>
        <v>TC_Open Random page =1</v>
      </c>
      <c r="M6" s="21">
        <f t="shared" si="1"/>
        <v>7</v>
      </c>
      <c r="N6" s="21">
        <f t="shared" si="0"/>
        <v>7.75</v>
      </c>
      <c r="O6" s="21">
        <f t="shared" si="0"/>
        <v>12</v>
      </c>
      <c r="P6" s="21">
        <f t="shared" si="0"/>
        <v>13</v>
      </c>
      <c r="Q6" s="21">
        <f t="shared" si="0"/>
        <v>13</v>
      </c>
      <c r="R6" s="21">
        <f t="shared" si="0"/>
        <v>6</v>
      </c>
      <c r="S6" s="21">
        <f t="shared" si="0"/>
        <v>13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343</v>
      </c>
      <c r="D7" s="21">
        <v>42.38</v>
      </c>
      <c r="E7" s="21">
        <v>357.7</v>
      </c>
      <c r="F7" s="21" t="s">
        <v>206</v>
      </c>
      <c r="G7" s="21" t="s">
        <v>344</v>
      </c>
      <c r="H7" s="21">
        <v>3</v>
      </c>
      <c r="I7" s="21" t="s">
        <v>344</v>
      </c>
      <c r="J7" s="22" t="s">
        <v>1</v>
      </c>
      <c r="L7" s="21" t="str">
        <f t="shared" si="1"/>
        <v>TC_Open Random Date</v>
      </c>
      <c r="M7" s="21">
        <f t="shared" si="1"/>
        <v>1330</v>
      </c>
      <c r="N7" s="21">
        <f t="shared" si="0"/>
        <v>42.38</v>
      </c>
      <c r="O7" s="21">
        <f t="shared" si="0"/>
        <v>357.7</v>
      </c>
      <c r="P7" s="21">
        <f t="shared" si="0"/>
        <v>1850</v>
      </c>
      <c r="Q7" s="21">
        <f t="shared" si="0"/>
        <v>3460</v>
      </c>
      <c r="R7" s="21">
        <f t="shared" si="0"/>
        <v>3</v>
      </c>
      <c r="S7" s="21">
        <f t="shared" si="0"/>
        <v>3460</v>
      </c>
      <c r="T7" s="22" t="str">
        <f t="shared" si="0"/>
        <v>-</v>
      </c>
    </row>
    <row r="8" spans="2:20" ht="15" thickBot="1" x14ac:dyDescent="0.35">
      <c r="B8" s="21" t="s">
        <v>7</v>
      </c>
      <c r="C8" s="21" t="s">
        <v>106</v>
      </c>
      <c r="D8" s="21">
        <v>40.65</v>
      </c>
      <c r="E8" s="21">
        <v>292</v>
      </c>
      <c r="F8" s="21" t="s">
        <v>345</v>
      </c>
      <c r="G8" s="21" t="s">
        <v>346</v>
      </c>
      <c r="H8" s="21">
        <v>0</v>
      </c>
      <c r="I8" s="21" t="s">
        <v>346</v>
      </c>
      <c r="J8" s="22" t="s">
        <v>1</v>
      </c>
      <c r="L8" s="21" t="str">
        <f t="shared" si="1"/>
        <v>TC_Open Predefined Date</v>
      </c>
      <c r="M8" s="21">
        <f t="shared" si="1"/>
        <v>4080</v>
      </c>
      <c r="N8" s="21">
        <f t="shared" si="0"/>
        <v>40.65</v>
      </c>
      <c r="O8" s="21">
        <f t="shared" si="0"/>
        <v>292</v>
      </c>
      <c r="P8" s="21">
        <f t="shared" si="0"/>
        <v>1090</v>
      </c>
      <c r="Q8" s="21">
        <f t="shared" si="0"/>
        <v>3600</v>
      </c>
      <c r="R8" s="21">
        <f t="shared" si="0"/>
        <v>0</v>
      </c>
      <c r="S8" s="21">
        <f t="shared" si="0"/>
        <v>3600</v>
      </c>
      <c r="T8" s="22" t="str">
        <f t="shared" si="0"/>
        <v>-</v>
      </c>
    </row>
    <row r="9" spans="2:20" ht="15" thickBot="1" x14ac:dyDescent="0.35">
      <c r="B9" s="21" t="s">
        <v>9</v>
      </c>
      <c r="C9" s="21" t="s">
        <v>290</v>
      </c>
      <c r="D9" s="21">
        <v>38.5</v>
      </c>
      <c r="E9" s="21">
        <v>463</v>
      </c>
      <c r="F9" s="21" t="s">
        <v>290</v>
      </c>
      <c r="G9" s="21" t="s">
        <v>347</v>
      </c>
      <c r="H9" s="21">
        <v>5</v>
      </c>
      <c r="I9" s="21" t="s">
        <v>347</v>
      </c>
      <c r="J9" s="22" t="s">
        <v>1</v>
      </c>
      <c r="L9" s="21" t="str">
        <f t="shared" si="1"/>
        <v>TC_Open Large Calendar</v>
      </c>
      <c r="M9" s="21">
        <f t="shared" si="1"/>
        <v>1300</v>
      </c>
      <c r="N9" s="21">
        <f t="shared" si="0"/>
        <v>38.5</v>
      </c>
      <c r="O9" s="21">
        <f t="shared" si="0"/>
        <v>463</v>
      </c>
      <c r="P9" s="21">
        <f t="shared" si="0"/>
        <v>1300</v>
      </c>
      <c r="Q9" s="21">
        <f t="shared" si="0"/>
        <v>2550</v>
      </c>
      <c r="R9" s="21">
        <f t="shared" si="0"/>
        <v>5</v>
      </c>
      <c r="S9" s="21">
        <f t="shared" si="0"/>
        <v>2550</v>
      </c>
      <c r="T9" s="22" t="str">
        <f t="shared" si="0"/>
        <v>-</v>
      </c>
    </row>
    <row r="10" spans="2:20" ht="15" thickBot="1" x14ac:dyDescent="0.35">
      <c r="B10" s="21" t="s">
        <v>10</v>
      </c>
      <c r="C10" s="21" t="s">
        <v>93</v>
      </c>
      <c r="D10" s="21">
        <v>38.93</v>
      </c>
      <c r="E10" s="21">
        <v>354.9</v>
      </c>
      <c r="F10" s="21" t="s">
        <v>124</v>
      </c>
      <c r="G10" s="21" t="s">
        <v>284</v>
      </c>
      <c r="H10" s="21">
        <v>0</v>
      </c>
      <c r="I10" s="21" t="s">
        <v>284</v>
      </c>
      <c r="J10" s="22" t="s">
        <v>1</v>
      </c>
      <c r="L10" s="21" t="str">
        <f t="shared" si="1"/>
        <v>TC_Open Home page</v>
      </c>
      <c r="M10" s="21">
        <f t="shared" si="1"/>
        <v>2070</v>
      </c>
      <c r="N10" s="21">
        <f t="shared" si="0"/>
        <v>38.93</v>
      </c>
      <c r="O10" s="21">
        <f t="shared" si="0"/>
        <v>354.9</v>
      </c>
      <c r="P10" s="21">
        <f t="shared" si="0"/>
        <v>1730</v>
      </c>
      <c r="Q10" s="21">
        <f t="shared" si="0"/>
        <v>3430</v>
      </c>
      <c r="R10" s="21">
        <f t="shared" si="0"/>
        <v>0</v>
      </c>
      <c r="S10" s="21">
        <f t="shared" si="0"/>
        <v>3430</v>
      </c>
      <c r="T10" s="22" t="str">
        <f t="shared" si="0"/>
        <v>-</v>
      </c>
    </row>
    <row r="11" spans="2:20" ht="15" thickBot="1" x14ac:dyDescent="0.35">
      <c r="B11" s="21" t="s">
        <v>11</v>
      </c>
      <c r="C11" s="21">
        <v>560</v>
      </c>
      <c r="D11" s="21">
        <v>34.36</v>
      </c>
      <c r="E11" s="21">
        <v>520.70000000000005</v>
      </c>
      <c r="F11" s="21">
        <v>948.2</v>
      </c>
      <c r="G11" s="21" t="s">
        <v>111</v>
      </c>
      <c r="H11" s="21">
        <v>0</v>
      </c>
      <c r="I11" s="21" t="s">
        <v>111</v>
      </c>
      <c r="J11" s="22" t="s">
        <v>1</v>
      </c>
      <c r="L11" s="21" t="str">
        <f t="shared" si="1"/>
        <v>TC_Open Contacts</v>
      </c>
      <c r="M11" s="21">
        <f t="shared" si="1"/>
        <v>560</v>
      </c>
      <c r="N11" s="21">
        <f t="shared" si="0"/>
        <v>34.36</v>
      </c>
      <c r="O11" s="21">
        <f t="shared" si="0"/>
        <v>520.70000000000005</v>
      </c>
      <c r="P11" s="21">
        <f t="shared" si="0"/>
        <v>948.2</v>
      </c>
      <c r="Q11" s="21">
        <f t="shared" si="0"/>
        <v>1470</v>
      </c>
      <c r="R11" s="21">
        <f t="shared" si="0"/>
        <v>0</v>
      </c>
      <c r="S11" s="21">
        <f t="shared" si="0"/>
        <v>1470</v>
      </c>
      <c r="T11" s="22" t="str">
        <f t="shared" si="0"/>
        <v>-</v>
      </c>
    </row>
    <row r="12" spans="2:20" ht="15" thickBot="1" x14ac:dyDescent="0.35">
      <c r="B12" s="21" t="s">
        <v>12</v>
      </c>
      <c r="C12" s="21">
        <v>7</v>
      </c>
      <c r="D12" s="21">
        <v>62.7</v>
      </c>
      <c r="E12" s="21">
        <v>66</v>
      </c>
      <c r="F12" s="21">
        <v>66</v>
      </c>
      <c r="G12" s="21">
        <v>66</v>
      </c>
      <c r="H12" s="21">
        <v>58</v>
      </c>
      <c r="I12" s="21">
        <v>66</v>
      </c>
      <c r="J12" s="22" t="s">
        <v>1</v>
      </c>
      <c r="L12" s="21" t="str">
        <f t="shared" si="1"/>
        <v>TC_Ed_Open login page</v>
      </c>
      <c r="M12" s="21">
        <f t="shared" si="1"/>
        <v>7</v>
      </c>
      <c r="N12" s="21">
        <f t="shared" si="0"/>
        <v>62.7</v>
      </c>
      <c r="O12" s="21">
        <f t="shared" si="0"/>
        <v>66</v>
      </c>
      <c r="P12" s="21">
        <f t="shared" si="0"/>
        <v>66</v>
      </c>
      <c r="Q12" s="21">
        <f t="shared" si="0"/>
        <v>66</v>
      </c>
      <c r="R12" s="21">
        <f t="shared" si="0"/>
        <v>58</v>
      </c>
      <c r="S12" s="21">
        <f t="shared" si="0"/>
        <v>66</v>
      </c>
      <c r="T12" s="22" t="str">
        <f t="shared" si="0"/>
        <v>-</v>
      </c>
    </row>
    <row r="13" spans="2:20" ht="15" thickBot="1" x14ac:dyDescent="0.35">
      <c r="B13" s="21" t="s">
        <v>13</v>
      </c>
      <c r="C13" s="21">
        <v>300</v>
      </c>
      <c r="D13" s="21">
        <v>117.87</v>
      </c>
      <c r="E13" s="21" t="s">
        <v>104</v>
      </c>
      <c r="F13" s="21" t="s">
        <v>257</v>
      </c>
      <c r="G13" s="21" t="s">
        <v>348</v>
      </c>
      <c r="H13" s="21">
        <v>3</v>
      </c>
      <c r="I13" s="21" t="s">
        <v>348</v>
      </c>
      <c r="J13" s="22" t="s">
        <v>1</v>
      </c>
      <c r="L13" s="21" t="str">
        <f t="shared" si="1"/>
        <v>TC_Ed_Open editpost page</v>
      </c>
      <c r="M13" s="21">
        <f t="shared" si="1"/>
        <v>300</v>
      </c>
      <c r="N13" s="21">
        <f t="shared" si="0"/>
        <v>117.87</v>
      </c>
      <c r="O13" s="21">
        <f t="shared" si="0"/>
        <v>1790</v>
      </c>
      <c r="P13" s="21">
        <f t="shared" si="0"/>
        <v>3230</v>
      </c>
      <c r="Q13" s="21">
        <f t="shared" si="0"/>
        <v>4300</v>
      </c>
      <c r="R13" s="21">
        <f t="shared" si="0"/>
        <v>3</v>
      </c>
      <c r="S13" s="21">
        <f t="shared" si="0"/>
        <v>4300</v>
      </c>
      <c r="T13" s="22" t="str">
        <f t="shared" si="0"/>
        <v>-</v>
      </c>
    </row>
    <row r="14" spans="2:20" ht="15" thickBot="1" x14ac:dyDescent="0.35">
      <c r="B14" s="21" t="s">
        <v>15</v>
      </c>
      <c r="C14" s="21">
        <v>300</v>
      </c>
      <c r="D14" s="21">
        <v>52.95</v>
      </c>
      <c r="E14" s="21">
        <v>560.20000000000005</v>
      </c>
      <c r="F14" s="21">
        <v>974.45</v>
      </c>
      <c r="G14" s="21" t="s">
        <v>59</v>
      </c>
      <c r="H14" s="21">
        <v>6</v>
      </c>
      <c r="I14" s="21" t="s">
        <v>59</v>
      </c>
      <c r="J14" s="22" t="s">
        <v>1</v>
      </c>
      <c r="L14" s="21" t="str">
        <f>IF(ISERR(FIND(" K",B14,1)),B14,REPLACE(B14,FIND(" K",B14,1),2,"")*1000)</f>
        <v>TC_Ed_Open Random post</v>
      </c>
      <c r="M14" s="21">
        <f t="shared" si="1"/>
        <v>300</v>
      </c>
      <c r="N14" s="21">
        <f t="shared" si="0"/>
        <v>52.95</v>
      </c>
      <c r="O14" s="21">
        <f t="shared" si="0"/>
        <v>560.20000000000005</v>
      </c>
      <c r="P14" s="21">
        <f t="shared" si="0"/>
        <v>974.45</v>
      </c>
      <c r="Q14" s="21">
        <f t="shared" si="0"/>
        <v>1400</v>
      </c>
      <c r="R14" s="21">
        <f t="shared" si="0"/>
        <v>6</v>
      </c>
      <c r="S14" s="21">
        <f t="shared" si="0"/>
        <v>1400</v>
      </c>
      <c r="T14" s="22" t="str">
        <f t="shared" si="0"/>
        <v>-</v>
      </c>
    </row>
    <row r="15" spans="2:20" ht="15" thickBot="1" x14ac:dyDescent="0.35">
      <c r="B15" s="21" t="s">
        <v>16</v>
      </c>
      <c r="C15" s="21">
        <v>301</v>
      </c>
      <c r="D15" s="21">
        <v>40.26</v>
      </c>
      <c r="E15" s="21">
        <v>314.8</v>
      </c>
      <c r="F15" s="21" t="s">
        <v>111</v>
      </c>
      <c r="G15" s="21" t="s">
        <v>265</v>
      </c>
      <c r="H15" s="21">
        <v>0</v>
      </c>
      <c r="I15" s="21" t="s">
        <v>265</v>
      </c>
      <c r="J15" s="22" t="s">
        <v>1</v>
      </c>
      <c r="L15" s="21" t="str">
        <f t="shared" si="1"/>
        <v>TC_Ed_Open Predefined Date</v>
      </c>
      <c r="M15" s="21">
        <f t="shared" si="1"/>
        <v>301</v>
      </c>
      <c r="N15" s="21">
        <f t="shared" si="0"/>
        <v>40.26</v>
      </c>
      <c r="O15" s="21">
        <f t="shared" si="0"/>
        <v>314.8</v>
      </c>
      <c r="P15" s="21">
        <f t="shared" si="0"/>
        <v>1470</v>
      </c>
      <c r="Q15" s="21">
        <f t="shared" si="0"/>
        <v>1840</v>
      </c>
      <c r="R15" s="21">
        <f t="shared" si="0"/>
        <v>0</v>
      </c>
      <c r="S15" s="21">
        <f t="shared" si="0"/>
        <v>1840</v>
      </c>
      <c r="T15" s="22" t="str">
        <f t="shared" si="0"/>
        <v>-</v>
      </c>
    </row>
    <row r="16" spans="2:20" ht="15" thickBot="1" x14ac:dyDescent="0.35">
      <c r="B16" s="21" t="s">
        <v>17</v>
      </c>
      <c r="C16" s="21">
        <v>7</v>
      </c>
      <c r="D16" s="21">
        <v>8.98</v>
      </c>
      <c r="E16" s="21">
        <v>15</v>
      </c>
      <c r="F16" s="21">
        <v>15</v>
      </c>
      <c r="G16" s="21">
        <v>15</v>
      </c>
      <c r="H16" s="21">
        <v>6</v>
      </c>
      <c r="I16" s="21">
        <v>15</v>
      </c>
      <c r="J16" s="22" t="s">
        <v>1</v>
      </c>
      <c r="L16" s="21" t="str">
        <f t="shared" si="1"/>
        <v>TC_Ed_Open Home page</v>
      </c>
      <c r="M16" s="21">
        <f t="shared" si="1"/>
        <v>7</v>
      </c>
      <c r="N16" s="21">
        <f t="shared" si="0"/>
        <v>8.98</v>
      </c>
      <c r="O16" s="21">
        <f t="shared" si="0"/>
        <v>15</v>
      </c>
      <c r="P16" s="21">
        <f t="shared" si="0"/>
        <v>15</v>
      </c>
      <c r="Q16" s="21">
        <f t="shared" si="0"/>
        <v>15</v>
      </c>
      <c r="R16" s="21">
        <f t="shared" si="0"/>
        <v>6</v>
      </c>
      <c r="S16" s="21">
        <f t="shared" si="0"/>
        <v>15</v>
      </c>
      <c r="T16" s="22" t="str">
        <f t="shared" si="0"/>
        <v>-</v>
      </c>
    </row>
    <row r="17" spans="2:20" ht="15" thickBot="1" x14ac:dyDescent="0.35">
      <c r="B17" s="21" t="s">
        <v>18</v>
      </c>
      <c r="C17" s="21">
        <v>7</v>
      </c>
      <c r="D17" s="21">
        <v>22.03</v>
      </c>
      <c r="E17" s="21">
        <v>29</v>
      </c>
      <c r="F17" s="21">
        <v>29</v>
      </c>
      <c r="G17" s="21">
        <v>29</v>
      </c>
      <c r="H17" s="21">
        <v>14</v>
      </c>
      <c r="I17" s="21">
        <v>29</v>
      </c>
      <c r="J17" s="22" t="s">
        <v>1</v>
      </c>
      <c r="L17" s="21" t="str">
        <f t="shared" si="1"/>
        <v>TC_Ed_Login</v>
      </c>
      <c r="M17" s="21">
        <f t="shared" si="1"/>
        <v>7</v>
      </c>
      <c r="N17" s="21">
        <f t="shared" si="0"/>
        <v>22.03</v>
      </c>
      <c r="O17" s="21">
        <f t="shared" si="0"/>
        <v>29</v>
      </c>
      <c r="P17" s="21">
        <f t="shared" si="0"/>
        <v>29</v>
      </c>
      <c r="Q17" s="21">
        <f t="shared" si="0"/>
        <v>29</v>
      </c>
      <c r="R17" s="21">
        <f t="shared" si="0"/>
        <v>14</v>
      </c>
      <c r="S17" s="21">
        <f t="shared" si="0"/>
        <v>29</v>
      </c>
      <c r="T17" s="22" t="str">
        <f t="shared" si="0"/>
        <v>-</v>
      </c>
    </row>
    <row r="18" spans="2:20" ht="15" thickBot="1" x14ac:dyDescent="0.35">
      <c r="B18" s="21" t="s">
        <v>19</v>
      </c>
      <c r="C18" s="21">
        <v>5</v>
      </c>
      <c r="D18" s="21">
        <v>12.43</v>
      </c>
      <c r="E18" s="21">
        <v>19</v>
      </c>
      <c r="F18" s="21">
        <v>19</v>
      </c>
      <c r="G18" s="21">
        <v>19</v>
      </c>
      <c r="H18" s="21">
        <v>7</v>
      </c>
      <c r="I18" s="21">
        <v>19</v>
      </c>
      <c r="J18" s="22" t="s">
        <v>1</v>
      </c>
      <c r="L18" s="21" t="str">
        <f t="shared" si="1"/>
        <v>TC_Ed_LogOff</v>
      </c>
      <c r="M18" s="21">
        <f t="shared" si="1"/>
        <v>5</v>
      </c>
      <c r="N18" s="21">
        <f t="shared" si="0"/>
        <v>12.43</v>
      </c>
      <c r="O18" s="21">
        <f t="shared" si="0"/>
        <v>19</v>
      </c>
      <c r="P18" s="21">
        <f t="shared" si="0"/>
        <v>19</v>
      </c>
      <c r="Q18" s="21">
        <f t="shared" si="0"/>
        <v>19</v>
      </c>
      <c r="R18" s="21">
        <f t="shared" si="0"/>
        <v>7</v>
      </c>
      <c r="S18" s="21">
        <f t="shared" si="0"/>
        <v>19</v>
      </c>
      <c r="T18" s="22" t="str">
        <f t="shared" si="0"/>
        <v>-</v>
      </c>
    </row>
    <row r="19" spans="2:20" ht="15" thickBot="1" x14ac:dyDescent="0.35">
      <c r="B19" s="21" t="s">
        <v>20</v>
      </c>
      <c r="C19" s="21">
        <v>50</v>
      </c>
      <c r="D19" s="21">
        <v>121.49</v>
      </c>
      <c r="E19" s="21" t="s">
        <v>345</v>
      </c>
      <c r="F19" s="21" t="s">
        <v>290</v>
      </c>
      <c r="G19" s="21" t="s">
        <v>290</v>
      </c>
      <c r="H19" s="21">
        <v>41</v>
      </c>
      <c r="I19" s="21" t="s">
        <v>290</v>
      </c>
      <c r="J19" s="22" t="s">
        <v>1</v>
      </c>
      <c r="L19" s="21" t="str">
        <f t="shared" si="1"/>
        <v>TC_Ad_Open login page</v>
      </c>
      <c r="M19" s="21">
        <f t="shared" si="1"/>
        <v>50</v>
      </c>
      <c r="N19" s="21">
        <f t="shared" si="1"/>
        <v>121.49</v>
      </c>
      <c r="O19" s="21">
        <f t="shared" si="1"/>
        <v>1090</v>
      </c>
      <c r="P19" s="21">
        <f t="shared" si="1"/>
        <v>1300</v>
      </c>
      <c r="Q19" s="21">
        <f t="shared" si="1"/>
        <v>1300</v>
      </c>
      <c r="R19" s="21">
        <f t="shared" si="1"/>
        <v>41</v>
      </c>
      <c r="S19" s="21">
        <f t="shared" si="1"/>
        <v>1300</v>
      </c>
      <c r="T19" s="22" t="str">
        <f t="shared" si="1"/>
        <v>-</v>
      </c>
    </row>
    <row r="20" spans="2:20" ht="15" thickBot="1" x14ac:dyDescent="0.35">
      <c r="B20" s="21" t="s">
        <v>21</v>
      </c>
      <c r="C20" s="21">
        <v>485</v>
      </c>
      <c r="D20" s="21">
        <v>128.94</v>
      </c>
      <c r="E20" s="21" t="s">
        <v>349</v>
      </c>
      <c r="F20" s="21" t="s">
        <v>328</v>
      </c>
      <c r="G20" s="21" t="s">
        <v>350</v>
      </c>
      <c r="H20" s="21">
        <v>11</v>
      </c>
      <c r="I20" s="21" t="s">
        <v>350</v>
      </c>
      <c r="J20" s="22" t="s">
        <v>1</v>
      </c>
      <c r="L20" s="21" t="str">
        <f t="shared" si="1"/>
        <v>TC_Ad_Open Users page</v>
      </c>
      <c r="M20" s="21">
        <f t="shared" si="1"/>
        <v>485</v>
      </c>
      <c r="N20" s="21">
        <f t="shared" si="1"/>
        <v>128.94</v>
      </c>
      <c r="O20" s="21">
        <f t="shared" si="1"/>
        <v>1370</v>
      </c>
      <c r="P20" s="21">
        <f t="shared" si="1"/>
        <v>2890</v>
      </c>
      <c r="Q20" s="21">
        <f t="shared" si="1"/>
        <v>3420</v>
      </c>
      <c r="R20" s="21">
        <f t="shared" si="1"/>
        <v>11</v>
      </c>
      <c r="S20" s="21">
        <f t="shared" si="1"/>
        <v>3420</v>
      </c>
      <c r="T20" s="22" t="str">
        <f t="shared" si="1"/>
        <v>-</v>
      </c>
    </row>
    <row r="21" spans="2:20" ht="15" thickBot="1" x14ac:dyDescent="0.35">
      <c r="B21" s="21" t="s">
        <v>22</v>
      </c>
      <c r="C21" s="21">
        <v>486</v>
      </c>
      <c r="D21" s="21">
        <v>37.65</v>
      </c>
      <c r="E21" s="21">
        <v>415.8</v>
      </c>
      <c r="F21" s="21" t="s">
        <v>290</v>
      </c>
      <c r="G21" s="21" t="s">
        <v>70</v>
      </c>
      <c r="H21" s="21">
        <v>0</v>
      </c>
      <c r="I21" s="21" t="s">
        <v>70</v>
      </c>
      <c r="J21" s="22" t="s">
        <v>1</v>
      </c>
      <c r="L21" s="21" t="str">
        <f t="shared" si="1"/>
        <v>TC_Ad_Open USERS menu</v>
      </c>
      <c r="M21" s="21">
        <f t="shared" si="1"/>
        <v>486</v>
      </c>
      <c r="N21" s="21">
        <f t="shared" si="1"/>
        <v>37.65</v>
      </c>
      <c r="O21" s="21">
        <f t="shared" si="1"/>
        <v>415.8</v>
      </c>
      <c r="P21" s="21">
        <f t="shared" si="1"/>
        <v>1300</v>
      </c>
      <c r="Q21" s="21">
        <f t="shared" si="1"/>
        <v>2480</v>
      </c>
      <c r="R21" s="21">
        <f t="shared" si="1"/>
        <v>0</v>
      </c>
      <c r="S21" s="21">
        <f t="shared" si="1"/>
        <v>2480</v>
      </c>
      <c r="T21" s="22" t="str">
        <f t="shared" si="1"/>
        <v>-</v>
      </c>
    </row>
    <row r="22" spans="2:20" ht="15" thickBot="1" x14ac:dyDescent="0.35">
      <c r="B22" s="21" t="s">
        <v>23</v>
      </c>
      <c r="C22" s="21">
        <v>50</v>
      </c>
      <c r="D22" s="21">
        <v>10.97</v>
      </c>
      <c r="E22" s="21">
        <v>32</v>
      </c>
      <c r="F22" s="21">
        <v>39.15</v>
      </c>
      <c r="G22" s="21">
        <v>45</v>
      </c>
      <c r="H22" s="21">
        <v>5</v>
      </c>
      <c r="I22" s="21">
        <v>45</v>
      </c>
      <c r="J22" s="22" t="s">
        <v>1</v>
      </c>
      <c r="L22" s="21" t="str">
        <f t="shared" si="1"/>
        <v>TC_Ad_Open Home page</v>
      </c>
      <c r="M22" s="21">
        <f t="shared" si="1"/>
        <v>50</v>
      </c>
      <c r="N22" s="21">
        <f t="shared" si="1"/>
        <v>10.97</v>
      </c>
      <c r="O22" s="21">
        <f t="shared" si="1"/>
        <v>32</v>
      </c>
      <c r="P22" s="21">
        <f t="shared" si="1"/>
        <v>39.15</v>
      </c>
      <c r="Q22" s="21">
        <f t="shared" si="1"/>
        <v>45</v>
      </c>
      <c r="R22" s="21">
        <f t="shared" si="1"/>
        <v>5</v>
      </c>
      <c r="S22" s="21">
        <f t="shared" si="1"/>
        <v>45</v>
      </c>
      <c r="T22" s="22" t="str">
        <f t="shared" si="1"/>
        <v>-</v>
      </c>
    </row>
    <row r="23" spans="2:20" ht="15" thickBot="1" x14ac:dyDescent="0.35">
      <c r="B23" s="21" t="s">
        <v>24</v>
      </c>
      <c r="C23" s="21">
        <v>486</v>
      </c>
      <c r="D23" s="21">
        <v>38.299999999999997</v>
      </c>
      <c r="E23" s="21">
        <v>595</v>
      </c>
      <c r="F23" s="21" t="s">
        <v>54</v>
      </c>
      <c r="G23" s="21" t="s">
        <v>126</v>
      </c>
      <c r="H23" s="21">
        <v>1</v>
      </c>
      <c r="I23" s="21" t="s">
        <v>126</v>
      </c>
      <c r="J23" s="22" t="s">
        <v>1</v>
      </c>
      <c r="L23" s="21" t="str">
        <f t="shared" si="1"/>
        <v>TC_Ad_Open Admin Page</v>
      </c>
      <c r="M23" s="21">
        <f t="shared" si="1"/>
        <v>486</v>
      </c>
      <c r="N23" s="21">
        <f t="shared" si="1"/>
        <v>38.299999999999997</v>
      </c>
      <c r="O23" s="21">
        <f t="shared" si="1"/>
        <v>595</v>
      </c>
      <c r="P23" s="21">
        <f t="shared" si="1"/>
        <v>1290</v>
      </c>
      <c r="Q23" s="21">
        <f t="shared" si="1"/>
        <v>1720</v>
      </c>
      <c r="R23" s="21">
        <f t="shared" si="1"/>
        <v>1</v>
      </c>
      <c r="S23" s="21">
        <f t="shared" si="1"/>
        <v>1720</v>
      </c>
      <c r="T23" s="22" t="str">
        <f t="shared" si="1"/>
        <v>-</v>
      </c>
    </row>
    <row r="24" spans="2:20" ht="15" thickBot="1" x14ac:dyDescent="0.35">
      <c r="B24" s="21" t="s">
        <v>25</v>
      </c>
      <c r="C24" s="21">
        <v>50</v>
      </c>
      <c r="D24" s="21">
        <v>53.82</v>
      </c>
      <c r="E24" s="21">
        <v>669</v>
      </c>
      <c r="F24" s="21">
        <v>830</v>
      </c>
      <c r="G24" s="21">
        <v>830</v>
      </c>
      <c r="H24" s="21">
        <v>11</v>
      </c>
      <c r="I24" s="21">
        <v>830</v>
      </c>
      <c r="J24" s="22" t="s">
        <v>1</v>
      </c>
      <c r="L24" s="21" t="str">
        <f t="shared" si="1"/>
        <v>TC_Ad_Login</v>
      </c>
      <c r="M24" s="21">
        <f t="shared" si="1"/>
        <v>50</v>
      </c>
      <c r="N24" s="21">
        <f t="shared" si="1"/>
        <v>53.82</v>
      </c>
      <c r="O24" s="21">
        <f t="shared" si="1"/>
        <v>669</v>
      </c>
      <c r="P24" s="21">
        <f t="shared" si="1"/>
        <v>830</v>
      </c>
      <c r="Q24" s="21">
        <f t="shared" si="1"/>
        <v>830</v>
      </c>
      <c r="R24" s="21">
        <f t="shared" si="1"/>
        <v>11</v>
      </c>
      <c r="S24" s="21">
        <f t="shared" si="1"/>
        <v>830</v>
      </c>
      <c r="T24" s="22" t="str">
        <f t="shared" si="1"/>
        <v>-</v>
      </c>
    </row>
    <row r="25" spans="2:20" ht="15" thickBot="1" x14ac:dyDescent="0.35">
      <c r="B25" s="21" t="s">
        <v>27</v>
      </c>
      <c r="C25" s="21">
        <v>48</v>
      </c>
      <c r="D25" s="21">
        <v>15</v>
      </c>
      <c r="E25" s="21">
        <v>98</v>
      </c>
      <c r="F25" s="21">
        <v>98</v>
      </c>
      <c r="G25" s="21">
        <v>98</v>
      </c>
      <c r="H25" s="21">
        <v>6</v>
      </c>
      <c r="I25" s="21">
        <v>98</v>
      </c>
      <c r="J25" s="22" t="s">
        <v>1</v>
      </c>
      <c r="L25" s="21" t="str">
        <f t="shared" si="1"/>
        <v>TC_Ad_LogOff</v>
      </c>
      <c r="M25" s="21">
        <f t="shared" si="1"/>
        <v>48</v>
      </c>
      <c r="N25" s="21">
        <f t="shared" si="1"/>
        <v>15</v>
      </c>
      <c r="O25" s="21">
        <f t="shared" si="1"/>
        <v>98</v>
      </c>
      <c r="P25" s="21">
        <f t="shared" si="1"/>
        <v>98</v>
      </c>
      <c r="Q25" s="21">
        <f t="shared" si="1"/>
        <v>98</v>
      </c>
      <c r="R25" s="21">
        <f t="shared" si="1"/>
        <v>6</v>
      </c>
      <c r="S25" s="21">
        <f t="shared" si="1"/>
        <v>98</v>
      </c>
      <c r="T25" s="22" t="str">
        <f t="shared" si="1"/>
        <v>-</v>
      </c>
    </row>
    <row r="26" spans="2:20" ht="15" thickBot="1" x14ac:dyDescent="0.35">
      <c r="B26" s="21" t="s">
        <v>29</v>
      </c>
      <c r="C26" s="21">
        <v>244</v>
      </c>
      <c r="D26" s="21">
        <v>131</v>
      </c>
      <c r="E26" s="21" t="s">
        <v>26</v>
      </c>
      <c r="F26" s="21" t="s">
        <v>351</v>
      </c>
      <c r="G26" s="21" t="s">
        <v>352</v>
      </c>
      <c r="H26" s="21">
        <v>7</v>
      </c>
      <c r="I26" s="21" t="s">
        <v>352</v>
      </c>
      <c r="J26" s="22" t="s">
        <v>1</v>
      </c>
      <c r="L26" s="21" t="str">
        <f t="shared" si="1"/>
        <v>TC_Ad_Delete user</v>
      </c>
      <c r="M26" s="21">
        <f t="shared" si="1"/>
        <v>244</v>
      </c>
      <c r="N26" s="21">
        <f t="shared" si="1"/>
        <v>131</v>
      </c>
      <c r="O26" s="21">
        <f t="shared" si="1"/>
        <v>1480</v>
      </c>
      <c r="P26" s="21">
        <f t="shared" si="1"/>
        <v>3290</v>
      </c>
      <c r="Q26" s="21">
        <f t="shared" si="1"/>
        <v>3450</v>
      </c>
      <c r="R26" s="21">
        <f t="shared" si="1"/>
        <v>7</v>
      </c>
      <c r="S26" s="21">
        <f t="shared" si="1"/>
        <v>3450</v>
      </c>
      <c r="T26" s="22" t="str">
        <f t="shared" si="1"/>
        <v>-</v>
      </c>
    </row>
    <row r="27" spans="2:20" ht="15" thickBot="1" x14ac:dyDescent="0.35">
      <c r="B27" s="21" t="s">
        <v>31</v>
      </c>
      <c r="C27" s="21">
        <v>300</v>
      </c>
      <c r="D27" s="21">
        <v>405.04</v>
      </c>
      <c r="E27" s="21" t="s">
        <v>353</v>
      </c>
      <c r="F27" s="21" t="s">
        <v>354</v>
      </c>
      <c r="G27" s="21" t="s">
        <v>355</v>
      </c>
      <c r="H27" s="21">
        <v>33</v>
      </c>
      <c r="I27" s="21" t="s">
        <v>355</v>
      </c>
      <c r="J27" s="22">
        <v>84</v>
      </c>
      <c r="L27" s="21" t="str">
        <f t="shared" si="1"/>
        <v>TC_Ed_Editpost</v>
      </c>
      <c r="M27" s="21">
        <f t="shared" si="1"/>
        <v>300</v>
      </c>
      <c r="N27" s="21">
        <f t="shared" si="1"/>
        <v>405.04</v>
      </c>
      <c r="O27" s="21">
        <f t="shared" si="1"/>
        <v>2340</v>
      </c>
      <c r="P27" s="21">
        <f t="shared" si="1"/>
        <v>5370</v>
      </c>
      <c r="Q27" s="21">
        <f t="shared" si="1"/>
        <v>6180</v>
      </c>
      <c r="R27" s="21">
        <f t="shared" si="1"/>
        <v>33</v>
      </c>
      <c r="S27" s="21">
        <f t="shared" si="1"/>
        <v>6180</v>
      </c>
      <c r="T27" s="22">
        <f t="shared" si="1"/>
        <v>84</v>
      </c>
    </row>
    <row r="28" spans="2:20" ht="15" thickBot="1" x14ac:dyDescent="0.35">
      <c r="B28" s="21" t="s">
        <v>35</v>
      </c>
      <c r="C28" s="21" t="s">
        <v>356</v>
      </c>
      <c r="D28" s="21">
        <v>45.68</v>
      </c>
      <c r="E28" s="21">
        <v>338.8</v>
      </c>
      <c r="F28" s="21" t="s">
        <v>49</v>
      </c>
      <c r="G28" s="21" t="s">
        <v>108</v>
      </c>
      <c r="H28" s="21">
        <v>1</v>
      </c>
      <c r="I28" s="21" t="s">
        <v>108</v>
      </c>
      <c r="J28" s="22">
        <v>19</v>
      </c>
      <c r="L28" s="21" t="str">
        <f t="shared" si="1"/>
        <v>Open Random post</v>
      </c>
      <c r="M28" s="21">
        <f t="shared" si="1"/>
        <v>5910</v>
      </c>
      <c r="N28" s="21">
        <f t="shared" si="1"/>
        <v>45.68</v>
      </c>
      <c r="O28" s="21">
        <f t="shared" si="1"/>
        <v>338.8</v>
      </c>
      <c r="P28" s="21">
        <f t="shared" si="1"/>
        <v>1160</v>
      </c>
      <c r="Q28" s="21">
        <f t="shared" si="1"/>
        <v>3630</v>
      </c>
      <c r="R28" s="21">
        <f t="shared" si="1"/>
        <v>1</v>
      </c>
      <c r="S28" s="21">
        <f t="shared" si="1"/>
        <v>3630</v>
      </c>
      <c r="T28" s="22">
        <f t="shared" si="1"/>
        <v>19</v>
      </c>
    </row>
    <row r="29" spans="2:20" ht="15" thickBot="1" x14ac:dyDescent="0.35">
      <c r="B29" s="21" t="s">
        <v>32</v>
      </c>
      <c r="C29" s="21" t="s">
        <v>265</v>
      </c>
      <c r="D29" s="21">
        <v>88.54</v>
      </c>
      <c r="E29" s="21">
        <v>484.3</v>
      </c>
      <c r="F29" s="21" t="s">
        <v>114</v>
      </c>
      <c r="G29" s="21" t="s">
        <v>217</v>
      </c>
      <c r="H29" s="21">
        <v>0</v>
      </c>
      <c r="I29" s="21" t="s">
        <v>217</v>
      </c>
      <c r="J29" s="22">
        <v>12</v>
      </c>
      <c r="L29" s="21" t="str">
        <f t="shared" si="1"/>
        <v>leave a comment</v>
      </c>
      <c r="M29" s="21">
        <f t="shared" si="1"/>
        <v>1840</v>
      </c>
      <c r="N29" s="21">
        <f t="shared" si="1"/>
        <v>88.54</v>
      </c>
      <c r="O29" s="21">
        <f t="shared" si="1"/>
        <v>484.3</v>
      </c>
      <c r="P29" s="21">
        <f t="shared" si="1"/>
        <v>1890</v>
      </c>
      <c r="Q29" s="21">
        <f t="shared" si="1"/>
        <v>2870</v>
      </c>
      <c r="R29" s="21">
        <f t="shared" si="1"/>
        <v>0</v>
      </c>
      <c r="S29" s="21">
        <f t="shared" si="1"/>
        <v>2870</v>
      </c>
      <c r="T29" s="22">
        <f t="shared" si="1"/>
        <v>12</v>
      </c>
    </row>
    <row r="30" spans="2:20" ht="15" thickBot="1" x14ac:dyDescent="0.35">
      <c r="B30" s="21" t="s">
        <v>30</v>
      </c>
      <c r="C30" s="21" t="s">
        <v>357</v>
      </c>
      <c r="D30" s="21">
        <v>48.85</v>
      </c>
      <c r="E30" s="21">
        <v>287.7</v>
      </c>
      <c r="F30" s="21" t="s">
        <v>57</v>
      </c>
      <c r="G30" s="21" t="s">
        <v>358</v>
      </c>
      <c r="H30" s="21">
        <v>0</v>
      </c>
      <c r="I30" s="21" t="s">
        <v>359</v>
      </c>
      <c r="J30" s="22">
        <v>11</v>
      </c>
      <c r="L30" s="21" t="str">
        <f t="shared" si="1"/>
        <v>Open first post</v>
      </c>
      <c r="M30" s="21">
        <f t="shared" si="1"/>
        <v>3200</v>
      </c>
      <c r="N30" s="21">
        <f t="shared" si="1"/>
        <v>48.85</v>
      </c>
      <c r="O30" s="21">
        <f t="shared" si="1"/>
        <v>287.7</v>
      </c>
      <c r="P30" s="21">
        <f t="shared" si="1"/>
        <v>1450</v>
      </c>
      <c r="Q30" s="21">
        <f t="shared" si="1"/>
        <v>3120</v>
      </c>
      <c r="R30" s="21">
        <f t="shared" si="1"/>
        <v>0</v>
      </c>
      <c r="S30" s="21">
        <f t="shared" si="1"/>
        <v>3130</v>
      </c>
      <c r="T30" s="22">
        <f t="shared" si="1"/>
        <v>11</v>
      </c>
    </row>
    <row r="31" spans="2:20" ht="15" thickBot="1" x14ac:dyDescent="0.35">
      <c r="B31" s="21" t="s">
        <v>34</v>
      </c>
      <c r="C31" s="21">
        <v>241</v>
      </c>
      <c r="D31" s="21">
        <v>176.75</v>
      </c>
      <c r="E31" s="21" t="s">
        <v>360</v>
      </c>
      <c r="F31" s="21" t="s">
        <v>361</v>
      </c>
      <c r="G31" s="21" t="s">
        <v>324</v>
      </c>
      <c r="H31" s="21">
        <v>0</v>
      </c>
      <c r="I31" s="21" t="s">
        <v>324</v>
      </c>
      <c r="J31" s="22">
        <v>2</v>
      </c>
      <c r="L31" s="21" t="str">
        <f t="shared" ref="L31:T31" si="2">IF(ISERR(FIND(" K",B31,1)),B31,REPLACE(B31,FIND(" K",B31,1),2,"")*1000)</f>
        <v>TC_Ad_Add user</v>
      </c>
      <c r="M31" s="21">
        <f t="shared" si="2"/>
        <v>241</v>
      </c>
      <c r="N31" s="21">
        <f t="shared" si="2"/>
        <v>176.75</v>
      </c>
      <c r="O31" s="21">
        <f t="shared" si="2"/>
        <v>2040</v>
      </c>
      <c r="P31" s="21">
        <f t="shared" si="2"/>
        <v>2940</v>
      </c>
      <c r="Q31" s="21">
        <f t="shared" si="2"/>
        <v>2960</v>
      </c>
      <c r="R31" s="21">
        <f t="shared" si="2"/>
        <v>0</v>
      </c>
      <c r="S31" s="21">
        <f t="shared" si="2"/>
        <v>2960</v>
      </c>
      <c r="T31" s="22">
        <f t="shared" si="2"/>
        <v>2</v>
      </c>
    </row>
    <row r="33" spans="12:15" x14ac:dyDescent="0.3">
      <c r="L33" s="1" t="s">
        <v>419</v>
      </c>
      <c r="M33" s="1" t="s">
        <v>418</v>
      </c>
    </row>
    <row r="34" spans="12:15" x14ac:dyDescent="0.3">
      <c r="L34" t="s">
        <v>71</v>
      </c>
      <c r="M34">
        <v>37.799999999999997</v>
      </c>
    </row>
    <row r="35" spans="12:15" x14ac:dyDescent="0.3">
      <c r="L35" t="s">
        <v>72</v>
      </c>
      <c r="M35">
        <v>32.1</v>
      </c>
    </row>
    <row r="36" spans="12:15" x14ac:dyDescent="0.3">
      <c r="L36" t="s">
        <v>73</v>
      </c>
      <c r="M36">
        <v>31.1</v>
      </c>
    </row>
    <row r="37" spans="12:15" x14ac:dyDescent="0.3">
      <c r="L37" t="s">
        <v>74</v>
      </c>
      <c r="M37">
        <v>17.100000000000001</v>
      </c>
    </row>
    <row r="38" spans="12:15" x14ac:dyDescent="0.3">
      <c r="L38" t="s">
        <v>75</v>
      </c>
      <c r="M38">
        <v>77</v>
      </c>
    </row>
    <row r="39" spans="12:15" x14ac:dyDescent="0.3">
      <c r="L39" t="s">
        <v>76</v>
      </c>
      <c r="M39">
        <v>67.099999999999994</v>
      </c>
    </row>
    <row r="40" spans="12:15" x14ac:dyDescent="0.3">
      <c r="L40" t="s">
        <v>92</v>
      </c>
      <c r="M40" s="28" t="s">
        <v>81</v>
      </c>
      <c r="N40" s="24" t="s">
        <v>362</v>
      </c>
    </row>
    <row r="41" spans="12:15" x14ac:dyDescent="0.3">
      <c r="L41" t="s">
        <v>77</v>
      </c>
      <c r="M41" s="7">
        <f>(O41-N41)/1000</f>
        <v>903.56700000000001</v>
      </c>
      <c r="N41" t="str">
        <f>MID(N40,FIND("&amp;from=",N40,1)+6,13)</f>
        <v>1679480542594</v>
      </c>
      <c r="O41" t="str">
        <f>MID(N40,FIND("&amp;to=",N40,1)+4,13)</f>
        <v>1679481446161</v>
      </c>
    </row>
    <row r="43" spans="12:15" x14ac:dyDescent="0.3">
      <c r="L43" t="s">
        <v>78</v>
      </c>
      <c r="M43">
        <v>29062</v>
      </c>
    </row>
    <row r="44" spans="12:15" x14ac:dyDescent="0.3">
      <c r="L44" t="s">
        <v>79</v>
      </c>
      <c r="M44">
        <v>128</v>
      </c>
    </row>
    <row r="45" spans="12:15" x14ac:dyDescent="0.3">
      <c r="L45" t="s">
        <v>80</v>
      </c>
      <c r="M45" s="6">
        <f>M44/M43*100</f>
        <v>0.44043768494941848</v>
      </c>
    </row>
  </sheetData>
  <hyperlinks>
    <hyperlink ref="N40" r:id="rId1" xr:uid="{39D77E1F-E29A-40B3-9370-CB54F1B2B503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5C582-253E-45D3-809A-3BEA0589A032}">
  <sheetPr>
    <tabColor theme="5"/>
  </sheetPr>
  <dimension ref="B1:T44"/>
  <sheetViews>
    <sheetView workbookViewId="0">
      <selection activeCell="K5" sqref="K5"/>
    </sheetView>
  </sheetViews>
  <sheetFormatPr defaultRowHeight="14.4" x14ac:dyDescent="0.3"/>
  <cols>
    <col min="2" max="2" width="29.2187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Core ")," (DB mode)")</f>
        <v>Aggregate report data for Core 6x6Gb (DB mode)</v>
      </c>
      <c r="L1" s="1" t="s">
        <v>417</v>
      </c>
    </row>
    <row r="2" spans="2:20" ht="20.399999999999999" x14ac:dyDescent="0.3">
      <c r="B2" s="25" t="s">
        <v>36</v>
      </c>
      <c r="C2" s="25" t="s">
        <v>37</v>
      </c>
      <c r="D2" s="25" t="s">
        <v>38</v>
      </c>
      <c r="E2" s="25" t="s">
        <v>39</v>
      </c>
      <c r="F2" s="25" t="s">
        <v>40</v>
      </c>
      <c r="G2" s="25" t="s">
        <v>41</v>
      </c>
      <c r="H2" s="25" t="s">
        <v>42</v>
      </c>
      <c r="I2" s="25" t="s">
        <v>43</v>
      </c>
      <c r="J2" s="25" t="s">
        <v>44</v>
      </c>
      <c r="L2" s="25" t="s">
        <v>36</v>
      </c>
      <c r="M2" s="25" t="s">
        <v>37</v>
      </c>
      <c r="N2" s="25" t="s">
        <v>38</v>
      </c>
      <c r="O2" s="25" t="s">
        <v>39</v>
      </c>
      <c r="P2" s="25" t="s">
        <v>40</v>
      </c>
      <c r="Q2" s="25" t="s">
        <v>41</v>
      </c>
      <c r="R2" s="25" t="s">
        <v>42</v>
      </c>
      <c r="S2" s="25" t="s">
        <v>43</v>
      </c>
      <c r="T2" s="25" t="s">
        <v>44</v>
      </c>
    </row>
    <row r="3" spans="2:20" ht="15" thickBot="1" x14ac:dyDescent="0.35">
      <c r="B3" s="21" t="s">
        <v>0</v>
      </c>
      <c r="C3" s="21">
        <v>261</v>
      </c>
      <c r="D3" s="21">
        <v>48.33</v>
      </c>
      <c r="E3" s="21">
        <v>39</v>
      </c>
      <c r="F3" s="21">
        <v>569.20000000000005</v>
      </c>
      <c r="G3" s="21" t="s">
        <v>363</v>
      </c>
      <c r="H3" s="21">
        <v>9</v>
      </c>
      <c r="I3" s="21" t="s">
        <v>363</v>
      </c>
      <c r="J3" s="22" t="s">
        <v>1</v>
      </c>
      <c r="L3" s="21" t="str">
        <f>IF(ISERR(FIND(" K",B3,1)),B3,REPLACE(B3,FIND(" K",B3,1),2,"")*1000)</f>
        <v>TC_start_Open Home page</v>
      </c>
      <c r="M3" s="21">
        <f>IF(ISERR(FIND(" K",C3,1)),C3,REPLACE(C3,FIND(" K",C3,1),2,"")*1000)</f>
        <v>261</v>
      </c>
      <c r="N3" s="21">
        <f t="shared" ref="N3:T18" si="0">IF(ISERR(FIND(" K",D3,1)),D3,REPLACE(D3,FIND(" K",D3,1),2,"")*1000)</f>
        <v>48.33</v>
      </c>
      <c r="O3" s="21">
        <f t="shared" si="0"/>
        <v>39</v>
      </c>
      <c r="P3" s="21">
        <f t="shared" si="0"/>
        <v>569.20000000000005</v>
      </c>
      <c r="Q3" s="21">
        <f t="shared" si="0"/>
        <v>4270</v>
      </c>
      <c r="R3" s="21">
        <f t="shared" si="0"/>
        <v>9</v>
      </c>
      <c r="S3" s="21">
        <f t="shared" si="0"/>
        <v>4270</v>
      </c>
      <c r="T3" s="22" t="str">
        <f t="shared" si="0"/>
        <v>-</v>
      </c>
    </row>
    <row r="4" spans="2:20" ht="15" thickBot="1" x14ac:dyDescent="0.35">
      <c r="B4" s="21" t="s">
        <v>2</v>
      </c>
      <c r="C4" s="21" t="s">
        <v>364</v>
      </c>
      <c r="D4" s="21">
        <v>150.03</v>
      </c>
      <c r="E4" s="21">
        <v>475</v>
      </c>
      <c r="F4" s="21" t="s">
        <v>52</v>
      </c>
      <c r="G4" s="21" t="s">
        <v>365</v>
      </c>
      <c r="H4" s="21">
        <v>0</v>
      </c>
      <c r="I4" s="21" t="s">
        <v>141</v>
      </c>
      <c r="J4" s="22" t="s">
        <v>1</v>
      </c>
      <c r="L4" s="21" t="str">
        <f t="shared" ref="L4:T30" si="1">IF(ISERR(FIND(" K",B4,1)),B4,REPLACE(B4,FIND(" K",B4,1),2,"")*1000)</f>
        <v>TC_Search by Name</v>
      </c>
      <c r="M4" s="21">
        <f t="shared" si="1"/>
        <v>3730</v>
      </c>
      <c r="N4" s="21">
        <f t="shared" si="0"/>
        <v>150.03</v>
      </c>
      <c r="O4" s="21">
        <f t="shared" si="0"/>
        <v>475</v>
      </c>
      <c r="P4" s="21">
        <f t="shared" si="0"/>
        <v>1190</v>
      </c>
      <c r="Q4" s="21">
        <f t="shared" si="0"/>
        <v>5470</v>
      </c>
      <c r="R4" s="21">
        <f t="shared" si="0"/>
        <v>0</v>
      </c>
      <c r="S4" s="21">
        <f t="shared" si="0"/>
        <v>5480</v>
      </c>
      <c r="T4" s="22" t="str">
        <f t="shared" si="0"/>
        <v>-</v>
      </c>
    </row>
    <row r="5" spans="2:20" ht="15" thickBot="1" x14ac:dyDescent="0.35">
      <c r="B5" s="21" t="s">
        <v>3</v>
      </c>
      <c r="C5" s="21">
        <v>918</v>
      </c>
      <c r="D5" s="21">
        <v>43.44</v>
      </c>
      <c r="E5" s="21">
        <v>87.6</v>
      </c>
      <c r="F5" s="21">
        <v>493.5</v>
      </c>
      <c r="G5" s="21" t="s">
        <v>366</v>
      </c>
      <c r="H5" s="21">
        <v>0</v>
      </c>
      <c r="I5" s="21" t="s">
        <v>367</v>
      </c>
      <c r="J5" s="22" t="s">
        <v>1</v>
      </c>
      <c r="L5" s="21" t="str">
        <f t="shared" si="1"/>
        <v>TC_Open Random page &gt;1</v>
      </c>
      <c r="M5" s="21">
        <f t="shared" si="1"/>
        <v>918</v>
      </c>
      <c r="N5" s="21">
        <f t="shared" si="0"/>
        <v>43.44</v>
      </c>
      <c r="O5" s="21">
        <f t="shared" si="0"/>
        <v>87.6</v>
      </c>
      <c r="P5" s="21">
        <f t="shared" si="0"/>
        <v>493.5</v>
      </c>
      <c r="Q5" s="21">
        <f t="shared" si="0"/>
        <v>3910</v>
      </c>
      <c r="R5" s="21">
        <f t="shared" si="0"/>
        <v>0</v>
      </c>
      <c r="S5" s="21">
        <f t="shared" si="0"/>
        <v>3920</v>
      </c>
      <c r="T5" s="22" t="str">
        <f t="shared" si="0"/>
        <v>-</v>
      </c>
    </row>
    <row r="6" spans="2:20" ht="15" thickBot="1" x14ac:dyDescent="0.35">
      <c r="B6" s="21" t="s">
        <v>4</v>
      </c>
      <c r="C6" s="21">
        <v>5</v>
      </c>
      <c r="D6" s="21">
        <v>106.06</v>
      </c>
      <c r="E6" s="21">
        <v>216</v>
      </c>
      <c r="F6" s="21">
        <v>216</v>
      </c>
      <c r="G6" s="21">
        <v>216</v>
      </c>
      <c r="H6" s="21">
        <v>11</v>
      </c>
      <c r="I6" s="21">
        <v>216</v>
      </c>
      <c r="J6" s="22" t="s">
        <v>1</v>
      </c>
      <c r="L6" s="21" t="str">
        <f t="shared" si="1"/>
        <v>TC_Open Random page =1</v>
      </c>
      <c r="M6" s="21">
        <f t="shared" si="1"/>
        <v>5</v>
      </c>
      <c r="N6" s="21">
        <f t="shared" si="0"/>
        <v>106.06</v>
      </c>
      <c r="O6" s="21">
        <f t="shared" si="0"/>
        <v>216</v>
      </c>
      <c r="P6" s="21">
        <f t="shared" si="0"/>
        <v>216</v>
      </c>
      <c r="Q6" s="21">
        <f t="shared" si="0"/>
        <v>216</v>
      </c>
      <c r="R6" s="21">
        <f t="shared" si="0"/>
        <v>11</v>
      </c>
      <c r="S6" s="21">
        <f t="shared" si="0"/>
        <v>216</v>
      </c>
      <c r="T6" s="22" t="str">
        <f t="shared" si="0"/>
        <v>-</v>
      </c>
    </row>
    <row r="7" spans="2:20" ht="15" thickBot="1" x14ac:dyDescent="0.35">
      <c r="B7" s="21" t="s">
        <v>6</v>
      </c>
      <c r="C7" s="21" t="s">
        <v>293</v>
      </c>
      <c r="D7" s="21">
        <v>39.9</v>
      </c>
      <c r="E7" s="21">
        <v>157.30000000000001</v>
      </c>
      <c r="F7" s="21">
        <v>817.25</v>
      </c>
      <c r="G7" s="21" t="s">
        <v>368</v>
      </c>
      <c r="H7" s="21">
        <v>0</v>
      </c>
      <c r="I7" s="21" t="s">
        <v>368</v>
      </c>
      <c r="J7" s="22" t="s">
        <v>1</v>
      </c>
      <c r="L7" s="21" t="str">
        <f t="shared" si="1"/>
        <v>TC_Open Random Date</v>
      </c>
      <c r="M7" s="21">
        <f t="shared" si="1"/>
        <v>1320</v>
      </c>
      <c r="N7" s="21">
        <f t="shared" si="0"/>
        <v>39.9</v>
      </c>
      <c r="O7" s="21">
        <f t="shared" si="0"/>
        <v>157.30000000000001</v>
      </c>
      <c r="P7" s="21">
        <f t="shared" si="0"/>
        <v>817.25</v>
      </c>
      <c r="Q7" s="21">
        <f t="shared" si="0"/>
        <v>3110</v>
      </c>
      <c r="R7" s="21">
        <f t="shared" si="0"/>
        <v>0</v>
      </c>
      <c r="S7" s="21">
        <f t="shared" si="0"/>
        <v>3110</v>
      </c>
      <c r="T7" s="22" t="str">
        <f t="shared" si="0"/>
        <v>-</v>
      </c>
    </row>
    <row r="8" spans="2:20" ht="15" thickBot="1" x14ac:dyDescent="0.35">
      <c r="B8" s="21" t="s">
        <v>7</v>
      </c>
      <c r="C8" s="21" t="s">
        <v>298</v>
      </c>
      <c r="D8" s="21">
        <v>37.049999999999997</v>
      </c>
      <c r="E8" s="21">
        <v>175.2</v>
      </c>
      <c r="F8" s="21" t="s">
        <v>262</v>
      </c>
      <c r="G8" s="21" t="s">
        <v>369</v>
      </c>
      <c r="H8" s="21">
        <v>6</v>
      </c>
      <c r="I8" s="21" t="s">
        <v>370</v>
      </c>
      <c r="J8" s="22" t="s">
        <v>1</v>
      </c>
      <c r="L8" s="21" t="str">
        <f t="shared" si="1"/>
        <v>TC_Open Predefined Date</v>
      </c>
      <c r="M8" s="21">
        <f t="shared" si="1"/>
        <v>3830</v>
      </c>
      <c r="N8" s="21">
        <f t="shared" si="0"/>
        <v>37.049999999999997</v>
      </c>
      <c r="O8" s="21">
        <f t="shared" si="0"/>
        <v>175.2</v>
      </c>
      <c r="P8" s="21">
        <f t="shared" si="0"/>
        <v>1080</v>
      </c>
      <c r="Q8" s="21">
        <f t="shared" si="0"/>
        <v>4830</v>
      </c>
      <c r="R8" s="21">
        <f t="shared" si="0"/>
        <v>6</v>
      </c>
      <c r="S8" s="21">
        <f t="shared" si="0"/>
        <v>4850</v>
      </c>
      <c r="T8" s="22" t="str">
        <f t="shared" si="0"/>
        <v>-</v>
      </c>
    </row>
    <row r="9" spans="2:20" ht="15" thickBot="1" x14ac:dyDescent="0.35">
      <c r="B9" s="21" t="s">
        <v>9</v>
      </c>
      <c r="C9" s="21" t="s">
        <v>28</v>
      </c>
      <c r="D9" s="21">
        <v>50.28</v>
      </c>
      <c r="E9" s="21">
        <v>263</v>
      </c>
      <c r="F9" s="21">
        <v>871</v>
      </c>
      <c r="G9" s="21" t="s">
        <v>235</v>
      </c>
      <c r="H9" s="21">
        <v>8</v>
      </c>
      <c r="I9" s="21" t="s">
        <v>235</v>
      </c>
      <c r="J9" s="22" t="s">
        <v>1</v>
      </c>
      <c r="L9" s="21" t="str">
        <f t="shared" si="1"/>
        <v>TC_Open Large Calendar</v>
      </c>
      <c r="M9" s="21">
        <f t="shared" si="1"/>
        <v>1250</v>
      </c>
      <c r="N9" s="21">
        <f t="shared" si="0"/>
        <v>50.28</v>
      </c>
      <c r="O9" s="21">
        <f t="shared" si="0"/>
        <v>263</v>
      </c>
      <c r="P9" s="21">
        <f t="shared" si="0"/>
        <v>871</v>
      </c>
      <c r="Q9" s="21">
        <f t="shared" si="0"/>
        <v>4140</v>
      </c>
      <c r="R9" s="21">
        <f t="shared" si="0"/>
        <v>8</v>
      </c>
      <c r="S9" s="21">
        <f t="shared" si="0"/>
        <v>4140</v>
      </c>
      <c r="T9" s="22" t="str">
        <f t="shared" si="0"/>
        <v>-</v>
      </c>
    </row>
    <row r="10" spans="2:20" ht="15" thickBot="1" x14ac:dyDescent="0.35">
      <c r="B10" s="21" t="s">
        <v>10</v>
      </c>
      <c r="C10" s="21" t="s">
        <v>240</v>
      </c>
      <c r="D10" s="21">
        <v>43.86</v>
      </c>
      <c r="E10" s="21">
        <v>107.6</v>
      </c>
      <c r="F10" s="21" t="s">
        <v>327</v>
      </c>
      <c r="G10" s="21" t="s">
        <v>346</v>
      </c>
      <c r="H10" s="21">
        <v>0</v>
      </c>
      <c r="I10" s="21" t="s">
        <v>371</v>
      </c>
      <c r="J10" s="22" t="s">
        <v>1</v>
      </c>
      <c r="L10" s="21" t="str">
        <f t="shared" si="1"/>
        <v>TC_Open Home page</v>
      </c>
      <c r="M10" s="21">
        <f t="shared" si="1"/>
        <v>1880</v>
      </c>
      <c r="N10" s="21">
        <f t="shared" si="0"/>
        <v>43.86</v>
      </c>
      <c r="O10" s="21">
        <f t="shared" si="0"/>
        <v>107.6</v>
      </c>
      <c r="P10" s="21">
        <f t="shared" si="0"/>
        <v>1230</v>
      </c>
      <c r="Q10" s="21">
        <f t="shared" si="0"/>
        <v>3600</v>
      </c>
      <c r="R10" s="21">
        <f t="shared" si="0"/>
        <v>0</v>
      </c>
      <c r="S10" s="21">
        <f t="shared" si="0"/>
        <v>3610</v>
      </c>
      <c r="T10" s="22" t="str">
        <f t="shared" si="0"/>
        <v>-</v>
      </c>
    </row>
    <row r="11" spans="2:20" ht="15" thickBot="1" x14ac:dyDescent="0.35">
      <c r="B11" s="21" t="s">
        <v>11</v>
      </c>
      <c r="C11" s="21">
        <v>476</v>
      </c>
      <c r="D11" s="21">
        <v>30.95</v>
      </c>
      <c r="E11" s="21">
        <v>54.6</v>
      </c>
      <c r="F11" s="21">
        <v>460.85</v>
      </c>
      <c r="G11" s="21" t="s">
        <v>372</v>
      </c>
      <c r="H11" s="21">
        <v>6</v>
      </c>
      <c r="I11" s="21" t="s">
        <v>372</v>
      </c>
      <c r="J11" s="22" t="s">
        <v>1</v>
      </c>
      <c r="L11" s="21" t="str">
        <f t="shared" si="1"/>
        <v>TC_Open Contacts</v>
      </c>
      <c r="M11" s="21">
        <f t="shared" si="1"/>
        <v>476</v>
      </c>
      <c r="N11" s="21">
        <f t="shared" si="0"/>
        <v>30.95</v>
      </c>
      <c r="O11" s="21">
        <f t="shared" si="0"/>
        <v>54.6</v>
      </c>
      <c r="P11" s="21">
        <f t="shared" si="0"/>
        <v>460.85</v>
      </c>
      <c r="Q11" s="21">
        <f t="shared" si="0"/>
        <v>1750</v>
      </c>
      <c r="R11" s="21">
        <f t="shared" si="0"/>
        <v>6</v>
      </c>
      <c r="S11" s="21">
        <f t="shared" si="0"/>
        <v>1750</v>
      </c>
      <c r="T11" s="22" t="str">
        <f t="shared" si="0"/>
        <v>-</v>
      </c>
    </row>
    <row r="12" spans="2:20" ht="15" thickBot="1" x14ac:dyDescent="0.35">
      <c r="B12" s="21" t="s">
        <v>12</v>
      </c>
      <c r="C12" s="21">
        <v>6</v>
      </c>
      <c r="D12" s="21">
        <v>88.99</v>
      </c>
      <c r="E12" s="21">
        <v>150</v>
      </c>
      <c r="F12" s="21">
        <v>150</v>
      </c>
      <c r="G12" s="21">
        <v>150</v>
      </c>
      <c r="H12" s="21">
        <v>60</v>
      </c>
      <c r="I12" s="21">
        <v>150</v>
      </c>
      <c r="J12" s="22" t="s">
        <v>1</v>
      </c>
      <c r="L12" s="21" t="str">
        <f t="shared" si="1"/>
        <v>TC_Ed_Open login page</v>
      </c>
      <c r="M12" s="21">
        <f t="shared" si="1"/>
        <v>6</v>
      </c>
      <c r="N12" s="21">
        <f t="shared" si="0"/>
        <v>88.99</v>
      </c>
      <c r="O12" s="21">
        <f t="shared" si="0"/>
        <v>150</v>
      </c>
      <c r="P12" s="21">
        <f t="shared" si="0"/>
        <v>150</v>
      </c>
      <c r="Q12" s="21">
        <f t="shared" si="0"/>
        <v>150</v>
      </c>
      <c r="R12" s="21">
        <f t="shared" si="0"/>
        <v>60</v>
      </c>
      <c r="S12" s="21">
        <f t="shared" si="0"/>
        <v>150</v>
      </c>
      <c r="T12" s="22" t="str">
        <f t="shared" si="0"/>
        <v>-</v>
      </c>
    </row>
    <row r="13" spans="2:20" ht="15" thickBot="1" x14ac:dyDescent="0.35">
      <c r="B13" s="21" t="s">
        <v>13</v>
      </c>
      <c r="C13" s="21">
        <v>290</v>
      </c>
      <c r="D13" s="21">
        <v>70.83</v>
      </c>
      <c r="E13" s="21">
        <v>491.9</v>
      </c>
      <c r="F13" s="21" t="s">
        <v>293</v>
      </c>
      <c r="G13" s="21" t="s">
        <v>104</v>
      </c>
      <c r="H13" s="21">
        <v>6</v>
      </c>
      <c r="I13" s="21" t="s">
        <v>104</v>
      </c>
      <c r="J13" s="22" t="s">
        <v>1</v>
      </c>
      <c r="L13" s="21" t="str">
        <f t="shared" si="1"/>
        <v>TC_Ed_Open editpost page</v>
      </c>
      <c r="M13" s="21">
        <f t="shared" si="1"/>
        <v>290</v>
      </c>
      <c r="N13" s="21">
        <f t="shared" si="0"/>
        <v>70.83</v>
      </c>
      <c r="O13" s="21">
        <f t="shared" si="0"/>
        <v>491.9</v>
      </c>
      <c r="P13" s="21">
        <f t="shared" si="0"/>
        <v>1320</v>
      </c>
      <c r="Q13" s="21">
        <f t="shared" si="0"/>
        <v>1790</v>
      </c>
      <c r="R13" s="21">
        <f t="shared" si="0"/>
        <v>6</v>
      </c>
      <c r="S13" s="21">
        <f t="shared" si="0"/>
        <v>1790</v>
      </c>
      <c r="T13" s="22" t="str">
        <f t="shared" si="0"/>
        <v>-</v>
      </c>
    </row>
    <row r="14" spans="2:20" ht="15" thickBot="1" x14ac:dyDescent="0.35">
      <c r="B14" s="21" t="s">
        <v>15</v>
      </c>
      <c r="C14" s="21">
        <v>290</v>
      </c>
      <c r="D14" s="21">
        <v>49.85</v>
      </c>
      <c r="E14" s="21">
        <v>186.6</v>
      </c>
      <c r="F14" s="21">
        <v>953.4</v>
      </c>
      <c r="G14" s="21">
        <v>972</v>
      </c>
      <c r="H14" s="21">
        <v>11</v>
      </c>
      <c r="I14" s="21">
        <v>972</v>
      </c>
      <c r="J14" s="22" t="s">
        <v>1</v>
      </c>
      <c r="L14" s="21" t="str">
        <f>IF(ISERR(FIND(" K",B14,1)),B14,REPLACE(B14,FIND(" K",B14,1),2,"")*1000)</f>
        <v>TC_Ed_Open Random post</v>
      </c>
      <c r="M14" s="21">
        <f t="shared" si="1"/>
        <v>290</v>
      </c>
      <c r="N14" s="21">
        <f t="shared" si="0"/>
        <v>49.85</v>
      </c>
      <c r="O14" s="21">
        <f t="shared" si="0"/>
        <v>186.6</v>
      </c>
      <c r="P14" s="21">
        <f t="shared" si="0"/>
        <v>953.4</v>
      </c>
      <c r="Q14" s="21">
        <f t="shared" si="0"/>
        <v>972</v>
      </c>
      <c r="R14" s="21">
        <f t="shared" si="0"/>
        <v>11</v>
      </c>
      <c r="S14" s="21">
        <f t="shared" si="0"/>
        <v>972</v>
      </c>
      <c r="T14" s="22" t="str">
        <f t="shared" si="0"/>
        <v>-</v>
      </c>
    </row>
    <row r="15" spans="2:20" ht="15" thickBot="1" x14ac:dyDescent="0.35">
      <c r="B15" s="21" t="s">
        <v>16</v>
      </c>
      <c r="C15" s="21">
        <v>290</v>
      </c>
      <c r="D15" s="21">
        <v>48.71</v>
      </c>
      <c r="E15" s="21">
        <v>73</v>
      </c>
      <c r="F15" s="21">
        <v>673</v>
      </c>
      <c r="G15" s="21" t="s">
        <v>244</v>
      </c>
      <c r="H15" s="21">
        <v>8</v>
      </c>
      <c r="I15" s="21" t="s">
        <v>244</v>
      </c>
      <c r="J15" s="22" t="s">
        <v>1</v>
      </c>
      <c r="L15" s="21" t="str">
        <f t="shared" si="1"/>
        <v>TC_Ed_Open Predefined Date</v>
      </c>
      <c r="M15" s="21">
        <f t="shared" si="1"/>
        <v>290</v>
      </c>
      <c r="N15" s="21">
        <f t="shared" si="0"/>
        <v>48.71</v>
      </c>
      <c r="O15" s="21">
        <f t="shared" si="0"/>
        <v>73</v>
      </c>
      <c r="P15" s="21">
        <f t="shared" si="0"/>
        <v>673</v>
      </c>
      <c r="Q15" s="21">
        <f t="shared" si="0"/>
        <v>2110</v>
      </c>
      <c r="R15" s="21">
        <f t="shared" si="0"/>
        <v>8</v>
      </c>
      <c r="S15" s="21">
        <f t="shared" si="0"/>
        <v>2110</v>
      </c>
      <c r="T15" s="22" t="str">
        <f t="shared" si="0"/>
        <v>-</v>
      </c>
    </row>
    <row r="16" spans="2:20" ht="15" thickBot="1" x14ac:dyDescent="0.35">
      <c r="B16" s="21" t="s">
        <v>17</v>
      </c>
      <c r="C16" s="21">
        <v>6</v>
      </c>
      <c r="D16" s="21">
        <v>19.149999999999999</v>
      </c>
      <c r="E16" s="21">
        <v>34</v>
      </c>
      <c r="F16" s="21">
        <v>34</v>
      </c>
      <c r="G16" s="21">
        <v>34</v>
      </c>
      <c r="H16" s="21">
        <v>15</v>
      </c>
      <c r="I16" s="21">
        <v>34</v>
      </c>
      <c r="J16" s="22" t="s">
        <v>1</v>
      </c>
      <c r="L16" s="21" t="str">
        <f t="shared" si="1"/>
        <v>TC_Ed_Open Home page</v>
      </c>
      <c r="M16" s="21">
        <f t="shared" si="1"/>
        <v>6</v>
      </c>
      <c r="N16" s="21">
        <f t="shared" si="0"/>
        <v>19.149999999999999</v>
      </c>
      <c r="O16" s="21">
        <f t="shared" si="0"/>
        <v>34</v>
      </c>
      <c r="P16" s="21">
        <f t="shared" si="0"/>
        <v>34</v>
      </c>
      <c r="Q16" s="21">
        <f t="shared" si="0"/>
        <v>34</v>
      </c>
      <c r="R16" s="21">
        <f t="shared" si="0"/>
        <v>15</v>
      </c>
      <c r="S16" s="21">
        <f t="shared" si="0"/>
        <v>34</v>
      </c>
      <c r="T16" s="22" t="str">
        <f t="shared" si="0"/>
        <v>-</v>
      </c>
    </row>
    <row r="17" spans="2:20" ht="15" thickBot="1" x14ac:dyDescent="0.35">
      <c r="B17" s="21" t="s">
        <v>18</v>
      </c>
      <c r="C17" s="21">
        <v>6</v>
      </c>
      <c r="D17" s="21">
        <v>28.08</v>
      </c>
      <c r="E17" s="21">
        <v>38</v>
      </c>
      <c r="F17" s="21">
        <v>38</v>
      </c>
      <c r="G17" s="21">
        <v>38</v>
      </c>
      <c r="H17" s="21">
        <v>15</v>
      </c>
      <c r="I17" s="21">
        <v>38</v>
      </c>
      <c r="J17" s="22" t="s">
        <v>1</v>
      </c>
      <c r="L17" s="21" t="str">
        <f t="shared" si="1"/>
        <v>TC_Ed_Login</v>
      </c>
      <c r="M17" s="21">
        <f t="shared" si="1"/>
        <v>6</v>
      </c>
      <c r="N17" s="21">
        <f t="shared" si="0"/>
        <v>28.08</v>
      </c>
      <c r="O17" s="21">
        <f t="shared" si="0"/>
        <v>38</v>
      </c>
      <c r="P17" s="21">
        <f t="shared" si="0"/>
        <v>38</v>
      </c>
      <c r="Q17" s="21">
        <f t="shared" si="0"/>
        <v>38</v>
      </c>
      <c r="R17" s="21">
        <f t="shared" si="0"/>
        <v>15</v>
      </c>
      <c r="S17" s="21">
        <f t="shared" si="0"/>
        <v>38</v>
      </c>
      <c r="T17" s="22" t="str">
        <f t="shared" si="0"/>
        <v>-</v>
      </c>
    </row>
    <row r="18" spans="2:20" ht="15" thickBot="1" x14ac:dyDescent="0.35">
      <c r="B18" s="21" t="s">
        <v>19</v>
      </c>
      <c r="C18" s="21">
        <v>4</v>
      </c>
      <c r="D18" s="21">
        <v>415.5</v>
      </c>
      <c r="E18" s="21">
        <v>700</v>
      </c>
      <c r="F18" s="21">
        <v>700</v>
      </c>
      <c r="G18" s="21">
        <v>700</v>
      </c>
      <c r="H18" s="21">
        <v>14</v>
      </c>
      <c r="I18" s="21">
        <v>700</v>
      </c>
      <c r="J18" s="22" t="s">
        <v>1</v>
      </c>
      <c r="L18" s="21" t="str">
        <f t="shared" si="1"/>
        <v>TC_Ed_LogOff</v>
      </c>
      <c r="M18" s="21">
        <f t="shared" si="1"/>
        <v>4</v>
      </c>
      <c r="N18" s="21">
        <f t="shared" si="0"/>
        <v>415.5</v>
      </c>
      <c r="O18" s="21">
        <f t="shared" si="0"/>
        <v>700</v>
      </c>
      <c r="P18" s="21">
        <f t="shared" si="0"/>
        <v>700</v>
      </c>
      <c r="Q18" s="21">
        <f t="shared" si="0"/>
        <v>700</v>
      </c>
      <c r="R18" s="21">
        <f t="shared" si="0"/>
        <v>14</v>
      </c>
      <c r="S18" s="21">
        <f t="shared" si="0"/>
        <v>700</v>
      </c>
      <c r="T18" s="22" t="str">
        <f t="shared" si="0"/>
        <v>-</v>
      </c>
    </row>
    <row r="19" spans="2:20" ht="15" thickBot="1" x14ac:dyDescent="0.35">
      <c r="B19" s="21" t="s">
        <v>20</v>
      </c>
      <c r="C19" s="21">
        <v>49</v>
      </c>
      <c r="D19" s="21">
        <v>78.459999999999994</v>
      </c>
      <c r="E19" s="21">
        <v>315</v>
      </c>
      <c r="F19" s="21">
        <v>315</v>
      </c>
      <c r="G19" s="21">
        <v>315</v>
      </c>
      <c r="H19" s="21">
        <v>43</v>
      </c>
      <c r="I19" s="21">
        <v>315</v>
      </c>
      <c r="J19" s="22" t="s">
        <v>1</v>
      </c>
      <c r="L19" s="21" t="str">
        <f t="shared" si="1"/>
        <v>TC_Ad_Open login page</v>
      </c>
      <c r="M19" s="21">
        <f t="shared" si="1"/>
        <v>49</v>
      </c>
      <c r="N19" s="21">
        <f t="shared" si="1"/>
        <v>78.459999999999994</v>
      </c>
      <c r="O19" s="21">
        <f t="shared" si="1"/>
        <v>315</v>
      </c>
      <c r="P19" s="21">
        <f t="shared" si="1"/>
        <v>315</v>
      </c>
      <c r="Q19" s="21">
        <f t="shared" si="1"/>
        <v>315</v>
      </c>
      <c r="R19" s="21">
        <f t="shared" si="1"/>
        <v>43</v>
      </c>
      <c r="S19" s="21">
        <f t="shared" si="1"/>
        <v>315</v>
      </c>
      <c r="T19" s="22" t="str">
        <f t="shared" si="1"/>
        <v>-</v>
      </c>
    </row>
    <row r="20" spans="2:20" ht="15" thickBot="1" x14ac:dyDescent="0.35">
      <c r="B20" s="21" t="s">
        <v>22</v>
      </c>
      <c r="C20" s="21">
        <v>480</v>
      </c>
      <c r="D20" s="21">
        <v>41.2</v>
      </c>
      <c r="E20" s="21">
        <v>82</v>
      </c>
      <c r="F20" s="21">
        <v>913</v>
      </c>
      <c r="G20" s="21" t="s">
        <v>373</v>
      </c>
      <c r="H20" s="21">
        <v>0</v>
      </c>
      <c r="I20" s="21" t="s">
        <v>373</v>
      </c>
      <c r="J20" s="22" t="s">
        <v>1</v>
      </c>
      <c r="L20" s="21" t="str">
        <f t="shared" si="1"/>
        <v>TC_Ad_Open USERS menu</v>
      </c>
      <c r="M20" s="21">
        <f t="shared" si="1"/>
        <v>480</v>
      </c>
      <c r="N20" s="21">
        <f t="shared" si="1"/>
        <v>41.2</v>
      </c>
      <c r="O20" s="21">
        <f t="shared" si="1"/>
        <v>82</v>
      </c>
      <c r="P20" s="21">
        <f t="shared" si="1"/>
        <v>913</v>
      </c>
      <c r="Q20" s="21">
        <f t="shared" si="1"/>
        <v>4220</v>
      </c>
      <c r="R20" s="21">
        <f t="shared" si="1"/>
        <v>0</v>
      </c>
      <c r="S20" s="21">
        <f t="shared" si="1"/>
        <v>4220</v>
      </c>
      <c r="T20" s="22" t="str">
        <f t="shared" si="1"/>
        <v>-</v>
      </c>
    </row>
    <row r="21" spans="2:20" ht="15" thickBot="1" x14ac:dyDescent="0.35">
      <c r="B21" s="21" t="s">
        <v>23</v>
      </c>
      <c r="C21" s="21">
        <v>49</v>
      </c>
      <c r="D21" s="21">
        <v>95.7</v>
      </c>
      <c r="E21" s="21" t="s">
        <v>52</v>
      </c>
      <c r="F21" s="21" t="s">
        <v>52</v>
      </c>
      <c r="G21" s="21" t="s">
        <v>52</v>
      </c>
      <c r="H21" s="21">
        <v>9</v>
      </c>
      <c r="I21" s="21" t="s">
        <v>52</v>
      </c>
      <c r="J21" s="22" t="s">
        <v>1</v>
      </c>
      <c r="L21" s="21" t="str">
        <f t="shared" si="1"/>
        <v>TC_Ad_Open Home page</v>
      </c>
      <c r="M21" s="21">
        <f t="shared" si="1"/>
        <v>49</v>
      </c>
      <c r="N21" s="21">
        <f t="shared" si="1"/>
        <v>95.7</v>
      </c>
      <c r="O21" s="21">
        <f t="shared" si="1"/>
        <v>1190</v>
      </c>
      <c r="P21" s="21">
        <f t="shared" si="1"/>
        <v>1190</v>
      </c>
      <c r="Q21" s="21">
        <f t="shared" si="1"/>
        <v>1190</v>
      </c>
      <c r="R21" s="21">
        <f t="shared" si="1"/>
        <v>9</v>
      </c>
      <c r="S21" s="21">
        <f t="shared" si="1"/>
        <v>1190</v>
      </c>
      <c r="T21" s="22" t="str">
        <f t="shared" si="1"/>
        <v>-</v>
      </c>
    </row>
    <row r="22" spans="2:20" ht="15" thickBot="1" x14ac:dyDescent="0.35">
      <c r="B22" s="21" t="s">
        <v>24</v>
      </c>
      <c r="C22" s="21">
        <v>481</v>
      </c>
      <c r="D22" s="21">
        <v>32.380000000000003</v>
      </c>
      <c r="E22" s="21">
        <v>49.4</v>
      </c>
      <c r="F22" s="21">
        <v>795</v>
      </c>
      <c r="G22" s="21" t="s">
        <v>374</v>
      </c>
      <c r="H22" s="21">
        <v>0</v>
      </c>
      <c r="I22" s="21" t="s">
        <v>374</v>
      </c>
      <c r="J22" s="22" t="s">
        <v>1</v>
      </c>
      <c r="L22" s="21" t="str">
        <f t="shared" si="1"/>
        <v>TC_Ad_Open Admin Page</v>
      </c>
      <c r="M22" s="21">
        <f t="shared" si="1"/>
        <v>481</v>
      </c>
      <c r="N22" s="21">
        <f t="shared" si="1"/>
        <v>32.380000000000003</v>
      </c>
      <c r="O22" s="21">
        <f t="shared" si="1"/>
        <v>49.4</v>
      </c>
      <c r="P22" s="21">
        <f t="shared" si="1"/>
        <v>795</v>
      </c>
      <c r="Q22" s="21">
        <f t="shared" si="1"/>
        <v>2120</v>
      </c>
      <c r="R22" s="21">
        <f t="shared" si="1"/>
        <v>0</v>
      </c>
      <c r="S22" s="21">
        <f t="shared" si="1"/>
        <v>2120</v>
      </c>
      <c r="T22" s="22" t="str">
        <f t="shared" si="1"/>
        <v>-</v>
      </c>
    </row>
    <row r="23" spans="2:20" ht="15" thickBot="1" x14ac:dyDescent="0.35">
      <c r="B23" s="21" t="s">
        <v>25</v>
      </c>
      <c r="C23" s="21">
        <v>49</v>
      </c>
      <c r="D23" s="21">
        <v>42.61</v>
      </c>
      <c r="E23" s="21">
        <v>68</v>
      </c>
      <c r="F23" s="21">
        <v>410</v>
      </c>
      <c r="G23" s="21">
        <v>410</v>
      </c>
      <c r="H23" s="21">
        <v>20</v>
      </c>
      <c r="I23" s="21">
        <v>410</v>
      </c>
      <c r="J23" s="22" t="s">
        <v>1</v>
      </c>
      <c r="L23" s="21" t="str">
        <f t="shared" si="1"/>
        <v>TC_Ad_Login</v>
      </c>
      <c r="M23" s="21">
        <f t="shared" si="1"/>
        <v>49</v>
      </c>
      <c r="N23" s="21">
        <f t="shared" si="1"/>
        <v>42.61</v>
      </c>
      <c r="O23" s="21">
        <f t="shared" si="1"/>
        <v>68</v>
      </c>
      <c r="P23" s="21">
        <f t="shared" si="1"/>
        <v>410</v>
      </c>
      <c r="Q23" s="21">
        <f t="shared" si="1"/>
        <v>410</v>
      </c>
      <c r="R23" s="21">
        <f t="shared" si="1"/>
        <v>20</v>
      </c>
      <c r="S23" s="21">
        <f t="shared" si="1"/>
        <v>410</v>
      </c>
      <c r="T23" s="22" t="str">
        <f t="shared" si="1"/>
        <v>-</v>
      </c>
    </row>
    <row r="24" spans="2:20" ht="15" thickBot="1" x14ac:dyDescent="0.35">
      <c r="B24" s="21" t="s">
        <v>27</v>
      </c>
      <c r="C24" s="21">
        <v>47</v>
      </c>
      <c r="D24" s="21">
        <v>113.52</v>
      </c>
      <c r="E24" s="21" t="s">
        <v>290</v>
      </c>
      <c r="F24" s="21" t="s">
        <v>290</v>
      </c>
      <c r="G24" s="21" t="s">
        <v>290</v>
      </c>
      <c r="H24" s="21">
        <v>13</v>
      </c>
      <c r="I24" s="21" t="s">
        <v>290</v>
      </c>
      <c r="J24" s="22" t="s">
        <v>1</v>
      </c>
      <c r="L24" s="21" t="str">
        <f t="shared" si="1"/>
        <v>TC_Ad_LogOff</v>
      </c>
      <c r="M24" s="21">
        <f t="shared" si="1"/>
        <v>47</v>
      </c>
      <c r="N24" s="21">
        <f t="shared" si="1"/>
        <v>113.52</v>
      </c>
      <c r="O24" s="21">
        <f t="shared" si="1"/>
        <v>1300</v>
      </c>
      <c r="P24" s="21">
        <f t="shared" si="1"/>
        <v>1300</v>
      </c>
      <c r="Q24" s="21">
        <f t="shared" si="1"/>
        <v>1300</v>
      </c>
      <c r="R24" s="21">
        <f t="shared" si="1"/>
        <v>13</v>
      </c>
      <c r="S24" s="21">
        <f t="shared" si="1"/>
        <v>1300</v>
      </c>
      <c r="T24" s="22" t="str">
        <f t="shared" si="1"/>
        <v>-</v>
      </c>
    </row>
    <row r="25" spans="2:20" ht="15" thickBot="1" x14ac:dyDescent="0.35">
      <c r="B25" s="21" t="s">
        <v>29</v>
      </c>
      <c r="C25" s="21">
        <v>241</v>
      </c>
      <c r="D25" s="21">
        <v>102.47</v>
      </c>
      <c r="E25" s="21">
        <v>882.2</v>
      </c>
      <c r="F25" s="21" t="s">
        <v>110</v>
      </c>
      <c r="G25" s="21" t="s">
        <v>104</v>
      </c>
      <c r="H25" s="21">
        <v>12</v>
      </c>
      <c r="I25" s="21" t="s">
        <v>313</v>
      </c>
      <c r="J25" s="22" t="s">
        <v>1</v>
      </c>
      <c r="L25" s="21" t="str">
        <f t="shared" si="1"/>
        <v>TC_Ad_Delete user</v>
      </c>
      <c r="M25" s="21">
        <f t="shared" si="1"/>
        <v>241</v>
      </c>
      <c r="N25" s="21">
        <f t="shared" si="1"/>
        <v>102.47</v>
      </c>
      <c r="O25" s="21">
        <f t="shared" si="1"/>
        <v>882.2</v>
      </c>
      <c r="P25" s="21">
        <f t="shared" si="1"/>
        <v>1310</v>
      </c>
      <c r="Q25" s="21">
        <f t="shared" si="1"/>
        <v>1790</v>
      </c>
      <c r="R25" s="21">
        <f t="shared" si="1"/>
        <v>12</v>
      </c>
      <c r="S25" s="21">
        <f t="shared" si="1"/>
        <v>1800</v>
      </c>
      <c r="T25" s="22" t="str">
        <f t="shared" si="1"/>
        <v>-</v>
      </c>
    </row>
    <row r="26" spans="2:20" ht="15" thickBot="1" x14ac:dyDescent="0.35">
      <c r="B26" s="21" t="s">
        <v>34</v>
      </c>
      <c r="C26" s="21">
        <v>238</v>
      </c>
      <c r="D26" s="21">
        <v>130.15</v>
      </c>
      <c r="E26" s="21">
        <v>524.20000000000005</v>
      </c>
      <c r="F26" s="21" t="s">
        <v>125</v>
      </c>
      <c r="G26" s="21" t="s">
        <v>375</v>
      </c>
      <c r="H26" s="21">
        <v>15</v>
      </c>
      <c r="I26" s="21" t="s">
        <v>375</v>
      </c>
      <c r="J26" s="22" t="s">
        <v>1</v>
      </c>
      <c r="L26" s="21" t="str">
        <f t="shared" si="1"/>
        <v>TC_Ad_Add user</v>
      </c>
      <c r="M26" s="21">
        <f t="shared" si="1"/>
        <v>238</v>
      </c>
      <c r="N26" s="21">
        <f t="shared" si="1"/>
        <v>130.15</v>
      </c>
      <c r="O26" s="21">
        <f t="shared" si="1"/>
        <v>524.20000000000005</v>
      </c>
      <c r="P26" s="21">
        <f t="shared" si="1"/>
        <v>1110</v>
      </c>
      <c r="Q26" s="21">
        <f t="shared" si="1"/>
        <v>6550</v>
      </c>
      <c r="R26" s="21">
        <f t="shared" si="1"/>
        <v>15</v>
      </c>
      <c r="S26" s="21">
        <f t="shared" si="1"/>
        <v>6550</v>
      </c>
      <c r="T26" s="22" t="str">
        <f t="shared" si="1"/>
        <v>-</v>
      </c>
    </row>
    <row r="27" spans="2:20" ht="15" thickBot="1" x14ac:dyDescent="0.35">
      <c r="B27" s="21" t="s">
        <v>31</v>
      </c>
      <c r="C27" s="21">
        <v>289</v>
      </c>
      <c r="D27" s="21">
        <v>447.58</v>
      </c>
      <c r="E27" s="21" t="s">
        <v>299</v>
      </c>
      <c r="F27" s="21" t="s">
        <v>319</v>
      </c>
      <c r="G27" s="21" t="s">
        <v>376</v>
      </c>
      <c r="H27" s="21">
        <v>51</v>
      </c>
      <c r="I27" s="21" t="s">
        <v>376</v>
      </c>
      <c r="J27" s="22">
        <v>133</v>
      </c>
      <c r="L27" s="21" t="str">
        <f t="shared" si="1"/>
        <v>TC_Ed_Editpost</v>
      </c>
      <c r="M27" s="21">
        <f t="shared" si="1"/>
        <v>289</v>
      </c>
      <c r="N27" s="21">
        <f t="shared" si="1"/>
        <v>447.58</v>
      </c>
      <c r="O27" s="21">
        <f t="shared" si="1"/>
        <v>1490</v>
      </c>
      <c r="P27" s="21">
        <f t="shared" si="1"/>
        <v>3250</v>
      </c>
      <c r="Q27" s="21">
        <f t="shared" si="1"/>
        <v>6650</v>
      </c>
      <c r="R27" s="21">
        <f t="shared" si="1"/>
        <v>51</v>
      </c>
      <c r="S27" s="21">
        <f t="shared" si="1"/>
        <v>6650</v>
      </c>
      <c r="T27" s="22">
        <f t="shared" si="1"/>
        <v>133</v>
      </c>
    </row>
    <row r="28" spans="2:20" ht="15" thickBot="1" x14ac:dyDescent="0.35">
      <c r="B28" s="21" t="s">
        <v>35</v>
      </c>
      <c r="C28" s="21" t="s">
        <v>377</v>
      </c>
      <c r="D28" s="21">
        <v>46.64</v>
      </c>
      <c r="E28" s="21">
        <v>412.9</v>
      </c>
      <c r="F28" s="21" t="s">
        <v>234</v>
      </c>
      <c r="G28" s="21" t="s">
        <v>70</v>
      </c>
      <c r="H28" s="21">
        <v>1</v>
      </c>
      <c r="I28" s="21" t="s">
        <v>378</v>
      </c>
      <c r="J28" s="22">
        <v>25</v>
      </c>
      <c r="L28" s="21" t="str">
        <f t="shared" si="1"/>
        <v>Open Random post</v>
      </c>
      <c r="M28" s="21">
        <f t="shared" si="1"/>
        <v>5530</v>
      </c>
      <c r="N28" s="21">
        <f t="shared" si="1"/>
        <v>46.64</v>
      </c>
      <c r="O28" s="21">
        <f t="shared" si="1"/>
        <v>412.9</v>
      </c>
      <c r="P28" s="21">
        <f t="shared" si="1"/>
        <v>1030</v>
      </c>
      <c r="Q28" s="21">
        <f t="shared" si="1"/>
        <v>2480</v>
      </c>
      <c r="R28" s="21">
        <f t="shared" si="1"/>
        <v>1</v>
      </c>
      <c r="S28" s="21">
        <f t="shared" si="1"/>
        <v>4840</v>
      </c>
      <c r="T28" s="22">
        <f t="shared" si="1"/>
        <v>25</v>
      </c>
    </row>
    <row r="29" spans="2:20" ht="15" thickBot="1" x14ac:dyDescent="0.35">
      <c r="B29" s="21" t="s">
        <v>30</v>
      </c>
      <c r="C29" s="21" t="s">
        <v>213</v>
      </c>
      <c r="D29" s="21">
        <v>57.92</v>
      </c>
      <c r="E29" s="21">
        <v>441</v>
      </c>
      <c r="F29" s="21">
        <v>998.8</v>
      </c>
      <c r="G29" s="21" t="s">
        <v>281</v>
      </c>
      <c r="H29" s="21">
        <v>0</v>
      </c>
      <c r="I29" s="21" t="s">
        <v>116</v>
      </c>
      <c r="J29" s="22">
        <v>14</v>
      </c>
      <c r="L29" s="21" t="str">
        <f t="shared" si="1"/>
        <v>Open first post</v>
      </c>
      <c r="M29" s="21">
        <f t="shared" si="1"/>
        <v>2930</v>
      </c>
      <c r="N29" s="21">
        <f t="shared" si="1"/>
        <v>57.92</v>
      </c>
      <c r="O29" s="21">
        <f t="shared" si="1"/>
        <v>441</v>
      </c>
      <c r="P29" s="21">
        <f t="shared" si="1"/>
        <v>998.8</v>
      </c>
      <c r="Q29" s="21">
        <f t="shared" si="1"/>
        <v>4030.0000000000005</v>
      </c>
      <c r="R29" s="21">
        <f t="shared" si="1"/>
        <v>0</v>
      </c>
      <c r="S29" s="21">
        <f t="shared" si="1"/>
        <v>4040</v>
      </c>
      <c r="T29" s="22">
        <f t="shared" si="1"/>
        <v>14</v>
      </c>
    </row>
    <row r="30" spans="2:20" ht="15" thickBot="1" x14ac:dyDescent="0.35">
      <c r="B30" s="21" t="s">
        <v>32</v>
      </c>
      <c r="C30" s="21" t="s">
        <v>379</v>
      </c>
      <c r="D30" s="21">
        <v>131.11000000000001</v>
      </c>
      <c r="E30" s="21">
        <v>545.6</v>
      </c>
      <c r="F30" s="21" t="s">
        <v>360</v>
      </c>
      <c r="G30" s="21" t="s">
        <v>380</v>
      </c>
      <c r="H30" s="21">
        <v>0</v>
      </c>
      <c r="I30" s="21" t="s">
        <v>380</v>
      </c>
      <c r="J30" s="22">
        <v>9</v>
      </c>
      <c r="L30" s="21" t="str">
        <f t="shared" si="1"/>
        <v>leave a comment</v>
      </c>
      <c r="M30" s="21">
        <f t="shared" si="1"/>
        <v>1740</v>
      </c>
      <c r="N30" s="21">
        <f t="shared" si="1"/>
        <v>131.11000000000001</v>
      </c>
      <c r="O30" s="21">
        <f t="shared" si="1"/>
        <v>545.6</v>
      </c>
      <c r="P30" s="21">
        <f t="shared" si="1"/>
        <v>2040</v>
      </c>
      <c r="Q30" s="21">
        <f t="shared" si="1"/>
        <v>4520</v>
      </c>
      <c r="R30" s="21">
        <f t="shared" si="1"/>
        <v>0</v>
      </c>
      <c r="S30" s="21">
        <f t="shared" si="1"/>
        <v>4520</v>
      </c>
      <c r="T30" s="22">
        <f t="shared" si="1"/>
        <v>9</v>
      </c>
    </row>
    <row r="31" spans="2:20" ht="15" thickBot="1" x14ac:dyDescent="0.35">
      <c r="B31" s="21" t="s">
        <v>21</v>
      </c>
      <c r="C31" s="21">
        <v>479</v>
      </c>
      <c r="D31" s="21">
        <v>150.58000000000001</v>
      </c>
      <c r="E31" s="21">
        <v>639.4</v>
      </c>
      <c r="F31" s="21" t="s">
        <v>133</v>
      </c>
      <c r="G31" s="21" t="s">
        <v>353</v>
      </c>
      <c r="H31" s="21">
        <v>18</v>
      </c>
      <c r="I31" s="21" t="s">
        <v>353</v>
      </c>
      <c r="J31" s="22">
        <v>1</v>
      </c>
      <c r="L31" s="21" t="str">
        <f t="shared" ref="L31" si="2">IF(ISERR(FIND(" K",B31,1)),B31,REPLACE(B31,FIND(" K",B31,1),2,"")*1000)</f>
        <v>TC_Ad_Open Users page</v>
      </c>
      <c r="M31" s="21">
        <f t="shared" ref="M31" si="3">IF(ISERR(FIND(" K",C31,1)),C31,REPLACE(C31,FIND(" K",C31,1),2,"")*1000)</f>
        <v>479</v>
      </c>
      <c r="N31" s="21">
        <f t="shared" ref="N31" si="4">IF(ISERR(FIND(" K",D31,1)),D31,REPLACE(D31,FIND(" K",D31,1),2,"")*1000)</f>
        <v>150.58000000000001</v>
      </c>
      <c r="O31" s="21">
        <f t="shared" ref="O31" si="5">IF(ISERR(FIND(" K",E31,1)),E31,REPLACE(E31,FIND(" K",E31,1),2,"")*1000)</f>
        <v>639.4</v>
      </c>
      <c r="P31" s="21">
        <f t="shared" ref="P31" si="6">IF(ISERR(FIND(" K",F31,1)),F31,REPLACE(F31,FIND(" K",F31,1),2,"")*1000)</f>
        <v>1120</v>
      </c>
      <c r="Q31" s="21">
        <f t="shared" ref="Q31" si="7">IF(ISERR(FIND(" K",G31,1)),G31,REPLACE(G31,FIND(" K",G31,1),2,"")*1000)</f>
        <v>2340</v>
      </c>
      <c r="R31" s="21">
        <f t="shared" ref="R31" si="8">IF(ISERR(FIND(" K",H31,1)),H31,REPLACE(H31,FIND(" K",H31,1),2,"")*1000)</f>
        <v>18</v>
      </c>
      <c r="S31" s="21">
        <f t="shared" ref="S31" si="9">IF(ISERR(FIND(" K",I31,1)),I31,REPLACE(I31,FIND(" K",I31,1),2,"")*1000)</f>
        <v>2340</v>
      </c>
      <c r="T31" s="22">
        <f t="shared" ref="T31" si="10">IF(ISERR(FIND(" K",J31,1)),J31,REPLACE(J31,FIND(" K",J31,1),2,"")*1000)</f>
        <v>1</v>
      </c>
    </row>
    <row r="32" spans="2:20" x14ac:dyDescent="0.3">
      <c r="L32" s="1" t="s">
        <v>419</v>
      </c>
      <c r="M32" s="1" t="s">
        <v>418</v>
      </c>
    </row>
    <row r="33" spans="12:15" x14ac:dyDescent="0.3">
      <c r="L33" t="s">
        <v>71</v>
      </c>
      <c r="M33">
        <v>36.200000000000003</v>
      </c>
    </row>
    <row r="34" spans="12:15" x14ac:dyDescent="0.3">
      <c r="L34" t="s">
        <v>72</v>
      </c>
      <c r="M34">
        <v>30</v>
      </c>
    </row>
    <row r="35" spans="12:15" x14ac:dyDescent="0.3">
      <c r="L35" t="s">
        <v>73</v>
      </c>
      <c r="M35">
        <v>48.6</v>
      </c>
    </row>
    <row r="36" spans="12:15" x14ac:dyDescent="0.3">
      <c r="L36" t="s">
        <v>74</v>
      </c>
      <c r="M36">
        <v>32.6</v>
      </c>
    </row>
    <row r="37" spans="12:15" x14ac:dyDescent="0.3">
      <c r="L37" t="s">
        <v>75</v>
      </c>
      <c r="M37">
        <v>60.5</v>
      </c>
    </row>
    <row r="38" spans="12:15" x14ac:dyDescent="0.3">
      <c r="L38" t="s">
        <v>76</v>
      </c>
      <c r="M38">
        <v>52</v>
      </c>
    </row>
    <row r="39" spans="12:15" x14ac:dyDescent="0.3">
      <c r="L39" t="s">
        <v>92</v>
      </c>
      <c r="M39" s="28" t="s">
        <v>81</v>
      </c>
      <c r="N39" s="24" t="s">
        <v>381</v>
      </c>
    </row>
    <row r="40" spans="12:15" x14ac:dyDescent="0.3">
      <c r="L40" t="s">
        <v>77</v>
      </c>
      <c r="M40" s="7">
        <f>(O40-N40)/1000</f>
        <v>909.22299999999996</v>
      </c>
      <c r="N40" t="str">
        <f>MID(N39,FIND("&amp;from=",N39,1)+6,13)</f>
        <v>1679487541784</v>
      </c>
      <c r="O40" t="str">
        <f>MID(N39,FIND("&amp;to=",N39,1)+4,13)</f>
        <v>1679488451007</v>
      </c>
    </row>
    <row r="42" spans="12:15" x14ac:dyDescent="0.3">
      <c r="L42" t="s">
        <v>78</v>
      </c>
      <c r="M42">
        <v>27160</v>
      </c>
    </row>
    <row r="43" spans="12:15" x14ac:dyDescent="0.3">
      <c r="L43" t="s">
        <v>79</v>
      </c>
      <c r="M43">
        <v>182</v>
      </c>
    </row>
    <row r="44" spans="12:15" x14ac:dyDescent="0.3">
      <c r="L44" t="s">
        <v>80</v>
      </c>
      <c r="M44" s="6">
        <f>M43/M42*100</f>
        <v>0.67010309278350511</v>
      </c>
    </row>
  </sheetData>
  <hyperlinks>
    <hyperlink ref="N39" r:id="rId1" xr:uid="{A529E067-1E4B-4415-B6D6-E89FED20FFE9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Avg_CPUs=6</vt:lpstr>
      <vt:lpstr>Pct90_CPUs=6</vt:lpstr>
      <vt:lpstr>Avg_RAM=6</vt:lpstr>
      <vt:lpstr>Pct90_RAM=6</vt:lpstr>
      <vt:lpstr>1x6Gb</vt:lpstr>
      <vt:lpstr>2x6Gb</vt:lpstr>
      <vt:lpstr>3x6Gb</vt:lpstr>
      <vt:lpstr>4x6Gb</vt:lpstr>
      <vt:lpstr>6x2Gb</vt:lpstr>
      <vt:lpstr>6x3Gb</vt:lpstr>
      <vt:lpstr>6x4Gb</vt:lpstr>
      <vt:lpstr>6x6Gb</vt:lpstr>
      <vt:lpstr>DB_1x6Gb</vt:lpstr>
      <vt:lpstr>DB_2x6Gb</vt:lpstr>
      <vt:lpstr>DB_3x6Gb</vt:lpstr>
      <vt:lpstr>DB_4x6Gb</vt:lpstr>
      <vt:lpstr>DB_6x2Gb</vt:lpstr>
      <vt:lpstr>DB_6x3Gb</vt:lpstr>
      <vt:lpstr>DB_6x4Gb</vt:lpstr>
      <vt:lpstr>DB_6x6Gb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Serhii Diedov</dc:creator>
  <cp:lastModifiedBy>Serhii Diedov</cp:lastModifiedBy>
  <dcterms:created xsi:type="dcterms:W3CDTF">2023-03-07T17:20:31Z</dcterms:created>
  <dcterms:modified xsi:type="dcterms:W3CDTF">2023-03-27T16:49:23Z</dcterms:modified>
</cp:coreProperties>
</file>