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TMP\performance-testing-gmp\HW11\"/>
    </mc:Choice>
  </mc:AlternateContent>
  <xr:revisionPtr revIDLastSave="0" documentId="8_{FBBC2D9B-AD5B-49E0-9D41-2C79384704A2}" xr6:coauthVersionLast="47" xr6:coauthVersionMax="47" xr10:uidLastSave="{00000000-0000-0000-0000-000000000000}"/>
  <bookViews>
    <workbookView xWindow="-108" yWindow="-108" windowWidth="23256" windowHeight="12576" tabRatio="732" activeTab="1" xr2:uid="{49A56271-448D-44D4-9E60-B8136E6F6394}"/>
  </bookViews>
  <sheets>
    <sheet name="&gt;&gt;&gt;" sheetId="11" r:id="rId1"/>
    <sheet name="MIX_Avg" sheetId="28" r:id="rId2"/>
    <sheet name="MIX_Pct90" sheetId="29" r:id="rId3"/>
    <sheet name="70% capacity" sheetId="2" r:id="rId4"/>
    <sheet name="120% capacity" sheetId="3" r:id="rId5"/>
    <sheet name="200% capacity" sheetId="4" r:id="rId6"/>
    <sheet name="300% capacity" sheetId="5" r:id="rId7"/>
    <sheet name="500% capacity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5" i="5" l="1"/>
  <c r="M45" i="6"/>
  <c r="O41" i="6"/>
  <c r="M41" i="6" s="1"/>
  <c r="N41" i="6"/>
  <c r="B1" i="6" a="1"/>
  <c r="B1" i="6" s="1"/>
  <c r="B1" i="5" a="1"/>
  <c r="B1" i="5" s="1"/>
  <c r="B1" i="4" a="1"/>
  <c r="B1" i="4" s="1"/>
  <c r="B1" i="3" a="1"/>
  <c r="B1" i="3" s="1"/>
  <c r="B1" i="2" a="1"/>
  <c r="B1" i="2" s="1"/>
  <c r="O41" i="2" l="1"/>
  <c r="N41" i="2"/>
  <c r="O41" i="3"/>
  <c r="N41" i="3"/>
  <c r="O41" i="4"/>
  <c r="M41" i="4" s="1"/>
  <c r="N41" i="4"/>
  <c r="O41" i="5"/>
  <c r="M41" i="5" s="1"/>
  <c r="N41" i="5"/>
  <c r="G5" i="11"/>
  <c r="G35" i="29"/>
  <c r="F35" i="29"/>
  <c r="E35" i="29"/>
  <c r="D35" i="29"/>
  <c r="C35" i="29"/>
  <c r="B79" i="28"/>
  <c r="B76" i="28"/>
  <c r="B73" i="28"/>
  <c r="B70" i="28"/>
  <c r="B67" i="28"/>
  <c r="B64" i="28"/>
  <c r="B61" i="28"/>
  <c r="B58" i="28"/>
  <c r="B55" i="28"/>
  <c r="B52" i="28"/>
  <c r="G35" i="28"/>
  <c r="G49" i="28" s="1"/>
  <c r="F35" i="28"/>
  <c r="F49" i="28" s="1"/>
  <c r="E35" i="28"/>
  <c r="E49" i="28" s="1"/>
  <c r="D35" i="28"/>
  <c r="D49" i="28" s="1"/>
  <c r="C35" i="28"/>
  <c r="C49" i="28" s="1"/>
  <c r="F13" i="29"/>
  <c r="E13" i="29"/>
  <c r="D2" i="29"/>
  <c r="G10" i="29"/>
  <c r="G29" i="29"/>
  <c r="E21" i="29"/>
  <c r="E8" i="29"/>
  <c r="C24" i="29"/>
  <c r="G21" i="29"/>
  <c r="F22" i="29"/>
  <c r="C10" i="29"/>
  <c r="E19" i="29"/>
  <c r="G15" i="29"/>
  <c r="C11" i="29"/>
  <c r="F30" i="29"/>
  <c r="E17" i="29"/>
  <c r="F6" i="29"/>
  <c r="F25" i="29"/>
  <c r="G26" i="29"/>
  <c r="E27" i="29"/>
  <c r="F8" i="29"/>
  <c r="G23" i="29"/>
  <c r="G31" i="29"/>
  <c r="F31" i="29"/>
  <c r="F21" i="29"/>
  <c r="C22" i="29"/>
  <c r="G11" i="29"/>
  <c r="E29" i="29"/>
  <c r="E25" i="29"/>
  <c r="F15" i="29"/>
  <c r="C31" i="29"/>
  <c r="G17" i="29"/>
  <c r="G27" i="29"/>
  <c r="F23" i="29"/>
  <c r="C5" i="29"/>
  <c r="C25" i="29"/>
  <c r="C15" i="29"/>
  <c r="G9" i="29"/>
  <c r="G18" i="29"/>
  <c r="F9" i="29"/>
  <c r="G25" i="29"/>
  <c r="C18" i="29"/>
  <c r="G14" i="29"/>
  <c r="F14" i="29"/>
  <c r="F11" i="29"/>
  <c r="C27" i="29"/>
  <c r="E14" i="29"/>
  <c r="E5" i="29"/>
  <c r="C16" i="29"/>
  <c r="G6" i="29"/>
  <c r="G20" i="29"/>
  <c r="G22" i="29"/>
  <c r="C20" i="29"/>
  <c r="E23" i="29"/>
  <c r="F7" i="29"/>
  <c r="E9" i="29"/>
  <c r="E6" i="29"/>
  <c r="F27" i="29"/>
  <c r="F29" i="29"/>
  <c r="E12" i="29"/>
  <c r="E7" i="29"/>
  <c r="G28" i="29"/>
  <c r="C6" i="29"/>
  <c r="G7" i="29"/>
  <c r="F19" i="29"/>
  <c r="G30" i="29"/>
  <c r="C14" i="29"/>
  <c r="C23" i="29"/>
  <c r="G24" i="29"/>
  <c r="G12" i="29"/>
  <c r="C26" i="29"/>
  <c r="F12" i="29"/>
  <c r="C13" i="29"/>
  <c r="F4" i="29"/>
  <c r="F5" i="29"/>
  <c r="F16" i="29"/>
  <c r="F17" i="29"/>
  <c r="C29" i="29"/>
  <c r="E11" i="29"/>
  <c r="C28" i="29"/>
  <c r="C2" i="29"/>
  <c r="E15" i="29"/>
  <c r="C21" i="29"/>
  <c r="C30" i="29"/>
  <c r="E4" i="29"/>
  <c r="C19" i="29"/>
  <c r="E31" i="29"/>
  <c r="G2" i="29"/>
  <c r="E16" i="29"/>
  <c r="C7" i="29"/>
  <c r="G19" i="29"/>
  <c r="G4" i="29"/>
  <c r="C8" i="29"/>
  <c r="M41" i="3" l="1"/>
  <c r="M41" i="2"/>
  <c r="C27" i="28"/>
  <c r="G25" i="28"/>
  <c r="C45" i="28"/>
  <c r="E7" i="28"/>
  <c r="E31" i="28"/>
  <c r="C23" i="28"/>
  <c r="E45" i="28"/>
  <c r="G38" i="28"/>
  <c r="E36" i="28"/>
  <c r="E12" i="28"/>
  <c r="G36" i="28"/>
  <c r="F23" i="28"/>
  <c r="G30" i="28"/>
  <c r="E43" i="28"/>
  <c r="E50" i="28"/>
  <c r="C29" i="28"/>
  <c r="F21" i="28"/>
  <c r="C8" i="28"/>
  <c r="E75" i="28"/>
  <c r="G44" i="28"/>
  <c r="C20" i="28"/>
  <c r="E25" i="28"/>
  <c r="G5" i="29"/>
  <c r="G45" i="28"/>
  <c r="E10" i="29"/>
  <c r="G22" i="28"/>
  <c r="E16" i="28"/>
  <c r="C77" i="28"/>
  <c r="F28" i="28"/>
  <c r="F18" i="28"/>
  <c r="G31" i="28"/>
  <c r="F37" i="28"/>
  <c r="G27" i="28"/>
  <c r="C36" i="28"/>
  <c r="E28" i="29"/>
  <c r="E46" i="28"/>
  <c r="G5" i="28"/>
  <c r="C43" i="28"/>
  <c r="E17" i="28"/>
  <c r="G26" i="28"/>
  <c r="C21" i="28"/>
  <c r="E40" i="28"/>
  <c r="F19" i="28"/>
  <c r="F24" i="29"/>
  <c r="F39" i="28"/>
  <c r="F40" i="28"/>
  <c r="E20" i="29"/>
  <c r="E6" i="28"/>
  <c r="E41" i="28"/>
  <c r="E22" i="28"/>
  <c r="F24" i="28"/>
  <c r="F27" i="28"/>
  <c r="F22" i="28"/>
  <c r="G23" i="28"/>
  <c r="E44" i="28"/>
  <c r="F14" i="28"/>
  <c r="E15" i="28"/>
  <c r="C12" i="28"/>
  <c r="C15" i="28"/>
  <c r="C31" i="28"/>
  <c r="C18" i="28"/>
  <c r="C13" i="28"/>
  <c r="G16" i="29"/>
  <c r="C2" i="28"/>
  <c r="F7" i="28"/>
  <c r="C22" i="28"/>
  <c r="G14" i="28"/>
  <c r="E13" i="28"/>
  <c r="F2" i="29"/>
  <c r="G7" i="28"/>
  <c r="G75" i="28"/>
  <c r="C4" i="29"/>
  <c r="C39" i="28"/>
  <c r="E24" i="29"/>
  <c r="E30" i="28"/>
  <c r="E39" i="28"/>
  <c r="E27" i="28"/>
  <c r="E22" i="29"/>
  <c r="F38" i="28"/>
  <c r="G13" i="29"/>
  <c r="F30" i="28"/>
  <c r="G4" i="28"/>
  <c r="F6" i="28"/>
  <c r="C12" i="29"/>
  <c r="D2" i="28"/>
  <c r="G11" i="28"/>
  <c r="C38" i="28"/>
  <c r="E8" i="28"/>
  <c r="F44" i="28"/>
  <c r="C37" i="28"/>
  <c r="C16" i="28"/>
  <c r="F10" i="28"/>
  <c r="E26" i="28"/>
  <c r="E9" i="28"/>
  <c r="E23" i="28"/>
  <c r="G29" i="28"/>
  <c r="C60" i="28"/>
  <c r="G28" i="28"/>
  <c r="E18" i="29"/>
  <c r="C63" i="28"/>
  <c r="F72" i="28"/>
  <c r="E19" i="28"/>
  <c r="G18" i="28"/>
  <c r="E10" i="28"/>
  <c r="C11" i="28"/>
  <c r="F29" i="28"/>
  <c r="E4" i="28"/>
  <c r="E24" i="28"/>
  <c r="G17" i="28"/>
  <c r="G15" i="28"/>
  <c r="F26" i="28"/>
  <c r="G8" i="29"/>
  <c r="F2" i="28"/>
  <c r="E5" i="28"/>
  <c r="F4" i="28"/>
  <c r="G2" i="28"/>
  <c r="E21" i="28"/>
  <c r="F10" i="29"/>
  <c r="G10" i="28"/>
  <c r="F25" i="28"/>
  <c r="F41" i="28"/>
  <c r="E2" i="29"/>
  <c r="F36" i="28"/>
  <c r="F15" i="28"/>
  <c r="E28" i="28"/>
  <c r="C41" i="28"/>
  <c r="G24" i="28"/>
  <c r="G37" i="28"/>
  <c r="F12" i="28"/>
  <c r="F42" i="28"/>
  <c r="F8" i="28"/>
  <c r="E42" i="28"/>
  <c r="C7" i="28"/>
  <c r="C17" i="28"/>
  <c r="G42" i="28"/>
  <c r="G41" i="28"/>
  <c r="C9" i="29"/>
  <c r="C42" i="28"/>
  <c r="C25" i="28"/>
  <c r="G21" i="28"/>
  <c r="G19" i="28"/>
  <c r="G6" i="28"/>
  <c r="E20" i="28"/>
  <c r="F13" i="28"/>
  <c r="G9" i="28"/>
  <c r="C4" i="28"/>
  <c r="F43" i="28"/>
  <c r="C17" i="29"/>
  <c r="F20" i="28"/>
  <c r="C30" i="28"/>
  <c r="C26" i="28"/>
  <c r="F31" i="28"/>
  <c r="F26" i="29"/>
  <c r="F28" i="29"/>
  <c r="E26" i="29"/>
  <c r="C9" i="28"/>
  <c r="G20" i="28"/>
  <c r="C24" i="28"/>
  <c r="G40" i="28"/>
  <c r="G16" i="28"/>
  <c r="G39" i="28"/>
  <c r="G43" i="28"/>
  <c r="E30" i="29"/>
  <c r="C5" i="28"/>
  <c r="F45" i="28"/>
  <c r="E37" i="28"/>
  <c r="E14" i="28"/>
  <c r="C14" i="28"/>
  <c r="C28" i="28"/>
  <c r="F18" i="29"/>
  <c r="E11" i="28"/>
  <c r="G12" i="28"/>
  <c r="G13" i="28"/>
  <c r="F20" i="29"/>
  <c r="F16" i="28"/>
  <c r="C6" i="28"/>
  <c r="C40" i="28"/>
  <c r="G8" i="28"/>
  <c r="C10" i="28"/>
  <c r="F9" i="28"/>
  <c r="F5" i="28"/>
  <c r="F17" i="28"/>
  <c r="C44" i="28"/>
  <c r="F11" i="28"/>
  <c r="G46" i="28"/>
  <c r="E18" i="28"/>
  <c r="E29" i="28"/>
  <c r="C19" i="28"/>
  <c r="E38" i="28"/>
  <c r="E2" i="28"/>
  <c r="E1" i="28" l="1"/>
  <c r="E1" i="29"/>
  <c r="E37" i="29"/>
  <c r="F37" i="29"/>
  <c r="G37" i="29"/>
  <c r="E36" i="29"/>
  <c r="E38" i="29"/>
  <c r="F36" i="29"/>
  <c r="F38" i="29"/>
  <c r="G36" i="29"/>
  <c r="G38" i="29"/>
  <c r="C38" i="29"/>
  <c r="C37" i="29"/>
  <c r="C36" i="29"/>
  <c r="L31" i="6" l="1"/>
  <c r="M31" i="6"/>
  <c r="N31" i="6"/>
  <c r="O31" i="6"/>
  <c r="P31" i="6"/>
  <c r="Q31" i="6"/>
  <c r="R31" i="6"/>
  <c r="S31" i="6"/>
  <c r="T31" i="6"/>
  <c r="L31" i="3"/>
  <c r="M31" i="3"/>
  <c r="N31" i="3"/>
  <c r="O31" i="3"/>
  <c r="P31" i="3"/>
  <c r="Q31" i="3"/>
  <c r="R31" i="3"/>
  <c r="S31" i="3"/>
  <c r="T31" i="3"/>
  <c r="M45" i="4"/>
  <c r="M45" i="3"/>
  <c r="M45" i="2"/>
  <c r="L31" i="2"/>
  <c r="M31" i="2"/>
  <c r="N31" i="2"/>
  <c r="O31" i="2"/>
  <c r="P31" i="2"/>
  <c r="Q31" i="2"/>
  <c r="R31" i="2"/>
  <c r="S31" i="2"/>
  <c r="T31" i="2"/>
  <c r="L31" i="4"/>
  <c r="M31" i="4"/>
  <c r="N31" i="4"/>
  <c r="O31" i="4"/>
  <c r="P31" i="4"/>
  <c r="Q31" i="4"/>
  <c r="R31" i="4"/>
  <c r="S31" i="4"/>
  <c r="T31" i="4"/>
  <c r="L31" i="5"/>
  <c r="M31" i="5"/>
  <c r="N31" i="5"/>
  <c r="O31" i="5"/>
  <c r="P31" i="5"/>
  <c r="Q31" i="5"/>
  <c r="R31" i="5"/>
  <c r="S31" i="5"/>
  <c r="T31" i="5"/>
  <c r="C46" i="28"/>
  <c r="F54" i="28"/>
  <c r="E77" i="28"/>
  <c r="F62" i="28"/>
  <c r="E66" i="28"/>
  <c r="C69" i="28"/>
  <c r="C65" i="28"/>
  <c r="G63" i="28"/>
  <c r="E69" i="28"/>
  <c r="G78" i="28"/>
  <c r="D66" i="28"/>
  <c r="D44" i="28"/>
  <c r="D78" i="28"/>
  <c r="D10" i="29"/>
  <c r="D60" i="28"/>
  <c r="D9" i="28"/>
  <c r="D53" i="28"/>
  <c r="D26" i="29"/>
  <c r="D24" i="28"/>
  <c r="D21" i="29"/>
  <c r="D8" i="28"/>
  <c r="G59" i="28"/>
  <c r="D29" i="29"/>
  <c r="D65" i="28"/>
  <c r="C74" i="28"/>
  <c r="D7" i="28"/>
  <c r="D20" i="28"/>
  <c r="F46" i="28"/>
  <c r="E57" i="28"/>
  <c r="C59" i="28"/>
  <c r="G77" i="28"/>
  <c r="G54" i="28"/>
  <c r="C53" i="28"/>
  <c r="F51" i="28"/>
  <c r="G66" i="28"/>
  <c r="G57" i="28"/>
  <c r="G51" i="28"/>
  <c r="D18" i="28"/>
  <c r="D27" i="28"/>
  <c r="D56" i="28"/>
  <c r="D31" i="29"/>
  <c r="D72" i="28"/>
  <c r="D43" i="28"/>
  <c r="D11" i="29"/>
  <c r="D39" i="28"/>
  <c r="D8" i="29"/>
  <c r="D13" i="29"/>
  <c r="D5" i="29"/>
  <c r="F66" i="28"/>
  <c r="D4" i="28"/>
  <c r="F68" i="28"/>
  <c r="F50" i="28"/>
  <c r="D15" i="28"/>
  <c r="E71" i="28"/>
  <c r="C51" i="28"/>
  <c r="F69" i="28"/>
  <c r="E65" i="28"/>
  <c r="F71" i="28"/>
  <c r="F75" i="28"/>
  <c r="E68" i="28"/>
  <c r="G62" i="28"/>
  <c r="G68" i="28"/>
  <c r="C75" i="28"/>
  <c r="D9" i="29"/>
  <c r="D75" i="28"/>
  <c r="D42" i="28"/>
  <c r="D63" i="28"/>
  <c r="D15" i="29"/>
  <c r="D38" i="28"/>
  <c r="D12" i="29"/>
  <c r="D10" i="28"/>
  <c r="D51" i="28"/>
  <c r="D28" i="29"/>
  <c r="E56" i="28"/>
  <c r="D30" i="28"/>
  <c r="D31" i="28"/>
  <c r="D17" i="28"/>
  <c r="G53" i="28"/>
  <c r="C66" i="28"/>
  <c r="D14" i="28"/>
  <c r="D23" i="28"/>
  <c r="G65" i="28"/>
  <c r="C56" i="28"/>
  <c r="C50" i="28"/>
  <c r="C57" i="28"/>
  <c r="E72" i="28"/>
  <c r="G69" i="28"/>
  <c r="F57" i="28"/>
  <c r="F77" i="28"/>
  <c r="F60" i="28"/>
  <c r="D69" i="28"/>
  <c r="D23" i="29"/>
  <c r="D4" i="29"/>
  <c r="D19" i="28"/>
  <c r="D24" i="29"/>
  <c r="D74" i="28"/>
  <c r="D16" i="29"/>
  <c r="D41" i="28"/>
  <c r="D6" i="29"/>
  <c r="D36" i="28"/>
  <c r="D6" i="28"/>
  <c r="F56" i="28"/>
  <c r="E60" i="28"/>
  <c r="D50" i="28"/>
  <c r="E74" i="28"/>
  <c r="G71" i="28"/>
  <c r="D27" i="29"/>
  <c r="D7" i="29"/>
  <c r="G60" i="28"/>
  <c r="E54" i="28"/>
  <c r="C54" i="28"/>
  <c r="E62" i="28"/>
  <c r="C78" i="28"/>
  <c r="F63" i="28"/>
  <c r="C71" i="28"/>
  <c r="E59" i="28"/>
  <c r="F53" i="28"/>
  <c r="D54" i="28"/>
  <c r="D18" i="29"/>
  <c r="D14" i="29"/>
  <c r="D40" i="28"/>
  <c r="D29" i="28"/>
  <c r="D71" i="28"/>
  <c r="D22" i="29"/>
  <c r="D19" i="29"/>
  <c r="D16" i="28"/>
  <c r="D11" i="28"/>
  <c r="D37" i="28"/>
  <c r="G72" i="28"/>
  <c r="C62" i="28"/>
  <c r="D26" i="28"/>
  <c r="D25" i="28"/>
  <c r="F65" i="28"/>
  <c r="D5" i="28"/>
  <c r="D46" i="28"/>
  <c r="G74" i="28"/>
  <c r="E63" i="28"/>
  <c r="F74" i="28"/>
  <c r="E53" i="28"/>
  <c r="G50" i="28"/>
  <c r="C72" i="28"/>
  <c r="C68" i="28"/>
  <c r="F78" i="28"/>
  <c r="G56" i="28"/>
  <c r="D57" i="28"/>
  <c r="D21" i="28"/>
  <c r="D59" i="28"/>
  <c r="D13" i="28"/>
  <c r="D20" i="29"/>
  <c r="D68" i="28"/>
  <c r="D25" i="29"/>
  <c r="D45" i="28"/>
  <c r="D28" i="28"/>
  <c r="D12" i="28"/>
  <c r="D30" i="29"/>
  <c r="E51" i="28"/>
  <c r="E78" i="28"/>
  <c r="D22" i="28"/>
  <c r="D17" i="29"/>
  <c r="F59" i="28"/>
  <c r="D77" i="28"/>
  <c r="D62" i="28"/>
  <c r="E39" i="29" l="1"/>
  <c r="G39" i="29"/>
  <c r="C39" i="29"/>
  <c r="F39" i="29"/>
  <c r="C76" i="28"/>
  <c r="G52" i="28"/>
  <c r="G79" i="28"/>
  <c r="C67" i="28"/>
  <c r="E61" i="28"/>
  <c r="F61" i="28"/>
  <c r="G58" i="28"/>
  <c r="E70" i="28"/>
  <c r="F67" i="28"/>
  <c r="F79" i="28"/>
  <c r="G67" i="28"/>
  <c r="G64" i="28"/>
  <c r="E79" i="28"/>
  <c r="F58" i="28"/>
  <c r="F52" i="28"/>
  <c r="C64" i="28"/>
  <c r="C73" i="28"/>
  <c r="F64" i="28"/>
  <c r="G70" i="28"/>
  <c r="F76" i="28"/>
  <c r="C70" i="28"/>
  <c r="C79" i="28"/>
  <c r="E73" i="28"/>
  <c r="F73" i="28"/>
  <c r="G55" i="28"/>
  <c r="E67" i="28"/>
  <c r="C58" i="28"/>
  <c r="C55" i="28"/>
  <c r="F70" i="28"/>
  <c r="C61" i="28"/>
  <c r="E76" i="28"/>
  <c r="E52" i="28"/>
  <c r="E64" i="28"/>
  <c r="E55" i="28"/>
  <c r="C52" i="28"/>
  <c r="E58" i="28"/>
  <c r="F55" i="28"/>
  <c r="G73" i="28"/>
  <c r="G76" i="28"/>
  <c r="G61" i="28"/>
  <c r="D39" i="29"/>
  <c r="D36" i="29"/>
  <c r="D38" i="29"/>
  <c r="D67" i="28"/>
  <c r="D37" i="29"/>
  <c r="D64" i="28"/>
  <c r="D52" i="28"/>
  <c r="D58" i="28"/>
  <c r="D73" i="28"/>
  <c r="D76" i="28"/>
  <c r="D79" i="28"/>
  <c r="D55" i="28"/>
  <c r="D61" i="28"/>
  <c r="D70" i="28"/>
  <c r="L30" i="4"/>
  <c r="M30" i="4"/>
  <c r="N30" i="4"/>
  <c r="O30" i="4"/>
  <c r="P30" i="4"/>
  <c r="Q30" i="4"/>
  <c r="R30" i="4"/>
  <c r="T30" i="6"/>
  <c r="S30" i="6"/>
  <c r="R30" i="6"/>
  <c r="Q30" i="6"/>
  <c r="P30" i="6"/>
  <c r="O30" i="6"/>
  <c r="N30" i="6"/>
  <c r="M30" i="6"/>
  <c r="L30" i="6"/>
  <c r="T29" i="6"/>
  <c r="S29" i="6"/>
  <c r="R29" i="6"/>
  <c r="Q29" i="6"/>
  <c r="P29" i="6"/>
  <c r="O29" i="6"/>
  <c r="N29" i="6"/>
  <c r="M29" i="6"/>
  <c r="L29" i="6"/>
  <c r="T28" i="6"/>
  <c r="S28" i="6"/>
  <c r="R28" i="6"/>
  <c r="Q28" i="6"/>
  <c r="P28" i="6"/>
  <c r="O28" i="6"/>
  <c r="N28" i="6"/>
  <c r="M28" i="6"/>
  <c r="L28" i="6"/>
  <c r="T27" i="6"/>
  <c r="S27" i="6"/>
  <c r="R27" i="6"/>
  <c r="Q27" i="6"/>
  <c r="P27" i="6"/>
  <c r="O27" i="6"/>
  <c r="N27" i="6"/>
  <c r="M27" i="6"/>
  <c r="L27" i="6"/>
  <c r="T26" i="6"/>
  <c r="S26" i="6"/>
  <c r="R26" i="6"/>
  <c r="Q26" i="6"/>
  <c r="P26" i="6"/>
  <c r="O26" i="6"/>
  <c r="N26" i="6"/>
  <c r="M26" i="6"/>
  <c r="L26" i="6"/>
  <c r="T25" i="6"/>
  <c r="S25" i="6"/>
  <c r="R25" i="6"/>
  <c r="Q25" i="6"/>
  <c r="P25" i="6"/>
  <c r="O25" i="6"/>
  <c r="N25" i="6"/>
  <c r="M25" i="6"/>
  <c r="L25" i="6"/>
  <c r="T24" i="6"/>
  <c r="S24" i="6"/>
  <c r="R24" i="6"/>
  <c r="Q24" i="6"/>
  <c r="P24" i="6"/>
  <c r="O24" i="6"/>
  <c r="N24" i="6"/>
  <c r="M24" i="6"/>
  <c r="L24" i="6"/>
  <c r="T23" i="6"/>
  <c r="S23" i="6"/>
  <c r="R23" i="6"/>
  <c r="Q23" i="6"/>
  <c r="P23" i="6"/>
  <c r="O23" i="6"/>
  <c r="N23" i="6"/>
  <c r="M23" i="6"/>
  <c r="L23" i="6"/>
  <c r="T22" i="6"/>
  <c r="S22" i="6"/>
  <c r="R22" i="6"/>
  <c r="Q22" i="6"/>
  <c r="P22" i="6"/>
  <c r="O22" i="6"/>
  <c r="N22" i="6"/>
  <c r="M22" i="6"/>
  <c r="L22" i="6"/>
  <c r="T21" i="6"/>
  <c r="S21" i="6"/>
  <c r="R21" i="6"/>
  <c r="Q21" i="6"/>
  <c r="P21" i="6"/>
  <c r="O21" i="6"/>
  <c r="N21" i="6"/>
  <c r="M21" i="6"/>
  <c r="L21" i="6"/>
  <c r="T20" i="6"/>
  <c r="S20" i="6"/>
  <c r="R20" i="6"/>
  <c r="Q20" i="6"/>
  <c r="P20" i="6"/>
  <c r="O20" i="6"/>
  <c r="N20" i="6"/>
  <c r="M20" i="6"/>
  <c r="L20" i="6"/>
  <c r="T19" i="6"/>
  <c r="S19" i="6"/>
  <c r="R19" i="6"/>
  <c r="Q19" i="6"/>
  <c r="P19" i="6"/>
  <c r="O19" i="6"/>
  <c r="N19" i="6"/>
  <c r="M19" i="6"/>
  <c r="L19" i="6"/>
  <c r="T18" i="6"/>
  <c r="S18" i="6"/>
  <c r="R18" i="6"/>
  <c r="Q18" i="6"/>
  <c r="P18" i="6"/>
  <c r="O18" i="6"/>
  <c r="N18" i="6"/>
  <c r="M18" i="6"/>
  <c r="L18" i="6"/>
  <c r="T17" i="6"/>
  <c r="S17" i="6"/>
  <c r="R17" i="6"/>
  <c r="Q17" i="6"/>
  <c r="P17" i="6"/>
  <c r="O17" i="6"/>
  <c r="N17" i="6"/>
  <c r="M17" i="6"/>
  <c r="L17" i="6"/>
  <c r="T16" i="6"/>
  <c r="S16" i="6"/>
  <c r="R16" i="6"/>
  <c r="Q16" i="6"/>
  <c r="P16" i="6"/>
  <c r="O16" i="6"/>
  <c r="N16" i="6"/>
  <c r="M16" i="6"/>
  <c r="L16" i="6"/>
  <c r="T15" i="6"/>
  <c r="S15" i="6"/>
  <c r="R15" i="6"/>
  <c r="Q15" i="6"/>
  <c r="P15" i="6"/>
  <c r="O15" i="6"/>
  <c r="N15" i="6"/>
  <c r="M15" i="6"/>
  <c r="L15" i="6"/>
  <c r="T14" i="6"/>
  <c r="S14" i="6"/>
  <c r="R14" i="6"/>
  <c r="Q14" i="6"/>
  <c r="P14" i="6"/>
  <c r="O14" i="6"/>
  <c r="N14" i="6"/>
  <c r="M14" i="6"/>
  <c r="L14" i="6"/>
  <c r="T13" i="6"/>
  <c r="S13" i="6"/>
  <c r="R13" i="6"/>
  <c r="Q13" i="6"/>
  <c r="P13" i="6"/>
  <c r="O13" i="6"/>
  <c r="N13" i="6"/>
  <c r="M13" i="6"/>
  <c r="L13" i="6"/>
  <c r="T12" i="6"/>
  <c r="S12" i="6"/>
  <c r="R12" i="6"/>
  <c r="Q12" i="6"/>
  <c r="P12" i="6"/>
  <c r="O12" i="6"/>
  <c r="N12" i="6"/>
  <c r="M12" i="6"/>
  <c r="L12" i="6"/>
  <c r="T11" i="6"/>
  <c r="S11" i="6"/>
  <c r="R11" i="6"/>
  <c r="Q11" i="6"/>
  <c r="P11" i="6"/>
  <c r="O11" i="6"/>
  <c r="N11" i="6"/>
  <c r="M11" i="6"/>
  <c r="L11" i="6"/>
  <c r="T10" i="6"/>
  <c r="S10" i="6"/>
  <c r="R10" i="6"/>
  <c r="Q10" i="6"/>
  <c r="P10" i="6"/>
  <c r="O10" i="6"/>
  <c r="N10" i="6"/>
  <c r="M10" i="6"/>
  <c r="L10" i="6"/>
  <c r="T9" i="6"/>
  <c r="S9" i="6"/>
  <c r="R9" i="6"/>
  <c r="Q9" i="6"/>
  <c r="P9" i="6"/>
  <c r="O9" i="6"/>
  <c r="N9" i="6"/>
  <c r="M9" i="6"/>
  <c r="L9" i="6"/>
  <c r="T8" i="6"/>
  <c r="S8" i="6"/>
  <c r="R8" i="6"/>
  <c r="Q8" i="6"/>
  <c r="P8" i="6"/>
  <c r="O8" i="6"/>
  <c r="N8" i="6"/>
  <c r="M8" i="6"/>
  <c r="L8" i="6"/>
  <c r="T7" i="6"/>
  <c r="S7" i="6"/>
  <c r="R7" i="6"/>
  <c r="Q7" i="6"/>
  <c r="P7" i="6"/>
  <c r="O7" i="6"/>
  <c r="N7" i="6"/>
  <c r="M7" i="6"/>
  <c r="L7" i="6"/>
  <c r="T6" i="6"/>
  <c r="S6" i="6"/>
  <c r="R6" i="6"/>
  <c r="Q6" i="6"/>
  <c r="P6" i="6"/>
  <c r="O6" i="6"/>
  <c r="N6" i="6"/>
  <c r="M6" i="6"/>
  <c r="L6" i="6"/>
  <c r="T5" i="6"/>
  <c r="S5" i="6"/>
  <c r="R5" i="6"/>
  <c r="Q5" i="6"/>
  <c r="P5" i="6"/>
  <c r="O5" i="6"/>
  <c r="N5" i="6"/>
  <c r="M5" i="6"/>
  <c r="L5" i="6"/>
  <c r="T4" i="6"/>
  <c r="S4" i="6"/>
  <c r="R4" i="6"/>
  <c r="Q4" i="6"/>
  <c r="P4" i="6"/>
  <c r="O4" i="6"/>
  <c r="N4" i="6"/>
  <c r="M4" i="6"/>
  <c r="L4" i="6"/>
  <c r="T3" i="6"/>
  <c r="S3" i="6"/>
  <c r="R3" i="6"/>
  <c r="Q3" i="6"/>
  <c r="P3" i="6"/>
  <c r="O3" i="6"/>
  <c r="N3" i="6"/>
  <c r="M3" i="6"/>
  <c r="L3" i="6"/>
  <c r="T30" i="5"/>
  <c r="S30" i="5"/>
  <c r="R30" i="5"/>
  <c r="Q30" i="5"/>
  <c r="P30" i="5"/>
  <c r="O30" i="5"/>
  <c r="N30" i="5"/>
  <c r="M30" i="5"/>
  <c r="L30" i="5"/>
  <c r="T29" i="5"/>
  <c r="S29" i="5"/>
  <c r="R29" i="5"/>
  <c r="Q29" i="5"/>
  <c r="P29" i="5"/>
  <c r="O29" i="5"/>
  <c r="N29" i="5"/>
  <c r="M29" i="5"/>
  <c r="L29" i="5"/>
  <c r="T28" i="5"/>
  <c r="S28" i="5"/>
  <c r="R28" i="5"/>
  <c r="Q28" i="5"/>
  <c r="P28" i="5"/>
  <c r="O28" i="5"/>
  <c r="N28" i="5"/>
  <c r="M28" i="5"/>
  <c r="L28" i="5"/>
  <c r="T27" i="5"/>
  <c r="S27" i="5"/>
  <c r="R27" i="5"/>
  <c r="Q27" i="5"/>
  <c r="P27" i="5"/>
  <c r="O27" i="5"/>
  <c r="N27" i="5"/>
  <c r="M27" i="5"/>
  <c r="L27" i="5"/>
  <c r="T26" i="5"/>
  <c r="S26" i="5"/>
  <c r="R26" i="5"/>
  <c r="Q26" i="5"/>
  <c r="P26" i="5"/>
  <c r="O26" i="5"/>
  <c r="N26" i="5"/>
  <c r="M26" i="5"/>
  <c r="L26" i="5"/>
  <c r="T25" i="5"/>
  <c r="S25" i="5"/>
  <c r="R25" i="5"/>
  <c r="Q25" i="5"/>
  <c r="P25" i="5"/>
  <c r="O25" i="5"/>
  <c r="N25" i="5"/>
  <c r="M25" i="5"/>
  <c r="L25" i="5"/>
  <c r="T24" i="5"/>
  <c r="S24" i="5"/>
  <c r="R24" i="5"/>
  <c r="Q24" i="5"/>
  <c r="P24" i="5"/>
  <c r="O24" i="5"/>
  <c r="N24" i="5"/>
  <c r="M24" i="5"/>
  <c r="L24" i="5"/>
  <c r="T23" i="5"/>
  <c r="S23" i="5"/>
  <c r="R23" i="5"/>
  <c r="Q23" i="5"/>
  <c r="P23" i="5"/>
  <c r="O23" i="5"/>
  <c r="N23" i="5"/>
  <c r="M23" i="5"/>
  <c r="L23" i="5"/>
  <c r="T22" i="5"/>
  <c r="S22" i="5"/>
  <c r="R22" i="5"/>
  <c r="Q22" i="5"/>
  <c r="P22" i="5"/>
  <c r="O22" i="5"/>
  <c r="N22" i="5"/>
  <c r="M22" i="5"/>
  <c r="L22" i="5"/>
  <c r="T21" i="5"/>
  <c r="S21" i="5"/>
  <c r="R21" i="5"/>
  <c r="Q21" i="5"/>
  <c r="P21" i="5"/>
  <c r="O21" i="5"/>
  <c r="N21" i="5"/>
  <c r="M21" i="5"/>
  <c r="L21" i="5"/>
  <c r="T20" i="5"/>
  <c r="S20" i="5"/>
  <c r="R20" i="5"/>
  <c r="Q20" i="5"/>
  <c r="P20" i="5"/>
  <c r="O20" i="5"/>
  <c r="N20" i="5"/>
  <c r="M20" i="5"/>
  <c r="L20" i="5"/>
  <c r="T19" i="5"/>
  <c r="S19" i="5"/>
  <c r="R19" i="5"/>
  <c r="Q19" i="5"/>
  <c r="P19" i="5"/>
  <c r="O19" i="5"/>
  <c r="N19" i="5"/>
  <c r="M19" i="5"/>
  <c r="L19" i="5"/>
  <c r="T18" i="5"/>
  <c r="S18" i="5"/>
  <c r="R18" i="5"/>
  <c r="Q18" i="5"/>
  <c r="P18" i="5"/>
  <c r="O18" i="5"/>
  <c r="N18" i="5"/>
  <c r="M18" i="5"/>
  <c r="L18" i="5"/>
  <c r="T17" i="5"/>
  <c r="S17" i="5"/>
  <c r="R17" i="5"/>
  <c r="Q17" i="5"/>
  <c r="P17" i="5"/>
  <c r="O17" i="5"/>
  <c r="N17" i="5"/>
  <c r="M17" i="5"/>
  <c r="L17" i="5"/>
  <c r="T16" i="5"/>
  <c r="S16" i="5"/>
  <c r="R16" i="5"/>
  <c r="Q16" i="5"/>
  <c r="P16" i="5"/>
  <c r="O16" i="5"/>
  <c r="N16" i="5"/>
  <c r="M16" i="5"/>
  <c r="L16" i="5"/>
  <c r="T15" i="5"/>
  <c r="S15" i="5"/>
  <c r="R15" i="5"/>
  <c r="Q15" i="5"/>
  <c r="P15" i="5"/>
  <c r="O15" i="5"/>
  <c r="N15" i="5"/>
  <c r="M15" i="5"/>
  <c r="L15" i="5"/>
  <c r="T14" i="5"/>
  <c r="S14" i="5"/>
  <c r="R14" i="5"/>
  <c r="Q14" i="5"/>
  <c r="P14" i="5"/>
  <c r="O14" i="5"/>
  <c r="N14" i="5"/>
  <c r="M14" i="5"/>
  <c r="L14" i="5"/>
  <c r="T13" i="5"/>
  <c r="S13" i="5"/>
  <c r="R13" i="5"/>
  <c r="Q13" i="5"/>
  <c r="P13" i="5"/>
  <c r="O13" i="5"/>
  <c r="N13" i="5"/>
  <c r="M13" i="5"/>
  <c r="L13" i="5"/>
  <c r="T12" i="5"/>
  <c r="S12" i="5"/>
  <c r="R12" i="5"/>
  <c r="Q12" i="5"/>
  <c r="P12" i="5"/>
  <c r="O12" i="5"/>
  <c r="N12" i="5"/>
  <c r="M12" i="5"/>
  <c r="L12" i="5"/>
  <c r="T11" i="5"/>
  <c r="S11" i="5"/>
  <c r="R11" i="5"/>
  <c r="Q11" i="5"/>
  <c r="P11" i="5"/>
  <c r="O11" i="5"/>
  <c r="N11" i="5"/>
  <c r="M11" i="5"/>
  <c r="L11" i="5"/>
  <c r="T10" i="5"/>
  <c r="S10" i="5"/>
  <c r="R10" i="5"/>
  <c r="Q10" i="5"/>
  <c r="P10" i="5"/>
  <c r="O10" i="5"/>
  <c r="N10" i="5"/>
  <c r="M10" i="5"/>
  <c r="L10" i="5"/>
  <c r="T9" i="5"/>
  <c r="S9" i="5"/>
  <c r="R9" i="5"/>
  <c r="Q9" i="5"/>
  <c r="P9" i="5"/>
  <c r="O9" i="5"/>
  <c r="N9" i="5"/>
  <c r="M9" i="5"/>
  <c r="L9" i="5"/>
  <c r="T8" i="5"/>
  <c r="S8" i="5"/>
  <c r="R8" i="5"/>
  <c r="Q8" i="5"/>
  <c r="P8" i="5"/>
  <c r="O8" i="5"/>
  <c r="N8" i="5"/>
  <c r="M8" i="5"/>
  <c r="L8" i="5"/>
  <c r="T7" i="5"/>
  <c r="S7" i="5"/>
  <c r="R7" i="5"/>
  <c r="Q7" i="5"/>
  <c r="P7" i="5"/>
  <c r="O7" i="5"/>
  <c r="N7" i="5"/>
  <c r="M7" i="5"/>
  <c r="L7" i="5"/>
  <c r="T6" i="5"/>
  <c r="S6" i="5"/>
  <c r="R6" i="5"/>
  <c r="Q6" i="5"/>
  <c r="P6" i="5"/>
  <c r="O6" i="5"/>
  <c r="N6" i="5"/>
  <c r="M6" i="5"/>
  <c r="L6" i="5"/>
  <c r="T5" i="5"/>
  <c r="S5" i="5"/>
  <c r="R5" i="5"/>
  <c r="Q5" i="5"/>
  <c r="P5" i="5"/>
  <c r="O5" i="5"/>
  <c r="N5" i="5"/>
  <c r="M5" i="5"/>
  <c r="L5" i="5"/>
  <c r="T4" i="5"/>
  <c r="S4" i="5"/>
  <c r="R4" i="5"/>
  <c r="Q4" i="5"/>
  <c r="P4" i="5"/>
  <c r="O4" i="5"/>
  <c r="N4" i="5"/>
  <c r="M4" i="5"/>
  <c r="L4" i="5"/>
  <c r="T3" i="5"/>
  <c r="S3" i="5"/>
  <c r="R3" i="5"/>
  <c r="Q3" i="5"/>
  <c r="P3" i="5"/>
  <c r="O3" i="5"/>
  <c r="N3" i="5"/>
  <c r="M3" i="5"/>
  <c r="L3" i="5"/>
  <c r="T30" i="2"/>
  <c r="S30" i="2"/>
  <c r="R30" i="2"/>
  <c r="Q30" i="2"/>
  <c r="P30" i="2"/>
  <c r="O30" i="2"/>
  <c r="N30" i="2"/>
  <c r="M30" i="2"/>
  <c r="L30" i="2"/>
  <c r="T29" i="2"/>
  <c r="S29" i="2"/>
  <c r="R29" i="2"/>
  <c r="Q29" i="2"/>
  <c r="P29" i="2"/>
  <c r="O29" i="2"/>
  <c r="N29" i="2"/>
  <c r="M29" i="2"/>
  <c r="L29" i="2"/>
  <c r="T28" i="2"/>
  <c r="S28" i="2"/>
  <c r="R28" i="2"/>
  <c r="Q28" i="2"/>
  <c r="P28" i="2"/>
  <c r="O28" i="2"/>
  <c r="N28" i="2"/>
  <c r="M28" i="2"/>
  <c r="L28" i="2"/>
  <c r="T27" i="2"/>
  <c r="S27" i="2"/>
  <c r="R27" i="2"/>
  <c r="Q27" i="2"/>
  <c r="P27" i="2"/>
  <c r="O27" i="2"/>
  <c r="N27" i="2"/>
  <c r="M27" i="2"/>
  <c r="L27" i="2"/>
  <c r="T26" i="2"/>
  <c r="S26" i="2"/>
  <c r="R26" i="2"/>
  <c r="Q26" i="2"/>
  <c r="P26" i="2"/>
  <c r="O26" i="2"/>
  <c r="N26" i="2"/>
  <c r="M26" i="2"/>
  <c r="L26" i="2"/>
  <c r="T25" i="2"/>
  <c r="S25" i="2"/>
  <c r="R25" i="2"/>
  <c r="Q25" i="2"/>
  <c r="P25" i="2"/>
  <c r="O25" i="2"/>
  <c r="N25" i="2"/>
  <c r="M25" i="2"/>
  <c r="L25" i="2"/>
  <c r="T24" i="2"/>
  <c r="S24" i="2"/>
  <c r="R24" i="2"/>
  <c r="Q24" i="2"/>
  <c r="P24" i="2"/>
  <c r="O24" i="2"/>
  <c r="N24" i="2"/>
  <c r="M24" i="2"/>
  <c r="L24" i="2"/>
  <c r="T23" i="2"/>
  <c r="S23" i="2"/>
  <c r="R23" i="2"/>
  <c r="Q23" i="2"/>
  <c r="P23" i="2"/>
  <c r="O23" i="2"/>
  <c r="N23" i="2"/>
  <c r="M23" i="2"/>
  <c r="L23" i="2"/>
  <c r="T22" i="2"/>
  <c r="S22" i="2"/>
  <c r="R22" i="2"/>
  <c r="Q22" i="2"/>
  <c r="P22" i="2"/>
  <c r="O22" i="2"/>
  <c r="N22" i="2"/>
  <c r="M22" i="2"/>
  <c r="L22" i="2"/>
  <c r="T21" i="2"/>
  <c r="S21" i="2"/>
  <c r="R21" i="2"/>
  <c r="Q21" i="2"/>
  <c r="P21" i="2"/>
  <c r="O21" i="2"/>
  <c r="N21" i="2"/>
  <c r="M21" i="2"/>
  <c r="L21" i="2"/>
  <c r="T20" i="2"/>
  <c r="S20" i="2"/>
  <c r="R20" i="2"/>
  <c r="Q20" i="2"/>
  <c r="P20" i="2"/>
  <c r="O20" i="2"/>
  <c r="N20" i="2"/>
  <c r="M20" i="2"/>
  <c r="L20" i="2"/>
  <c r="T19" i="2"/>
  <c r="S19" i="2"/>
  <c r="R19" i="2"/>
  <c r="Q19" i="2"/>
  <c r="P19" i="2"/>
  <c r="O19" i="2"/>
  <c r="N19" i="2"/>
  <c r="M19" i="2"/>
  <c r="L19" i="2"/>
  <c r="T18" i="2"/>
  <c r="S18" i="2"/>
  <c r="R18" i="2"/>
  <c r="Q18" i="2"/>
  <c r="P18" i="2"/>
  <c r="O18" i="2"/>
  <c r="N18" i="2"/>
  <c r="M18" i="2"/>
  <c r="L18" i="2"/>
  <c r="T17" i="2"/>
  <c r="S17" i="2"/>
  <c r="R17" i="2"/>
  <c r="Q17" i="2"/>
  <c r="P17" i="2"/>
  <c r="O17" i="2"/>
  <c r="N17" i="2"/>
  <c r="M17" i="2"/>
  <c r="L17" i="2"/>
  <c r="T16" i="2"/>
  <c r="S16" i="2"/>
  <c r="R16" i="2"/>
  <c r="Q16" i="2"/>
  <c r="P16" i="2"/>
  <c r="O16" i="2"/>
  <c r="N16" i="2"/>
  <c r="M16" i="2"/>
  <c r="L16" i="2"/>
  <c r="T15" i="2"/>
  <c r="S15" i="2"/>
  <c r="R15" i="2"/>
  <c r="Q15" i="2"/>
  <c r="P15" i="2"/>
  <c r="O15" i="2"/>
  <c r="N15" i="2"/>
  <c r="M15" i="2"/>
  <c r="L15" i="2"/>
  <c r="T14" i="2"/>
  <c r="S14" i="2"/>
  <c r="R14" i="2"/>
  <c r="Q14" i="2"/>
  <c r="P14" i="2"/>
  <c r="O14" i="2"/>
  <c r="N14" i="2"/>
  <c r="M14" i="2"/>
  <c r="L14" i="2"/>
  <c r="T13" i="2"/>
  <c r="S13" i="2"/>
  <c r="R13" i="2"/>
  <c r="Q13" i="2"/>
  <c r="P13" i="2"/>
  <c r="O13" i="2"/>
  <c r="N13" i="2"/>
  <c r="M13" i="2"/>
  <c r="L13" i="2"/>
  <c r="T12" i="2"/>
  <c r="S12" i="2"/>
  <c r="R12" i="2"/>
  <c r="Q12" i="2"/>
  <c r="P12" i="2"/>
  <c r="O12" i="2"/>
  <c r="N12" i="2"/>
  <c r="M12" i="2"/>
  <c r="L12" i="2"/>
  <c r="T11" i="2"/>
  <c r="S11" i="2"/>
  <c r="R11" i="2"/>
  <c r="Q11" i="2"/>
  <c r="P11" i="2"/>
  <c r="O11" i="2"/>
  <c r="N11" i="2"/>
  <c r="M11" i="2"/>
  <c r="L11" i="2"/>
  <c r="T10" i="2"/>
  <c r="S10" i="2"/>
  <c r="R10" i="2"/>
  <c r="Q10" i="2"/>
  <c r="P10" i="2"/>
  <c r="O10" i="2"/>
  <c r="N10" i="2"/>
  <c r="M10" i="2"/>
  <c r="L10" i="2"/>
  <c r="T9" i="2"/>
  <c r="S9" i="2"/>
  <c r="R9" i="2"/>
  <c r="Q9" i="2"/>
  <c r="P9" i="2"/>
  <c r="O9" i="2"/>
  <c r="N9" i="2"/>
  <c r="M9" i="2"/>
  <c r="L9" i="2"/>
  <c r="T8" i="2"/>
  <c r="S8" i="2"/>
  <c r="R8" i="2"/>
  <c r="Q8" i="2"/>
  <c r="P8" i="2"/>
  <c r="O8" i="2"/>
  <c r="N8" i="2"/>
  <c r="M8" i="2"/>
  <c r="L8" i="2"/>
  <c r="T7" i="2"/>
  <c r="S7" i="2"/>
  <c r="R7" i="2"/>
  <c r="Q7" i="2"/>
  <c r="P7" i="2"/>
  <c r="O7" i="2"/>
  <c r="N7" i="2"/>
  <c r="M7" i="2"/>
  <c r="L7" i="2"/>
  <c r="T6" i="2"/>
  <c r="S6" i="2"/>
  <c r="R6" i="2"/>
  <c r="Q6" i="2"/>
  <c r="P6" i="2"/>
  <c r="O6" i="2"/>
  <c r="N6" i="2"/>
  <c r="M6" i="2"/>
  <c r="L6" i="2"/>
  <c r="T5" i="2"/>
  <c r="S5" i="2"/>
  <c r="R5" i="2"/>
  <c r="Q5" i="2"/>
  <c r="P5" i="2"/>
  <c r="O5" i="2"/>
  <c r="N5" i="2"/>
  <c r="M5" i="2"/>
  <c r="L5" i="2"/>
  <c r="T4" i="2"/>
  <c r="S4" i="2"/>
  <c r="R4" i="2"/>
  <c r="Q4" i="2"/>
  <c r="P4" i="2"/>
  <c r="O4" i="2"/>
  <c r="N4" i="2"/>
  <c r="M4" i="2"/>
  <c r="L4" i="2"/>
  <c r="T3" i="2"/>
  <c r="S3" i="2"/>
  <c r="R3" i="2"/>
  <c r="Q3" i="2"/>
  <c r="P3" i="2"/>
  <c r="O3" i="2"/>
  <c r="N3" i="2"/>
  <c r="M3" i="2"/>
  <c r="L3" i="2"/>
  <c r="T30" i="4"/>
  <c r="S30" i="4"/>
  <c r="T29" i="4"/>
  <c r="S29" i="4"/>
  <c r="R29" i="4"/>
  <c r="Q29" i="4"/>
  <c r="P29" i="4"/>
  <c r="O29" i="4"/>
  <c r="N29" i="4"/>
  <c r="M29" i="4"/>
  <c r="L29" i="4"/>
  <c r="T28" i="4"/>
  <c r="S28" i="4"/>
  <c r="R28" i="4"/>
  <c r="Q28" i="4"/>
  <c r="P28" i="4"/>
  <c r="O28" i="4"/>
  <c r="N28" i="4"/>
  <c r="M28" i="4"/>
  <c r="L28" i="4"/>
  <c r="T27" i="4"/>
  <c r="S27" i="4"/>
  <c r="R27" i="4"/>
  <c r="Q27" i="4"/>
  <c r="P27" i="4"/>
  <c r="O27" i="4"/>
  <c r="N27" i="4"/>
  <c r="M27" i="4"/>
  <c r="L27" i="4"/>
  <c r="T26" i="4"/>
  <c r="S26" i="4"/>
  <c r="R26" i="4"/>
  <c r="Q26" i="4"/>
  <c r="P26" i="4"/>
  <c r="O26" i="4"/>
  <c r="N26" i="4"/>
  <c r="M26" i="4"/>
  <c r="L26" i="4"/>
  <c r="T25" i="4"/>
  <c r="S25" i="4"/>
  <c r="R25" i="4"/>
  <c r="Q25" i="4"/>
  <c r="P25" i="4"/>
  <c r="O25" i="4"/>
  <c r="N25" i="4"/>
  <c r="M25" i="4"/>
  <c r="L25" i="4"/>
  <c r="T24" i="4"/>
  <c r="S24" i="4"/>
  <c r="R24" i="4"/>
  <c r="Q24" i="4"/>
  <c r="P24" i="4"/>
  <c r="O24" i="4"/>
  <c r="N24" i="4"/>
  <c r="M24" i="4"/>
  <c r="L24" i="4"/>
  <c r="T23" i="4"/>
  <c r="S23" i="4"/>
  <c r="R23" i="4"/>
  <c r="Q23" i="4"/>
  <c r="P23" i="4"/>
  <c r="O23" i="4"/>
  <c r="N23" i="4"/>
  <c r="M23" i="4"/>
  <c r="L23" i="4"/>
  <c r="T22" i="4"/>
  <c r="S22" i="4"/>
  <c r="R22" i="4"/>
  <c r="Q22" i="4"/>
  <c r="P22" i="4"/>
  <c r="O22" i="4"/>
  <c r="N22" i="4"/>
  <c r="M22" i="4"/>
  <c r="L22" i="4"/>
  <c r="T21" i="4"/>
  <c r="S21" i="4"/>
  <c r="R21" i="4"/>
  <c r="Q21" i="4"/>
  <c r="P21" i="4"/>
  <c r="O21" i="4"/>
  <c r="N21" i="4"/>
  <c r="M21" i="4"/>
  <c r="L21" i="4"/>
  <c r="T20" i="4"/>
  <c r="S20" i="4"/>
  <c r="R20" i="4"/>
  <c r="Q20" i="4"/>
  <c r="P20" i="4"/>
  <c r="O20" i="4"/>
  <c r="N20" i="4"/>
  <c r="M20" i="4"/>
  <c r="L20" i="4"/>
  <c r="T19" i="4"/>
  <c r="S19" i="4"/>
  <c r="R19" i="4"/>
  <c r="Q19" i="4"/>
  <c r="P19" i="4"/>
  <c r="O19" i="4"/>
  <c r="N19" i="4"/>
  <c r="M19" i="4"/>
  <c r="L19" i="4"/>
  <c r="T18" i="4"/>
  <c r="S18" i="4"/>
  <c r="R18" i="4"/>
  <c r="Q18" i="4"/>
  <c r="P18" i="4"/>
  <c r="O18" i="4"/>
  <c r="N18" i="4"/>
  <c r="M18" i="4"/>
  <c r="L18" i="4"/>
  <c r="T17" i="4"/>
  <c r="S17" i="4"/>
  <c r="R17" i="4"/>
  <c r="Q17" i="4"/>
  <c r="P17" i="4"/>
  <c r="O17" i="4"/>
  <c r="N17" i="4"/>
  <c r="M17" i="4"/>
  <c r="L17" i="4"/>
  <c r="T16" i="4"/>
  <c r="S16" i="4"/>
  <c r="R16" i="4"/>
  <c r="Q16" i="4"/>
  <c r="P16" i="4"/>
  <c r="O16" i="4"/>
  <c r="N16" i="4"/>
  <c r="M16" i="4"/>
  <c r="L16" i="4"/>
  <c r="T15" i="4"/>
  <c r="S15" i="4"/>
  <c r="R15" i="4"/>
  <c r="Q15" i="4"/>
  <c r="P15" i="4"/>
  <c r="O15" i="4"/>
  <c r="N15" i="4"/>
  <c r="M15" i="4"/>
  <c r="L15" i="4"/>
  <c r="T14" i="4"/>
  <c r="S14" i="4"/>
  <c r="R14" i="4"/>
  <c r="Q14" i="4"/>
  <c r="P14" i="4"/>
  <c r="O14" i="4"/>
  <c r="N14" i="4"/>
  <c r="M14" i="4"/>
  <c r="L14" i="4"/>
  <c r="T13" i="4"/>
  <c r="S13" i="4"/>
  <c r="R13" i="4"/>
  <c r="Q13" i="4"/>
  <c r="P13" i="4"/>
  <c r="O13" i="4"/>
  <c r="N13" i="4"/>
  <c r="M13" i="4"/>
  <c r="L13" i="4"/>
  <c r="T12" i="4"/>
  <c r="S12" i="4"/>
  <c r="R12" i="4"/>
  <c r="Q12" i="4"/>
  <c r="P12" i="4"/>
  <c r="O12" i="4"/>
  <c r="N12" i="4"/>
  <c r="M12" i="4"/>
  <c r="L12" i="4"/>
  <c r="T11" i="4"/>
  <c r="S11" i="4"/>
  <c r="R11" i="4"/>
  <c r="Q11" i="4"/>
  <c r="P11" i="4"/>
  <c r="O11" i="4"/>
  <c r="N11" i="4"/>
  <c r="M11" i="4"/>
  <c r="L11" i="4"/>
  <c r="T10" i="4"/>
  <c r="S10" i="4"/>
  <c r="R10" i="4"/>
  <c r="Q10" i="4"/>
  <c r="P10" i="4"/>
  <c r="O10" i="4"/>
  <c r="N10" i="4"/>
  <c r="M10" i="4"/>
  <c r="L10" i="4"/>
  <c r="T9" i="4"/>
  <c r="S9" i="4"/>
  <c r="R9" i="4"/>
  <c r="Q9" i="4"/>
  <c r="P9" i="4"/>
  <c r="O9" i="4"/>
  <c r="N9" i="4"/>
  <c r="M9" i="4"/>
  <c r="L9" i="4"/>
  <c r="T8" i="4"/>
  <c r="S8" i="4"/>
  <c r="R8" i="4"/>
  <c r="Q8" i="4"/>
  <c r="P8" i="4"/>
  <c r="O8" i="4"/>
  <c r="N8" i="4"/>
  <c r="M8" i="4"/>
  <c r="L8" i="4"/>
  <c r="T7" i="4"/>
  <c r="S7" i="4"/>
  <c r="R7" i="4"/>
  <c r="Q7" i="4"/>
  <c r="P7" i="4"/>
  <c r="O7" i="4"/>
  <c r="N7" i="4"/>
  <c r="M7" i="4"/>
  <c r="L7" i="4"/>
  <c r="T6" i="4"/>
  <c r="S6" i="4"/>
  <c r="R6" i="4"/>
  <c r="Q6" i="4"/>
  <c r="P6" i="4"/>
  <c r="O6" i="4"/>
  <c r="N6" i="4"/>
  <c r="M6" i="4"/>
  <c r="L6" i="4"/>
  <c r="T5" i="4"/>
  <c r="S5" i="4"/>
  <c r="R5" i="4"/>
  <c r="Q5" i="4"/>
  <c r="P5" i="4"/>
  <c r="O5" i="4"/>
  <c r="N5" i="4"/>
  <c r="M5" i="4"/>
  <c r="L5" i="4"/>
  <c r="T4" i="4"/>
  <c r="S4" i="4"/>
  <c r="R4" i="4"/>
  <c r="Q4" i="4"/>
  <c r="P4" i="4"/>
  <c r="O4" i="4"/>
  <c r="N4" i="4"/>
  <c r="M4" i="4"/>
  <c r="L4" i="4"/>
  <c r="T3" i="4"/>
  <c r="S3" i="4"/>
  <c r="R3" i="4"/>
  <c r="Q3" i="4"/>
  <c r="P3" i="4"/>
  <c r="O3" i="4"/>
  <c r="N3" i="4"/>
  <c r="M3" i="4"/>
  <c r="L3" i="4"/>
  <c r="L14" i="3"/>
  <c r="L4" i="3"/>
  <c r="M4" i="3"/>
  <c r="N4" i="3"/>
  <c r="O4" i="3"/>
  <c r="P4" i="3"/>
  <c r="Q4" i="3"/>
  <c r="R4" i="3"/>
  <c r="S4" i="3"/>
  <c r="T4" i="3"/>
  <c r="L5" i="3"/>
  <c r="M5" i="3"/>
  <c r="N5" i="3"/>
  <c r="O5" i="3"/>
  <c r="P5" i="3"/>
  <c r="Q5" i="3"/>
  <c r="R5" i="3"/>
  <c r="S5" i="3"/>
  <c r="T5" i="3"/>
  <c r="L6" i="3"/>
  <c r="M6" i="3"/>
  <c r="N6" i="3"/>
  <c r="O6" i="3"/>
  <c r="P6" i="3"/>
  <c r="Q6" i="3"/>
  <c r="R6" i="3"/>
  <c r="S6" i="3"/>
  <c r="T6" i="3"/>
  <c r="L7" i="3"/>
  <c r="M7" i="3"/>
  <c r="N7" i="3"/>
  <c r="O7" i="3"/>
  <c r="P7" i="3"/>
  <c r="Q7" i="3"/>
  <c r="R7" i="3"/>
  <c r="S7" i="3"/>
  <c r="T7" i="3"/>
  <c r="L8" i="3"/>
  <c r="M8" i="3"/>
  <c r="N8" i="3"/>
  <c r="O8" i="3"/>
  <c r="P8" i="3"/>
  <c r="Q8" i="3"/>
  <c r="R8" i="3"/>
  <c r="S8" i="3"/>
  <c r="T8" i="3"/>
  <c r="L9" i="3"/>
  <c r="M9" i="3"/>
  <c r="N9" i="3"/>
  <c r="O9" i="3"/>
  <c r="P9" i="3"/>
  <c r="Q9" i="3"/>
  <c r="R9" i="3"/>
  <c r="S9" i="3"/>
  <c r="T9" i="3"/>
  <c r="L10" i="3"/>
  <c r="M10" i="3"/>
  <c r="N10" i="3"/>
  <c r="O10" i="3"/>
  <c r="P10" i="3"/>
  <c r="Q10" i="3"/>
  <c r="R10" i="3"/>
  <c r="S10" i="3"/>
  <c r="T10" i="3"/>
  <c r="L11" i="3"/>
  <c r="M11" i="3"/>
  <c r="N11" i="3"/>
  <c r="O11" i="3"/>
  <c r="P11" i="3"/>
  <c r="Q11" i="3"/>
  <c r="R11" i="3"/>
  <c r="S11" i="3"/>
  <c r="T11" i="3"/>
  <c r="L12" i="3"/>
  <c r="M12" i="3"/>
  <c r="N12" i="3"/>
  <c r="O12" i="3"/>
  <c r="P12" i="3"/>
  <c r="Q12" i="3"/>
  <c r="R12" i="3"/>
  <c r="S12" i="3"/>
  <c r="T12" i="3"/>
  <c r="L13" i="3"/>
  <c r="M13" i="3"/>
  <c r="N13" i="3"/>
  <c r="O13" i="3"/>
  <c r="P13" i="3"/>
  <c r="Q13" i="3"/>
  <c r="R13" i="3"/>
  <c r="S13" i="3"/>
  <c r="T13" i="3"/>
  <c r="M14" i="3"/>
  <c r="N14" i="3"/>
  <c r="O14" i="3"/>
  <c r="P14" i="3"/>
  <c r="Q14" i="3"/>
  <c r="R14" i="3"/>
  <c r="S14" i="3"/>
  <c r="T14" i="3"/>
  <c r="L15" i="3"/>
  <c r="M15" i="3"/>
  <c r="N15" i="3"/>
  <c r="O15" i="3"/>
  <c r="P15" i="3"/>
  <c r="Q15" i="3"/>
  <c r="R15" i="3"/>
  <c r="S15" i="3"/>
  <c r="T15" i="3"/>
  <c r="L16" i="3"/>
  <c r="M16" i="3"/>
  <c r="N16" i="3"/>
  <c r="O16" i="3"/>
  <c r="P16" i="3"/>
  <c r="Q16" i="3"/>
  <c r="R16" i="3"/>
  <c r="S16" i="3"/>
  <c r="T16" i="3"/>
  <c r="L17" i="3"/>
  <c r="M17" i="3"/>
  <c r="N17" i="3"/>
  <c r="O17" i="3"/>
  <c r="P17" i="3"/>
  <c r="Q17" i="3"/>
  <c r="R17" i="3"/>
  <c r="S17" i="3"/>
  <c r="T17" i="3"/>
  <c r="L18" i="3"/>
  <c r="M18" i="3"/>
  <c r="N18" i="3"/>
  <c r="O18" i="3"/>
  <c r="P18" i="3"/>
  <c r="Q18" i="3"/>
  <c r="R18" i="3"/>
  <c r="S18" i="3"/>
  <c r="T18" i="3"/>
  <c r="L19" i="3"/>
  <c r="M19" i="3"/>
  <c r="N19" i="3"/>
  <c r="O19" i="3"/>
  <c r="P19" i="3"/>
  <c r="Q19" i="3"/>
  <c r="R19" i="3"/>
  <c r="S19" i="3"/>
  <c r="T19" i="3"/>
  <c r="L20" i="3"/>
  <c r="M20" i="3"/>
  <c r="N20" i="3"/>
  <c r="O20" i="3"/>
  <c r="P20" i="3"/>
  <c r="Q20" i="3"/>
  <c r="R20" i="3"/>
  <c r="S20" i="3"/>
  <c r="T20" i="3"/>
  <c r="L21" i="3"/>
  <c r="M21" i="3"/>
  <c r="N21" i="3"/>
  <c r="O21" i="3"/>
  <c r="P21" i="3"/>
  <c r="Q21" i="3"/>
  <c r="R21" i="3"/>
  <c r="S21" i="3"/>
  <c r="T21" i="3"/>
  <c r="L22" i="3"/>
  <c r="M22" i="3"/>
  <c r="N22" i="3"/>
  <c r="O22" i="3"/>
  <c r="P22" i="3"/>
  <c r="Q22" i="3"/>
  <c r="R22" i="3"/>
  <c r="S22" i="3"/>
  <c r="T22" i="3"/>
  <c r="L23" i="3"/>
  <c r="M23" i="3"/>
  <c r="N23" i="3"/>
  <c r="O23" i="3"/>
  <c r="P23" i="3"/>
  <c r="Q23" i="3"/>
  <c r="R23" i="3"/>
  <c r="S23" i="3"/>
  <c r="T23" i="3"/>
  <c r="L24" i="3"/>
  <c r="M24" i="3"/>
  <c r="N24" i="3"/>
  <c r="O24" i="3"/>
  <c r="P24" i="3"/>
  <c r="Q24" i="3"/>
  <c r="R24" i="3"/>
  <c r="S24" i="3"/>
  <c r="T24" i="3"/>
  <c r="L25" i="3"/>
  <c r="M25" i="3"/>
  <c r="N25" i="3"/>
  <c r="O25" i="3"/>
  <c r="P25" i="3"/>
  <c r="Q25" i="3"/>
  <c r="R25" i="3"/>
  <c r="S25" i="3"/>
  <c r="T25" i="3"/>
  <c r="L26" i="3"/>
  <c r="M26" i="3"/>
  <c r="N26" i="3"/>
  <c r="O26" i="3"/>
  <c r="P26" i="3"/>
  <c r="Q26" i="3"/>
  <c r="R26" i="3"/>
  <c r="S26" i="3"/>
  <c r="T26" i="3"/>
  <c r="L27" i="3"/>
  <c r="M27" i="3"/>
  <c r="N27" i="3"/>
  <c r="O27" i="3"/>
  <c r="P27" i="3"/>
  <c r="Q27" i="3"/>
  <c r="R27" i="3"/>
  <c r="S27" i="3"/>
  <c r="T27" i="3"/>
  <c r="L28" i="3"/>
  <c r="M28" i="3"/>
  <c r="N28" i="3"/>
  <c r="O28" i="3"/>
  <c r="P28" i="3"/>
  <c r="Q28" i="3"/>
  <c r="R28" i="3"/>
  <c r="S28" i="3"/>
  <c r="T28" i="3"/>
  <c r="L29" i="3"/>
  <c r="M29" i="3"/>
  <c r="N29" i="3"/>
  <c r="O29" i="3"/>
  <c r="P29" i="3"/>
  <c r="Q29" i="3"/>
  <c r="R29" i="3"/>
  <c r="S29" i="3"/>
  <c r="T29" i="3"/>
  <c r="L30" i="3"/>
  <c r="M30" i="3"/>
  <c r="N30" i="3"/>
  <c r="O30" i="3"/>
  <c r="P30" i="3"/>
  <c r="Q30" i="3"/>
  <c r="R30" i="3"/>
  <c r="S30" i="3"/>
  <c r="T30" i="3"/>
  <c r="N3" i="3"/>
  <c r="O3" i="3"/>
  <c r="P3" i="3"/>
  <c r="Q3" i="3"/>
  <c r="R3" i="3"/>
  <c r="S3" i="3"/>
  <c r="T3" i="3"/>
  <c r="M3" i="3"/>
  <c r="L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<sst xmlns="http://schemas.openxmlformats.org/spreadsheetml/2006/main" count="1160" uniqueCount="408">
  <si>
    <t>TC_start_Open Home page</t>
  </si>
  <si>
    <t>2.73 K</t>
  </si>
  <si>
    <t>-</t>
  </si>
  <si>
    <t>TC_Search by Name</t>
  </si>
  <si>
    <t>TC_Open Random page &gt;1</t>
  </si>
  <si>
    <t>TC_Open Random page =1</t>
  </si>
  <si>
    <t>1.75 K</t>
  </si>
  <si>
    <t>3.26 K</t>
  </si>
  <si>
    <t>TC_Open Random Date</t>
  </si>
  <si>
    <t>1.44 K</t>
  </si>
  <si>
    <t>TC_Open Predefined Date</t>
  </si>
  <si>
    <t>2.41 K</t>
  </si>
  <si>
    <t>TC_Open Large Calendar</t>
  </si>
  <si>
    <t>1.41 K</t>
  </si>
  <si>
    <t>TC_Open Home page</t>
  </si>
  <si>
    <t>TC_Open Contacts</t>
  </si>
  <si>
    <t>2.59 K</t>
  </si>
  <si>
    <t>TC_Ed_Open login page</t>
  </si>
  <si>
    <t>TC_Ed_Open editpost page</t>
  </si>
  <si>
    <t>TC_Ed_Open Random post</t>
  </si>
  <si>
    <t>TC_Ed_Open Predefined Date</t>
  </si>
  <si>
    <t>TC_Ed_Open Home page</t>
  </si>
  <si>
    <t>TC_Ed_Login</t>
  </si>
  <si>
    <t>TC_Ed_LogOff</t>
  </si>
  <si>
    <t>TC_Ad_Open login page</t>
  </si>
  <si>
    <t>TC_Ad_Open Users page</t>
  </si>
  <si>
    <t>3.21 K</t>
  </si>
  <si>
    <t>TC_Ad_Open USERS menu</t>
  </si>
  <si>
    <t>TC_Ad_Open Home page</t>
  </si>
  <si>
    <t>TC_Ad_Open Admin Page</t>
  </si>
  <si>
    <t>2.53 K</t>
  </si>
  <si>
    <t>TC_Ad_Login</t>
  </si>
  <si>
    <t>1.48 K</t>
  </si>
  <si>
    <t>TC_Ad_LogOff</t>
  </si>
  <si>
    <t>1.25 K</t>
  </si>
  <si>
    <t>TC_Ad_Delete user</t>
  </si>
  <si>
    <t>Open first post</t>
  </si>
  <si>
    <t>TC_Ed_Editpost</t>
  </si>
  <si>
    <t>leave a comment</t>
  </si>
  <si>
    <t>1.90 K</t>
  </si>
  <si>
    <t>1.76 K</t>
  </si>
  <si>
    <t>TC_Ad_Add user</t>
  </si>
  <si>
    <t>Open Random post</t>
  </si>
  <si>
    <t>transaction</t>
  </si>
  <si>
    <t>NumberOfSamples</t>
  </si>
  <si>
    <t>Average</t>
  </si>
  <si>
    <t>pct90</t>
  </si>
  <si>
    <t>pct95</t>
  </si>
  <si>
    <t>pct99</t>
  </si>
  <si>
    <t>Min</t>
  </si>
  <si>
    <t>Max</t>
  </si>
  <si>
    <t>Error Count </t>
  </si>
  <si>
    <t>1.42 K</t>
  </si>
  <si>
    <t>1.49 K</t>
  </si>
  <si>
    <t>1.67 K</t>
  </si>
  <si>
    <t>1.23 K</t>
  </si>
  <si>
    <t>1.16 K</t>
  </si>
  <si>
    <t>1.55 K</t>
  </si>
  <si>
    <t>1.95 K</t>
  </si>
  <si>
    <t>1.21 K</t>
  </si>
  <si>
    <t>1.19 K</t>
  </si>
  <si>
    <t>1.29 K</t>
  </si>
  <si>
    <t>1.26 K</t>
  </si>
  <si>
    <t>1.27 K</t>
  </si>
  <si>
    <t>1.28 K</t>
  </si>
  <si>
    <t>1.45 K</t>
  </si>
  <si>
    <t>1.59 K</t>
  </si>
  <si>
    <t>1.40 K</t>
  </si>
  <si>
    <t>'</t>
  </si>
  <si>
    <t>2.00 K</t>
  </si>
  <si>
    <t>2.75 K</t>
  </si>
  <si>
    <t>3.14 K</t>
  </si>
  <si>
    <t>1.39 K</t>
  </si>
  <si>
    <t>2.56 K</t>
  </si>
  <si>
    <t>1.80 K</t>
  </si>
  <si>
    <t>2.38 K</t>
  </si>
  <si>
    <t>1.36 K</t>
  </si>
  <si>
    <t>2.15 K</t>
  </si>
  <si>
    <t>2.55 K</t>
  </si>
  <si>
    <t>4.23 K</t>
  </si>
  <si>
    <t>2.33 K</t>
  </si>
  <si>
    <t>Throughput max (rps)</t>
  </si>
  <si>
    <t>Throughput avg (rps)</t>
  </si>
  <si>
    <t>CPU usage max (%)</t>
  </si>
  <si>
    <t xml:space="preserve">CPU usage avg (%)  </t>
  </si>
  <si>
    <t>Memory usage max (%)</t>
  </si>
  <si>
    <t>Memory usage avg (%)</t>
  </si>
  <si>
    <t>An effective duration of test (sec)</t>
  </si>
  <si>
    <t>Transactions count</t>
  </si>
  <si>
    <t>Error count</t>
  </si>
  <si>
    <t>Averge error rate (%)</t>
  </si>
  <si>
    <t>N</t>
  </si>
  <si>
    <t>1.66 K</t>
  </si>
  <si>
    <t>2.52 K</t>
  </si>
  <si>
    <t>Performance Indicators</t>
  </si>
  <si>
    <t>IIS stopped during the test</t>
  </si>
  <si>
    <t>3.85 K</t>
  </si>
  <si>
    <t>7.42 K</t>
  </si>
  <si>
    <t>2.61 K</t>
  </si>
  <si>
    <t>3.38 K</t>
  </si>
  <si>
    <t>2.97 K</t>
  </si>
  <si>
    <t>2.81 K</t>
  </si>
  <si>
    <t>1.53 K</t>
  </si>
  <si>
    <t>2.13 K</t>
  </si>
  <si>
    <t>2.79 K</t>
  </si>
  <si>
    <t>2.02 K</t>
  </si>
  <si>
    <t>2.32 K</t>
  </si>
  <si>
    <t>5.53 K</t>
  </si>
  <si>
    <t>5.88 K</t>
  </si>
  <si>
    <t>4.92 K</t>
  </si>
  <si>
    <t>4.06 K</t>
  </si>
  <si>
    <t>5.03 K</t>
  </si>
  <si>
    <t>1.50 K</t>
  </si>
  <si>
    <t>2.64 K</t>
  </si>
  <si>
    <t>1.13 K</t>
  </si>
  <si>
    <t>5.27 K</t>
  </si>
  <si>
    <t>2.40 K</t>
  </si>
  <si>
    <t>3.30 K</t>
  </si>
  <si>
    <t>3.80 K</t>
  </si>
  <si>
    <t>3.19 K</t>
  </si>
  <si>
    <t>4.07 K</t>
  </si>
  <si>
    <t>3.34 K</t>
  </si>
  <si>
    <t>1.61 K</t>
  </si>
  <si>
    <t>2.34 K</t>
  </si>
  <si>
    <t>2.85 K</t>
  </si>
  <si>
    <t>4.27 K</t>
  </si>
  <si>
    <t>1.86 K</t>
  </si>
  <si>
    <t>1.10 K</t>
  </si>
  <si>
    <t>2.49 K</t>
  </si>
  <si>
    <t>1.58 K</t>
  </si>
  <si>
    <t>1.81 K</t>
  </si>
  <si>
    <t>1.77 K</t>
  </si>
  <si>
    <t>4.69 K</t>
  </si>
  <si>
    <t>2.67 K</t>
  </si>
  <si>
    <t>4.08 K</t>
  </si>
  <si>
    <t>1.01 K</t>
  </si>
  <si>
    <t>4.79 K</t>
  </si>
  <si>
    <t>2.86 K</t>
  </si>
  <si>
    <t>6.00 K</t>
  </si>
  <si>
    <t>1.65 K</t>
  </si>
  <si>
    <t>3.51 K</t>
  </si>
  <si>
    <t>5.50 K</t>
  </si>
  <si>
    <t>2.28 K</t>
  </si>
  <si>
    <t>3.47 K</t>
  </si>
  <si>
    <t>7.10 K</t>
  </si>
  <si>
    <t>8.60 K</t>
  </si>
  <si>
    <t>9.25 K</t>
  </si>
  <si>
    <t>4.31 K</t>
  </si>
  <si>
    <t>3.64 K</t>
  </si>
  <si>
    <t>3.15 K</t>
  </si>
  <si>
    <t>5.72 K</t>
  </si>
  <si>
    <t>7.20 K</t>
  </si>
  <si>
    <t>1.47 K</t>
  </si>
  <si>
    <t>2.22 K</t>
  </si>
  <si>
    <t>3.18 K</t>
  </si>
  <si>
    <t>1.83 K</t>
  </si>
  <si>
    <t>2.94 K</t>
  </si>
  <si>
    <t>2.17 K</t>
  </si>
  <si>
    <t>1.38 K</t>
  </si>
  <si>
    <t>5.80 K</t>
  </si>
  <si>
    <t>2.74 K</t>
  </si>
  <si>
    <t>1.17 K</t>
  </si>
  <si>
    <t>2.71 K</t>
  </si>
  <si>
    <t>4.39 K</t>
  </si>
  <si>
    <t>2.50 K</t>
  </si>
  <si>
    <t>4.01 K</t>
  </si>
  <si>
    <t>3.99 K</t>
  </si>
  <si>
    <t>1.57 K</t>
  </si>
  <si>
    <t>1.46 K</t>
  </si>
  <si>
    <t>1.11 K</t>
  </si>
  <si>
    <t>3.65 K</t>
  </si>
  <si>
    <t>4.16 K</t>
  </si>
  <si>
    <t>5.31 K</t>
  </si>
  <si>
    <t>5.18 K</t>
  </si>
  <si>
    <t>5.21 K</t>
  </si>
  <si>
    <t>1.24 K</t>
  </si>
  <si>
    <t>3.90 K</t>
  </si>
  <si>
    <t>5.29 K</t>
  </si>
  <si>
    <t>1.69 K</t>
  </si>
  <si>
    <t>5.20 K</t>
  </si>
  <si>
    <t>1.33 K</t>
  </si>
  <si>
    <t>3.89 K</t>
  </si>
  <si>
    <t>2.20 K</t>
  </si>
  <si>
    <t>4.32 K</t>
  </si>
  <si>
    <t>2.08 K</t>
  </si>
  <si>
    <t>5.66 K</t>
  </si>
  <si>
    <t>2.95 K</t>
  </si>
  <si>
    <t>9.90 K</t>
  </si>
  <si>
    <t>1.84 K</t>
  </si>
  <si>
    <t>3.94 K</t>
  </si>
  <si>
    <t>2.87 K</t>
  </si>
  <si>
    <t>7.24 K</t>
  </si>
  <si>
    <t>8.67 K</t>
  </si>
  <si>
    <t>1.74 K</t>
  </si>
  <si>
    <t>1.35 K</t>
  </si>
  <si>
    <t>4.09 K</t>
  </si>
  <si>
    <t>3.49 K</t>
  </si>
  <si>
    <t>8.06 K</t>
  </si>
  <si>
    <t>8.09 K</t>
  </si>
  <si>
    <t>2.83 K</t>
  </si>
  <si>
    <t>2.66 K</t>
  </si>
  <si>
    <t>8.62 K</t>
  </si>
  <si>
    <t>9.52 K</t>
  </si>
  <si>
    <t>9.21 K</t>
  </si>
  <si>
    <t>7.21 K</t>
  </si>
  <si>
    <t>3.78 K</t>
  </si>
  <si>
    <t>1.37 K</t>
  </si>
  <si>
    <t xml:space="preserve"> -- Performance Ind. --</t>
  </si>
  <si>
    <t xml:space="preserve"> -- Data --</t>
  </si>
  <si>
    <t>Data converted to digital format</t>
  </si>
  <si>
    <t>http://localhost:3000/d/rxKcwpFmk_3/load-test-monitoring_3?orgId=1&amp;from=1679607475868&amp;to=1679608381031&amp;var-group_time=5s&amp;var-metric=All&amp;var-scenario=All&amp;var-transactions=All&amp;var-server_measurements=All&amp;var-host=All&amp;var-measurement=jmeter</t>
  </si>
  <si>
    <t>http://localhost:3000/d/rxKcwpFmk_3/load-test-monitoring_3?orgId=1&amp;from=1679603964143&amp;to=1679604869427&amp;var-group_time=5s&amp;var-metric=All&amp;var-scenario=All&amp;var-transactions=All&amp;var-server_measurements=All&amp;var-host=All&amp;var-measurement=jmeter</t>
  </si>
  <si>
    <t>http://localhost:3000/d/rxKcwpFmk_3/load-test-monitoring_3?orgId=1&amp;from=1679601423214&amp;to=1679602331141&amp;var-group_time=5s&amp;var-metric=All&amp;var-scenario=All&amp;var-transactions=All&amp;var-server_measurements=All&amp;var-host=All&amp;var-measurement=jmeter</t>
  </si>
  <si>
    <t>http://localhost:3000/d/rxKcwpFmk_3/load-test-monitoring_3?orgId=1&amp;from=1679599857741&amp;to=1679600764766&amp;var-group_time=5s&amp;var-metric=All&amp;var-scenario=All&amp;var-transactions=All&amp;var-server_measurements=All&amp;var-host=All&amp;var-measurement=jmeter</t>
  </si>
  <si>
    <t>http://localhost:3000/d/rxKcwpFmk_3/load-test-monitoring_3?orgId=1&amp;from=1679524282782&amp;to=1679525191342&amp;var-group_time=5s&amp;var-metric=All&amp;var-scenario=All&amp;var-transactions=All&amp;var-server_measurements=All&amp;var-host=All&amp;var-measurement=jmeter</t>
  </si>
  <si>
    <t>6.91 K</t>
  </si>
  <si>
    <t>15.74 K</t>
  </si>
  <si>
    <t>5.47 K</t>
  </si>
  <si>
    <t>15.88 K</t>
  </si>
  <si>
    <t>20.59 K</t>
  </si>
  <si>
    <t>18.51 K</t>
  </si>
  <si>
    <t>20.61 K</t>
  </si>
  <si>
    <t>3.37 K</t>
  </si>
  <si>
    <t>5.82 K</t>
  </si>
  <si>
    <t>20.43 K</t>
  </si>
  <si>
    <t>5.55 K</t>
  </si>
  <si>
    <t>2.30 K</t>
  </si>
  <si>
    <t>7.46 K</t>
  </si>
  <si>
    <t>15.67 K</t>
  </si>
  <si>
    <t>20.44 K</t>
  </si>
  <si>
    <t>6.44 K</t>
  </si>
  <si>
    <t>20.56 K</t>
  </si>
  <si>
    <t>2.29 K</t>
  </si>
  <si>
    <t>7.60 K</t>
  </si>
  <si>
    <t>20.45 K</t>
  </si>
  <si>
    <t>19.11 K</t>
  </si>
  <si>
    <t>1.82 K</t>
  </si>
  <si>
    <t>7.80 K</t>
  </si>
  <si>
    <t>15.34 K</t>
  </si>
  <si>
    <t>19.15 K</t>
  </si>
  <si>
    <t>8.58 K</t>
  </si>
  <si>
    <t>9.10 K</t>
  </si>
  <si>
    <t>6.70 K</t>
  </si>
  <si>
    <t>15.57 K</t>
  </si>
  <si>
    <t>19.34 K</t>
  </si>
  <si>
    <t>3.88 K</t>
  </si>
  <si>
    <t>5.60 K</t>
  </si>
  <si>
    <t>8.26 K</t>
  </si>
  <si>
    <t>21.55 K</t>
  </si>
  <si>
    <t>22.43 K</t>
  </si>
  <si>
    <t>9.35 K</t>
  </si>
  <si>
    <t>19.07 K</t>
  </si>
  <si>
    <t>27.28 K</t>
  </si>
  <si>
    <t>6.31 K</t>
  </si>
  <si>
    <t>20.42 K</t>
  </si>
  <si>
    <t>3.41 K</t>
  </si>
  <si>
    <t>5.00 K</t>
  </si>
  <si>
    <t>8.34 K</t>
  </si>
  <si>
    <t>8.74 K</t>
  </si>
  <si>
    <t>20.40 K</t>
  </si>
  <si>
    <t>20.41 K</t>
  </si>
  <si>
    <t>7.93 K</t>
  </si>
  <si>
    <t>3.48 K</t>
  </si>
  <si>
    <t>7.06 K</t>
  </si>
  <si>
    <t>15.80 K</t>
  </si>
  <si>
    <t>8.16 K</t>
  </si>
  <si>
    <t>5.35 K</t>
  </si>
  <si>
    <t>1.62 K</t>
  </si>
  <si>
    <t>5.85 K</t>
  </si>
  <si>
    <t>9.91 K</t>
  </si>
  <si>
    <t>6.87 K</t>
  </si>
  <si>
    <t>7.99 K</t>
  </si>
  <si>
    <t>2.45 K</t>
  </si>
  <si>
    <t>4.22 K</t>
  </si>
  <si>
    <t>3.76 K</t>
  </si>
  <si>
    <t>6.73 K</t>
  </si>
  <si>
    <t>8.12 K</t>
  </si>
  <si>
    <t>5.51 K</t>
  </si>
  <si>
    <t>4.77 K</t>
  </si>
  <si>
    <t>7.48 K</t>
  </si>
  <si>
    <t>7.87 K</t>
  </si>
  <si>
    <t>6.65 K</t>
  </si>
  <si>
    <t>8.97 K</t>
  </si>
  <si>
    <t>5.16 K</t>
  </si>
  <si>
    <t>5.89 K</t>
  </si>
  <si>
    <t>8.22 K</t>
  </si>
  <si>
    <t>3.84 K</t>
  </si>
  <si>
    <t>1.92 K</t>
  </si>
  <si>
    <t>12.81 K</t>
  </si>
  <si>
    <t>7.92 K</t>
  </si>
  <si>
    <t>9.67 K</t>
  </si>
  <si>
    <t>5.64 K</t>
  </si>
  <si>
    <t>6.75 K</t>
  </si>
  <si>
    <t>5.48 K</t>
  </si>
  <si>
    <t>4.91 K</t>
  </si>
  <si>
    <t>5.77 K</t>
  </si>
  <si>
    <t>7.82 K</t>
  </si>
  <si>
    <t>4.02 K</t>
  </si>
  <si>
    <t>6.56 K</t>
  </si>
  <si>
    <t>9.79 K</t>
  </si>
  <si>
    <t>9.80 K</t>
  </si>
  <si>
    <t>3.98 K</t>
  </si>
  <si>
    <t>11.24 K</t>
  </si>
  <si>
    <t>12.20 K</t>
  </si>
  <si>
    <t>12.28 K</t>
  </si>
  <si>
    <t>3.92 K</t>
  </si>
  <si>
    <t>9.53 K</t>
  </si>
  <si>
    <t>9.60 K</t>
  </si>
  <si>
    <t>14.82 K</t>
  </si>
  <si>
    <t>6.84 K</t>
  </si>
  <si>
    <t>10.28 K</t>
  </si>
  <si>
    <t>8.28 K</t>
  </si>
  <si>
    <t>10.61 K</t>
  </si>
  <si>
    <t>10.63 K</t>
  </si>
  <si>
    <t>6.17 K</t>
  </si>
  <si>
    <t>9.89 K</t>
  </si>
  <si>
    <t>8.70 K</t>
  </si>
  <si>
    <t>9.72 K</t>
  </si>
  <si>
    <t>9.75 K</t>
  </si>
  <si>
    <t>4.44 K</t>
  </si>
  <si>
    <t>8.31 K</t>
  </si>
  <si>
    <t>9.27 K</t>
  </si>
  <si>
    <t>9.29 K</t>
  </si>
  <si>
    <t>5.39 K</t>
  </si>
  <si>
    <t>6.15 K</t>
  </si>
  <si>
    <t>8.43 K</t>
  </si>
  <si>
    <t>9.76 K</t>
  </si>
  <si>
    <t>9.69 K</t>
  </si>
  <si>
    <t>5.92 K</t>
  </si>
  <si>
    <t>8.75 K</t>
  </si>
  <si>
    <t>5.12 K</t>
  </si>
  <si>
    <t>8.48 K</t>
  </si>
  <si>
    <t>10.69 K</t>
  </si>
  <si>
    <t>12.50 K</t>
  </si>
  <si>
    <t>8.36 K</t>
  </si>
  <si>
    <t>5.81 K</t>
  </si>
  <si>
    <t>6.30 K</t>
  </si>
  <si>
    <t>4.11 K</t>
  </si>
  <si>
    <t>15.66 K</t>
  </si>
  <si>
    <t>10.48 K</t>
  </si>
  <si>
    <t>12.16 K</t>
  </si>
  <si>
    <t>7.53 K</t>
  </si>
  <si>
    <t>1.18 K</t>
  </si>
  <si>
    <t>8.91 K</t>
  </si>
  <si>
    <t>3.68 K</t>
  </si>
  <si>
    <t>4.24 K</t>
  </si>
  <si>
    <t>4.75 K</t>
  </si>
  <si>
    <t>12.46 K</t>
  </si>
  <si>
    <t>2.19 K</t>
  </si>
  <si>
    <t>2.18 K</t>
  </si>
  <si>
    <t>8.17 K</t>
  </si>
  <si>
    <t>8.55 K</t>
  </si>
  <si>
    <t>13.16 K</t>
  </si>
  <si>
    <t>16.60 K</t>
  </si>
  <si>
    <t>16.76 K</t>
  </si>
  <si>
    <t>6.29 K</t>
  </si>
  <si>
    <t>8.64 K</t>
  </si>
  <si>
    <t>12.65 K</t>
  </si>
  <si>
    <t>12.68 K</t>
  </si>
  <si>
    <t>7.58 K</t>
  </si>
  <si>
    <t>6.01 K</t>
  </si>
  <si>
    <t>8.45 K</t>
  </si>
  <si>
    <t>9.85 K</t>
  </si>
  <si>
    <t>12.38 K</t>
  </si>
  <si>
    <t>14.67 K</t>
  </si>
  <si>
    <t>2.84 K</t>
  </si>
  <si>
    <t>6.96 K</t>
  </si>
  <si>
    <t>2.98 K</t>
  </si>
  <si>
    <t>3.74 K</t>
  </si>
  <si>
    <t>7.51 K</t>
  </si>
  <si>
    <t>1.73 K</t>
  </si>
  <si>
    <t>7.43 K</t>
  </si>
  <si>
    <t>7.49 K</t>
  </si>
  <si>
    <t>1.88 K</t>
  </si>
  <si>
    <t>6.11 K</t>
  </si>
  <si>
    <t>5.17 K</t>
  </si>
  <si>
    <t>6.04 K</t>
  </si>
  <si>
    <t>6.09 K</t>
  </si>
  <si>
    <t>7.38 K</t>
  </si>
  <si>
    <t>7.39 K</t>
  </si>
  <si>
    <t>2.31 K</t>
  </si>
  <si>
    <t>2.03 K</t>
  </si>
  <si>
    <t>1.97 K</t>
  </si>
  <si>
    <t>7.59 K</t>
  </si>
  <si>
    <t>7.65 K</t>
  </si>
  <si>
    <t>3.39 K</t>
  </si>
  <si>
    <t>5.44 K</t>
  </si>
  <si>
    <t>7.35 K</t>
  </si>
  <si>
    <t>7.55 K</t>
  </si>
  <si>
    <t>2.24 K</t>
  </si>
  <si>
    <t>5.69 K</t>
  </si>
  <si>
    <t>5.36 K</t>
  </si>
  <si>
    <t>5.40 K</t>
  </si>
  <si>
    <t>3.86 K</t>
  </si>
  <si>
    <t>5.26 K</t>
  </si>
  <si>
    <t>5.68 K</t>
  </si>
  <si>
    <t>4.71 K</t>
  </si>
  <si>
    <t>1.60 K</t>
  </si>
  <si>
    <t>5.71 K</t>
  </si>
  <si>
    <t>5.54 K</t>
  </si>
  <si>
    <t>4.80 K</t>
  </si>
  <si>
    <t>5.75 K</t>
  </si>
  <si>
    <t>6.88 K</t>
  </si>
  <si>
    <t>70% capacity</t>
  </si>
  <si>
    <t>120% capacity</t>
  </si>
  <si>
    <t>200% capacity</t>
  </si>
  <si>
    <t>300% capacity</t>
  </si>
  <si>
    <t>500%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</si>
</sst>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rgb="FFCCCCDC"/>
      <name val="Roboto"/>
      <charset val="204"/>
    </font>
    <font>
      <sz val="8"/>
      <color rgb="FF33A2E5"/>
      <name val="Roboto"/>
      <charset val="204"/>
    </font>
    <font>
      <sz val="11"/>
      <color theme="1"/>
      <name val="Calibri"/>
      <family val="2"/>
      <charset val="204"/>
      <scheme val="minor"/>
    </font>
    <font>
      <sz val="8"/>
      <color rgb="FF33A2E5"/>
      <name val="Roboto"/>
      <charset val="204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33A2E5"/>
      <name val="Roboto"/>
      <charset val="204"/>
    </font>
    <font>
      <b/>
      <sz val="9"/>
      <color theme="0"/>
      <name val="Calibri"/>
      <family val="2"/>
      <scheme val="minor"/>
    </font>
    <font>
      <sz val="8"/>
      <color rgb="FF33A2E5"/>
      <name val="Roboto"/>
      <charset val="204"/>
    </font>
  </fonts>
  <fills count="6">
    <fill>
      <patternFill patternType="none"/>
    </fill>
    <fill>
      <patternFill patternType="gray125"/>
    </fill>
    <fill>
      <patternFill patternType="solid">
        <fgColor rgb="FF181B1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 style="medium">
        <color rgb="FF111217"/>
      </right>
      <top/>
      <bottom style="medium">
        <color rgb="FF111217"/>
      </bottom>
      <diagonal/>
    </border>
    <border>
      <left/>
      <right/>
      <top/>
      <bottom style="medium">
        <color rgb="FF111217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left" vertical="center" wrapText="1" indent="1"/>
    </xf>
    <xf numFmtId="0" fontId="3" fillId="2" borderId="2" xfId="0" applyFont="1" applyFill="1" applyBorder="1" applyAlignment="1">
      <alignment horizontal="left" vertical="center" wrapText="1" indent="1"/>
    </xf>
    <xf numFmtId="1" fontId="0" fillId="0" borderId="0" xfId="0" applyNumberFormat="1"/>
    <xf numFmtId="9" fontId="0" fillId="0" borderId="0" xfId="1" applyFont="1"/>
    <xf numFmtId="165" fontId="0" fillId="0" borderId="0" xfId="1" applyNumberFormat="1" applyFont="1"/>
    <xf numFmtId="10" fontId="0" fillId="0" borderId="0" xfId="1" applyNumberFormat="1" applyFont="1"/>
    <xf numFmtId="164" fontId="0" fillId="3" borderId="0" xfId="0" applyNumberFormat="1" applyFill="1"/>
    <xf numFmtId="1" fontId="0" fillId="3" borderId="0" xfId="0" applyNumberFormat="1" applyFill="1"/>
    <xf numFmtId="0" fontId="2" fillId="0" borderId="3" xfId="0" applyFont="1" applyBorder="1"/>
    <xf numFmtId="0" fontId="0" fillId="0" borderId="3" xfId="0" applyBorder="1"/>
    <xf numFmtId="1" fontId="0" fillId="0" borderId="3" xfId="0" applyNumberFormat="1" applyBorder="1"/>
    <xf numFmtId="1" fontId="2" fillId="0" borderId="3" xfId="0" applyNumberFormat="1" applyFont="1" applyBorder="1"/>
    <xf numFmtId="1" fontId="2" fillId="0" borderId="3" xfId="0" applyNumberFormat="1" applyFont="1" applyBorder="1" applyAlignment="1">
      <alignment horizontal="right"/>
    </xf>
    <xf numFmtId="0" fontId="5" fillId="0" borderId="3" xfId="0" applyFont="1" applyBorder="1"/>
    <xf numFmtId="1" fontId="5" fillId="0" borderId="3" xfId="0" applyNumberFormat="1" applyFont="1" applyBorder="1"/>
    <xf numFmtId="164" fontId="2" fillId="0" borderId="3" xfId="0" applyNumberFormat="1" applyFont="1" applyBorder="1"/>
    <xf numFmtId="0" fontId="2" fillId="4" borderId="3" xfId="0" applyFont="1" applyFill="1" applyBorder="1"/>
    <xf numFmtId="0" fontId="2" fillId="4" borderId="3" xfId="0" applyFont="1" applyFill="1" applyBorder="1" applyAlignment="1">
      <alignment horizontal="center"/>
    </xf>
    <xf numFmtId="9" fontId="2" fillId="0" borderId="3" xfId="1" applyFont="1" applyBorder="1"/>
    <xf numFmtId="165" fontId="2" fillId="0" borderId="3" xfId="1" applyNumberFormat="1" applyFont="1" applyBorder="1"/>
    <xf numFmtId="165" fontId="0" fillId="0" borderId="3" xfId="0" applyNumberFormat="1" applyBorder="1"/>
    <xf numFmtId="0" fontId="6" fillId="2" borderId="0" xfId="0" applyFont="1" applyFill="1" applyAlignment="1">
      <alignment horizontal="left" vertical="center" wrapText="1" indent="1"/>
    </xf>
    <xf numFmtId="0" fontId="2" fillId="3" borderId="3" xfId="0" applyFont="1" applyFill="1" applyBorder="1"/>
    <xf numFmtId="9" fontId="2" fillId="3" borderId="3" xfId="1" applyFont="1" applyFill="1" applyBorder="1"/>
    <xf numFmtId="0" fontId="0" fillId="0" borderId="0" xfId="0" applyAlignment="1">
      <alignment horizontal="center"/>
    </xf>
    <xf numFmtId="0" fontId="7" fillId="5" borderId="0" xfId="2" applyFill="1"/>
    <xf numFmtId="0" fontId="4" fillId="2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0" fontId="8" fillId="0" borderId="0" xfId="0" applyFont="1"/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2" borderId="0" xfId="0" applyFont="1" applyFill="1" applyAlignment="1">
      <alignment horizontal="left" vertical="center" wrapText="1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Average </a:t>
            </a:r>
            <a:r>
              <a:rPr lang="en-US" sz="1600" b="0" i="0">
                <a:effectLst/>
              </a:rPr>
              <a:t>response time </a:t>
            </a:r>
            <a:r>
              <a:rPr lang="en-US" sz="1600" b="0" i="0" baseline="0">
                <a:effectLst/>
              </a:rPr>
              <a:t>(ms)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6"/>
          <c:order val="0"/>
          <c:tx>
            <c:strRef>
              <c:f>MIX_Avg!$G$3</c:f>
              <c:strCache>
                <c:ptCount val="1"/>
                <c:pt idx="0">
                  <c:v>500% capacity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MIX_Avg!$G$4:$G$11</c:f>
              <c:numCache>
                <c:formatCode>0</c:formatCode>
                <c:ptCount val="8"/>
                <c:pt idx="0">
                  <c:v>4910</c:v>
                </c:pt>
                <c:pt idx="1">
                  <c:v>3650</c:v>
                </c:pt>
                <c:pt idx="2">
                  <c:v>2840</c:v>
                </c:pt>
                <c:pt idx="3">
                  <c:v>1760</c:v>
                </c:pt>
                <c:pt idx="4">
                  <c:v>2180</c:v>
                </c:pt>
                <c:pt idx="5">
                  <c:v>2490</c:v>
                </c:pt>
                <c:pt idx="6">
                  <c:v>2850</c:v>
                </c:pt>
                <c:pt idx="7">
                  <c:v>2190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89-46A4-8F7B-99D0D6C80B72}"/>
            </c:ext>
          </c:extLst>
        </c:ser>
        <c:ser>
          <c:idx val="3"/>
          <c:order val="1"/>
          <c:tx>
            <c:strRef>
              <c:f>MIX_Avg!$F$3</c:f>
              <c:strCache>
                <c:ptCount val="1"/>
                <c:pt idx="0">
                  <c:v>300% capacity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MIX_Avg!$F$4:$F$11</c:f>
              <c:numCache>
                <c:formatCode>0</c:formatCode>
                <c:ptCount val="8"/>
                <c:pt idx="0">
                  <c:v>3980</c:v>
                </c:pt>
                <c:pt idx="1">
                  <c:v>3210</c:v>
                </c:pt>
                <c:pt idx="2">
                  <c:v>1570</c:v>
                </c:pt>
                <c:pt idx="3">
                  <c:v>1740</c:v>
                </c:pt>
                <c:pt idx="4">
                  <c:v>2000</c:v>
                </c:pt>
                <c:pt idx="5">
                  <c:v>1830</c:v>
                </c:pt>
                <c:pt idx="6">
                  <c:v>1620</c:v>
                </c:pt>
                <c:pt idx="7">
                  <c:v>1660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89-46A4-8F7B-99D0D6C80B72}"/>
            </c:ext>
          </c:extLst>
        </c:ser>
        <c:ser>
          <c:idx val="0"/>
          <c:order val="2"/>
          <c:tx>
            <c:strRef>
              <c:f>MIX_Avg!$E$3</c:f>
              <c:strCache>
                <c:ptCount val="1"/>
                <c:pt idx="0">
                  <c:v>200%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MIX_Avg!$E$4:$E$11</c:f>
              <c:numCache>
                <c:formatCode>0</c:formatCode>
                <c:ptCount val="8"/>
                <c:pt idx="0">
                  <c:v>3190</c:v>
                </c:pt>
                <c:pt idx="1">
                  <c:v>2500</c:v>
                </c:pt>
                <c:pt idx="2">
                  <c:v>905.47</c:v>
                </c:pt>
                <c:pt idx="3">
                  <c:v>1100</c:v>
                </c:pt>
                <c:pt idx="4">
                  <c:v>1380</c:v>
                </c:pt>
                <c:pt idx="5">
                  <c:v>1290</c:v>
                </c:pt>
                <c:pt idx="6">
                  <c:v>896.84</c:v>
                </c:pt>
                <c:pt idx="7">
                  <c:v>951.71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89-46A4-8F7B-99D0D6C80B72}"/>
            </c:ext>
          </c:extLst>
        </c:ser>
        <c:ser>
          <c:idx val="2"/>
          <c:order val="3"/>
          <c:tx>
            <c:strRef>
              <c:f>MIX_Avg!$D$3</c:f>
              <c:strCache>
                <c:ptCount val="1"/>
                <c:pt idx="0">
                  <c:v>120% capacity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MIX_Avg!$D$4:$D$11</c:f>
              <c:numCache>
                <c:formatCode>0</c:formatCode>
                <c:ptCount val="8"/>
                <c:pt idx="0">
                  <c:v>1400</c:v>
                </c:pt>
                <c:pt idx="1">
                  <c:v>853.98</c:v>
                </c:pt>
                <c:pt idx="2">
                  <c:v>400.32</c:v>
                </c:pt>
                <c:pt idx="3">
                  <c:v>247.22</c:v>
                </c:pt>
                <c:pt idx="4">
                  <c:v>663.99</c:v>
                </c:pt>
                <c:pt idx="5">
                  <c:v>467.5</c:v>
                </c:pt>
                <c:pt idx="6">
                  <c:v>417.8</c:v>
                </c:pt>
                <c:pt idx="7">
                  <c:v>861.5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89-46A4-8F7B-99D0D6C80B72}"/>
            </c:ext>
          </c:extLst>
        </c:ser>
        <c:ser>
          <c:idx val="4"/>
          <c:order val="4"/>
          <c:tx>
            <c:strRef>
              <c:f>MIX_Avg!$C$3</c:f>
              <c:strCache>
                <c:ptCount val="1"/>
                <c:pt idx="0">
                  <c:v>70% capacity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MIX_Avg!$C$4:$C$11</c:f>
              <c:numCache>
                <c:formatCode>0</c:formatCode>
                <c:ptCount val="8"/>
                <c:pt idx="0">
                  <c:v>538.58000000000004</c:v>
                </c:pt>
                <c:pt idx="1">
                  <c:v>337.67</c:v>
                </c:pt>
                <c:pt idx="2">
                  <c:v>116.34</c:v>
                </c:pt>
                <c:pt idx="3">
                  <c:v>76.36</c:v>
                </c:pt>
                <c:pt idx="4">
                  <c:v>249.59</c:v>
                </c:pt>
                <c:pt idx="5">
                  <c:v>147.58000000000001</c:v>
                </c:pt>
                <c:pt idx="6">
                  <c:v>149.91</c:v>
                </c:pt>
                <c:pt idx="7">
                  <c:v>35.729999999999997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89-46A4-8F7B-99D0D6C8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61487"/>
        <c:axId val="84061071"/>
      </c:barChart>
      <c:catAx>
        <c:axId val="8406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071"/>
        <c:crosses val="autoZero"/>
        <c:auto val="1"/>
        <c:lblAlgn val="ctr"/>
        <c:lblOffset val="100"/>
        <c:noMultiLvlLbl val="0"/>
      </c:catAx>
      <c:valAx>
        <c:axId val="8406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Pct90</a:t>
            </a:r>
            <a:r>
              <a:rPr lang="en-US" sz="1600" b="0" i="0" baseline="0">
                <a:effectLst/>
              </a:rPr>
              <a:t> </a:t>
            </a:r>
            <a:r>
              <a:rPr lang="en-US" sz="1600" b="0" i="0">
                <a:effectLst/>
              </a:rPr>
              <a:t>response time </a:t>
            </a:r>
            <a:r>
              <a:rPr lang="en-US" sz="1600" b="0" i="0" baseline="0">
                <a:effectLst/>
              </a:rPr>
              <a:t>(ms)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6"/>
          <c:order val="0"/>
          <c:tx>
            <c:strRef>
              <c:f>MIX_Pct90!$G$3</c:f>
              <c:strCache>
                <c:ptCount val="1"/>
                <c:pt idx="0">
                  <c:v>500% capacity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MIX_Pct90!$G$4:$G$11</c:f>
              <c:numCache>
                <c:formatCode>0</c:formatCode>
                <c:ptCount val="8"/>
                <c:pt idx="0">
                  <c:v>12380</c:v>
                </c:pt>
                <c:pt idx="1">
                  <c:v>13160</c:v>
                </c:pt>
                <c:pt idx="2">
                  <c:v>6960</c:v>
                </c:pt>
                <c:pt idx="3">
                  <c:v>12460</c:v>
                </c:pt>
                <c:pt idx="4">
                  <c:v>8170</c:v>
                </c:pt>
                <c:pt idx="5">
                  <c:v>8090</c:v>
                </c:pt>
                <c:pt idx="6">
                  <c:v>6170</c:v>
                </c:pt>
                <c:pt idx="7">
                  <c:v>7100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1E-4731-A67A-9B7845AAB0D5}"/>
            </c:ext>
          </c:extLst>
        </c:ser>
        <c:ser>
          <c:idx val="3"/>
          <c:order val="1"/>
          <c:tx>
            <c:strRef>
              <c:f>MIX_Pct90!$F$3</c:f>
              <c:strCache>
                <c:ptCount val="1"/>
                <c:pt idx="0">
                  <c:v>300% capacity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MIX_Pct90!$F$4:$F$11</c:f>
              <c:numCache>
                <c:formatCode>0</c:formatCode>
                <c:ptCount val="8"/>
                <c:pt idx="0">
                  <c:v>11240</c:v>
                </c:pt>
                <c:pt idx="1">
                  <c:v>9600</c:v>
                </c:pt>
                <c:pt idx="2">
                  <c:v>3920</c:v>
                </c:pt>
                <c:pt idx="3">
                  <c:v>5480</c:v>
                </c:pt>
                <c:pt idx="4">
                  <c:v>5770</c:v>
                </c:pt>
                <c:pt idx="5">
                  <c:v>5890</c:v>
                </c:pt>
                <c:pt idx="6">
                  <c:v>4310</c:v>
                </c:pt>
                <c:pt idx="7">
                  <c:v>4910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1E-4731-A67A-9B7845AAB0D5}"/>
            </c:ext>
          </c:extLst>
        </c:ser>
        <c:ser>
          <c:idx val="0"/>
          <c:order val="2"/>
          <c:tx>
            <c:strRef>
              <c:f>MIX_Pct90!$E$3</c:f>
              <c:strCache>
                <c:ptCount val="1"/>
                <c:pt idx="0">
                  <c:v>200%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MIX_Pct90!$E$4:$E$11</c:f>
              <c:numCache>
                <c:formatCode>0</c:formatCode>
                <c:ptCount val="8"/>
                <c:pt idx="0">
                  <c:v>9350</c:v>
                </c:pt>
                <c:pt idx="1">
                  <c:v>8620</c:v>
                </c:pt>
                <c:pt idx="2">
                  <c:v>2220</c:v>
                </c:pt>
                <c:pt idx="3">
                  <c:v>3880</c:v>
                </c:pt>
                <c:pt idx="4">
                  <c:v>3180</c:v>
                </c:pt>
                <c:pt idx="5">
                  <c:v>3410</c:v>
                </c:pt>
                <c:pt idx="6">
                  <c:v>2400</c:v>
                </c:pt>
                <c:pt idx="7">
                  <c:v>2320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01E-4731-A67A-9B7845AAB0D5}"/>
            </c:ext>
          </c:extLst>
        </c:ser>
        <c:ser>
          <c:idx val="2"/>
          <c:order val="3"/>
          <c:tx>
            <c:strRef>
              <c:f>MIX_Pct90!$D$3</c:f>
              <c:strCache>
                <c:ptCount val="1"/>
                <c:pt idx="0">
                  <c:v>120% capacity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MIX_Pct90!$D$4:$D$11</c:f>
              <c:numCache>
                <c:formatCode>0</c:formatCode>
                <c:ptCount val="8"/>
                <c:pt idx="0">
                  <c:v>4690</c:v>
                </c:pt>
                <c:pt idx="1">
                  <c:v>1920</c:v>
                </c:pt>
                <c:pt idx="2">
                  <c:v>1350</c:v>
                </c:pt>
                <c:pt idx="3">
                  <c:v>797</c:v>
                </c:pt>
                <c:pt idx="4">
                  <c:v>2870</c:v>
                </c:pt>
                <c:pt idx="5">
                  <c:v>2029.9999999999998</c:v>
                </c:pt>
                <c:pt idx="6">
                  <c:v>1350</c:v>
                </c:pt>
                <c:pt idx="7">
                  <c:v>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01E-4731-A67A-9B7845AAB0D5}"/>
            </c:ext>
          </c:extLst>
        </c:ser>
        <c:ser>
          <c:idx val="4"/>
          <c:order val="4"/>
          <c:tx>
            <c:strRef>
              <c:f>MIX_Pct90!$C$3</c:f>
              <c:strCache>
                <c:ptCount val="1"/>
                <c:pt idx="0">
                  <c:v>70% capacity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MIX_Pct90!$C$4:$C$11</c:f>
              <c:numCache>
                <c:formatCode>0</c:formatCode>
                <c:ptCount val="8"/>
                <c:pt idx="0">
                  <c:v>2980</c:v>
                </c:pt>
                <c:pt idx="1">
                  <c:v>2380</c:v>
                </c:pt>
                <c:pt idx="2">
                  <c:v>768.1</c:v>
                </c:pt>
                <c:pt idx="3">
                  <c:v>254.8</c:v>
                </c:pt>
                <c:pt idx="4">
                  <c:v>1330</c:v>
                </c:pt>
                <c:pt idx="5">
                  <c:v>629.9</c:v>
                </c:pt>
                <c:pt idx="6">
                  <c:v>702.2</c:v>
                </c:pt>
                <c:pt idx="7">
                  <c:v>119.1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01E-4731-A67A-9B7845AAB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61487"/>
        <c:axId val="84061071"/>
      </c:barChart>
      <c:catAx>
        <c:axId val="8406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071"/>
        <c:crosses val="autoZero"/>
        <c:auto val="1"/>
        <c:lblAlgn val="ctr"/>
        <c:lblOffset val="100"/>
        <c:noMultiLvlLbl val="0"/>
      </c:catAx>
      <c:valAx>
        <c:axId val="8406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24765</xdr:colOff>
      <xdr:row>1</xdr:row>
      <xdr:rowOff>137158</xdr:rowOff>
    </xdr:from>
    <xdr:to>
      <xdr:col>19</xdr:col>
      <xdr:colOff>329565</xdr:colOff>
      <xdr:row>40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C7FC08-589C-489D-BCCF-94B9BEF4E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24765</xdr:colOff>
      <xdr:row>1</xdr:row>
      <xdr:rowOff>137158</xdr:rowOff>
    </xdr:from>
    <xdr:to>
      <xdr:col>19</xdr:col>
      <xdr:colOff>329565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76C92-3E43-4EA0-940A-A5DA31869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10</xdr:col>
      <xdr:colOff>498727</xdr:colOff>
      <xdr:row>39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E9664F-151C-0997-6DCA-9036C0CA8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49340"/>
          <a:ext cx="8301607" cy="1447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125482</xdr:colOff>
      <xdr:row>100</xdr:row>
      <xdr:rowOff>139303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5BCCB4-4A43-8A80-19D1-BFE221EF4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09660"/>
          <a:ext cx="18238222" cy="100148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10</xdr:col>
      <xdr:colOff>557825</xdr:colOff>
      <xdr:row>39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069CC7-B621-4333-DBC9-8597F2829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49340"/>
          <a:ext cx="8033045" cy="1424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25</xdr:col>
      <xdr:colOff>114075</xdr:colOff>
      <xdr:row>101</xdr:row>
      <xdr:rowOff>13596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95FF9B-0DAD-E3C1-687E-D4B8DD36C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09660"/>
          <a:ext cx="18295395" cy="100719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10</xdr:col>
      <xdr:colOff>495300</xdr:colOff>
      <xdr:row>40</xdr:row>
      <xdr:rowOff>10198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5F3820-1AC7-E673-18D2-8DCC88CB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09020"/>
          <a:ext cx="8442960" cy="1473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194062</xdr:colOff>
      <xdr:row>100</xdr:row>
      <xdr:rowOff>177418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1BD140-EC26-016B-DFD6-1BBAFE0BF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69340"/>
          <a:ext cx="18238222" cy="100529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32</xdr:row>
      <xdr:rowOff>0</xdr:rowOff>
    </xdr:from>
    <xdr:to>
      <xdr:col>10</xdr:col>
      <xdr:colOff>510541</xdr:colOff>
      <xdr:row>39</xdr:row>
      <xdr:rowOff>159967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280573-8083-0568-4E27-20B8D25DC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1209020"/>
          <a:ext cx="8282940" cy="1440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331206</xdr:colOff>
      <xdr:row>100</xdr:row>
      <xdr:rowOff>158361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830E72-8AB9-907F-75B4-FBFB99790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69340"/>
          <a:ext cx="18200106" cy="100338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32</xdr:row>
      <xdr:rowOff>1</xdr:rowOff>
    </xdr:from>
    <xdr:to>
      <xdr:col>10</xdr:col>
      <xdr:colOff>556261</xdr:colOff>
      <xdr:row>40</xdr:row>
      <xdr:rowOff>9917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119767-E0A0-80BE-EF6F-2E5D9967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702041"/>
          <a:ext cx="8420100" cy="14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500771</xdr:colOff>
      <xdr:row>100</xdr:row>
      <xdr:rowOff>129774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9B95FA-691D-6B66-DE4B-D1B3D0933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262360"/>
          <a:ext cx="18247751" cy="1000529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3000/d/rxKcwpFmk_3/load-test-monitoring_3?orgId=1&amp;from=1679607475868&amp;to=1679608381031&amp;var-group_time=5s&amp;var-metric=All&amp;var-scenario=All&amp;var-transactions=All&amp;var-server_measurements=All&amp;var-host=All&amp;var-measurement=jmeter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3000/d/rxKcwpFmk_3/load-test-monitoring_3?orgId=1&amp;from=1679603964143&amp;to=1679604869427&amp;var-group_time=5s&amp;var-metric=All&amp;var-scenario=All&amp;var-transactions=All&amp;var-server_measurements=All&amp;var-host=All&amp;var-measurement=jmeter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localhost:3000/d/rxKcwpFmk_3/load-test-monitoring_3?orgId=1&amp;from=1679601423214&amp;to=1679602331141&amp;var-group_time=5s&amp;var-metric=All&amp;var-scenario=All&amp;var-transactions=All&amp;var-server_measurements=All&amp;var-host=All&amp;var-measurement=jmeter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3000/d/rxKcwpFmk_3/load-test-monitoring_3?orgId=1&amp;from=1679599857741&amp;to=1679600764766&amp;var-group_time=5s&amp;var-metric=All&amp;var-scenario=All&amp;var-transactions=All&amp;var-server_measurements=All&amp;var-host=All&amp;var-measurement=jmeter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localhost:3000/d/rxKcwpFmk_3/load-test-monitoring_3?orgId=1&amp;from=1679524282782&amp;to=1679525191342&amp;var-group_time=5s&amp;var-metric=All&amp;var-scenario=All&amp;var-transactions=All&amp;var-server_measurements=All&amp;var-host=All&amp;var-measurement=jme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E9C6A-C2FF-4D62-82FE-A2808E64265F}">
  <dimension ref="C2:G29"/>
  <sheetViews>
    <sheetView workbookViewId="0">
      <selection activeCell="L24" sqref="L24"/>
    </sheetView>
  </sheetViews>
  <sheetFormatPr defaultRowHeight="14.4" x14ac:dyDescent="0.3"/>
  <sheetData>
    <row r="2" spans="3:7" x14ac:dyDescent="0.3">
      <c r="C2" s="1" t="s">
        <v>37</v>
      </c>
      <c r="D2" s="5">
        <v>0.18118881340197482</v>
      </c>
    </row>
    <row r="3" spans="3:7" x14ac:dyDescent="0.3">
      <c r="C3" t="s">
        <v>17</v>
      </c>
      <c r="D3" s="5">
        <v>9.4132416237657182E-2</v>
      </c>
    </row>
    <row r="4" spans="3:7" x14ac:dyDescent="0.3">
      <c r="C4" s="1" t="s">
        <v>3</v>
      </c>
      <c r="D4" s="5">
        <v>8.9192653388471599E-2</v>
      </c>
    </row>
    <row r="5" spans="3:7" x14ac:dyDescent="0.3">
      <c r="C5" s="1" t="s">
        <v>24</v>
      </c>
      <c r="D5" s="5">
        <v>7.035931302219596E-2</v>
      </c>
      <c r="G5">
        <f>31*0.3</f>
        <v>9.2999999999999989</v>
      </c>
    </row>
    <row r="6" spans="3:7" x14ac:dyDescent="0.3">
      <c r="C6" s="1" t="s">
        <v>25</v>
      </c>
      <c r="D6" s="5">
        <v>6.9879314710102114E-2</v>
      </c>
    </row>
    <row r="7" spans="3:7" x14ac:dyDescent="0.3">
      <c r="C7" s="1" t="s">
        <v>38</v>
      </c>
      <c r="D7" s="6">
        <v>3.9605135454468733E-2</v>
      </c>
    </row>
    <row r="8" spans="3:7" x14ac:dyDescent="0.3">
      <c r="C8" t="s">
        <v>22</v>
      </c>
      <c r="D8" s="5">
        <v>3.9259642163895693E-2</v>
      </c>
    </row>
    <row r="9" spans="3:7" x14ac:dyDescent="0.3">
      <c r="C9" t="s">
        <v>33</v>
      </c>
      <c r="D9" s="5">
        <v>3.115505527892649E-2</v>
      </c>
    </row>
    <row r="10" spans="3:7" x14ac:dyDescent="0.3">
      <c r="C10" t="s">
        <v>31</v>
      </c>
      <c r="D10" s="5">
        <v>3.1131319098658114E-2</v>
      </c>
    </row>
    <row r="11" spans="3:7" x14ac:dyDescent="0.3">
      <c r="C11" t="s">
        <v>36</v>
      </c>
      <c r="D11" s="5">
        <v>2.7734407966917039E-2</v>
      </c>
    </row>
    <row r="12" spans="3:7" x14ac:dyDescent="0.3">
      <c r="C12" t="s">
        <v>42</v>
      </c>
      <c r="D12" s="5">
        <v>2.5242109038737449E-2</v>
      </c>
    </row>
    <row r="13" spans="3:7" x14ac:dyDescent="0.3">
      <c r="C13" s="1" t="s">
        <v>41</v>
      </c>
      <c r="D13" s="5">
        <v>2.4432441556249473E-2</v>
      </c>
    </row>
    <row r="14" spans="3:7" x14ac:dyDescent="0.3">
      <c r="C14" t="s">
        <v>19</v>
      </c>
      <c r="D14" s="5">
        <v>2.3227171069288548E-2</v>
      </c>
    </row>
    <row r="15" spans="3:7" x14ac:dyDescent="0.3">
      <c r="C15" t="s">
        <v>14</v>
      </c>
      <c r="D15" s="5">
        <v>2.1895307620896278E-2</v>
      </c>
    </row>
    <row r="16" spans="3:7" x14ac:dyDescent="0.3">
      <c r="C16" s="1" t="s">
        <v>0</v>
      </c>
      <c r="D16" s="5">
        <v>2.1441682842433959E-2</v>
      </c>
    </row>
    <row r="17" spans="3:4" x14ac:dyDescent="0.3">
      <c r="C17" t="s">
        <v>4</v>
      </c>
      <c r="D17" s="5">
        <v>2.0603004472951301E-2</v>
      </c>
    </row>
    <row r="18" spans="3:4" x14ac:dyDescent="0.3">
      <c r="C18" t="s">
        <v>35</v>
      </c>
      <c r="D18" s="5">
        <v>2.0028061439783949E-2</v>
      </c>
    </row>
    <row r="19" spans="3:4" x14ac:dyDescent="0.3">
      <c r="C19" t="s">
        <v>12</v>
      </c>
      <c r="D19" s="5">
        <v>1.9938391425436745E-2</v>
      </c>
    </row>
    <row r="20" spans="3:4" x14ac:dyDescent="0.3">
      <c r="C20" t="s">
        <v>15</v>
      </c>
      <c r="D20" s="5">
        <v>1.9044328635327876E-2</v>
      </c>
    </row>
    <row r="21" spans="3:4" x14ac:dyDescent="0.3">
      <c r="C21" t="s">
        <v>10</v>
      </c>
      <c r="D21" s="5">
        <v>1.8305869693645033E-2</v>
      </c>
    </row>
    <row r="22" spans="3:4" x14ac:dyDescent="0.3">
      <c r="C22" t="s">
        <v>28</v>
      </c>
      <c r="D22" s="5">
        <v>1.7852244915182718E-2</v>
      </c>
    </row>
    <row r="23" spans="3:4" x14ac:dyDescent="0.3">
      <c r="C23" t="s">
        <v>21</v>
      </c>
      <c r="D23" s="5">
        <v>1.7781036374377585E-2</v>
      </c>
    </row>
    <row r="24" spans="3:4" x14ac:dyDescent="0.3">
      <c r="C24" s="1" t="s">
        <v>5</v>
      </c>
      <c r="D24" s="5">
        <v>1.7723014600388221E-2</v>
      </c>
    </row>
    <row r="25" spans="3:4" x14ac:dyDescent="0.3">
      <c r="C25" t="s">
        <v>8</v>
      </c>
      <c r="D25" s="5">
        <v>1.7459279264072917E-2</v>
      </c>
    </row>
    <row r="26" spans="3:4" x14ac:dyDescent="0.3">
      <c r="C26" t="s">
        <v>20</v>
      </c>
      <c r="D26" s="5">
        <v>1.7274664528652207E-2</v>
      </c>
    </row>
    <row r="27" spans="3:4" x14ac:dyDescent="0.3">
      <c r="C27" t="s">
        <v>18</v>
      </c>
      <c r="D27" s="5">
        <v>1.2110726643598618E-2</v>
      </c>
    </row>
    <row r="28" spans="3:4" x14ac:dyDescent="0.3">
      <c r="C28" t="s">
        <v>27</v>
      </c>
      <c r="D28" s="5">
        <v>7.0470081863448393E-3</v>
      </c>
    </row>
    <row r="29" spans="3:4" x14ac:dyDescent="0.3">
      <c r="C29" t="s">
        <v>29</v>
      </c>
      <c r="D29" s="5">
        <v>4.9555869693645033E-3</v>
      </c>
    </row>
  </sheetData>
  <sortState xmlns:xlrd2="http://schemas.microsoft.com/office/spreadsheetml/2017/richdata2" ref="C2:D29">
    <sortCondition descending="1" ref="D2:D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D2A52-AD90-4786-8D10-594F61FFDCF8}">
  <sheetPr>
    <tabColor rgb="FFC00000"/>
  </sheetPr>
  <dimension ref="A1:K82"/>
  <sheetViews>
    <sheetView tabSelected="1" topLeftCell="A27" zoomScale="130" zoomScaleNormal="130" workbookViewId="0">
      <selection activeCell="C32" sqref="C32"/>
    </sheetView>
  </sheetViews>
  <sheetFormatPr defaultRowHeight="14.4" outlineLevelRow="1" x14ac:dyDescent="0.3"/>
  <cols>
    <col min="1" max="1" width="8.88671875" style="31"/>
    <col min="2" max="2" width="32.88671875" bestFit="1" customWidth="1"/>
    <col min="3" max="7" width="16.88671875" customWidth="1"/>
  </cols>
  <sheetData>
    <row r="1" spans="1:11" x14ac:dyDescent="0.3">
      <c r="B1" s="31"/>
      <c r="C1" s="31" t="s">
        <v>68</v>
      </c>
      <c r="D1" s="31">
        <v>3</v>
      </c>
      <c r="E1" s="1" t="str">
        <f ca="1">_xlfn.CONCAT("'",E2,"' response time (ms) for stress test")</f>
        <v>'Average' response time (ms) for stress test</v>
      </c>
    </row>
    <row r="2" spans="1:11" s="26" customFormat="1" x14ac:dyDescent="0.3">
      <c r="A2" s="32"/>
      <c r="B2" s="28" t="s">
        <v>43</v>
      </c>
      <c r="C2" s="28" t="str">
        <f ca="1">VLOOKUP($B2,INDIRECT(_xlfn.CONCAT($C$1,C$3,$C$1,"!L:T"),1),$D$1,0)</f>
        <v>Average</v>
      </c>
      <c r="D2" s="28" t="str">
        <f ca="1">VLOOKUP($B2,INDIRECT(_xlfn.CONCAT($C$1,D$3,$C$1,"!L:T"),1),$D$1,0)</f>
        <v>Average</v>
      </c>
      <c r="E2" s="28" t="str">
        <f ca="1">VLOOKUP($B2,INDIRECT(_xlfn.CONCAT($C$1,E$3,$C$1,"!L:T"),1),$D$1,0)</f>
        <v>Average</v>
      </c>
      <c r="F2" s="28" t="str">
        <f ca="1">VLOOKUP($B2,INDIRECT(_xlfn.CONCAT($C$1,F$3,$C$1,"!L:T"),1),$D$1,0)</f>
        <v>Average</v>
      </c>
      <c r="G2" s="28" t="str">
        <f ca="1">VLOOKUP($B2,INDIRECT(_xlfn.CONCAT($C$1,G$3,$C$1,"!L:T"),1),$D$1,0)</f>
        <v>Average</v>
      </c>
    </row>
    <row r="3" spans="1:11" s="29" customFormat="1" ht="15.6" customHeight="1" x14ac:dyDescent="0.25">
      <c r="A3" s="33"/>
      <c r="B3" s="30"/>
      <c r="C3" s="30" t="s">
        <v>403</v>
      </c>
      <c r="D3" s="30" t="s">
        <v>404</v>
      </c>
      <c r="E3" s="30" t="s">
        <v>405</v>
      </c>
      <c r="F3" s="30" t="s">
        <v>406</v>
      </c>
      <c r="G3" s="30" t="s">
        <v>407</v>
      </c>
    </row>
    <row r="4" spans="1:11" x14ac:dyDescent="0.3">
      <c r="B4" t="s">
        <v>37</v>
      </c>
      <c r="C4" s="4">
        <f t="shared" ref="C4:D31" ca="1" si="0">VLOOKUP($B4,INDIRECT(_xlfn.CONCAT($C$1,C$3,$C$1,"!L:T"),1),$D$1,0)</f>
        <v>538.58000000000004</v>
      </c>
      <c r="D4" s="4">
        <f t="shared" ca="1" si="0"/>
        <v>1400</v>
      </c>
      <c r="E4" s="4">
        <f t="shared" ref="E4:F31" ca="1" si="1">VLOOKUP($B4,INDIRECT(_xlfn.CONCAT($C$1,E$3,$C$1,"!L:T"),1),$D$1,0)</f>
        <v>3190</v>
      </c>
      <c r="F4" s="4">
        <f t="shared" ca="1" si="1"/>
        <v>3980</v>
      </c>
      <c r="G4" s="4">
        <f t="shared" ref="G4:G31" ca="1" si="2">VLOOKUP($B4,INDIRECT(_xlfn.CONCAT($C$1,G$3,$C$1,"!L:T"),1),$D$1,0)</f>
        <v>4910</v>
      </c>
      <c r="H4" s="4"/>
      <c r="I4" s="5"/>
      <c r="J4" s="4"/>
      <c r="K4" s="5"/>
    </row>
    <row r="5" spans="1:11" x14ac:dyDescent="0.3">
      <c r="B5" t="s">
        <v>41</v>
      </c>
      <c r="C5" s="4">
        <f t="shared" ca="1" si="0"/>
        <v>337.67</v>
      </c>
      <c r="D5" s="4">
        <f t="shared" ca="1" si="0"/>
        <v>853.98</v>
      </c>
      <c r="E5" s="4">
        <f t="shared" ca="1" si="1"/>
        <v>2500</v>
      </c>
      <c r="F5" s="4">
        <f t="shared" ca="1" si="1"/>
        <v>3210</v>
      </c>
      <c r="G5" s="4">
        <f t="shared" ca="1" si="2"/>
        <v>3650</v>
      </c>
      <c r="H5" s="4"/>
      <c r="I5" s="5"/>
      <c r="J5" s="4"/>
      <c r="K5" s="5"/>
    </row>
    <row r="6" spans="1:11" x14ac:dyDescent="0.3">
      <c r="B6" t="s">
        <v>38</v>
      </c>
      <c r="C6" s="4">
        <f t="shared" ca="1" si="0"/>
        <v>116.34</v>
      </c>
      <c r="D6" s="4">
        <f t="shared" ca="1" si="0"/>
        <v>400.32</v>
      </c>
      <c r="E6" s="4">
        <f t="shared" ca="1" si="1"/>
        <v>905.47</v>
      </c>
      <c r="F6" s="4">
        <f t="shared" ca="1" si="1"/>
        <v>1570</v>
      </c>
      <c r="G6" s="4">
        <f t="shared" ca="1" si="2"/>
        <v>2840</v>
      </c>
      <c r="H6" s="4"/>
      <c r="I6" s="5"/>
      <c r="J6" s="4"/>
      <c r="K6" s="5"/>
    </row>
    <row r="7" spans="1:11" x14ac:dyDescent="0.3">
      <c r="B7" t="s">
        <v>31</v>
      </c>
      <c r="C7" s="4">
        <f t="shared" ca="1" si="0"/>
        <v>76.36</v>
      </c>
      <c r="D7" s="4">
        <f t="shared" ca="1" si="0"/>
        <v>247.22</v>
      </c>
      <c r="E7" s="4">
        <f t="shared" ca="1" si="1"/>
        <v>1100</v>
      </c>
      <c r="F7" s="4">
        <f t="shared" ca="1" si="1"/>
        <v>1740</v>
      </c>
      <c r="G7" s="4">
        <f t="shared" ca="1" si="2"/>
        <v>1760</v>
      </c>
      <c r="H7" s="4"/>
      <c r="I7" s="5"/>
      <c r="J7" s="4"/>
      <c r="K7" s="5"/>
    </row>
    <row r="8" spans="1:11" x14ac:dyDescent="0.3">
      <c r="B8" t="s">
        <v>35</v>
      </c>
      <c r="C8" s="4">
        <f t="shared" ca="1" si="0"/>
        <v>249.59</v>
      </c>
      <c r="D8" s="4">
        <f t="shared" ca="1" si="0"/>
        <v>663.99</v>
      </c>
      <c r="E8" s="4">
        <f t="shared" ca="1" si="1"/>
        <v>1380</v>
      </c>
      <c r="F8" s="4">
        <f t="shared" ca="1" si="1"/>
        <v>2000</v>
      </c>
      <c r="G8" s="4">
        <f t="shared" ca="1" si="2"/>
        <v>2180</v>
      </c>
      <c r="H8" s="4"/>
      <c r="I8" s="5"/>
      <c r="J8" s="4"/>
      <c r="K8" s="5"/>
    </row>
    <row r="9" spans="1:11" x14ac:dyDescent="0.3">
      <c r="B9" t="s">
        <v>18</v>
      </c>
      <c r="C9" s="4">
        <f t="shared" ca="1" si="0"/>
        <v>147.58000000000001</v>
      </c>
      <c r="D9" s="4">
        <f t="shared" ca="1" si="0"/>
        <v>467.5</v>
      </c>
      <c r="E9" s="4">
        <f t="shared" ca="1" si="1"/>
        <v>1290</v>
      </c>
      <c r="F9" s="4">
        <f t="shared" ca="1" si="1"/>
        <v>1830</v>
      </c>
      <c r="G9" s="4">
        <f t="shared" ca="1" si="2"/>
        <v>2490</v>
      </c>
      <c r="H9" s="4"/>
      <c r="I9" s="5"/>
      <c r="J9" s="4"/>
      <c r="K9" s="5"/>
    </row>
    <row r="10" spans="1:11" x14ac:dyDescent="0.3">
      <c r="B10" t="s">
        <v>3</v>
      </c>
      <c r="C10" s="4">
        <f t="shared" ca="1" si="0"/>
        <v>149.91</v>
      </c>
      <c r="D10" s="4">
        <f t="shared" ca="1" si="0"/>
        <v>417.8</v>
      </c>
      <c r="E10" s="4">
        <f t="shared" ca="1" si="1"/>
        <v>896.84</v>
      </c>
      <c r="F10" s="4">
        <f t="shared" ca="1" si="1"/>
        <v>1620</v>
      </c>
      <c r="G10" s="4">
        <f t="shared" ca="1" si="2"/>
        <v>2850</v>
      </c>
      <c r="H10" s="4"/>
      <c r="I10" s="5"/>
      <c r="J10" s="4"/>
      <c r="K10" s="5"/>
    </row>
    <row r="11" spans="1:11" x14ac:dyDescent="0.3">
      <c r="B11" t="s">
        <v>33</v>
      </c>
      <c r="C11" s="4">
        <f t="shared" ca="1" si="0"/>
        <v>35.729999999999997</v>
      </c>
      <c r="D11" s="4">
        <f t="shared" ca="1" si="0"/>
        <v>861.5</v>
      </c>
      <c r="E11" s="4">
        <f t="shared" ca="1" si="1"/>
        <v>951.71</v>
      </c>
      <c r="F11" s="4">
        <f t="shared" ca="1" si="1"/>
        <v>1660</v>
      </c>
      <c r="G11" s="4">
        <f t="shared" ca="1" si="2"/>
        <v>2190</v>
      </c>
      <c r="H11" s="4"/>
      <c r="I11" s="5"/>
      <c r="J11" s="4"/>
      <c r="K11" s="6"/>
    </row>
    <row r="12" spans="1:11" x14ac:dyDescent="0.3">
      <c r="B12" t="s">
        <v>24</v>
      </c>
      <c r="C12" s="4">
        <f t="shared" ca="1" si="0"/>
        <v>108.74</v>
      </c>
      <c r="D12" s="4">
        <f t="shared" ca="1" si="0"/>
        <v>484.5</v>
      </c>
      <c r="E12" s="4">
        <f t="shared" ca="1" si="1"/>
        <v>947.75</v>
      </c>
      <c r="F12" s="4">
        <f t="shared" ca="1" si="1"/>
        <v>3510</v>
      </c>
      <c r="G12" s="4">
        <f t="shared" ca="1" si="2"/>
        <v>4110</v>
      </c>
      <c r="H12" s="4"/>
      <c r="I12" s="5"/>
      <c r="J12" s="4"/>
      <c r="K12" s="7"/>
    </row>
    <row r="13" spans="1:11" x14ac:dyDescent="0.3">
      <c r="B13" t="s">
        <v>5</v>
      </c>
      <c r="C13" s="4">
        <f t="shared" ca="1" si="0"/>
        <v>56.33</v>
      </c>
      <c r="D13" s="4">
        <f t="shared" ca="1" si="0"/>
        <v>424.79</v>
      </c>
      <c r="E13" s="4">
        <f t="shared" ca="1" si="1"/>
        <v>1130</v>
      </c>
      <c r="F13" s="4">
        <f t="shared" ca="1" si="1"/>
        <v>2450</v>
      </c>
      <c r="G13" s="4">
        <f t="shared" ca="1" si="2"/>
        <v>1750</v>
      </c>
      <c r="H13" s="4"/>
      <c r="I13" s="5"/>
      <c r="J13" s="4"/>
      <c r="K13" s="5"/>
    </row>
    <row r="14" spans="1:11" x14ac:dyDescent="0.3">
      <c r="B14" t="s">
        <v>25</v>
      </c>
      <c r="C14" s="4">
        <f t="shared" ca="1" si="0"/>
        <v>200.21</v>
      </c>
      <c r="D14" s="4">
        <f t="shared" ca="1" si="0"/>
        <v>583.79</v>
      </c>
      <c r="E14" s="4">
        <f t="shared" ca="1" si="1"/>
        <v>1530</v>
      </c>
      <c r="F14" s="4">
        <f t="shared" ca="1" si="1"/>
        <v>2080</v>
      </c>
      <c r="G14" s="4">
        <f t="shared" ca="1" si="2"/>
        <v>2560</v>
      </c>
      <c r="H14" s="4"/>
      <c r="I14" s="5"/>
      <c r="J14" s="4"/>
      <c r="K14" s="5"/>
    </row>
    <row r="15" spans="1:11" x14ac:dyDescent="0.3">
      <c r="B15" t="s">
        <v>17</v>
      </c>
      <c r="C15" s="4">
        <f t="shared" ca="1" si="0"/>
        <v>88.58</v>
      </c>
      <c r="D15" s="4">
        <f t="shared" ca="1" si="0"/>
        <v>155.9</v>
      </c>
      <c r="E15" s="4">
        <f t="shared" ca="1" si="1"/>
        <v>714.17</v>
      </c>
      <c r="F15" s="4">
        <f t="shared" ca="1" si="1"/>
        <v>1400</v>
      </c>
      <c r="G15" s="4">
        <f t="shared" ca="1" si="2"/>
        <v>651.5</v>
      </c>
      <c r="H15" s="4"/>
      <c r="I15" s="5"/>
      <c r="J15" s="4"/>
      <c r="K15" s="5"/>
    </row>
    <row r="16" spans="1:11" x14ac:dyDescent="0.3">
      <c r="B16" t="s">
        <v>28</v>
      </c>
      <c r="C16" s="4">
        <f t="shared" ca="1" si="0"/>
        <v>51.06</v>
      </c>
      <c r="D16" s="4">
        <f t="shared" ca="1" si="0"/>
        <v>180.99</v>
      </c>
      <c r="E16" s="4">
        <f t="shared" ca="1" si="1"/>
        <v>294.98</v>
      </c>
      <c r="F16" s="4">
        <f t="shared" ca="1" si="1"/>
        <v>625.67999999999995</v>
      </c>
      <c r="G16" s="4">
        <f t="shared" ca="1" si="2"/>
        <v>1180</v>
      </c>
      <c r="H16" s="4"/>
      <c r="I16" s="5"/>
      <c r="J16" s="4"/>
      <c r="K16" s="5"/>
    </row>
    <row r="17" spans="2:11" x14ac:dyDescent="0.3">
      <c r="B17" t="s">
        <v>42</v>
      </c>
      <c r="C17" s="4">
        <f t="shared" ca="1" si="0"/>
        <v>77.67</v>
      </c>
      <c r="D17" s="4">
        <f t="shared" ca="1" si="0"/>
        <v>290.13</v>
      </c>
      <c r="E17" s="4">
        <f t="shared" ca="1" si="1"/>
        <v>828.11</v>
      </c>
      <c r="F17" s="4">
        <f t="shared" ca="1" si="1"/>
        <v>1500</v>
      </c>
      <c r="G17" s="4">
        <f t="shared" ca="1" si="2"/>
        <v>2750</v>
      </c>
      <c r="H17" s="4"/>
      <c r="I17" s="5"/>
      <c r="J17" s="4"/>
      <c r="K17" s="5"/>
    </row>
    <row r="18" spans="2:11" x14ac:dyDescent="0.3">
      <c r="B18" t="s">
        <v>36</v>
      </c>
      <c r="C18" s="4">
        <f t="shared" ca="1" si="0"/>
        <v>96.18</v>
      </c>
      <c r="D18" s="4">
        <f t="shared" ca="1" si="0"/>
        <v>301.97000000000003</v>
      </c>
      <c r="E18" s="4">
        <f t="shared" ca="1" si="1"/>
        <v>800.15</v>
      </c>
      <c r="F18" s="4">
        <f t="shared" ca="1" si="1"/>
        <v>1470</v>
      </c>
      <c r="G18" s="4">
        <f t="shared" ca="1" si="2"/>
        <v>2740</v>
      </c>
      <c r="H18" s="4"/>
      <c r="I18" s="5"/>
      <c r="J18" s="4"/>
    </row>
    <row r="19" spans="2:11" x14ac:dyDescent="0.3">
      <c r="B19" t="s">
        <v>0</v>
      </c>
      <c r="C19" s="4">
        <f t="shared" ca="1" si="0"/>
        <v>84.49</v>
      </c>
      <c r="D19" s="4">
        <f t="shared" ca="1" si="0"/>
        <v>313.42</v>
      </c>
      <c r="E19" s="4">
        <f t="shared" ca="1" si="1"/>
        <v>884.75</v>
      </c>
      <c r="F19" s="4">
        <f t="shared" ca="1" si="1"/>
        <v>1580</v>
      </c>
      <c r="G19" s="4">
        <f t="shared" ca="1" si="2"/>
        <v>2640</v>
      </c>
      <c r="H19" s="4"/>
      <c r="I19" s="5"/>
      <c r="J19" s="4"/>
    </row>
    <row r="20" spans="2:11" x14ac:dyDescent="0.3">
      <c r="B20" t="s">
        <v>19</v>
      </c>
      <c r="C20" s="4">
        <f t="shared" ca="1" si="0"/>
        <v>76.05</v>
      </c>
      <c r="D20" s="4">
        <f t="shared" ca="1" si="0"/>
        <v>244.15</v>
      </c>
      <c r="E20" s="4">
        <f t="shared" ca="1" si="1"/>
        <v>722.12</v>
      </c>
      <c r="F20" s="4">
        <f t="shared" ca="1" si="1"/>
        <v>889.8</v>
      </c>
      <c r="G20" s="4">
        <f t="shared" ca="1" si="2"/>
        <v>1250</v>
      </c>
      <c r="H20" s="4"/>
      <c r="I20" s="5"/>
      <c r="J20" s="4"/>
    </row>
    <row r="21" spans="2:11" x14ac:dyDescent="0.3">
      <c r="B21" t="s">
        <v>14</v>
      </c>
      <c r="C21" s="4">
        <f t="shared" ca="1" si="0"/>
        <v>74.61</v>
      </c>
      <c r="D21" s="4">
        <f t="shared" ca="1" si="0"/>
        <v>277.77999999999997</v>
      </c>
      <c r="E21" s="4">
        <f t="shared" ca="1" si="1"/>
        <v>787.65</v>
      </c>
      <c r="F21" s="4">
        <f t="shared" ca="1" si="1"/>
        <v>1460</v>
      </c>
      <c r="G21" s="4">
        <f t="shared" ca="1" si="2"/>
        <v>2730</v>
      </c>
      <c r="H21" s="4"/>
      <c r="I21" s="5"/>
      <c r="J21" s="4"/>
    </row>
    <row r="22" spans="2:11" x14ac:dyDescent="0.3">
      <c r="B22" t="s">
        <v>20</v>
      </c>
      <c r="C22" s="4">
        <f t="shared" ca="1" si="0"/>
        <v>75.650000000000006</v>
      </c>
      <c r="D22" s="4">
        <f t="shared" ca="1" si="0"/>
        <v>252.54</v>
      </c>
      <c r="E22" s="4">
        <f t="shared" ca="1" si="1"/>
        <v>901.49</v>
      </c>
      <c r="F22" s="4">
        <f t="shared" ca="1" si="1"/>
        <v>942.61</v>
      </c>
      <c r="G22" s="4">
        <f t="shared" ca="1" si="2"/>
        <v>1240</v>
      </c>
      <c r="H22" s="4"/>
      <c r="I22" s="5"/>
      <c r="J22" s="4"/>
    </row>
    <row r="23" spans="2:11" x14ac:dyDescent="0.3">
      <c r="B23" t="s">
        <v>12</v>
      </c>
      <c r="C23" s="4">
        <f t="shared" ca="1" si="0"/>
        <v>101.7</v>
      </c>
      <c r="D23" s="4">
        <f t="shared" ca="1" si="0"/>
        <v>297.02999999999997</v>
      </c>
      <c r="E23" s="4">
        <f t="shared" ca="1" si="1"/>
        <v>790.23</v>
      </c>
      <c r="F23" s="4">
        <f t="shared" ca="1" si="1"/>
        <v>1480</v>
      </c>
      <c r="G23" s="4">
        <f t="shared" ca="1" si="2"/>
        <v>2660</v>
      </c>
      <c r="H23" s="4"/>
      <c r="I23" s="5"/>
      <c r="J23" s="4"/>
    </row>
    <row r="24" spans="2:11" x14ac:dyDescent="0.3">
      <c r="B24" t="s">
        <v>15</v>
      </c>
      <c r="C24" s="4">
        <f t="shared" ca="1" si="0"/>
        <v>93.2</v>
      </c>
      <c r="D24" s="4">
        <f t="shared" ca="1" si="0"/>
        <v>253.18</v>
      </c>
      <c r="E24" s="4">
        <f t="shared" ca="1" si="1"/>
        <v>754.59</v>
      </c>
      <c r="F24" s="4">
        <f t="shared" ca="1" si="1"/>
        <v>1440</v>
      </c>
      <c r="G24" s="4">
        <f t="shared" ca="1" si="2"/>
        <v>2640</v>
      </c>
      <c r="H24" s="4"/>
      <c r="I24" s="5"/>
      <c r="J24" s="4"/>
    </row>
    <row r="25" spans="2:11" x14ac:dyDescent="0.3">
      <c r="B25" t="s">
        <v>4</v>
      </c>
      <c r="C25" s="4">
        <f t="shared" ca="1" si="0"/>
        <v>76.86</v>
      </c>
      <c r="D25" s="4">
        <f t="shared" ca="1" si="0"/>
        <v>288.99</v>
      </c>
      <c r="E25" s="4">
        <f t="shared" ca="1" si="1"/>
        <v>804.39</v>
      </c>
      <c r="F25" s="4">
        <f t="shared" ca="1" si="1"/>
        <v>1420</v>
      </c>
      <c r="G25" s="4">
        <f t="shared" ca="1" si="2"/>
        <v>2670</v>
      </c>
      <c r="H25" s="4"/>
      <c r="I25" s="5"/>
      <c r="J25" s="4"/>
    </row>
    <row r="26" spans="2:11" x14ac:dyDescent="0.3">
      <c r="B26" t="s">
        <v>10</v>
      </c>
      <c r="C26" s="4">
        <f t="shared" ca="1" si="0"/>
        <v>80.48</v>
      </c>
      <c r="D26" s="4">
        <f t="shared" ca="1" si="0"/>
        <v>289.86</v>
      </c>
      <c r="E26" s="4">
        <f t="shared" ca="1" si="1"/>
        <v>800.19</v>
      </c>
      <c r="F26" s="4">
        <f t="shared" ca="1" si="1"/>
        <v>1460</v>
      </c>
      <c r="G26" s="4">
        <f t="shared" ca="1" si="2"/>
        <v>2740</v>
      </c>
      <c r="H26" s="4"/>
      <c r="I26" s="5"/>
      <c r="J26" s="4"/>
    </row>
    <row r="27" spans="2:11" x14ac:dyDescent="0.3">
      <c r="B27" t="s">
        <v>8</v>
      </c>
      <c r="C27" s="4">
        <f t="shared" ca="1" si="0"/>
        <v>88.35</v>
      </c>
      <c r="D27" s="4">
        <f t="shared" ca="1" si="0"/>
        <v>297.29000000000002</v>
      </c>
      <c r="E27" s="4">
        <f t="shared" ca="1" si="1"/>
        <v>792</v>
      </c>
      <c r="F27" s="4">
        <f t="shared" ca="1" si="1"/>
        <v>1420</v>
      </c>
      <c r="G27" s="4">
        <f t="shared" ca="1" si="2"/>
        <v>2610</v>
      </c>
      <c r="H27" s="4"/>
      <c r="I27" s="5"/>
      <c r="J27" s="4"/>
    </row>
    <row r="28" spans="2:11" x14ac:dyDescent="0.3">
      <c r="B28" t="s">
        <v>29</v>
      </c>
      <c r="C28" s="4">
        <f t="shared" ca="1" si="0"/>
        <v>80.25</v>
      </c>
      <c r="D28" s="4">
        <f t="shared" ca="1" si="0"/>
        <v>309.45</v>
      </c>
      <c r="E28" s="4">
        <f t="shared" ca="1" si="1"/>
        <v>702.24</v>
      </c>
      <c r="F28" s="4">
        <f t="shared" ca="1" si="1"/>
        <v>900.85</v>
      </c>
      <c r="G28" s="4">
        <f t="shared" ca="1" si="2"/>
        <v>905.53</v>
      </c>
      <c r="H28" s="4"/>
      <c r="I28" s="5"/>
      <c r="J28" s="4"/>
    </row>
    <row r="29" spans="2:11" x14ac:dyDescent="0.3">
      <c r="B29" t="s">
        <v>27</v>
      </c>
      <c r="C29" s="4">
        <f t="shared" ca="1" si="0"/>
        <v>68.66</v>
      </c>
      <c r="D29" s="4">
        <f t="shared" ca="1" si="0"/>
        <v>287.24</v>
      </c>
      <c r="E29" s="4">
        <f t="shared" ca="1" si="1"/>
        <v>785.95</v>
      </c>
      <c r="F29" s="4">
        <f t="shared" ca="1" si="1"/>
        <v>1100</v>
      </c>
      <c r="G29" s="4">
        <f t="shared" ca="1" si="2"/>
        <v>1190</v>
      </c>
      <c r="H29" s="4"/>
      <c r="I29" s="5"/>
      <c r="J29" s="4"/>
    </row>
    <row r="30" spans="2:11" x14ac:dyDescent="0.3">
      <c r="B30" t="s">
        <v>22</v>
      </c>
      <c r="C30" s="4">
        <f t="shared" ca="1" si="0"/>
        <v>41.85</v>
      </c>
      <c r="D30" s="4">
        <f t="shared" ca="1" si="0"/>
        <v>64.25</v>
      </c>
      <c r="E30" s="4">
        <f t="shared" ca="1" si="1"/>
        <v>293.79000000000002</v>
      </c>
      <c r="F30" s="4">
        <f t="shared" ca="1" si="1"/>
        <v>714.63</v>
      </c>
      <c r="G30" s="4">
        <f t="shared" ca="1" si="2"/>
        <v>178.25</v>
      </c>
      <c r="H30" s="4"/>
      <c r="I30" s="5"/>
      <c r="J30" s="4"/>
    </row>
    <row r="31" spans="2:11" x14ac:dyDescent="0.3">
      <c r="B31" t="s">
        <v>21</v>
      </c>
      <c r="C31" s="4">
        <f t="shared" ca="1" si="0"/>
        <v>29.88</v>
      </c>
      <c r="D31" s="4">
        <f t="shared" ca="1" si="0"/>
        <v>62.27</v>
      </c>
      <c r="E31" s="4">
        <f t="shared" ca="1" si="1"/>
        <v>212.42</v>
      </c>
      <c r="F31" s="4">
        <f t="shared" ca="1" si="1"/>
        <v>525.94000000000005</v>
      </c>
      <c r="G31" s="4">
        <f t="shared" ca="1" si="2"/>
        <v>268.5</v>
      </c>
      <c r="H31" s="4"/>
      <c r="I31" s="5"/>
      <c r="J31" s="4"/>
    </row>
    <row r="32" spans="2:11" x14ac:dyDescent="0.3">
      <c r="H32" s="4"/>
      <c r="J32" s="4"/>
    </row>
    <row r="35" spans="2:7" x14ac:dyDescent="0.3">
      <c r="B35" s="18" t="s">
        <v>94</v>
      </c>
      <c r="C35" s="18" t="str">
        <f>C3</f>
        <v>70% capacity</v>
      </c>
      <c r="D35" s="18" t="str">
        <f t="shared" ref="D35" si="3">D3</f>
        <v>120% capacity</v>
      </c>
      <c r="E35" s="18" t="str">
        <f>E3</f>
        <v>200% capacity</v>
      </c>
      <c r="F35" s="18" t="str">
        <f t="shared" ref="F35" si="4">F3</f>
        <v>300% capacity</v>
      </c>
      <c r="G35" s="18" t="str">
        <f>G3</f>
        <v>500% capacity</v>
      </c>
    </row>
    <row r="36" spans="2:7" x14ac:dyDescent="0.3">
      <c r="B36" s="11" t="s">
        <v>81</v>
      </c>
      <c r="C36" s="12">
        <f ca="1">VLOOKUP($B36,INDIRECT(_xlfn.CONCAT($C$1,C$3,$C$1,"!L:T"),1),$D$1-1,0)</f>
        <v>35.799999999999997</v>
      </c>
      <c r="D36" s="12">
        <f t="shared" ref="C36:G46" ca="1" si="5">VLOOKUP($B36,INDIRECT(_xlfn.CONCAT($C$1,D$3,$C$1,"!L:T"),1),$D$1-1,0)</f>
        <v>57.6</v>
      </c>
      <c r="E36" s="12">
        <f ca="1">VLOOKUP($B36,INDIRECT(_xlfn.CONCAT($C$1,E$3,$C$1,"!L:T"),1),$D$1-1,0)</f>
        <v>68</v>
      </c>
      <c r="F36" s="12">
        <f t="shared" ca="1" si="5"/>
        <v>66.599999999999994</v>
      </c>
      <c r="G36" s="12">
        <f ca="1">VLOOKUP($B36,INDIRECT(_xlfn.CONCAT($C$1,G$3,$C$1,"!L:T"),1),$D$1-1,0)</f>
        <v>86.6</v>
      </c>
    </row>
    <row r="37" spans="2:7" x14ac:dyDescent="0.3">
      <c r="B37" s="10" t="s">
        <v>82</v>
      </c>
      <c r="C37" s="13">
        <f t="shared" ca="1" si="5"/>
        <v>30.1</v>
      </c>
      <c r="D37" s="13">
        <f ca="1">VLOOKUP($B37,INDIRECT(_xlfn.CONCAT($C$1,D$3,$C$1,"!L:T"),1),$D$1-1,0)</f>
        <v>38.4</v>
      </c>
      <c r="E37" s="13">
        <f t="shared" ca="1" si="5"/>
        <v>41</v>
      </c>
      <c r="F37" s="13">
        <f t="shared" ca="1" si="5"/>
        <v>38.5</v>
      </c>
      <c r="G37" s="13">
        <f t="shared" ca="1" si="5"/>
        <v>37.4</v>
      </c>
    </row>
    <row r="38" spans="2:7" x14ac:dyDescent="0.3">
      <c r="B38" s="11" t="s">
        <v>83</v>
      </c>
      <c r="C38" s="12">
        <f t="shared" ca="1" si="5"/>
        <v>100</v>
      </c>
      <c r="D38" s="12">
        <f t="shared" ca="1" si="5"/>
        <v>100</v>
      </c>
      <c r="E38" s="12">
        <f t="shared" ca="1" si="5"/>
        <v>100</v>
      </c>
      <c r="F38" s="12">
        <f t="shared" ca="1" si="5"/>
        <v>100</v>
      </c>
      <c r="G38" s="12">
        <f t="shared" ca="1" si="5"/>
        <v>100</v>
      </c>
    </row>
    <row r="39" spans="2:7" x14ac:dyDescent="0.3">
      <c r="B39" s="10" t="s">
        <v>84</v>
      </c>
      <c r="C39" s="13">
        <f t="shared" ca="1" si="5"/>
        <v>77.900000000000006</v>
      </c>
      <c r="D39" s="13">
        <f t="shared" ca="1" si="5"/>
        <v>90.4</v>
      </c>
      <c r="E39" s="13">
        <f t="shared" ca="1" si="5"/>
        <v>90.3</v>
      </c>
      <c r="F39" s="13">
        <f t="shared" ca="1" si="5"/>
        <v>92.4</v>
      </c>
      <c r="G39" s="13">
        <f t="shared" ca="1" si="5"/>
        <v>91.8</v>
      </c>
    </row>
    <row r="40" spans="2:7" x14ac:dyDescent="0.3">
      <c r="B40" s="11" t="s">
        <v>85</v>
      </c>
      <c r="C40" s="12">
        <f t="shared" ca="1" si="5"/>
        <v>95.3</v>
      </c>
      <c r="D40" s="12">
        <f t="shared" ca="1" si="5"/>
        <v>89.4</v>
      </c>
      <c r="E40" s="12">
        <f t="shared" ca="1" si="5"/>
        <v>85.2</v>
      </c>
      <c r="F40" s="12">
        <f t="shared" ca="1" si="5"/>
        <v>87.8</v>
      </c>
      <c r="G40" s="12">
        <f t="shared" ca="1" si="5"/>
        <v>88</v>
      </c>
    </row>
    <row r="41" spans="2:7" x14ac:dyDescent="0.3">
      <c r="B41" s="10" t="s">
        <v>86</v>
      </c>
      <c r="C41" s="13">
        <f t="shared" ca="1" si="5"/>
        <v>81.099999999999994</v>
      </c>
      <c r="D41" s="13">
        <f t="shared" ca="1" si="5"/>
        <v>85.5</v>
      </c>
      <c r="E41" s="13">
        <f t="shared" ca="1" si="5"/>
        <v>81.3</v>
      </c>
      <c r="F41" s="13">
        <f t="shared" ca="1" si="5"/>
        <v>83</v>
      </c>
      <c r="G41" s="13">
        <f t="shared" ca="1" si="5"/>
        <v>83.2</v>
      </c>
    </row>
    <row r="42" spans="2:7" x14ac:dyDescent="0.3">
      <c r="B42" s="11" t="s">
        <v>95</v>
      </c>
      <c r="C42" s="14" t="str">
        <f t="shared" ca="1" si="5"/>
        <v>N</v>
      </c>
      <c r="D42" s="14" t="str">
        <f t="shared" ca="1" si="5"/>
        <v>N</v>
      </c>
      <c r="E42" s="14" t="str">
        <f t="shared" ca="1" si="5"/>
        <v>N</v>
      </c>
      <c r="F42" s="14" t="str">
        <f t="shared" ca="1" si="5"/>
        <v>N</v>
      </c>
      <c r="G42" s="14" t="str">
        <f t="shared" ca="1" si="5"/>
        <v>N</v>
      </c>
    </row>
    <row r="43" spans="2:7" x14ac:dyDescent="0.3">
      <c r="B43" s="15" t="s">
        <v>87</v>
      </c>
      <c r="C43" s="13">
        <f t="shared" ca="1" si="5"/>
        <v>905.16300000000001</v>
      </c>
      <c r="D43" s="16">
        <f t="shared" ca="1" si="5"/>
        <v>905.28399999999999</v>
      </c>
      <c r="E43" s="13">
        <f t="shared" ca="1" si="5"/>
        <v>907.92700000000002</v>
      </c>
      <c r="F43" s="16">
        <f t="shared" ca="1" si="5"/>
        <v>907.02499999999998</v>
      </c>
      <c r="G43" s="13">
        <f t="shared" ca="1" si="5"/>
        <v>908.56</v>
      </c>
    </row>
    <row r="44" spans="2:7" x14ac:dyDescent="0.3">
      <c r="B44" s="11" t="s">
        <v>88</v>
      </c>
      <c r="C44" s="12">
        <f t="shared" ca="1" si="5"/>
        <v>27233</v>
      </c>
      <c r="D44" s="12">
        <f t="shared" ca="1" si="5"/>
        <v>34758</v>
      </c>
      <c r="E44" s="12">
        <f t="shared" ca="1" si="5"/>
        <v>35830</v>
      </c>
      <c r="F44" s="12">
        <f t="shared" ca="1" si="5"/>
        <v>34632</v>
      </c>
      <c r="G44" s="12">
        <f t="shared" ca="1" si="5"/>
        <v>33891</v>
      </c>
    </row>
    <row r="45" spans="2:7" x14ac:dyDescent="0.3">
      <c r="B45" s="11" t="s">
        <v>89</v>
      </c>
      <c r="C45" s="12">
        <f t="shared" ca="1" si="5"/>
        <v>44</v>
      </c>
      <c r="D45" s="12">
        <f t="shared" ca="1" si="5"/>
        <v>104</v>
      </c>
      <c r="E45" s="12">
        <f t="shared" ca="1" si="5"/>
        <v>114</v>
      </c>
      <c r="F45" s="12">
        <f t="shared" ca="1" si="5"/>
        <v>55</v>
      </c>
      <c r="G45" s="12">
        <f t="shared" ca="1" si="5"/>
        <v>41</v>
      </c>
    </row>
    <row r="46" spans="2:7" x14ac:dyDescent="0.3">
      <c r="B46" s="10" t="s">
        <v>90</v>
      </c>
      <c r="C46" s="17">
        <f t="shared" ca="1" si="5"/>
        <v>0.16156868505122463</v>
      </c>
      <c r="D46" s="17">
        <f t="shared" ca="1" si="5"/>
        <v>0.29921169227228267</v>
      </c>
      <c r="E46" s="17">
        <f t="shared" ca="1" si="5"/>
        <v>0.3181691320122802</v>
      </c>
      <c r="F46" s="17">
        <f t="shared" ca="1" si="5"/>
        <v>0.1588126588126588</v>
      </c>
      <c r="G46" s="17">
        <f t="shared" ca="1" si="5"/>
        <v>0.12097607034315895</v>
      </c>
    </row>
    <row r="49" spans="1:7" x14ac:dyDescent="0.3">
      <c r="B49" s="19"/>
      <c r="C49" s="18" t="str">
        <f>C35</f>
        <v>70% capacity</v>
      </c>
      <c r="D49" s="18" t="str">
        <f t="shared" ref="D49" si="6">D35</f>
        <v>120% capacity</v>
      </c>
      <c r="E49" s="18" t="str">
        <f t="shared" ref="E49:F49" si="7">E35</f>
        <v>200% capacity</v>
      </c>
      <c r="F49" s="18" t="str">
        <f t="shared" si="7"/>
        <v>300% capacity</v>
      </c>
      <c r="G49" s="18" t="str">
        <f t="shared" ref="G49" si="8">G35</f>
        <v>500% capacity</v>
      </c>
    </row>
    <row r="50" spans="1:7" hidden="1" outlineLevel="1" x14ac:dyDescent="0.3">
      <c r="B50" s="11" t="s">
        <v>88</v>
      </c>
      <c r="C50" s="12">
        <f t="shared" ref="C50:D50" ca="1" si="9">VLOOKUP($A52,INDIRECT(_xlfn.CONCAT($C$1,C$49,$C$1,"!L:T"),1),2,0)</f>
        <v>282</v>
      </c>
      <c r="D50" s="12">
        <f t="shared" ca="1" si="9"/>
        <v>224</v>
      </c>
      <c r="E50" s="12">
        <f t="shared" ref="E50:F50" ca="1" si="10">VLOOKUP($A52,INDIRECT(_xlfn.CONCAT($C$1,E$49,$C$1,"!L:T"),1),2,0)</f>
        <v>152</v>
      </c>
      <c r="F50" s="12">
        <f t="shared" ca="1" si="10"/>
        <v>113</v>
      </c>
      <c r="G50" s="12">
        <f t="shared" ref="G50" ca="1" si="11">VLOOKUP($A52,INDIRECT(_xlfn.CONCAT($C$1,G$49,$C$1,"!L:T"),1),2,0)</f>
        <v>81</v>
      </c>
    </row>
    <row r="51" spans="1:7" hidden="1" outlineLevel="1" x14ac:dyDescent="0.3">
      <c r="B51" s="11" t="s">
        <v>82</v>
      </c>
      <c r="C51" s="12">
        <f t="shared" ref="C51:G51" ca="1" si="12">VLOOKUP($A52,INDIRECT(_xlfn.CONCAT($C$1,C$49,$C$1,"!L:T"),1),9,0)</f>
        <v>37</v>
      </c>
      <c r="D51" s="12">
        <f t="shared" ca="1" si="12"/>
        <v>91</v>
      </c>
      <c r="E51" s="12">
        <f t="shared" ca="1" si="12"/>
        <v>83</v>
      </c>
      <c r="F51" s="12">
        <f t="shared" ca="1" si="12"/>
        <v>48</v>
      </c>
      <c r="G51" s="12">
        <f t="shared" ca="1" si="12"/>
        <v>29</v>
      </c>
    </row>
    <row r="52" spans="1:7" collapsed="1" x14ac:dyDescent="0.3">
      <c r="A52" s="31" t="s">
        <v>37</v>
      </c>
      <c r="B52" s="24" t="str">
        <f>_xlfn.CONCAT("Error rate ",A52)</f>
        <v>Error rate TC_Ed_Editpost</v>
      </c>
      <c r="C52" s="25">
        <f t="shared" ref="C52:D52" ca="1" si="13">IF(ISERR(C51/C50),"-",C51/C50)</f>
        <v>0.13120567375886524</v>
      </c>
      <c r="D52" s="25">
        <f t="shared" ca="1" si="13"/>
        <v>0.40625</v>
      </c>
      <c r="E52" s="25">
        <f t="shared" ref="E52:F52" ca="1" si="14">IF(ISERR(E51/E50),"-",E51/E50)</f>
        <v>0.54605263157894735</v>
      </c>
      <c r="F52" s="25">
        <f t="shared" ca="1" si="14"/>
        <v>0.4247787610619469</v>
      </c>
      <c r="G52" s="25">
        <f t="shared" ref="G52" ca="1" si="15">IF(ISERR(G51/G50),"-",G51/G50)</f>
        <v>0.35802469135802467</v>
      </c>
    </row>
    <row r="53" spans="1:7" hidden="1" outlineLevel="1" x14ac:dyDescent="0.3">
      <c r="B53" s="11" t="s">
        <v>88</v>
      </c>
      <c r="C53" s="12">
        <f t="shared" ref="C53:D53" ca="1" si="16">VLOOKUP($A55,INDIRECT(_xlfn.CONCAT($C$1,C$49,$C$1,"!L:T"),1),2,0)</f>
        <v>1690</v>
      </c>
      <c r="D53" s="12">
        <f t="shared" ca="1" si="16"/>
        <v>2220</v>
      </c>
      <c r="E53" s="12">
        <f t="shared" ref="E53:F53" ca="1" si="17">VLOOKUP($A55,INDIRECT(_xlfn.CONCAT($C$1,E$49,$C$1,"!L:T"),1),2,0)</f>
        <v>2400</v>
      </c>
      <c r="F53" s="12">
        <f t="shared" ca="1" si="17"/>
        <v>2300</v>
      </c>
      <c r="G53" s="12">
        <f t="shared" ref="G53" ca="1" si="18">VLOOKUP($A55,INDIRECT(_xlfn.CONCAT($C$1,G$49,$C$1,"!L:T"),1),2,0)</f>
        <v>2340</v>
      </c>
    </row>
    <row r="54" spans="1:7" hidden="1" outlineLevel="1" x14ac:dyDescent="0.3">
      <c r="B54" s="11" t="s">
        <v>82</v>
      </c>
      <c r="C54" s="12">
        <f t="shared" ref="C54:G78" ca="1" si="19">VLOOKUP($A55,INDIRECT(_xlfn.CONCAT($C$1,C$49,$C$1,"!L:T"),1),9,0)</f>
        <v>5</v>
      </c>
      <c r="D54" s="12">
        <f t="shared" ca="1" si="19"/>
        <v>8</v>
      </c>
      <c r="E54" s="12">
        <f t="shared" ca="1" si="19"/>
        <v>26</v>
      </c>
      <c r="F54" s="12">
        <f t="shared" ca="1" si="19"/>
        <v>5</v>
      </c>
      <c r="G54" s="12">
        <f t="shared" ca="1" si="19"/>
        <v>12</v>
      </c>
    </row>
    <row r="55" spans="1:7" collapsed="1" x14ac:dyDescent="0.3">
      <c r="A55" s="31" t="s">
        <v>38</v>
      </c>
      <c r="B55" s="10" t="str">
        <f t="shared" ref="B55" si="20">_xlfn.CONCAT("Error rate ",A55)</f>
        <v>Error rate leave a comment</v>
      </c>
      <c r="C55" s="20">
        <f t="shared" ref="C55:D55" ca="1" si="21">IF(ISERR(C54/C53),"-",C54/C53)</f>
        <v>2.9585798816568047E-3</v>
      </c>
      <c r="D55" s="20">
        <f t="shared" ca="1" si="21"/>
        <v>3.6036036036036037E-3</v>
      </c>
      <c r="E55" s="20">
        <f t="shared" ref="E55:F55" ca="1" si="22">IF(ISERR(E54/E53),"-",E54/E53)</f>
        <v>1.0833333333333334E-2</v>
      </c>
      <c r="F55" s="20">
        <f t="shared" ca="1" si="22"/>
        <v>2.1739130434782609E-3</v>
      </c>
      <c r="G55" s="20">
        <f t="shared" ref="G55" ca="1" si="23">IF(ISERR(G54/G53),"-",G54/G53)</f>
        <v>5.1282051282051282E-3</v>
      </c>
    </row>
    <row r="56" spans="1:7" hidden="1" outlineLevel="1" x14ac:dyDescent="0.3">
      <c r="B56" s="11" t="s">
        <v>88</v>
      </c>
      <c r="C56" s="12">
        <f t="shared" ref="C56:D56" ca="1" si="24">VLOOKUP($A58,INDIRECT(_xlfn.CONCAT($C$1,C$49,$C$1,"!L:T"),1),2,0)</f>
        <v>5720</v>
      </c>
      <c r="D56" s="12">
        <f t="shared" ca="1" si="24"/>
        <v>7550</v>
      </c>
      <c r="E56" s="12">
        <f t="shared" ref="E56:F56" ca="1" si="25">VLOOKUP($A58,INDIRECT(_xlfn.CONCAT($C$1,E$49,$C$1,"!L:T"),1),2,0)</f>
        <v>7930</v>
      </c>
      <c r="F56" s="12">
        <f t="shared" ca="1" si="25"/>
        <v>7820</v>
      </c>
      <c r="G56" s="12">
        <f t="shared" ref="G56" ca="1" si="26">VLOOKUP($A58,INDIRECT(_xlfn.CONCAT($C$1,G$49,$C$1,"!L:T"),1),2,0)</f>
        <v>7580</v>
      </c>
    </row>
    <row r="57" spans="1:7" hidden="1" outlineLevel="1" x14ac:dyDescent="0.3">
      <c r="B57" s="11" t="s">
        <v>82</v>
      </c>
      <c r="C57" s="12" t="str">
        <f t="shared" ca="1" si="19"/>
        <v>-</v>
      </c>
      <c r="D57" s="12">
        <f t="shared" ca="1" si="19"/>
        <v>3</v>
      </c>
      <c r="E57" s="12">
        <f t="shared" ca="1" si="19"/>
        <v>1</v>
      </c>
      <c r="F57" s="12" t="str">
        <f t="shared" ca="1" si="19"/>
        <v>-</v>
      </c>
      <c r="G57" s="12" t="str">
        <f t="shared" ca="1" si="19"/>
        <v>-</v>
      </c>
    </row>
    <row r="58" spans="1:7" collapsed="1" x14ac:dyDescent="0.3">
      <c r="A58" s="31" t="s">
        <v>42</v>
      </c>
      <c r="B58" s="10" t="str">
        <f t="shared" ref="B58" si="27">_xlfn.CONCAT("Error rate ",A58)</f>
        <v>Error rate Open Random post</v>
      </c>
      <c r="C58" s="20" t="str">
        <f t="shared" ref="C58:D58" ca="1" si="28">IF(ISERR(C57/C56),"-",C57/C56)</f>
        <v>-</v>
      </c>
      <c r="D58" s="20">
        <f t="shared" ca="1" si="28"/>
        <v>3.9735099337748344E-4</v>
      </c>
      <c r="E58" s="20">
        <f t="shared" ref="E58:F58" ca="1" si="29">IF(ISERR(E57/E56),"-",E57/E56)</f>
        <v>1.2610340479192938E-4</v>
      </c>
      <c r="F58" s="20" t="str">
        <f t="shared" ca="1" si="29"/>
        <v>-</v>
      </c>
      <c r="G58" s="20" t="str">
        <f t="shared" ref="G58" ca="1" si="30">IF(ISERR(G57/G56),"-",G57/G56)</f>
        <v>-</v>
      </c>
    </row>
    <row r="59" spans="1:7" hidden="1" outlineLevel="1" x14ac:dyDescent="0.3">
      <c r="B59" s="11" t="s">
        <v>88</v>
      </c>
      <c r="C59" s="12">
        <f t="shared" ref="C59:D59" ca="1" si="31">VLOOKUP($A61,INDIRECT(_xlfn.CONCAT($C$1,C$49,$C$1,"!L:T"),1),2,0)</f>
        <v>227</v>
      </c>
      <c r="D59" s="12">
        <f t="shared" ca="1" si="31"/>
        <v>158</v>
      </c>
      <c r="E59" s="12">
        <f t="shared" ref="E59:F59" ca="1" si="32">VLOOKUP($A61,INDIRECT(_xlfn.CONCAT($C$1,E$49,$C$1,"!L:T"),1),2,0)</f>
        <v>97</v>
      </c>
      <c r="F59" s="12">
        <f t="shared" ca="1" si="32"/>
        <v>65</v>
      </c>
      <c r="G59" s="12">
        <f t="shared" ref="G59" ca="1" si="33">VLOOKUP($A61,INDIRECT(_xlfn.CONCAT($C$1,G$49,$C$1,"!L:T"),1),2,0)</f>
        <v>48</v>
      </c>
    </row>
    <row r="60" spans="1:7" hidden="1" outlineLevel="1" x14ac:dyDescent="0.3">
      <c r="B60" s="11" t="s">
        <v>82</v>
      </c>
      <c r="C60" s="12">
        <f t="shared" ca="1" si="19"/>
        <v>2</v>
      </c>
      <c r="D60" s="12">
        <f t="shared" ca="1" si="19"/>
        <v>1</v>
      </c>
      <c r="E60" s="12" t="str">
        <f t="shared" ca="1" si="19"/>
        <v>-</v>
      </c>
      <c r="F60" s="12">
        <f t="shared" ca="1" si="19"/>
        <v>1</v>
      </c>
      <c r="G60" s="12" t="str">
        <f t="shared" ca="1" si="19"/>
        <v>-</v>
      </c>
    </row>
    <row r="61" spans="1:7" collapsed="1" x14ac:dyDescent="0.3">
      <c r="A61" s="31" t="s">
        <v>41</v>
      </c>
      <c r="B61" s="10" t="str">
        <f t="shared" ref="B61" si="34">_xlfn.CONCAT("Error rate ",A61)</f>
        <v>Error rate TC_Ad_Add user</v>
      </c>
      <c r="C61" s="20">
        <f t="shared" ref="C61:D61" ca="1" si="35">IF(ISERR(C60/C59),"-",C60/C59)</f>
        <v>8.8105726872246704E-3</v>
      </c>
      <c r="D61" s="20">
        <f t="shared" ca="1" si="35"/>
        <v>6.3291139240506328E-3</v>
      </c>
      <c r="E61" s="20" t="str">
        <f t="shared" ref="E61:F61" ca="1" si="36">IF(ISERR(E60/E59),"-",E60/E59)</f>
        <v>-</v>
      </c>
      <c r="F61" s="20">
        <f t="shared" ca="1" si="36"/>
        <v>1.5384615384615385E-2</v>
      </c>
      <c r="G61" s="20" t="str">
        <f t="shared" ref="G61" ca="1" si="37">IF(ISERR(G60/G59),"-",G60/G59)</f>
        <v>-</v>
      </c>
    </row>
    <row r="62" spans="1:7" hidden="1" outlineLevel="1" x14ac:dyDescent="0.3">
      <c r="B62" s="11" t="s">
        <v>88</v>
      </c>
      <c r="C62" s="12">
        <f t="shared" ref="C62:D62" ca="1" si="38">VLOOKUP($A64,INDIRECT(_xlfn.CONCAT($C$1,C$49,$C$1,"!L:T"),1),2,0)</f>
        <v>1900</v>
      </c>
      <c r="D62" s="12">
        <f t="shared" ca="1" si="38"/>
        <v>2730</v>
      </c>
      <c r="E62" s="12">
        <f t="shared" ref="E62:F62" ca="1" si="39">VLOOKUP($A64,INDIRECT(_xlfn.CONCAT($C$1,E$49,$C$1,"!L:T"),1),2,0)</f>
        <v>2710</v>
      </c>
      <c r="F62" s="12">
        <f t="shared" ca="1" si="39"/>
        <v>2550</v>
      </c>
      <c r="G62" s="12">
        <f t="shared" ref="G62" ca="1" si="40">VLOOKUP($A64,INDIRECT(_xlfn.CONCAT($C$1,G$49,$C$1,"!L:T"),1),2,0)</f>
        <v>2610</v>
      </c>
    </row>
    <row r="63" spans="1:7" hidden="1" outlineLevel="1" x14ac:dyDescent="0.3">
      <c r="B63" s="11" t="s">
        <v>82</v>
      </c>
      <c r="C63" s="12" t="str">
        <f t="shared" ca="1" si="19"/>
        <v>-</v>
      </c>
      <c r="D63" s="12" t="str">
        <f t="shared" ca="1" si="19"/>
        <v>-</v>
      </c>
      <c r="E63" s="12" t="str">
        <f t="shared" ca="1" si="19"/>
        <v>-</v>
      </c>
      <c r="F63" s="12" t="str">
        <f t="shared" ca="1" si="19"/>
        <v>-</v>
      </c>
      <c r="G63" s="12" t="str">
        <f t="shared" ca="1" si="19"/>
        <v>-</v>
      </c>
    </row>
    <row r="64" spans="1:7" collapsed="1" x14ac:dyDescent="0.3">
      <c r="A64" s="31" t="s">
        <v>14</v>
      </c>
      <c r="B64" s="10" t="str">
        <f t="shared" ref="B64" si="41">_xlfn.CONCAT("Error rate ",A64)</f>
        <v>Error rate TC_Open Home page</v>
      </c>
      <c r="C64" s="20" t="str">
        <f t="shared" ref="C64:D64" ca="1" si="42">IF(ISERR(C63/C62),"-",C63/C62)</f>
        <v>-</v>
      </c>
      <c r="D64" s="20" t="str">
        <f t="shared" ca="1" si="42"/>
        <v>-</v>
      </c>
      <c r="E64" s="20" t="str">
        <f t="shared" ref="E64:F64" ca="1" si="43">IF(ISERR(E63/E62),"-",E63/E62)</f>
        <v>-</v>
      </c>
      <c r="F64" s="20" t="str">
        <f t="shared" ca="1" si="43"/>
        <v>-</v>
      </c>
      <c r="G64" s="20" t="str">
        <f t="shared" ref="G64" ca="1" si="44">IF(ISERR(G63/G62),"-",G63/G62)</f>
        <v>-</v>
      </c>
    </row>
    <row r="65" spans="1:7" hidden="1" outlineLevel="1" x14ac:dyDescent="0.3">
      <c r="B65" s="11" t="s">
        <v>88</v>
      </c>
      <c r="C65" s="12">
        <f t="shared" ref="C65:D65" ca="1" si="45">VLOOKUP($A67,INDIRECT(_xlfn.CONCAT($C$1,C$49,$C$1,"!L:T"),1),2,0)</f>
        <v>2830</v>
      </c>
      <c r="D65" s="12">
        <f t="shared" ca="1" si="45"/>
        <v>3900</v>
      </c>
      <c r="E65" s="12">
        <f t="shared" ref="E65:F65" ca="1" si="46">VLOOKUP($A67,INDIRECT(_xlfn.CONCAT($C$1,E$49,$C$1,"!L:T"),1),2,0)</f>
        <v>4160</v>
      </c>
      <c r="F65" s="12">
        <f t="shared" ca="1" si="46"/>
        <v>4080</v>
      </c>
      <c r="G65" s="12">
        <f t="shared" ref="G65" ca="1" si="47">VLOOKUP($A67,INDIRECT(_xlfn.CONCAT($C$1,G$49,$C$1,"!L:T"),1),2,0)</f>
        <v>4059.9999999999995</v>
      </c>
    </row>
    <row r="66" spans="1:7" hidden="1" outlineLevel="1" x14ac:dyDescent="0.3">
      <c r="B66" s="11" t="s">
        <v>82</v>
      </c>
      <c r="C66" s="12" t="str">
        <f t="shared" ca="1" si="19"/>
        <v>-</v>
      </c>
      <c r="D66" s="12">
        <f t="shared" ca="1" si="19"/>
        <v>1</v>
      </c>
      <c r="E66" s="12">
        <f t="shared" ca="1" si="19"/>
        <v>1</v>
      </c>
      <c r="F66" s="12">
        <f t="shared" ca="1" si="19"/>
        <v>1</v>
      </c>
      <c r="G66" s="12" t="str">
        <f t="shared" ca="1" si="19"/>
        <v>-</v>
      </c>
    </row>
    <row r="67" spans="1:7" collapsed="1" x14ac:dyDescent="0.3">
      <c r="A67" s="31" t="s">
        <v>36</v>
      </c>
      <c r="B67" s="10" t="str">
        <f t="shared" ref="B67" si="48">_xlfn.CONCAT("Error rate ",A67)</f>
        <v>Error rate Open first post</v>
      </c>
      <c r="C67" s="20" t="str">
        <f t="shared" ref="C67:D67" ca="1" si="49">IF(ISERR(C66/C65),"-",C66/C65)</f>
        <v>-</v>
      </c>
      <c r="D67" s="20">
        <f t="shared" ca="1" si="49"/>
        <v>2.5641025641025641E-4</v>
      </c>
      <c r="E67" s="20">
        <f t="shared" ref="E67:F67" ca="1" si="50">IF(ISERR(E66/E65),"-",E66/E65)</f>
        <v>2.403846153846154E-4</v>
      </c>
      <c r="F67" s="20">
        <f t="shared" ca="1" si="50"/>
        <v>2.4509803921568627E-4</v>
      </c>
      <c r="G67" s="20" t="str">
        <f t="shared" ref="G67" ca="1" si="51">IF(ISERR(G66/G65),"-",G66/G65)</f>
        <v>-</v>
      </c>
    </row>
    <row r="68" spans="1:7" hidden="1" outlineLevel="1" x14ac:dyDescent="0.3">
      <c r="B68" s="11" t="s">
        <v>88</v>
      </c>
      <c r="C68" s="12">
        <f t="shared" ref="C68:D68" ca="1" si="52">VLOOKUP($A70,INDIRECT(_xlfn.CONCAT($C$1,C$49,$C$1,"!L:T"),1),2,0)</f>
        <v>265</v>
      </c>
      <c r="D68" s="12">
        <f t="shared" ca="1" si="52"/>
        <v>364</v>
      </c>
      <c r="E68" s="12">
        <f t="shared" ref="E68:F68" ca="1" si="53">VLOOKUP($A70,INDIRECT(_xlfn.CONCAT($C$1,E$49,$C$1,"!L:T"),1),2,0)</f>
        <v>391</v>
      </c>
      <c r="F68" s="12">
        <f t="shared" ca="1" si="53"/>
        <v>395</v>
      </c>
      <c r="G68" s="12">
        <f t="shared" ref="G68" ca="1" si="54">VLOOKUP($A70,INDIRECT(_xlfn.CONCAT($C$1,G$49,$C$1,"!L:T"),1),2,0)</f>
        <v>422</v>
      </c>
    </row>
    <row r="69" spans="1:7" hidden="1" outlineLevel="1" x14ac:dyDescent="0.3">
      <c r="B69" s="11" t="s">
        <v>82</v>
      </c>
      <c r="C69" s="12" t="str">
        <f t="shared" ca="1" si="19"/>
        <v>-</v>
      </c>
      <c r="D69" s="12" t="str">
        <f t="shared" ca="1" si="19"/>
        <v>-</v>
      </c>
      <c r="E69" s="12" t="str">
        <f t="shared" ca="1" si="19"/>
        <v>-</v>
      </c>
      <c r="F69" s="12" t="str">
        <f t="shared" ca="1" si="19"/>
        <v>-</v>
      </c>
      <c r="G69" s="12" t="str">
        <f t="shared" ca="1" si="19"/>
        <v>-</v>
      </c>
    </row>
    <row r="70" spans="1:7" collapsed="1" x14ac:dyDescent="0.3">
      <c r="A70" s="31" t="s">
        <v>0</v>
      </c>
      <c r="B70" s="10" t="str">
        <f t="shared" ref="B70" si="55">_xlfn.CONCAT("Error rate ",A70)</f>
        <v>Error rate TC_start_Open Home page</v>
      </c>
      <c r="C70" s="20" t="str">
        <f t="shared" ref="C70:D70" ca="1" si="56">IF(ISERR(C69/C68),"-",C69/C68)</f>
        <v>-</v>
      </c>
      <c r="D70" s="20" t="str">
        <f t="shared" ca="1" si="56"/>
        <v>-</v>
      </c>
      <c r="E70" s="20" t="str">
        <f t="shared" ref="E70:F70" ca="1" si="57">IF(ISERR(E69/E68),"-",E69/E68)</f>
        <v>-</v>
      </c>
      <c r="F70" s="20" t="str">
        <f t="shared" ca="1" si="57"/>
        <v>-</v>
      </c>
      <c r="G70" s="20" t="str">
        <f t="shared" ref="G70" ca="1" si="58">IF(ISERR(G69/G68),"-",G69/G68)</f>
        <v>-</v>
      </c>
    </row>
    <row r="71" spans="1:7" hidden="1" outlineLevel="1" x14ac:dyDescent="0.3">
      <c r="B71" s="11" t="s">
        <v>88</v>
      </c>
      <c r="C71" s="12">
        <f t="shared" ref="C71:D71" ca="1" si="59">VLOOKUP($A73,INDIRECT(_xlfn.CONCAT($C$1,C$49,$C$1,"!L:T"),1),2,0)</f>
        <v>3800</v>
      </c>
      <c r="D71" s="12">
        <f t="shared" ca="1" si="59"/>
        <v>5030</v>
      </c>
      <c r="E71" s="12">
        <f t="shared" ref="E71:F71" ca="1" si="60">VLOOKUP($A73,INDIRECT(_xlfn.CONCAT($C$1,E$49,$C$1,"!L:T"),1),2,0)</f>
        <v>5500</v>
      </c>
      <c r="F71" s="12">
        <f t="shared" ca="1" si="60"/>
        <v>5350</v>
      </c>
      <c r="G71" s="12">
        <f t="shared" ref="G71" ca="1" si="61">VLOOKUP($A73,INDIRECT(_xlfn.CONCAT($C$1,G$49,$C$1,"!L:T"),1),2,0)</f>
        <v>5200</v>
      </c>
    </row>
    <row r="72" spans="1:7" hidden="1" outlineLevel="1" x14ac:dyDescent="0.3">
      <c r="B72" s="11" t="s">
        <v>82</v>
      </c>
      <c r="C72" s="12" t="str">
        <f t="shared" ca="1" si="19"/>
        <v>-</v>
      </c>
      <c r="D72" s="12" t="str">
        <f t="shared" ca="1" si="19"/>
        <v>-</v>
      </c>
      <c r="E72" s="12" t="str">
        <f t="shared" ca="1" si="19"/>
        <v>-</v>
      </c>
      <c r="F72" s="12" t="str">
        <f t="shared" ca="1" si="19"/>
        <v>-</v>
      </c>
      <c r="G72" s="12" t="str">
        <f t="shared" ca="1" si="19"/>
        <v>-</v>
      </c>
    </row>
    <row r="73" spans="1:7" collapsed="1" x14ac:dyDescent="0.3">
      <c r="A73" s="31" t="s">
        <v>3</v>
      </c>
      <c r="B73" s="10" t="str">
        <f t="shared" ref="B73" si="62">_xlfn.CONCAT("Error rate ",A73)</f>
        <v>Error rate TC_Search by Name</v>
      </c>
      <c r="C73" s="20" t="str">
        <f t="shared" ref="C73:D73" ca="1" si="63">IF(ISERR(C72/C71),"-",C72/C71)</f>
        <v>-</v>
      </c>
      <c r="D73" s="20" t="str">
        <f t="shared" ca="1" si="63"/>
        <v>-</v>
      </c>
      <c r="E73" s="20" t="str">
        <f t="shared" ref="E73:F73" ca="1" si="64">IF(ISERR(E72/E71),"-",E72/E71)</f>
        <v>-</v>
      </c>
      <c r="F73" s="20" t="str">
        <f t="shared" ca="1" si="64"/>
        <v>-</v>
      </c>
      <c r="G73" s="20" t="str">
        <f t="shared" ref="G73" ca="1" si="65">IF(ISERR(G72/G71),"-",G72/G71)</f>
        <v>-</v>
      </c>
    </row>
    <row r="74" spans="1:7" hidden="1" outlineLevel="1" x14ac:dyDescent="0.3">
      <c r="B74" s="11" t="s">
        <v>88</v>
      </c>
      <c r="C74" s="12">
        <f t="shared" ref="C74:D74" ca="1" si="66">VLOOKUP($A76,INDIRECT(_xlfn.CONCAT($C$1,C$49,$C$1,"!L:T"),1),2,0)</f>
        <v>1260</v>
      </c>
      <c r="D74" s="12">
        <f t="shared" ca="1" si="66"/>
        <v>1690</v>
      </c>
      <c r="E74" s="12">
        <f t="shared" ref="E74:F74" ca="1" si="67">VLOOKUP($A76,INDIRECT(_xlfn.CONCAT($C$1,E$49,$C$1,"!L:T"),1),2,0)</f>
        <v>1810</v>
      </c>
      <c r="F74" s="12">
        <f t="shared" ca="1" si="67"/>
        <v>1760</v>
      </c>
      <c r="G74" s="12">
        <f t="shared" ref="G74" ca="1" si="68">VLOOKUP($A76,INDIRECT(_xlfn.CONCAT($C$1,G$49,$C$1,"!L:T"),1),2,0)</f>
        <v>1770</v>
      </c>
    </row>
    <row r="75" spans="1:7" hidden="1" outlineLevel="1" x14ac:dyDescent="0.3">
      <c r="B75" s="11" t="s">
        <v>82</v>
      </c>
      <c r="C75" s="12" t="str">
        <f t="shared" ca="1" si="19"/>
        <v>-</v>
      </c>
      <c r="D75" s="12" t="str">
        <f t="shared" ca="1" si="19"/>
        <v>-</v>
      </c>
      <c r="E75" s="12" t="str">
        <f t="shared" ca="1" si="19"/>
        <v>-</v>
      </c>
      <c r="F75" s="12" t="str">
        <f t="shared" ca="1" si="19"/>
        <v>-</v>
      </c>
      <c r="G75" s="12" t="str">
        <f t="shared" ca="1" si="19"/>
        <v>-</v>
      </c>
    </row>
    <row r="76" spans="1:7" collapsed="1" x14ac:dyDescent="0.3">
      <c r="A76" s="31" t="s">
        <v>8</v>
      </c>
      <c r="B76" s="10" t="str">
        <f t="shared" ref="B76" si="69">_xlfn.CONCAT("Error rate ",A76)</f>
        <v>Error rate TC_Open Random Date</v>
      </c>
      <c r="C76" s="20" t="str">
        <f t="shared" ref="C76:D76" ca="1" si="70">IF(ISERR(C75/C74),"-",C75/C74)</f>
        <v>-</v>
      </c>
      <c r="D76" s="20" t="str">
        <f t="shared" ca="1" si="70"/>
        <v>-</v>
      </c>
      <c r="E76" s="20" t="str">
        <f t="shared" ref="E76:F76" ca="1" si="71">IF(ISERR(E75/E74),"-",E75/E74)</f>
        <v>-</v>
      </c>
      <c r="F76" s="20" t="str">
        <f t="shared" ca="1" si="71"/>
        <v>-</v>
      </c>
      <c r="G76" s="20" t="str">
        <f t="shared" ref="G76" ca="1" si="72">IF(ISERR(G75/G74),"-",G75/G74)</f>
        <v>-</v>
      </c>
    </row>
    <row r="77" spans="1:7" hidden="1" outlineLevel="1" x14ac:dyDescent="0.3">
      <c r="B77" s="11" t="s">
        <v>88</v>
      </c>
      <c r="C77" s="12">
        <f t="shared" ref="C77:D77" ca="1" si="73">VLOOKUP($A79,INDIRECT(_xlfn.CONCAT($C$1,C$49,$C$1,"!L:T"),1),2,0)</f>
        <v>3860</v>
      </c>
      <c r="D77" s="12">
        <f t="shared" ca="1" si="73"/>
        <v>5170</v>
      </c>
      <c r="E77" s="12">
        <f t="shared" ref="E77:F77" ca="1" si="74">VLOOKUP($A79,INDIRECT(_xlfn.CONCAT($C$1,E$49,$C$1,"!L:T"),1),2,0)</f>
        <v>5550</v>
      </c>
      <c r="F77" s="12">
        <f t="shared" ca="1" si="74"/>
        <v>5510</v>
      </c>
      <c r="G77" s="12">
        <f t="shared" ref="G77" ca="1" si="75">VLOOKUP($A79,INDIRECT(_xlfn.CONCAT($C$1,G$49,$C$1,"!L:T"),1),2,0)</f>
        <v>5390</v>
      </c>
    </row>
    <row r="78" spans="1:7" hidden="1" outlineLevel="1" x14ac:dyDescent="0.3">
      <c r="B78" s="11" t="s">
        <v>82</v>
      </c>
      <c r="C78" s="12" t="str">
        <f t="shared" ca="1" si="19"/>
        <v>-</v>
      </c>
      <c r="D78" s="12" t="str">
        <f t="shared" ca="1" si="19"/>
        <v>-</v>
      </c>
      <c r="E78" s="12" t="str">
        <f t="shared" ca="1" si="19"/>
        <v>-</v>
      </c>
      <c r="F78" s="12" t="str">
        <f t="shared" ca="1" si="19"/>
        <v>-</v>
      </c>
      <c r="G78" s="12" t="str">
        <f t="shared" ca="1" si="19"/>
        <v>-</v>
      </c>
    </row>
    <row r="79" spans="1:7" collapsed="1" x14ac:dyDescent="0.3">
      <c r="A79" s="31" t="s">
        <v>10</v>
      </c>
      <c r="B79" s="10" t="str">
        <f t="shared" ref="B79" si="76">_xlfn.CONCAT("Error rate ",A79)</f>
        <v>Error rate TC_Open Predefined Date</v>
      </c>
      <c r="C79" s="20" t="str">
        <f t="shared" ref="C79:D79" ca="1" si="77">IF(ISERR(C78/C77),"-",C78/C77)</f>
        <v>-</v>
      </c>
      <c r="D79" s="20" t="str">
        <f t="shared" ca="1" si="77"/>
        <v>-</v>
      </c>
      <c r="E79" s="20" t="str">
        <f t="shared" ref="E79:F79" ca="1" si="78">IF(ISERR(E78/E77),"-",E78/E77)</f>
        <v>-</v>
      </c>
      <c r="F79" s="20" t="str">
        <f t="shared" ca="1" si="78"/>
        <v>-</v>
      </c>
      <c r="G79" s="20" t="str">
        <f t="shared" ref="G79" ca="1" si="79">IF(ISERR(G78/G77),"-",G78/G77)</f>
        <v>-</v>
      </c>
    </row>
    <row r="80" spans="1:7" hidden="1" outlineLevel="1" x14ac:dyDescent="0.3">
      <c r="B80" s="11"/>
      <c r="C80" s="22"/>
      <c r="D80" s="22"/>
      <c r="E80" s="22"/>
      <c r="F80" s="22"/>
      <c r="G80" s="22"/>
    </row>
    <row r="81" spans="2:7" hidden="1" outlineLevel="1" x14ac:dyDescent="0.3">
      <c r="B81" s="11"/>
      <c r="C81" s="22"/>
      <c r="D81" s="22"/>
      <c r="E81" s="22"/>
      <c r="F81" s="22"/>
      <c r="G81" s="22"/>
    </row>
    <row r="82" spans="2:7" collapsed="1" x14ac:dyDescent="0.3">
      <c r="B82" s="10"/>
      <c r="C82" s="21"/>
      <c r="D82" s="21"/>
      <c r="E82" s="21"/>
      <c r="F82" s="21"/>
      <c r="G82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6FFF8-90D6-4BBC-8556-3D38D15C8604}">
  <sheetPr>
    <tabColor rgb="FFC00000"/>
  </sheetPr>
  <dimension ref="A1:K39"/>
  <sheetViews>
    <sheetView topLeftCell="C1" workbookViewId="0">
      <selection activeCell="E1" sqref="E1"/>
    </sheetView>
  </sheetViews>
  <sheetFormatPr defaultRowHeight="14.4" x14ac:dyDescent="0.3"/>
  <cols>
    <col min="2" max="2" width="19.33203125" customWidth="1"/>
    <col min="3" max="7" width="16.88671875" customWidth="1"/>
  </cols>
  <sheetData>
    <row r="1" spans="1:11" x14ac:dyDescent="0.3">
      <c r="A1" s="31"/>
      <c r="B1" s="31"/>
      <c r="C1" s="31" t="s">
        <v>68</v>
      </c>
      <c r="D1" s="31">
        <v>4</v>
      </c>
      <c r="E1" s="1" t="str">
        <f ca="1">_xlfn.CONCAT("'",E2,"' response time (ms) for stress test")</f>
        <v>'pct90' response time (ms) for stress test</v>
      </c>
    </row>
    <row r="2" spans="1:11" s="26" customFormat="1" x14ac:dyDescent="0.3">
      <c r="B2" s="28" t="s">
        <v>43</v>
      </c>
      <c r="C2" s="28" t="str">
        <f ca="1">VLOOKUP($B2,INDIRECT(_xlfn.CONCAT($C$1,C$3,$C$1,"!L:T"),1),$D$1,0)</f>
        <v>pct90</v>
      </c>
      <c r="D2" s="28" t="str">
        <f ca="1">VLOOKUP($B2,INDIRECT(_xlfn.CONCAT($C$1,D$3,$C$1,"!L:T"),1),$D$1,0)</f>
        <v>pct90</v>
      </c>
      <c r="E2" s="28" t="str">
        <f ca="1">VLOOKUP($B2,INDIRECT(_xlfn.CONCAT($C$1,E$3,$C$1,"!L:T"),1),$D$1,0)</f>
        <v>pct90</v>
      </c>
      <c r="F2" s="28" t="str">
        <f ca="1">VLOOKUP($B2,INDIRECT(_xlfn.CONCAT($C$1,F$3,$C$1,"!L:T"),1),$D$1,0)</f>
        <v>pct90</v>
      </c>
      <c r="G2" s="28" t="str">
        <f ca="1">VLOOKUP($B2,INDIRECT(_xlfn.CONCAT($C$1,G$3,$C$1,"!L:T"),1),$D$1,0)</f>
        <v>pct90</v>
      </c>
    </row>
    <row r="3" spans="1:11" s="29" customFormat="1" ht="15.6" customHeight="1" x14ac:dyDescent="0.25">
      <c r="B3" s="30"/>
      <c r="C3" s="30" t="s">
        <v>403</v>
      </c>
      <c r="D3" s="30" t="s">
        <v>404</v>
      </c>
      <c r="E3" s="30" t="s">
        <v>405</v>
      </c>
      <c r="F3" s="30" t="s">
        <v>406</v>
      </c>
      <c r="G3" s="30" t="s">
        <v>407</v>
      </c>
    </row>
    <row r="4" spans="1:11" x14ac:dyDescent="0.3">
      <c r="B4" t="s">
        <v>37</v>
      </c>
      <c r="C4" s="4">
        <f t="shared" ref="C4:D31" ca="1" si="0">VLOOKUP($B4,INDIRECT(_xlfn.CONCAT($C$1,C$3,$C$1,"!L:T"),1),$D$1,0)</f>
        <v>2980</v>
      </c>
      <c r="D4" s="4">
        <f t="shared" ca="1" si="0"/>
        <v>4690</v>
      </c>
      <c r="E4" s="4">
        <f t="shared" ref="E4:F31" ca="1" si="1">VLOOKUP($B4,INDIRECT(_xlfn.CONCAT($C$1,E$3,$C$1,"!L:T"),1),$D$1,0)</f>
        <v>9350</v>
      </c>
      <c r="F4" s="4">
        <f t="shared" ca="1" si="1"/>
        <v>11240</v>
      </c>
      <c r="G4" s="4">
        <f t="shared" ref="G4:G31" ca="1" si="2">VLOOKUP($B4,INDIRECT(_xlfn.CONCAT($C$1,G$3,$C$1,"!L:T"),1),$D$1,0)</f>
        <v>12380</v>
      </c>
      <c r="H4" s="4"/>
      <c r="I4" s="5"/>
      <c r="J4" s="4"/>
      <c r="K4" s="5"/>
    </row>
    <row r="5" spans="1:11" x14ac:dyDescent="0.3">
      <c r="B5" t="s">
        <v>41</v>
      </c>
      <c r="C5" s="4">
        <f t="shared" ca="1" si="0"/>
        <v>2380</v>
      </c>
      <c r="D5" s="4">
        <f t="shared" ca="1" si="0"/>
        <v>1920</v>
      </c>
      <c r="E5" s="4">
        <f t="shared" ca="1" si="1"/>
        <v>8620</v>
      </c>
      <c r="F5" s="4">
        <f t="shared" ca="1" si="1"/>
        <v>9600</v>
      </c>
      <c r="G5" s="4">
        <f t="shared" ca="1" si="2"/>
        <v>13160</v>
      </c>
      <c r="H5" s="4"/>
      <c r="I5" s="5"/>
      <c r="J5" s="4"/>
      <c r="K5" s="5"/>
    </row>
    <row r="6" spans="1:11" x14ac:dyDescent="0.3">
      <c r="B6" t="s">
        <v>38</v>
      </c>
      <c r="C6" s="4">
        <f t="shared" ca="1" si="0"/>
        <v>768.1</v>
      </c>
      <c r="D6" s="4">
        <f t="shared" ca="1" si="0"/>
        <v>1350</v>
      </c>
      <c r="E6" s="4">
        <f t="shared" ca="1" si="1"/>
        <v>2220</v>
      </c>
      <c r="F6" s="4">
        <f t="shared" ca="1" si="1"/>
        <v>3920</v>
      </c>
      <c r="G6" s="4">
        <f t="shared" ca="1" si="2"/>
        <v>6960</v>
      </c>
      <c r="H6" s="4"/>
      <c r="I6" s="5"/>
      <c r="J6" s="4"/>
      <c r="K6" s="5"/>
    </row>
    <row r="7" spans="1:11" x14ac:dyDescent="0.3">
      <c r="B7" t="s">
        <v>31</v>
      </c>
      <c r="C7" s="4">
        <f t="shared" ca="1" si="0"/>
        <v>254.8</v>
      </c>
      <c r="D7" s="4">
        <f t="shared" ca="1" si="0"/>
        <v>797</v>
      </c>
      <c r="E7" s="4">
        <f t="shared" ca="1" si="1"/>
        <v>3880</v>
      </c>
      <c r="F7" s="4">
        <f t="shared" ca="1" si="1"/>
        <v>5480</v>
      </c>
      <c r="G7" s="4">
        <f t="shared" ca="1" si="2"/>
        <v>12460</v>
      </c>
      <c r="H7" s="4"/>
      <c r="I7" s="5"/>
      <c r="J7" s="4"/>
      <c r="K7" s="5"/>
    </row>
    <row r="8" spans="1:11" x14ac:dyDescent="0.3">
      <c r="B8" t="s">
        <v>35</v>
      </c>
      <c r="C8" s="4">
        <f t="shared" ca="1" si="0"/>
        <v>1330</v>
      </c>
      <c r="D8" s="4">
        <f t="shared" ca="1" si="0"/>
        <v>2870</v>
      </c>
      <c r="E8" s="4">
        <f t="shared" ca="1" si="1"/>
        <v>3180</v>
      </c>
      <c r="F8" s="4">
        <f t="shared" ca="1" si="1"/>
        <v>5770</v>
      </c>
      <c r="G8" s="4">
        <f t="shared" ca="1" si="2"/>
        <v>8170</v>
      </c>
      <c r="H8" s="4"/>
      <c r="I8" s="5"/>
      <c r="J8" s="4"/>
      <c r="K8" s="5"/>
    </row>
    <row r="9" spans="1:11" x14ac:dyDescent="0.3">
      <c r="B9" t="s">
        <v>18</v>
      </c>
      <c r="C9" s="4">
        <f t="shared" ca="1" si="0"/>
        <v>629.9</v>
      </c>
      <c r="D9" s="4">
        <f t="shared" ca="1" si="0"/>
        <v>2029.9999999999998</v>
      </c>
      <c r="E9" s="4">
        <f t="shared" ca="1" si="1"/>
        <v>3410</v>
      </c>
      <c r="F9" s="4">
        <f t="shared" ca="1" si="1"/>
        <v>5890</v>
      </c>
      <c r="G9" s="4">
        <f t="shared" ca="1" si="2"/>
        <v>8090</v>
      </c>
      <c r="H9" s="4"/>
      <c r="I9" s="5"/>
      <c r="J9" s="4"/>
      <c r="K9" s="5"/>
    </row>
    <row r="10" spans="1:11" x14ac:dyDescent="0.3">
      <c r="B10" t="s">
        <v>3</v>
      </c>
      <c r="C10" s="4">
        <f t="shared" ca="1" si="0"/>
        <v>702.2</v>
      </c>
      <c r="D10" s="4">
        <f t="shared" ca="1" si="0"/>
        <v>1350</v>
      </c>
      <c r="E10" s="4">
        <f t="shared" ca="1" si="1"/>
        <v>2400</v>
      </c>
      <c r="F10" s="4">
        <f t="shared" ca="1" si="1"/>
        <v>4310</v>
      </c>
      <c r="G10" s="4">
        <f t="shared" ca="1" si="2"/>
        <v>6170</v>
      </c>
      <c r="H10" s="4"/>
      <c r="I10" s="5"/>
      <c r="J10" s="4"/>
      <c r="K10" s="5"/>
    </row>
    <row r="11" spans="1:11" x14ac:dyDescent="0.3">
      <c r="B11" t="s">
        <v>33</v>
      </c>
      <c r="C11" s="4">
        <f t="shared" ca="1" si="0"/>
        <v>119.1</v>
      </c>
      <c r="D11" s="4">
        <f t="shared" ca="1" si="0"/>
        <v>6000</v>
      </c>
      <c r="E11" s="4">
        <f t="shared" ca="1" si="1"/>
        <v>2320</v>
      </c>
      <c r="F11" s="4">
        <f t="shared" ca="1" si="1"/>
        <v>4910</v>
      </c>
      <c r="G11" s="4">
        <f t="shared" ca="1" si="2"/>
        <v>7100</v>
      </c>
      <c r="H11" s="4"/>
      <c r="I11" s="6"/>
      <c r="J11" s="4"/>
      <c r="K11" s="6"/>
    </row>
    <row r="12" spans="1:11" x14ac:dyDescent="0.3">
      <c r="B12" t="s">
        <v>24</v>
      </c>
      <c r="C12" s="4">
        <f t="shared" ca="1" si="0"/>
        <v>240</v>
      </c>
      <c r="D12" s="4">
        <f t="shared" ca="1" si="0"/>
        <v>1810</v>
      </c>
      <c r="E12" s="4">
        <f t="shared" ca="1" si="1"/>
        <v>2950</v>
      </c>
      <c r="F12" s="4">
        <f t="shared" ca="1" si="1"/>
        <v>12810</v>
      </c>
      <c r="G12" s="4">
        <f t="shared" ca="1" si="2"/>
        <v>15660</v>
      </c>
      <c r="H12" s="4"/>
      <c r="I12" s="5"/>
      <c r="J12" s="4"/>
      <c r="K12" s="7"/>
    </row>
    <row r="13" spans="1:11" x14ac:dyDescent="0.3">
      <c r="B13" t="s">
        <v>5</v>
      </c>
      <c r="C13" s="4">
        <f t="shared" ca="1" si="0"/>
        <v>174</v>
      </c>
      <c r="D13" s="4">
        <f t="shared" ca="1" si="0"/>
        <v>954</v>
      </c>
      <c r="E13" s="4">
        <f t="shared" ca="1" si="1"/>
        <v>2860</v>
      </c>
      <c r="F13" s="4">
        <f t="shared" ca="1" si="1"/>
        <v>4220</v>
      </c>
      <c r="G13" s="4">
        <f t="shared" ca="1" si="2"/>
        <v>4440</v>
      </c>
      <c r="H13" s="4"/>
      <c r="I13" s="5"/>
      <c r="J13" s="4"/>
      <c r="K13" s="5"/>
    </row>
    <row r="14" spans="1:11" x14ac:dyDescent="0.3">
      <c r="B14" t="s">
        <v>25</v>
      </c>
      <c r="C14" s="4">
        <f t="shared" ca="1" si="0"/>
        <v>722.5</v>
      </c>
      <c r="D14" s="4">
        <f t="shared" ca="1" si="0"/>
        <v>2150</v>
      </c>
      <c r="E14" s="4">
        <f t="shared" ca="1" si="1"/>
        <v>7200</v>
      </c>
      <c r="F14" s="4">
        <f t="shared" ca="1" si="1"/>
        <v>5880</v>
      </c>
      <c r="G14" s="4">
        <f t="shared" ca="1" si="2"/>
        <v>8670</v>
      </c>
      <c r="H14" s="4"/>
      <c r="I14" s="5"/>
      <c r="J14" s="4"/>
      <c r="K14" s="5"/>
    </row>
    <row r="15" spans="1:11" x14ac:dyDescent="0.3">
      <c r="B15" t="s">
        <v>17</v>
      </c>
      <c r="C15" s="4">
        <f t="shared" ca="1" si="0"/>
        <v>280</v>
      </c>
      <c r="D15" s="4">
        <f t="shared" ca="1" si="0"/>
        <v>445</v>
      </c>
      <c r="E15" s="4">
        <f t="shared" ca="1" si="1"/>
        <v>1820</v>
      </c>
      <c r="F15" s="4">
        <f t="shared" ca="1" si="1"/>
        <v>5160</v>
      </c>
      <c r="G15" s="4">
        <f t="shared" ca="1" si="2"/>
        <v>1170</v>
      </c>
      <c r="H15" s="4"/>
      <c r="I15" s="5"/>
      <c r="J15" s="4"/>
      <c r="K15" s="5"/>
    </row>
    <row r="16" spans="1:11" x14ac:dyDescent="0.3">
      <c r="B16" t="s">
        <v>28</v>
      </c>
      <c r="C16" s="4">
        <f t="shared" ca="1" si="0"/>
        <v>132.69999999999999</v>
      </c>
      <c r="D16" s="4">
        <f t="shared" ca="1" si="0"/>
        <v>849</v>
      </c>
      <c r="E16" s="4">
        <f t="shared" ca="1" si="1"/>
        <v>1160</v>
      </c>
      <c r="F16" s="4">
        <f t="shared" ca="1" si="1"/>
        <v>2200</v>
      </c>
      <c r="G16" s="4">
        <f t="shared" ca="1" si="2"/>
        <v>8910</v>
      </c>
      <c r="H16" s="4"/>
      <c r="I16" s="5"/>
      <c r="J16" s="4"/>
      <c r="K16" s="5"/>
    </row>
    <row r="17" spans="2:11" x14ac:dyDescent="0.3">
      <c r="B17" t="s">
        <v>42</v>
      </c>
      <c r="C17" s="4">
        <f t="shared" ca="1" si="0"/>
        <v>482.2</v>
      </c>
      <c r="D17" s="4">
        <f t="shared" ca="1" si="0"/>
        <v>1110</v>
      </c>
      <c r="E17" s="4">
        <f t="shared" ca="1" si="1"/>
        <v>3480</v>
      </c>
      <c r="F17" s="4">
        <f t="shared" ca="1" si="1"/>
        <v>4019.9999999999995</v>
      </c>
      <c r="G17" s="4">
        <f t="shared" ca="1" si="2"/>
        <v>6010</v>
      </c>
      <c r="H17" s="4"/>
      <c r="I17" s="5"/>
      <c r="J17" s="4"/>
      <c r="K17" s="5"/>
    </row>
    <row r="18" spans="2:11" x14ac:dyDescent="0.3">
      <c r="B18" t="s">
        <v>36</v>
      </c>
      <c r="C18" s="4">
        <f t="shared" ca="1" si="0"/>
        <v>558</v>
      </c>
      <c r="D18" s="4">
        <f t="shared" ca="1" si="0"/>
        <v>1190</v>
      </c>
      <c r="E18" s="4">
        <f t="shared" ca="1" si="1"/>
        <v>2170</v>
      </c>
      <c r="F18" s="4">
        <f t="shared" ca="1" si="1"/>
        <v>3990</v>
      </c>
      <c r="G18" s="4">
        <f t="shared" ca="1" si="2"/>
        <v>6290</v>
      </c>
      <c r="H18" s="4"/>
      <c r="I18" s="5"/>
      <c r="J18" s="4"/>
    </row>
    <row r="19" spans="2:11" x14ac:dyDescent="0.3">
      <c r="B19" t="s">
        <v>0</v>
      </c>
      <c r="C19" s="4">
        <f t="shared" ca="1" si="0"/>
        <v>427.4</v>
      </c>
      <c r="D19" s="4">
        <f t="shared" ca="1" si="0"/>
        <v>2000</v>
      </c>
      <c r="E19" s="4">
        <f t="shared" ca="1" si="1"/>
        <v>3850</v>
      </c>
      <c r="F19" s="4">
        <f t="shared" ca="1" si="1"/>
        <v>4270</v>
      </c>
      <c r="G19" s="4">
        <f t="shared" ca="1" si="2"/>
        <v>5290</v>
      </c>
      <c r="H19" s="4"/>
      <c r="I19" s="5"/>
      <c r="J19" s="4"/>
    </row>
    <row r="20" spans="2:11" x14ac:dyDescent="0.3">
      <c r="B20" t="s">
        <v>19</v>
      </c>
      <c r="C20" s="4">
        <f t="shared" ca="1" si="0"/>
        <v>512.20000000000005</v>
      </c>
      <c r="D20" s="4">
        <f t="shared" ca="1" si="0"/>
        <v>1280</v>
      </c>
      <c r="E20" s="4">
        <f t="shared" ca="1" si="1"/>
        <v>1830</v>
      </c>
      <c r="F20" s="4">
        <f t="shared" ca="1" si="1"/>
        <v>2520</v>
      </c>
      <c r="G20" s="4">
        <f t="shared" ca="1" si="2"/>
        <v>4230</v>
      </c>
      <c r="H20" s="4"/>
      <c r="I20" s="5"/>
      <c r="J20" s="4"/>
    </row>
    <row r="21" spans="2:11" x14ac:dyDescent="0.3">
      <c r="B21" t="s">
        <v>14</v>
      </c>
      <c r="C21" s="4">
        <f t="shared" ca="1" si="0"/>
        <v>296.60000000000002</v>
      </c>
      <c r="D21" s="4">
        <f t="shared" ca="1" si="0"/>
        <v>1440</v>
      </c>
      <c r="E21" s="4">
        <f t="shared" ca="1" si="1"/>
        <v>2290</v>
      </c>
      <c r="F21" s="4">
        <f t="shared" ca="1" si="1"/>
        <v>3880</v>
      </c>
      <c r="G21" s="4">
        <f t="shared" ca="1" si="2"/>
        <v>5920</v>
      </c>
      <c r="H21" s="4"/>
      <c r="I21" s="5"/>
      <c r="J21" s="4"/>
    </row>
    <row r="22" spans="2:11" x14ac:dyDescent="0.3">
      <c r="B22" t="s">
        <v>20</v>
      </c>
      <c r="C22" s="4">
        <f t="shared" ca="1" si="0"/>
        <v>497.4</v>
      </c>
      <c r="D22" s="4">
        <f t="shared" ca="1" si="0"/>
        <v>1180</v>
      </c>
      <c r="E22" s="4">
        <f t="shared" ca="1" si="1"/>
        <v>1410</v>
      </c>
      <c r="F22" s="4">
        <f t="shared" ca="1" si="1"/>
        <v>2340</v>
      </c>
      <c r="G22" s="4">
        <f t="shared" ca="1" si="2"/>
        <v>4390</v>
      </c>
      <c r="H22" s="4"/>
      <c r="I22" s="5"/>
      <c r="J22" s="4"/>
    </row>
    <row r="23" spans="2:11" x14ac:dyDescent="0.3">
      <c r="B23" t="s">
        <v>12</v>
      </c>
      <c r="C23" s="4">
        <f t="shared" ca="1" si="0"/>
        <v>1210</v>
      </c>
      <c r="D23" s="4">
        <f t="shared" ca="1" si="0"/>
        <v>1550</v>
      </c>
      <c r="E23" s="4">
        <f t="shared" ca="1" si="1"/>
        <v>2020</v>
      </c>
      <c r="F23" s="4">
        <f t="shared" ca="1" si="1"/>
        <v>4070.0000000000005</v>
      </c>
      <c r="G23" s="4">
        <f t="shared" ca="1" si="2"/>
        <v>5310</v>
      </c>
      <c r="H23" s="4"/>
      <c r="I23" s="5"/>
      <c r="J23" s="4"/>
    </row>
    <row r="24" spans="2:11" x14ac:dyDescent="0.3">
      <c r="B24" t="s">
        <v>15</v>
      </c>
      <c r="C24" s="4">
        <f t="shared" ca="1" si="0"/>
        <v>656.8</v>
      </c>
      <c r="D24" s="4">
        <f t="shared" ca="1" si="0"/>
        <v>1010</v>
      </c>
      <c r="E24" s="4">
        <f t="shared" ca="1" si="1"/>
        <v>1760</v>
      </c>
      <c r="F24" s="4">
        <f t="shared" ca="1" si="1"/>
        <v>3340</v>
      </c>
      <c r="G24" s="4">
        <f t="shared" ca="1" si="2"/>
        <v>5120</v>
      </c>
      <c r="H24" s="4"/>
      <c r="I24" s="5"/>
      <c r="J24" s="4"/>
    </row>
    <row r="25" spans="2:11" x14ac:dyDescent="0.3">
      <c r="B25" t="s">
        <v>4</v>
      </c>
      <c r="C25" s="4">
        <f t="shared" ca="1" si="0"/>
        <v>704.2</v>
      </c>
      <c r="D25" s="4">
        <f t="shared" ca="1" si="0"/>
        <v>1730</v>
      </c>
      <c r="E25" s="4">
        <f t="shared" ca="1" si="1"/>
        <v>1740</v>
      </c>
      <c r="F25" s="4">
        <f t="shared" ca="1" si="1"/>
        <v>3260</v>
      </c>
      <c r="G25" s="4">
        <f t="shared" ca="1" si="2"/>
        <v>5800</v>
      </c>
      <c r="H25" s="4"/>
      <c r="I25" s="5"/>
      <c r="J25" s="4"/>
    </row>
    <row r="26" spans="2:11" x14ac:dyDescent="0.3">
      <c r="B26" t="s">
        <v>10</v>
      </c>
      <c r="C26" s="4">
        <f t="shared" ca="1" si="0"/>
        <v>540.79999999999995</v>
      </c>
      <c r="D26" s="4">
        <f t="shared" ca="1" si="0"/>
        <v>1290</v>
      </c>
      <c r="E26" s="4">
        <f t="shared" ca="1" si="1"/>
        <v>2300</v>
      </c>
      <c r="F26" s="4">
        <f t="shared" ca="1" si="1"/>
        <v>4770</v>
      </c>
      <c r="G26" s="4">
        <f t="shared" ca="1" si="2"/>
        <v>6150</v>
      </c>
      <c r="H26" s="4"/>
      <c r="I26" s="5"/>
      <c r="J26" s="4"/>
    </row>
    <row r="27" spans="2:11" x14ac:dyDescent="0.3">
      <c r="B27" t="s">
        <v>8</v>
      </c>
      <c r="C27" s="4">
        <f t="shared" ca="1" si="0"/>
        <v>791.2</v>
      </c>
      <c r="D27" s="4">
        <f t="shared" ca="1" si="0"/>
        <v>1230</v>
      </c>
      <c r="E27" s="4">
        <f t="shared" ca="1" si="1"/>
        <v>3370</v>
      </c>
      <c r="F27" s="4">
        <f t="shared" ca="1" si="1"/>
        <v>3760</v>
      </c>
      <c r="G27" s="4">
        <f t="shared" ca="1" si="2"/>
        <v>5640</v>
      </c>
      <c r="H27" s="4"/>
      <c r="I27" s="5"/>
      <c r="J27" s="4"/>
    </row>
    <row r="28" spans="2:11" x14ac:dyDescent="0.3">
      <c r="B28" t="s">
        <v>29</v>
      </c>
      <c r="C28" s="4">
        <f t="shared" ca="1" si="0"/>
        <v>566.9</v>
      </c>
      <c r="D28" s="4">
        <f t="shared" ca="1" si="0"/>
        <v>1760</v>
      </c>
      <c r="E28" s="4">
        <f t="shared" ca="1" si="1"/>
        <v>1490</v>
      </c>
      <c r="F28" s="4">
        <f t="shared" ca="1" si="1"/>
        <v>2380</v>
      </c>
      <c r="G28" s="4">
        <f t="shared" ca="1" si="2"/>
        <v>3680</v>
      </c>
      <c r="H28" s="4"/>
      <c r="I28" s="5"/>
      <c r="J28" s="4"/>
    </row>
    <row r="29" spans="2:11" x14ac:dyDescent="0.3">
      <c r="B29" t="s">
        <v>27</v>
      </c>
      <c r="C29" s="4">
        <f t="shared" ca="1" si="0"/>
        <v>215.2</v>
      </c>
      <c r="D29" s="4">
        <f t="shared" ca="1" si="0"/>
        <v>1650</v>
      </c>
      <c r="E29" s="4">
        <f t="shared" ca="1" si="1"/>
        <v>1670</v>
      </c>
      <c r="F29" s="4">
        <f t="shared" ca="1" si="1"/>
        <v>3300</v>
      </c>
      <c r="G29" s="4">
        <f t="shared" ca="1" si="2"/>
        <v>3940</v>
      </c>
      <c r="H29" s="4"/>
      <c r="I29" s="5"/>
      <c r="J29" s="4"/>
    </row>
    <row r="30" spans="2:11" x14ac:dyDescent="0.3">
      <c r="B30" t="s">
        <v>22</v>
      </c>
      <c r="C30" s="4">
        <f t="shared" ca="1" si="0"/>
        <v>233</v>
      </c>
      <c r="D30" s="4">
        <f t="shared" ca="1" si="0"/>
        <v>519</v>
      </c>
      <c r="E30" s="4">
        <f t="shared" ca="1" si="1"/>
        <v>2790</v>
      </c>
      <c r="F30" s="4">
        <f t="shared" ca="1" si="1"/>
        <v>2830</v>
      </c>
      <c r="G30" s="4">
        <f t="shared" ca="1" si="2"/>
        <v>184</v>
      </c>
      <c r="H30" s="4"/>
      <c r="I30" s="5"/>
      <c r="J30" s="4"/>
    </row>
    <row r="31" spans="2:11" x14ac:dyDescent="0.3">
      <c r="B31" t="s">
        <v>21</v>
      </c>
      <c r="C31" s="4">
        <f t="shared" ca="1" si="0"/>
        <v>187</v>
      </c>
      <c r="D31" s="4">
        <f t="shared" ca="1" si="0"/>
        <v>193</v>
      </c>
      <c r="E31" s="4">
        <f t="shared" ca="1" si="1"/>
        <v>718</v>
      </c>
      <c r="F31" s="4">
        <f t="shared" ca="1" si="1"/>
        <v>1920</v>
      </c>
      <c r="G31" s="4">
        <f t="shared" ca="1" si="2"/>
        <v>363</v>
      </c>
      <c r="H31" s="4"/>
      <c r="I31" s="5"/>
      <c r="J31" s="4"/>
    </row>
    <row r="32" spans="2:11" x14ac:dyDescent="0.3">
      <c r="H32" s="4"/>
      <c r="J32" s="4"/>
    </row>
    <row r="35" spans="2:7" x14ac:dyDescent="0.3">
      <c r="B35" s="18" t="s">
        <v>94</v>
      </c>
      <c r="C35" s="18" t="str">
        <f>C3</f>
        <v>70% capacity</v>
      </c>
      <c r="D35" s="18" t="str">
        <f t="shared" ref="D35" si="3">D3</f>
        <v>120% capacity</v>
      </c>
      <c r="E35" s="18" t="str">
        <f>E3</f>
        <v>200% capacity</v>
      </c>
      <c r="F35" s="18" t="str">
        <f t="shared" ref="F35" si="4">F3</f>
        <v>300% capacity</v>
      </c>
      <c r="G35" s="18" t="str">
        <f>G3</f>
        <v>500% capacity</v>
      </c>
    </row>
    <row r="36" spans="2:7" x14ac:dyDescent="0.3">
      <c r="B36" s="10" t="s">
        <v>82</v>
      </c>
      <c r="C36" s="13">
        <f ca="1">VLOOKUP($B36,MIX_Avg!$B:$G,COLUMN()-1,0)</f>
        <v>30.1</v>
      </c>
      <c r="D36" s="13">
        <f ca="1">VLOOKUP($B36,MIX_Avg!$B:$G,COLUMN()-1,0)</f>
        <v>38.4</v>
      </c>
      <c r="E36" s="13">
        <f ca="1">VLOOKUP($B36,MIX_Avg!$B:$G,COLUMN()-1,0)</f>
        <v>41</v>
      </c>
      <c r="F36" s="13">
        <f ca="1">VLOOKUP($B36,MIX_Avg!$B:$G,COLUMN()-1,0)</f>
        <v>38.5</v>
      </c>
      <c r="G36" s="13">
        <f ca="1">VLOOKUP($B36,MIX_Avg!$B:$G,COLUMN()-1,0)</f>
        <v>37.4</v>
      </c>
    </row>
    <row r="37" spans="2:7" x14ac:dyDescent="0.3">
      <c r="B37" s="10" t="s">
        <v>84</v>
      </c>
      <c r="C37" s="13">
        <f ca="1">VLOOKUP($B37,MIX_Avg!$B:$G,COLUMN()-1,0)</f>
        <v>77.900000000000006</v>
      </c>
      <c r="D37" s="13">
        <f ca="1">VLOOKUP($B37,MIX_Avg!$B:$G,COLUMN()-1,0)</f>
        <v>90.4</v>
      </c>
      <c r="E37" s="13">
        <f ca="1">VLOOKUP($B37,MIX_Avg!$B:$G,COLUMN()-1,0)</f>
        <v>90.3</v>
      </c>
      <c r="F37" s="13">
        <f ca="1">VLOOKUP($B37,MIX_Avg!$B:$G,COLUMN()-1,0)</f>
        <v>92.4</v>
      </c>
      <c r="G37" s="13">
        <f ca="1">VLOOKUP($B37,MIX_Avg!$B:$G,COLUMN()-1,0)</f>
        <v>91.8</v>
      </c>
    </row>
    <row r="38" spans="2:7" x14ac:dyDescent="0.3">
      <c r="B38" s="10" t="s">
        <v>86</v>
      </c>
      <c r="C38" s="13">
        <f ca="1">VLOOKUP($B38,MIX_Avg!$B:$G,COLUMN()-1,0)</f>
        <v>81.099999999999994</v>
      </c>
      <c r="D38" s="13">
        <f ca="1">VLOOKUP($B38,MIX_Avg!$B:$G,COLUMN()-1,0)</f>
        <v>85.5</v>
      </c>
      <c r="E38" s="13">
        <f ca="1">VLOOKUP($B38,MIX_Avg!$B:$G,COLUMN()-1,0)</f>
        <v>81.3</v>
      </c>
      <c r="F38" s="13">
        <f ca="1">VLOOKUP($B38,MIX_Avg!$B:$G,COLUMN()-1,0)</f>
        <v>83</v>
      </c>
      <c r="G38" s="13">
        <f ca="1">VLOOKUP($B38,MIX_Avg!$B:$G,COLUMN()-1,0)</f>
        <v>83.2</v>
      </c>
    </row>
    <row r="39" spans="2:7" x14ac:dyDescent="0.3">
      <c r="B39" s="10" t="s">
        <v>90</v>
      </c>
      <c r="C39" s="17">
        <f ca="1">VLOOKUP($B39,MIX_Avg!$B:$G,COLUMN()-1,0)</f>
        <v>0.16156868505122463</v>
      </c>
      <c r="D39" s="17">
        <f ca="1">VLOOKUP($B39,MIX_Avg!$B:$G,COLUMN()-1,0)</f>
        <v>0.29921169227228267</v>
      </c>
      <c r="E39" s="17">
        <f ca="1">VLOOKUP($B39,MIX_Avg!$B:$G,COLUMN()-1,0)</f>
        <v>0.3181691320122802</v>
      </c>
      <c r="F39" s="17">
        <f ca="1">VLOOKUP($B39,MIX_Avg!$B:$G,COLUMN()-1,0)</f>
        <v>0.1588126588126588</v>
      </c>
      <c r="G39" s="17">
        <f ca="1">VLOOKUP($B39,MIX_Avg!$B:$G,COLUMN()-1,0)</f>
        <v>0.12097607034315895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9AC57-7CF5-432A-BC44-996221848198}">
  <sheetPr>
    <tabColor theme="9" tint="0.59999389629810485"/>
  </sheetPr>
  <dimension ref="B1:T45"/>
  <sheetViews>
    <sheetView topLeftCell="A32" workbookViewId="0">
      <selection activeCell="F43" sqref="F43"/>
    </sheetView>
  </sheetViews>
  <sheetFormatPr defaultRowHeight="14.4" x14ac:dyDescent="0.3"/>
  <cols>
    <col min="2" max="2" width="22.88671875" customWidth="1"/>
    <col min="3" max="3" width="13.5546875" bestFit="1" customWidth="1"/>
    <col min="4" max="5" width="12" bestFit="1" customWidth="1"/>
    <col min="12" max="12" width="28.5546875" bestFit="1" customWidth="1"/>
    <col min="14" max="15" width="12" bestFit="1" customWidth="1"/>
  </cols>
  <sheetData>
    <row r="1" spans="2:20" s="1" customFormat="1" x14ac:dyDescent="0.3">
      <c r="B1" s="1" t="str" cm="1">
        <f t="array" aca="1" ref="B1" ca="1">_xlfn.CONCAT("Aggregate report data for ",MID(CELL("filename",A2),SEARCH("]",CELL("filename",A2))+1,31)," (DB mode)")</f>
        <v>Aggregate report data for 70% capacity (DB mode)</v>
      </c>
      <c r="L1" s="1" t="s">
        <v>209</v>
      </c>
    </row>
    <row r="2" spans="2:20" ht="20.399999999999999" x14ac:dyDescent="0.3">
      <c r="B2" s="34" t="s">
        <v>43</v>
      </c>
      <c r="C2" s="34" t="s">
        <v>44</v>
      </c>
      <c r="D2" s="34" t="s">
        <v>45</v>
      </c>
      <c r="E2" s="34" t="s">
        <v>46</v>
      </c>
      <c r="F2" s="34" t="s">
        <v>47</v>
      </c>
      <c r="G2" s="34" t="s">
        <v>48</v>
      </c>
      <c r="H2" s="34" t="s">
        <v>49</v>
      </c>
      <c r="I2" s="34" t="s">
        <v>50</v>
      </c>
      <c r="J2" s="34" t="s">
        <v>51</v>
      </c>
      <c r="L2" s="23" t="s">
        <v>43</v>
      </c>
      <c r="M2" s="23" t="s">
        <v>44</v>
      </c>
      <c r="N2" s="23" t="s">
        <v>45</v>
      </c>
      <c r="O2" s="23" t="s">
        <v>46</v>
      </c>
      <c r="P2" s="23" t="s">
        <v>47</v>
      </c>
      <c r="Q2" s="23" t="s">
        <v>48</v>
      </c>
      <c r="R2" s="23" t="s">
        <v>49</v>
      </c>
      <c r="S2" s="23" t="s">
        <v>50</v>
      </c>
      <c r="T2" s="23" t="s">
        <v>51</v>
      </c>
    </row>
    <row r="3" spans="2:20" ht="15" thickBot="1" x14ac:dyDescent="0.35">
      <c r="B3" s="2" t="s">
        <v>0</v>
      </c>
      <c r="C3" s="2">
        <v>265</v>
      </c>
      <c r="D3" s="2">
        <v>84.49</v>
      </c>
      <c r="E3" s="2">
        <v>427.4</v>
      </c>
      <c r="F3" s="2" t="s">
        <v>102</v>
      </c>
      <c r="G3" s="2" t="s">
        <v>188</v>
      </c>
      <c r="H3" s="2">
        <v>5</v>
      </c>
      <c r="I3" s="2" t="s">
        <v>188</v>
      </c>
      <c r="J3" s="3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265</v>
      </c>
      <c r="N3" s="2">
        <f t="shared" ref="N3:T18" si="0">IF(ISERR(FIND(" K",D3,1)),D3,REPLACE(D3,FIND(" K",D3,1),2,"")*1000)</f>
        <v>84.49</v>
      </c>
      <c r="O3" s="2">
        <f t="shared" si="0"/>
        <v>427.4</v>
      </c>
      <c r="P3" s="2">
        <f t="shared" si="0"/>
        <v>1530</v>
      </c>
      <c r="Q3" s="2">
        <f t="shared" si="0"/>
        <v>1840</v>
      </c>
      <c r="R3" s="2">
        <f t="shared" si="0"/>
        <v>5</v>
      </c>
      <c r="S3" s="2">
        <f t="shared" si="0"/>
        <v>1840</v>
      </c>
      <c r="T3" s="3" t="str">
        <f t="shared" si="0"/>
        <v>-</v>
      </c>
    </row>
    <row r="4" spans="2:20" ht="15" thickBot="1" x14ac:dyDescent="0.35">
      <c r="B4" s="2" t="s">
        <v>3</v>
      </c>
      <c r="C4" s="2" t="s">
        <v>118</v>
      </c>
      <c r="D4" s="2">
        <v>149.91</v>
      </c>
      <c r="E4" s="2">
        <v>702.2</v>
      </c>
      <c r="F4" s="2" t="s">
        <v>112</v>
      </c>
      <c r="G4" s="2" t="s">
        <v>390</v>
      </c>
      <c r="H4" s="2">
        <v>0</v>
      </c>
      <c r="I4" s="2" t="s">
        <v>390</v>
      </c>
      <c r="J4" s="3" t="s">
        <v>2</v>
      </c>
      <c r="L4" s="2" t="str">
        <f t="shared" ref="L4:T30" si="1">IF(ISERR(FIND(" K",B4,1)),B4,REPLACE(B4,FIND(" K",B4,1),2,"")*1000)</f>
        <v>TC_Search by Name</v>
      </c>
      <c r="M4" s="2">
        <f t="shared" si="1"/>
        <v>3800</v>
      </c>
      <c r="N4" s="2">
        <f t="shared" si="0"/>
        <v>149.91</v>
      </c>
      <c r="O4" s="2">
        <f t="shared" si="0"/>
        <v>702.2</v>
      </c>
      <c r="P4" s="2">
        <f t="shared" si="0"/>
        <v>1500</v>
      </c>
      <c r="Q4" s="2">
        <f t="shared" si="0"/>
        <v>5690</v>
      </c>
      <c r="R4" s="2">
        <f t="shared" si="0"/>
        <v>0</v>
      </c>
      <c r="S4" s="2">
        <f t="shared" si="0"/>
        <v>5690</v>
      </c>
      <c r="T4" s="3" t="str">
        <f t="shared" si="0"/>
        <v>-</v>
      </c>
    </row>
    <row r="5" spans="2:20" ht="15" thickBot="1" x14ac:dyDescent="0.35">
      <c r="B5" s="2" t="s">
        <v>4</v>
      </c>
      <c r="C5" s="2">
        <v>964</v>
      </c>
      <c r="D5" s="2">
        <v>76.86</v>
      </c>
      <c r="E5" s="2">
        <v>704.2</v>
      </c>
      <c r="F5" s="2" t="s">
        <v>52</v>
      </c>
      <c r="G5" s="2" t="s">
        <v>391</v>
      </c>
      <c r="H5" s="2">
        <v>0</v>
      </c>
      <c r="I5" s="2" t="s">
        <v>392</v>
      </c>
      <c r="J5" s="3" t="s">
        <v>2</v>
      </c>
      <c r="L5" s="2" t="str">
        <f t="shared" si="1"/>
        <v>TC_Open Random page &gt;1</v>
      </c>
      <c r="M5" s="2">
        <f t="shared" si="1"/>
        <v>964</v>
      </c>
      <c r="N5" s="2">
        <f t="shared" si="0"/>
        <v>76.86</v>
      </c>
      <c r="O5" s="2">
        <f t="shared" si="0"/>
        <v>704.2</v>
      </c>
      <c r="P5" s="2">
        <f t="shared" si="0"/>
        <v>1420</v>
      </c>
      <c r="Q5" s="2">
        <f t="shared" si="0"/>
        <v>5360</v>
      </c>
      <c r="R5" s="2">
        <f t="shared" si="0"/>
        <v>0</v>
      </c>
      <c r="S5" s="2">
        <f t="shared" si="0"/>
        <v>5400</v>
      </c>
      <c r="T5" s="3" t="str">
        <f t="shared" si="0"/>
        <v>-</v>
      </c>
    </row>
    <row r="6" spans="2:20" ht="15" thickBot="1" x14ac:dyDescent="0.35">
      <c r="B6" s="2" t="s">
        <v>5</v>
      </c>
      <c r="C6" s="2">
        <v>14</v>
      </c>
      <c r="D6" s="2">
        <v>56.33</v>
      </c>
      <c r="E6" s="2">
        <v>174</v>
      </c>
      <c r="F6" s="2">
        <v>174</v>
      </c>
      <c r="G6" s="2">
        <v>299</v>
      </c>
      <c r="H6" s="2">
        <v>6</v>
      </c>
      <c r="I6" s="2">
        <v>299</v>
      </c>
      <c r="J6" s="3" t="s">
        <v>2</v>
      </c>
      <c r="L6" s="2" t="str">
        <f t="shared" si="1"/>
        <v>TC_Open Random page =1</v>
      </c>
      <c r="M6" s="2">
        <f t="shared" si="1"/>
        <v>14</v>
      </c>
      <c r="N6" s="2">
        <f t="shared" si="0"/>
        <v>56.33</v>
      </c>
      <c r="O6" s="2">
        <f t="shared" si="0"/>
        <v>174</v>
      </c>
      <c r="P6" s="2">
        <f t="shared" si="0"/>
        <v>174</v>
      </c>
      <c r="Q6" s="2">
        <f t="shared" si="0"/>
        <v>299</v>
      </c>
      <c r="R6" s="2">
        <f t="shared" si="0"/>
        <v>6</v>
      </c>
      <c r="S6" s="2">
        <f t="shared" si="0"/>
        <v>299</v>
      </c>
      <c r="T6" s="3" t="str">
        <f t="shared" si="0"/>
        <v>-</v>
      </c>
    </row>
    <row r="7" spans="2:20" ht="15" thickBot="1" x14ac:dyDescent="0.35">
      <c r="B7" s="2" t="s">
        <v>8</v>
      </c>
      <c r="C7" s="2" t="s">
        <v>62</v>
      </c>
      <c r="D7" s="2">
        <v>88.35</v>
      </c>
      <c r="E7" s="2">
        <v>791.2</v>
      </c>
      <c r="F7" s="2" t="s">
        <v>58</v>
      </c>
      <c r="G7" s="2" t="s">
        <v>173</v>
      </c>
      <c r="H7" s="2">
        <v>3</v>
      </c>
      <c r="I7" s="2" t="s">
        <v>179</v>
      </c>
      <c r="J7" s="3" t="s">
        <v>2</v>
      </c>
      <c r="L7" s="2" t="str">
        <f t="shared" si="1"/>
        <v>TC_Open Random Date</v>
      </c>
      <c r="M7" s="2">
        <f t="shared" si="1"/>
        <v>1260</v>
      </c>
      <c r="N7" s="2">
        <f t="shared" si="0"/>
        <v>88.35</v>
      </c>
      <c r="O7" s="2">
        <f t="shared" si="0"/>
        <v>791.2</v>
      </c>
      <c r="P7" s="2">
        <f t="shared" si="0"/>
        <v>1950</v>
      </c>
      <c r="Q7" s="2">
        <f t="shared" si="0"/>
        <v>5180</v>
      </c>
      <c r="R7" s="2">
        <f t="shared" si="0"/>
        <v>3</v>
      </c>
      <c r="S7" s="2">
        <f t="shared" si="0"/>
        <v>5200</v>
      </c>
      <c r="T7" s="3" t="str">
        <f t="shared" si="0"/>
        <v>-</v>
      </c>
    </row>
    <row r="8" spans="2:20" ht="15" thickBot="1" x14ac:dyDescent="0.35">
      <c r="B8" s="2" t="s">
        <v>10</v>
      </c>
      <c r="C8" s="2" t="s">
        <v>393</v>
      </c>
      <c r="D8" s="2">
        <v>80.48</v>
      </c>
      <c r="E8" s="2">
        <v>540.79999999999995</v>
      </c>
      <c r="F8" s="2" t="s">
        <v>40</v>
      </c>
      <c r="G8" s="2" t="s">
        <v>394</v>
      </c>
      <c r="H8" s="2">
        <v>0</v>
      </c>
      <c r="I8" s="2" t="s">
        <v>115</v>
      </c>
      <c r="J8" s="3" t="s">
        <v>2</v>
      </c>
      <c r="L8" s="2" t="str">
        <f t="shared" si="1"/>
        <v>TC_Open Predefined Date</v>
      </c>
      <c r="M8" s="2">
        <f t="shared" si="1"/>
        <v>3860</v>
      </c>
      <c r="N8" s="2">
        <f t="shared" si="0"/>
        <v>80.48</v>
      </c>
      <c r="O8" s="2">
        <f t="shared" si="0"/>
        <v>540.79999999999995</v>
      </c>
      <c r="P8" s="2">
        <f t="shared" si="0"/>
        <v>1760</v>
      </c>
      <c r="Q8" s="2">
        <f t="shared" si="0"/>
        <v>5260</v>
      </c>
      <c r="R8" s="2">
        <f t="shared" si="0"/>
        <v>0</v>
      </c>
      <c r="S8" s="2">
        <f t="shared" si="0"/>
        <v>5270</v>
      </c>
      <c r="T8" s="3" t="str">
        <f t="shared" si="0"/>
        <v>-</v>
      </c>
    </row>
    <row r="9" spans="2:20" ht="15" thickBot="1" x14ac:dyDescent="0.35">
      <c r="B9" s="2" t="s">
        <v>12</v>
      </c>
      <c r="C9" s="2" t="s">
        <v>62</v>
      </c>
      <c r="D9" s="2">
        <v>101.7</v>
      </c>
      <c r="E9" s="2" t="s">
        <v>59</v>
      </c>
      <c r="F9" s="2" t="s">
        <v>112</v>
      </c>
      <c r="G9" s="2" t="s">
        <v>185</v>
      </c>
      <c r="H9" s="2">
        <v>0</v>
      </c>
      <c r="I9" s="2" t="s">
        <v>395</v>
      </c>
      <c r="J9" s="3" t="s">
        <v>2</v>
      </c>
      <c r="L9" s="2" t="str">
        <f t="shared" si="1"/>
        <v>TC_Open Large Calendar</v>
      </c>
      <c r="M9" s="2">
        <f t="shared" si="1"/>
        <v>1260</v>
      </c>
      <c r="N9" s="2">
        <f t="shared" si="0"/>
        <v>101.7</v>
      </c>
      <c r="O9" s="2">
        <f t="shared" si="0"/>
        <v>1210</v>
      </c>
      <c r="P9" s="2">
        <f t="shared" si="0"/>
        <v>1500</v>
      </c>
      <c r="Q9" s="2">
        <f t="shared" si="0"/>
        <v>5660</v>
      </c>
      <c r="R9" s="2">
        <f t="shared" si="0"/>
        <v>0</v>
      </c>
      <c r="S9" s="2">
        <f t="shared" si="0"/>
        <v>5680</v>
      </c>
      <c r="T9" s="3" t="str">
        <f t="shared" si="0"/>
        <v>-</v>
      </c>
    </row>
    <row r="10" spans="2:20" ht="15" thickBot="1" x14ac:dyDescent="0.35">
      <c r="B10" s="2" t="s">
        <v>14</v>
      </c>
      <c r="C10" s="2" t="s">
        <v>39</v>
      </c>
      <c r="D10" s="2">
        <v>74.61</v>
      </c>
      <c r="E10" s="2">
        <v>296.60000000000002</v>
      </c>
      <c r="F10" s="2" t="s">
        <v>188</v>
      </c>
      <c r="G10" s="2" t="s">
        <v>262</v>
      </c>
      <c r="H10" s="2">
        <v>5</v>
      </c>
      <c r="I10" s="2" t="s">
        <v>262</v>
      </c>
      <c r="J10" s="3" t="s">
        <v>2</v>
      </c>
      <c r="L10" s="2" t="str">
        <f t="shared" si="1"/>
        <v>TC_Open Home page</v>
      </c>
      <c r="M10" s="2">
        <f t="shared" si="1"/>
        <v>1900</v>
      </c>
      <c r="N10" s="2">
        <f t="shared" si="0"/>
        <v>74.61</v>
      </c>
      <c r="O10" s="2">
        <f t="shared" si="0"/>
        <v>296.60000000000002</v>
      </c>
      <c r="P10" s="2">
        <f t="shared" si="0"/>
        <v>1840</v>
      </c>
      <c r="Q10" s="2">
        <f t="shared" si="0"/>
        <v>3480</v>
      </c>
      <c r="R10" s="2">
        <f t="shared" si="0"/>
        <v>5</v>
      </c>
      <c r="S10" s="2">
        <f t="shared" si="0"/>
        <v>3480</v>
      </c>
      <c r="T10" s="3" t="str">
        <f t="shared" si="0"/>
        <v>-</v>
      </c>
    </row>
    <row r="11" spans="2:20" ht="15" thickBot="1" x14ac:dyDescent="0.35">
      <c r="B11" s="2" t="s">
        <v>15</v>
      </c>
      <c r="C11" s="2">
        <v>535</v>
      </c>
      <c r="D11" s="2">
        <v>93.2</v>
      </c>
      <c r="E11" s="2">
        <v>656.8</v>
      </c>
      <c r="F11" s="2" t="s">
        <v>122</v>
      </c>
      <c r="G11" s="2" t="s">
        <v>174</v>
      </c>
      <c r="H11" s="2">
        <v>3</v>
      </c>
      <c r="I11" s="2" t="s">
        <v>174</v>
      </c>
      <c r="J11" s="3" t="s">
        <v>2</v>
      </c>
      <c r="L11" s="2" t="str">
        <f t="shared" si="1"/>
        <v>TC_Open Contacts</v>
      </c>
      <c r="M11" s="2">
        <f t="shared" si="1"/>
        <v>535</v>
      </c>
      <c r="N11" s="2">
        <f t="shared" si="0"/>
        <v>93.2</v>
      </c>
      <c r="O11" s="2">
        <f t="shared" si="0"/>
        <v>656.8</v>
      </c>
      <c r="P11" s="2">
        <f t="shared" si="0"/>
        <v>1610</v>
      </c>
      <c r="Q11" s="2">
        <f t="shared" si="0"/>
        <v>5210</v>
      </c>
      <c r="R11" s="2">
        <f t="shared" si="0"/>
        <v>3</v>
      </c>
      <c r="S11" s="2">
        <f t="shared" si="0"/>
        <v>5210</v>
      </c>
      <c r="T11" s="3" t="str">
        <f t="shared" si="0"/>
        <v>-</v>
      </c>
    </row>
    <row r="12" spans="2:20" ht="15" thickBot="1" x14ac:dyDescent="0.35">
      <c r="B12" s="2" t="s">
        <v>17</v>
      </c>
      <c r="C12" s="2">
        <v>6</v>
      </c>
      <c r="D12" s="2">
        <v>88.58</v>
      </c>
      <c r="E12" s="2">
        <v>280</v>
      </c>
      <c r="F12" s="2">
        <v>280</v>
      </c>
      <c r="G12" s="2">
        <v>280</v>
      </c>
      <c r="H12" s="2">
        <v>59</v>
      </c>
      <c r="I12" s="2">
        <v>280</v>
      </c>
      <c r="J12" s="3" t="s">
        <v>2</v>
      </c>
      <c r="L12" s="2" t="str">
        <f t="shared" si="1"/>
        <v>TC_Ed_Open login page</v>
      </c>
      <c r="M12" s="2">
        <f t="shared" si="1"/>
        <v>6</v>
      </c>
      <c r="N12" s="2">
        <f t="shared" si="0"/>
        <v>88.58</v>
      </c>
      <c r="O12" s="2">
        <f t="shared" si="0"/>
        <v>280</v>
      </c>
      <c r="P12" s="2">
        <f t="shared" si="0"/>
        <v>280</v>
      </c>
      <c r="Q12" s="2">
        <f t="shared" si="0"/>
        <v>280</v>
      </c>
      <c r="R12" s="2">
        <f t="shared" si="0"/>
        <v>59</v>
      </c>
      <c r="S12" s="2">
        <f t="shared" si="0"/>
        <v>280</v>
      </c>
      <c r="T12" s="3" t="str">
        <f t="shared" si="0"/>
        <v>-</v>
      </c>
    </row>
    <row r="13" spans="2:20" ht="15" thickBot="1" x14ac:dyDescent="0.35">
      <c r="B13" s="2" t="s">
        <v>18</v>
      </c>
      <c r="C13" s="2">
        <v>283</v>
      </c>
      <c r="D13" s="2">
        <v>147.58000000000001</v>
      </c>
      <c r="E13" s="2">
        <v>629.9</v>
      </c>
      <c r="F13" s="2" t="s">
        <v>381</v>
      </c>
      <c r="G13" s="2" t="s">
        <v>109</v>
      </c>
      <c r="H13" s="2">
        <v>4</v>
      </c>
      <c r="I13" s="2" t="s">
        <v>109</v>
      </c>
      <c r="J13" s="3" t="s">
        <v>2</v>
      </c>
      <c r="L13" s="2" t="str">
        <f t="shared" si="1"/>
        <v>TC_Ed_Open editpost page</v>
      </c>
      <c r="M13" s="2">
        <f t="shared" si="1"/>
        <v>283</v>
      </c>
      <c r="N13" s="2">
        <f t="shared" si="0"/>
        <v>147.58000000000001</v>
      </c>
      <c r="O13" s="2">
        <f t="shared" si="0"/>
        <v>629.9</v>
      </c>
      <c r="P13" s="2">
        <f t="shared" si="0"/>
        <v>2029.9999999999998</v>
      </c>
      <c r="Q13" s="2">
        <f t="shared" si="0"/>
        <v>4920</v>
      </c>
      <c r="R13" s="2">
        <f t="shared" si="0"/>
        <v>4</v>
      </c>
      <c r="S13" s="2">
        <f t="shared" si="0"/>
        <v>4920</v>
      </c>
      <c r="T13" s="3" t="str">
        <f t="shared" si="0"/>
        <v>-</v>
      </c>
    </row>
    <row r="14" spans="2:20" ht="15" thickBot="1" x14ac:dyDescent="0.35">
      <c r="B14" s="2" t="s">
        <v>19</v>
      </c>
      <c r="C14" s="2">
        <v>283</v>
      </c>
      <c r="D14" s="2">
        <v>76.05</v>
      </c>
      <c r="E14" s="2">
        <v>512.20000000000005</v>
      </c>
      <c r="F14" s="2">
        <v>818</v>
      </c>
      <c r="G14" s="2">
        <v>974</v>
      </c>
      <c r="H14" s="2">
        <v>6</v>
      </c>
      <c r="I14" s="2">
        <v>974</v>
      </c>
      <c r="J14" s="3" t="s">
        <v>2</v>
      </c>
      <c r="L14" s="2" t="str">
        <f>IF(ISERR(FIND(" K",B14,1)),B14,REPLACE(B14,FIND(" K",B14,1),2,"")*1000)</f>
        <v>TC_Ed_Open Random post</v>
      </c>
      <c r="M14" s="2">
        <f t="shared" si="1"/>
        <v>283</v>
      </c>
      <c r="N14" s="2">
        <f t="shared" si="0"/>
        <v>76.05</v>
      </c>
      <c r="O14" s="2">
        <f t="shared" si="0"/>
        <v>512.20000000000005</v>
      </c>
      <c r="P14" s="2">
        <f t="shared" si="0"/>
        <v>818</v>
      </c>
      <c r="Q14" s="2">
        <f t="shared" si="0"/>
        <v>974</v>
      </c>
      <c r="R14" s="2">
        <f t="shared" si="0"/>
        <v>6</v>
      </c>
      <c r="S14" s="2">
        <f t="shared" si="0"/>
        <v>974</v>
      </c>
      <c r="T14" s="3" t="str">
        <f t="shared" si="0"/>
        <v>-</v>
      </c>
    </row>
    <row r="15" spans="2:20" ht="15" thickBot="1" x14ac:dyDescent="0.35">
      <c r="B15" s="2" t="s">
        <v>20</v>
      </c>
      <c r="C15" s="2">
        <v>283</v>
      </c>
      <c r="D15" s="2">
        <v>75.650000000000006</v>
      </c>
      <c r="E15" s="2">
        <v>497.4</v>
      </c>
      <c r="F15" s="2" t="s">
        <v>65</v>
      </c>
      <c r="G15" s="2" t="s">
        <v>129</v>
      </c>
      <c r="H15" s="2">
        <v>5</v>
      </c>
      <c r="I15" s="2" t="s">
        <v>129</v>
      </c>
      <c r="J15" s="3" t="s">
        <v>2</v>
      </c>
      <c r="L15" s="2" t="str">
        <f t="shared" si="1"/>
        <v>TC_Ed_Open Predefined Date</v>
      </c>
      <c r="M15" s="2">
        <f t="shared" si="1"/>
        <v>283</v>
      </c>
      <c r="N15" s="2">
        <f t="shared" si="0"/>
        <v>75.650000000000006</v>
      </c>
      <c r="O15" s="2">
        <f t="shared" si="0"/>
        <v>497.4</v>
      </c>
      <c r="P15" s="2">
        <f t="shared" si="0"/>
        <v>1450</v>
      </c>
      <c r="Q15" s="2">
        <f t="shared" si="0"/>
        <v>1580</v>
      </c>
      <c r="R15" s="2">
        <f t="shared" si="0"/>
        <v>5</v>
      </c>
      <c r="S15" s="2">
        <f t="shared" si="0"/>
        <v>1580</v>
      </c>
      <c r="T15" s="3" t="str">
        <f t="shared" si="0"/>
        <v>-</v>
      </c>
    </row>
    <row r="16" spans="2:20" ht="15" thickBot="1" x14ac:dyDescent="0.35">
      <c r="B16" s="2" t="s">
        <v>21</v>
      </c>
      <c r="C16" s="2">
        <v>6</v>
      </c>
      <c r="D16" s="2">
        <v>29.88</v>
      </c>
      <c r="E16" s="2">
        <v>187</v>
      </c>
      <c r="F16" s="2">
        <v>187</v>
      </c>
      <c r="G16" s="2">
        <v>187</v>
      </c>
      <c r="H16" s="2">
        <v>5</v>
      </c>
      <c r="I16" s="2">
        <v>187</v>
      </c>
      <c r="J16" s="3" t="s">
        <v>2</v>
      </c>
      <c r="L16" s="2" t="str">
        <f t="shared" si="1"/>
        <v>TC_Ed_Open Home page</v>
      </c>
      <c r="M16" s="2">
        <f t="shared" si="1"/>
        <v>6</v>
      </c>
      <c r="N16" s="2">
        <f t="shared" si="0"/>
        <v>29.88</v>
      </c>
      <c r="O16" s="2">
        <f t="shared" si="0"/>
        <v>187</v>
      </c>
      <c r="P16" s="2">
        <f t="shared" si="0"/>
        <v>187</v>
      </c>
      <c r="Q16" s="2">
        <f t="shared" si="0"/>
        <v>187</v>
      </c>
      <c r="R16" s="2">
        <f t="shared" si="0"/>
        <v>5</v>
      </c>
      <c r="S16" s="2">
        <f t="shared" si="0"/>
        <v>187</v>
      </c>
      <c r="T16" s="3" t="str">
        <f t="shared" si="0"/>
        <v>-</v>
      </c>
    </row>
    <row r="17" spans="2:20" ht="15" thickBot="1" x14ac:dyDescent="0.35">
      <c r="B17" s="2" t="s">
        <v>22</v>
      </c>
      <c r="C17" s="2">
        <v>6</v>
      </c>
      <c r="D17" s="2">
        <v>41.85</v>
      </c>
      <c r="E17" s="2">
        <v>233</v>
      </c>
      <c r="F17" s="2">
        <v>233</v>
      </c>
      <c r="G17" s="2">
        <v>233</v>
      </c>
      <c r="H17" s="2">
        <v>14</v>
      </c>
      <c r="I17" s="2">
        <v>233</v>
      </c>
      <c r="J17" s="3" t="s">
        <v>2</v>
      </c>
      <c r="L17" s="2" t="str">
        <f t="shared" si="1"/>
        <v>TC_Ed_Login</v>
      </c>
      <c r="M17" s="2">
        <f t="shared" si="1"/>
        <v>6</v>
      </c>
      <c r="N17" s="2">
        <f t="shared" si="0"/>
        <v>41.85</v>
      </c>
      <c r="O17" s="2">
        <f t="shared" si="0"/>
        <v>233</v>
      </c>
      <c r="P17" s="2">
        <f t="shared" si="0"/>
        <v>233</v>
      </c>
      <c r="Q17" s="2">
        <f t="shared" si="0"/>
        <v>233</v>
      </c>
      <c r="R17" s="2">
        <f t="shared" si="0"/>
        <v>14</v>
      </c>
      <c r="S17" s="2">
        <f t="shared" si="0"/>
        <v>233</v>
      </c>
      <c r="T17" s="3" t="str">
        <f t="shared" si="0"/>
        <v>-</v>
      </c>
    </row>
    <row r="18" spans="2:20" ht="15" thickBot="1" x14ac:dyDescent="0.35">
      <c r="B18" s="2" t="s">
        <v>23</v>
      </c>
      <c r="C18" s="2">
        <v>4</v>
      </c>
      <c r="D18" s="2">
        <v>17.25</v>
      </c>
      <c r="E18" s="2">
        <v>32</v>
      </c>
      <c r="F18" s="2">
        <v>32</v>
      </c>
      <c r="G18" s="2">
        <v>32</v>
      </c>
      <c r="H18" s="2">
        <v>12</v>
      </c>
      <c r="I18" s="2">
        <v>32</v>
      </c>
      <c r="J18" s="3" t="s">
        <v>2</v>
      </c>
      <c r="L18" s="2" t="str">
        <f t="shared" si="1"/>
        <v>TC_Ed_LogOff</v>
      </c>
      <c r="M18" s="2">
        <f t="shared" si="1"/>
        <v>4</v>
      </c>
      <c r="N18" s="2">
        <f t="shared" si="0"/>
        <v>17.25</v>
      </c>
      <c r="O18" s="2">
        <f t="shared" si="0"/>
        <v>32</v>
      </c>
      <c r="P18" s="2">
        <f t="shared" si="0"/>
        <v>32</v>
      </c>
      <c r="Q18" s="2">
        <f t="shared" si="0"/>
        <v>32</v>
      </c>
      <c r="R18" s="2">
        <f t="shared" si="0"/>
        <v>12</v>
      </c>
      <c r="S18" s="2">
        <f t="shared" si="0"/>
        <v>32</v>
      </c>
      <c r="T18" s="3" t="str">
        <f t="shared" si="0"/>
        <v>-</v>
      </c>
    </row>
    <row r="19" spans="2:20" ht="15" thickBot="1" x14ac:dyDescent="0.35">
      <c r="B19" s="2" t="s">
        <v>24</v>
      </c>
      <c r="C19" s="2">
        <v>46</v>
      </c>
      <c r="D19" s="2">
        <v>108.74</v>
      </c>
      <c r="E19" s="2">
        <v>240</v>
      </c>
      <c r="F19" s="2">
        <v>380.5</v>
      </c>
      <c r="G19" s="2">
        <v>615</v>
      </c>
      <c r="H19" s="2">
        <v>43</v>
      </c>
      <c r="I19" s="2">
        <v>615</v>
      </c>
      <c r="J19" s="3" t="s">
        <v>2</v>
      </c>
      <c r="L19" s="2" t="str">
        <f t="shared" si="1"/>
        <v>TC_Ad_Open login page</v>
      </c>
      <c r="M19" s="2">
        <f t="shared" si="1"/>
        <v>46</v>
      </c>
      <c r="N19" s="2">
        <f t="shared" si="1"/>
        <v>108.74</v>
      </c>
      <c r="O19" s="2">
        <f t="shared" si="1"/>
        <v>240</v>
      </c>
      <c r="P19" s="2">
        <f t="shared" si="1"/>
        <v>380.5</v>
      </c>
      <c r="Q19" s="2">
        <f t="shared" si="1"/>
        <v>615</v>
      </c>
      <c r="R19" s="2">
        <f t="shared" si="1"/>
        <v>43</v>
      </c>
      <c r="S19" s="2">
        <f t="shared" si="1"/>
        <v>615</v>
      </c>
      <c r="T19" s="3" t="str">
        <f t="shared" si="1"/>
        <v>-</v>
      </c>
    </row>
    <row r="20" spans="2:20" ht="15" thickBot="1" x14ac:dyDescent="0.35">
      <c r="B20" s="2" t="s">
        <v>25</v>
      </c>
      <c r="C20" s="2">
        <v>449</v>
      </c>
      <c r="D20" s="2">
        <v>200.21</v>
      </c>
      <c r="E20" s="2">
        <v>722.5</v>
      </c>
      <c r="F20" s="2" t="s">
        <v>365</v>
      </c>
      <c r="G20" s="2" t="s">
        <v>183</v>
      </c>
      <c r="H20" s="2">
        <v>0</v>
      </c>
      <c r="I20" s="2" t="s">
        <v>183</v>
      </c>
      <c r="J20" s="3" t="s">
        <v>2</v>
      </c>
      <c r="L20" s="2" t="str">
        <f t="shared" si="1"/>
        <v>TC_Ad_Open Users page</v>
      </c>
      <c r="M20" s="2">
        <f t="shared" si="1"/>
        <v>449</v>
      </c>
      <c r="N20" s="2">
        <f t="shared" si="1"/>
        <v>200.21</v>
      </c>
      <c r="O20" s="2">
        <f t="shared" si="1"/>
        <v>722.5</v>
      </c>
      <c r="P20" s="2">
        <f t="shared" si="1"/>
        <v>2840</v>
      </c>
      <c r="Q20" s="2">
        <f t="shared" si="1"/>
        <v>4320</v>
      </c>
      <c r="R20" s="2">
        <f t="shared" si="1"/>
        <v>0</v>
      </c>
      <c r="S20" s="2">
        <f t="shared" si="1"/>
        <v>4320</v>
      </c>
      <c r="T20" s="3" t="str">
        <f t="shared" si="1"/>
        <v>-</v>
      </c>
    </row>
    <row r="21" spans="2:20" ht="15" thickBot="1" x14ac:dyDescent="0.35">
      <c r="B21" s="2" t="s">
        <v>27</v>
      </c>
      <c r="C21" s="2">
        <v>449</v>
      </c>
      <c r="D21" s="2">
        <v>68.66</v>
      </c>
      <c r="E21" s="2">
        <v>215.2</v>
      </c>
      <c r="F21" s="2">
        <v>958.9</v>
      </c>
      <c r="G21" s="2" t="s">
        <v>66</v>
      </c>
      <c r="H21" s="2">
        <v>2</v>
      </c>
      <c r="I21" s="2" t="s">
        <v>66</v>
      </c>
      <c r="J21" s="3" t="s">
        <v>2</v>
      </c>
      <c r="L21" s="2" t="str">
        <f t="shared" si="1"/>
        <v>TC_Ad_Open USERS menu</v>
      </c>
      <c r="M21" s="2">
        <f t="shared" si="1"/>
        <v>449</v>
      </c>
      <c r="N21" s="2">
        <f t="shared" si="1"/>
        <v>68.66</v>
      </c>
      <c r="O21" s="2">
        <f t="shared" si="1"/>
        <v>215.2</v>
      </c>
      <c r="P21" s="2">
        <f t="shared" si="1"/>
        <v>958.9</v>
      </c>
      <c r="Q21" s="2">
        <f t="shared" si="1"/>
        <v>1590</v>
      </c>
      <c r="R21" s="2">
        <f t="shared" si="1"/>
        <v>2</v>
      </c>
      <c r="S21" s="2">
        <f t="shared" si="1"/>
        <v>1590</v>
      </c>
      <c r="T21" s="3" t="str">
        <f t="shared" si="1"/>
        <v>-</v>
      </c>
    </row>
    <row r="22" spans="2:20" ht="15" thickBot="1" x14ac:dyDescent="0.35">
      <c r="B22" s="2" t="s">
        <v>28</v>
      </c>
      <c r="C22" s="2">
        <v>46</v>
      </c>
      <c r="D22" s="2">
        <v>51.06</v>
      </c>
      <c r="E22" s="2">
        <v>132.69999999999999</v>
      </c>
      <c r="F22" s="2">
        <v>165.2</v>
      </c>
      <c r="G22" s="2">
        <v>225</v>
      </c>
      <c r="H22" s="2">
        <v>5</v>
      </c>
      <c r="I22" s="2">
        <v>225</v>
      </c>
      <c r="J22" s="3" t="s">
        <v>2</v>
      </c>
      <c r="L22" s="2" t="str">
        <f t="shared" si="1"/>
        <v>TC_Ad_Open Home page</v>
      </c>
      <c r="M22" s="2">
        <f t="shared" si="1"/>
        <v>46</v>
      </c>
      <c r="N22" s="2">
        <f t="shared" si="1"/>
        <v>51.06</v>
      </c>
      <c r="O22" s="2">
        <f t="shared" si="1"/>
        <v>132.69999999999999</v>
      </c>
      <c r="P22" s="2">
        <f t="shared" si="1"/>
        <v>165.2</v>
      </c>
      <c r="Q22" s="2">
        <f t="shared" si="1"/>
        <v>225</v>
      </c>
      <c r="R22" s="2">
        <f t="shared" si="1"/>
        <v>5</v>
      </c>
      <c r="S22" s="2">
        <f t="shared" si="1"/>
        <v>225</v>
      </c>
      <c r="T22" s="3" t="str">
        <f t="shared" si="1"/>
        <v>-</v>
      </c>
    </row>
    <row r="23" spans="2:20" ht="15" thickBot="1" x14ac:dyDescent="0.35">
      <c r="B23" s="2" t="s">
        <v>29</v>
      </c>
      <c r="C23" s="2">
        <v>449</v>
      </c>
      <c r="D23" s="2">
        <v>80.25</v>
      </c>
      <c r="E23" s="2">
        <v>566.9</v>
      </c>
      <c r="F23" s="2" t="s">
        <v>126</v>
      </c>
      <c r="G23" s="2" t="s">
        <v>80</v>
      </c>
      <c r="H23" s="2">
        <v>1</v>
      </c>
      <c r="I23" s="2" t="s">
        <v>80</v>
      </c>
      <c r="J23" s="3" t="s">
        <v>2</v>
      </c>
      <c r="L23" s="2" t="str">
        <f t="shared" si="1"/>
        <v>TC_Ad_Open Admin Page</v>
      </c>
      <c r="M23" s="2">
        <f t="shared" si="1"/>
        <v>449</v>
      </c>
      <c r="N23" s="2">
        <f t="shared" si="1"/>
        <v>80.25</v>
      </c>
      <c r="O23" s="2">
        <f t="shared" si="1"/>
        <v>566.9</v>
      </c>
      <c r="P23" s="2">
        <f t="shared" si="1"/>
        <v>1860</v>
      </c>
      <c r="Q23" s="2">
        <f t="shared" si="1"/>
        <v>2330</v>
      </c>
      <c r="R23" s="2">
        <f t="shared" si="1"/>
        <v>1</v>
      </c>
      <c r="S23" s="2">
        <f t="shared" si="1"/>
        <v>2330</v>
      </c>
      <c r="T23" s="3" t="str">
        <f t="shared" si="1"/>
        <v>-</v>
      </c>
    </row>
    <row r="24" spans="2:20" ht="15" thickBot="1" x14ac:dyDescent="0.35">
      <c r="B24" s="2" t="s">
        <v>31</v>
      </c>
      <c r="C24" s="2">
        <v>46</v>
      </c>
      <c r="D24" s="2">
        <v>76.36</v>
      </c>
      <c r="E24" s="2">
        <v>254.8</v>
      </c>
      <c r="F24" s="2">
        <v>367.6</v>
      </c>
      <c r="G24" s="2">
        <v>373</v>
      </c>
      <c r="H24" s="2">
        <v>11</v>
      </c>
      <c r="I24" s="2">
        <v>373</v>
      </c>
      <c r="J24" s="3" t="s">
        <v>2</v>
      </c>
      <c r="L24" s="2" t="str">
        <f t="shared" si="1"/>
        <v>TC_Ad_Login</v>
      </c>
      <c r="M24" s="2">
        <f t="shared" si="1"/>
        <v>46</v>
      </c>
      <c r="N24" s="2">
        <f t="shared" si="1"/>
        <v>76.36</v>
      </c>
      <c r="O24" s="2">
        <f t="shared" si="1"/>
        <v>254.8</v>
      </c>
      <c r="P24" s="2">
        <f t="shared" si="1"/>
        <v>367.6</v>
      </c>
      <c r="Q24" s="2">
        <f t="shared" si="1"/>
        <v>373</v>
      </c>
      <c r="R24" s="2">
        <f t="shared" si="1"/>
        <v>11</v>
      </c>
      <c r="S24" s="2">
        <f t="shared" si="1"/>
        <v>373</v>
      </c>
      <c r="T24" s="3" t="str">
        <f t="shared" si="1"/>
        <v>-</v>
      </c>
    </row>
    <row r="25" spans="2:20" ht="15" thickBot="1" x14ac:dyDescent="0.35">
      <c r="B25" s="2" t="s">
        <v>33</v>
      </c>
      <c r="C25" s="2">
        <v>44</v>
      </c>
      <c r="D25" s="2">
        <v>35.729999999999997</v>
      </c>
      <c r="E25" s="2">
        <v>119.1</v>
      </c>
      <c r="F25" s="2">
        <v>165.8</v>
      </c>
      <c r="G25" s="2">
        <v>375</v>
      </c>
      <c r="H25" s="2">
        <v>7</v>
      </c>
      <c r="I25" s="2">
        <v>375</v>
      </c>
      <c r="J25" s="3" t="s">
        <v>2</v>
      </c>
      <c r="L25" s="2" t="str">
        <f t="shared" si="1"/>
        <v>TC_Ad_LogOff</v>
      </c>
      <c r="M25" s="2">
        <f t="shared" si="1"/>
        <v>44</v>
      </c>
      <c r="N25" s="2">
        <f t="shared" si="1"/>
        <v>35.729999999999997</v>
      </c>
      <c r="O25" s="2">
        <f t="shared" si="1"/>
        <v>119.1</v>
      </c>
      <c r="P25" s="2">
        <f t="shared" si="1"/>
        <v>165.8</v>
      </c>
      <c r="Q25" s="2">
        <f t="shared" si="1"/>
        <v>375</v>
      </c>
      <c r="R25" s="2">
        <f t="shared" si="1"/>
        <v>7</v>
      </c>
      <c r="S25" s="2">
        <f t="shared" si="1"/>
        <v>375</v>
      </c>
      <c r="T25" s="3" t="str">
        <f t="shared" si="1"/>
        <v>-</v>
      </c>
    </row>
    <row r="26" spans="2:20" ht="15" thickBot="1" x14ac:dyDescent="0.35">
      <c r="B26" s="2" t="s">
        <v>35</v>
      </c>
      <c r="C26" s="2">
        <v>221</v>
      </c>
      <c r="D26" s="2">
        <v>249.59</v>
      </c>
      <c r="E26" s="2" t="s">
        <v>180</v>
      </c>
      <c r="F26" s="2" t="s">
        <v>396</v>
      </c>
      <c r="G26" s="2" t="s">
        <v>390</v>
      </c>
      <c r="H26" s="2">
        <v>7</v>
      </c>
      <c r="I26" s="2" t="s">
        <v>390</v>
      </c>
      <c r="J26" s="3" t="s">
        <v>2</v>
      </c>
      <c r="L26" s="2" t="str">
        <f t="shared" si="1"/>
        <v>TC_Ad_Delete user</v>
      </c>
      <c r="M26" s="2">
        <f t="shared" si="1"/>
        <v>221</v>
      </c>
      <c r="N26" s="2">
        <f t="shared" si="1"/>
        <v>249.59</v>
      </c>
      <c r="O26" s="2">
        <f t="shared" si="1"/>
        <v>1330</v>
      </c>
      <c r="P26" s="2">
        <f t="shared" si="1"/>
        <v>4710</v>
      </c>
      <c r="Q26" s="2">
        <f t="shared" si="1"/>
        <v>5690</v>
      </c>
      <c r="R26" s="2">
        <f t="shared" si="1"/>
        <v>7</v>
      </c>
      <c r="S26" s="2">
        <f t="shared" si="1"/>
        <v>5690</v>
      </c>
      <c r="T26" s="3" t="str">
        <f t="shared" si="1"/>
        <v>-</v>
      </c>
    </row>
    <row r="27" spans="2:20" ht="15" thickBot="1" x14ac:dyDescent="0.35">
      <c r="B27" s="2" t="s">
        <v>36</v>
      </c>
      <c r="C27" s="2" t="s">
        <v>199</v>
      </c>
      <c r="D27" s="2">
        <v>96.18</v>
      </c>
      <c r="E27" s="2">
        <v>558</v>
      </c>
      <c r="F27" s="2" t="s">
        <v>397</v>
      </c>
      <c r="G27" s="2" t="s">
        <v>398</v>
      </c>
      <c r="H27" s="2">
        <v>5</v>
      </c>
      <c r="I27" s="2" t="s">
        <v>398</v>
      </c>
      <c r="J27" s="3" t="s">
        <v>2</v>
      </c>
      <c r="L27" s="2" t="str">
        <f t="shared" si="1"/>
        <v>Open first post</v>
      </c>
      <c r="M27" s="2">
        <f t="shared" si="1"/>
        <v>2830</v>
      </c>
      <c r="N27" s="2">
        <f t="shared" si="1"/>
        <v>96.18</v>
      </c>
      <c r="O27" s="2">
        <f t="shared" si="1"/>
        <v>558</v>
      </c>
      <c r="P27" s="2">
        <f t="shared" si="1"/>
        <v>1600</v>
      </c>
      <c r="Q27" s="2">
        <f t="shared" si="1"/>
        <v>5710</v>
      </c>
      <c r="R27" s="2">
        <f t="shared" si="1"/>
        <v>5</v>
      </c>
      <c r="S27" s="2">
        <f t="shared" si="1"/>
        <v>5710</v>
      </c>
      <c r="T27" s="3" t="str">
        <f t="shared" si="1"/>
        <v>-</v>
      </c>
    </row>
    <row r="28" spans="2:20" ht="15" thickBot="1" x14ac:dyDescent="0.35">
      <c r="B28" s="2" t="s">
        <v>42</v>
      </c>
      <c r="C28" s="2" t="s">
        <v>150</v>
      </c>
      <c r="D28" s="2">
        <v>77.67</v>
      </c>
      <c r="E28" s="2">
        <v>482.2</v>
      </c>
      <c r="F28" s="2" t="s">
        <v>55</v>
      </c>
      <c r="G28" s="2" t="s">
        <v>107</v>
      </c>
      <c r="H28" s="2">
        <v>5</v>
      </c>
      <c r="I28" s="2" t="s">
        <v>399</v>
      </c>
      <c r="J28" s="3" t="s">
        <v>2</v>
      </c>
      <c r="L28" s="2" t="str">
        <f t="shared" si="1"/>
        <v>Open Random post</v>
      </c>
      <c r="M28" s="2">
        <f t="shared" si="1"/>
        <v>5720</v>
      </c>
      <c r="N28" s="2">
        <f t="shared" si="1"/>
        <v>77.67</v>
      </c>
      <c r="O28" s="2">
        <f t="shared" si="1"/>
        <v>482.2</v>
      </c>
      <c r="P28" s="2">
        <f t="shared" si="1"/>
        <v>1230</v>
      </c>
      <c r="Q28" s="2">
        <f t="shared" si="1"/>
        <v>5530</v>
      </c>
      <c r="R28" s="2">
        <f t="shared" si="1"/>
        <v>5</v>
      </c>
      <c r="S28" s="2">
        <f t="shared" si="1"/>
        <v>5540</v>
      </c>
      <c r="T28" s="3" t="str">
        <f t="shared" si="1"/>
        <v>-</v>
      </c>
    </row>
    <row r="29" spans="2:20" ht="15" thickBot="1" x14ac:dyDescent="0.35">
      <c r="B29" s="2" t="s">
        <v>37</v>
      </c>
      <c r="C29" s="2">
        <v>282</v>
      </c>
      <c r="D29" s="2">
        <v>538.58000000000004</v>
      </c>
      <c r="E29" s="2" t="s">
        <v>367</v>
      </c>
      <c r="F29" s="2" t="s">
        <v>400</v>
      </c>
      <c r="G29" s="2" t="s">
        <v>401</v>
      </c>
      <c r="H29" s="2">
        <v>110</v>
      </c>
      <c r="I29" s="2" t="s">
        <v>401</v>
      </c>
      <c r="J29" s="3">
        <v>37</v>
      </c>
      <c r="L29" s="2" t="str">
        <f t="shared" si="1"/>
        <v>TC_Ed_Editpost</v>
      </c>
      <c r="M29" s="2">
        <f t="shared" si="1"/>
        <v>282</v>
      </c>
      <c r="N29" s="2">
        <f t="shared" si="1"/>
        <v>538.58000000000004</v>
      </c>
      <c r="O29" s="2">
        <f t="shared" si="1"/>
        <v>2980</v>
      </c>
      <c r="P29" s="2">
        <f t="shared" si="1"/>
        <v>4800</v>
      </c>
      <c r="Q29" s="2">
        <f t="shared" si="1"/>
        <v>5750</v>
      </c>
      <c r="R29" s="2">
        <f t="shared" si="1"/>
        <v>110</v>
      </c>
      <c r="S29" s="2">
        <f t="shared" si="1"/>
        <v>5750</v>
      </c>
      <c r="T29" s="3">
        <f t="shared" si="1"/>
        <v>37</v>
      </c>
    </row>
    <row r="30" spans="2:20" ht="15" thickBot="1" x14ac:dyDescent="0.35">
      <c r="B30" s="2" t="s">
        <v>38</v>
      </c>
      <c r="C30" s="2" t="s">
        <v>178</v>
      </c>
      <c r="D30" s="2">
        <v>116.34</v>
      </c>
      <c r="E30" s="2">
        <v>768.1</v>
      </c>
      <c r="F30" s="2" t="s">
        <v>39</v>
      </c>
      <c r="G30" s="2" t="s">
        <v>71</v>
      </c>
      <c r="H30" s="2">
        <v>1</v>
      </c>
      <c r="I30" s="2" t="s">
        <v>149</v>
      </c>
      <c r="J30" s="3">
        <v>5</v>
      </c>
      <c r="L30" s="2" t="str">
        <f t="shared" si="1"/>
        <v>leave a comment</v>
      </c>
      <c r="M30" s="2">
        <f t="shared" si="1"/>
        <v>1690</v>
      </c>
      <c r="N30" s="2">
        <f t="shared" si="1"/>
        <v>116.34</v>
      </c>
      <c r="O30" s="2">
        <f t="shared" si="1"/>
        <v>768.1</v>
      </c>
      <c r="P30" s="2">
        <f t="shared" si="1"/>
        <v>1900</v>
      </c>
      <c r="Q30" s="2">
        <f t="shared" si="1"/>
        <v>3140</v>
      </c>
      <c r="R30" s="2">
        <f t="shared" si="1"/>
        <v>1</v>
      </c>
      <c r="S30" s="2">
        <f t="shared" si="1"/>
        <v>3150</v>
      </c>
      <c r="T30" s="3">
        <f t="shared" si="1"/>
        <v>5</v>
      </c>
    </row>
    <row r="31" spans="2:20" ht="15" thickBot="1" x14ac:dyDescent="0.35">
      <c r="B31" s="2" t="s">
        <v>41</v>
      </c>
      <c r="C31" s="2">
        <v>227</v>
      </c>
      <c r="D31" s="2">
        <v>337.67</v>
      </c>
      <c r="E31" s="2" t="s">
        <v>75</v>
      </c>
      <c r="F31" s="2" t="s">
        <v>165</v>
      </c>
      <c r="G31" s="2" t="s">
        <v>402</v>
      </c>
      <c r="H31" s="2">
        <v>8</v>
      </c>
      <c r="I31" s="2" t="s">
        <v>402</v>
      </c>
      <c r="J31" s="3">
        <v>2</v>
      </c>
      <c r="L31" s="2" t="str">
        <f t="shared" ref="L31" si="2">IF(ISERR(FIND(" K",B31,1)),B31,REPLACE(B31,FIND(" K",B31,1),2,"")*1000)</f>
        <v>TC_Ad_Add user</v>
      </c>
      <c r="M31" s="2">
        <f t="shared" ref="M31" si="3">IF(ISERR(FIND(" K",C31,1)),C31,REPLACE(C31,FIND(" K",C31,1),2,"")*1000)</f>
        <v>227</v>
      </c>
      <c r="N31" s="2">
        <f t="shared" ref="N31" si="4">IF(ISERR(FIND(" K",D31,1)),D31,REPLACE(D31,FIND(" K",D31,1),2,"")*1000)</f>
        <v>337.67</v>
      </c>
      <c r="O31" s="2">
        <f t="shared" ref="O31" si="5">IF(ISERR(FIND(" K",E31,1)),E31,REPLACE(E31,FIND(" K",E31,1),2,"")*1000)</f>
        <v>2380</v>
      </c>
      <c r="P31" s="2">
        <f t="shared" ref="P31" si="6">IF(ISERR(FIND(" K",F31,1)),F31,REPLACE(F31,FIND(" K",F31,1),2,"")*1000)</f>
        <v>4010</v>
      </c>
      <c r="Q31" s="2">
        <f t="shared" ref="Q31" si="7">IF(ISERR(FIND(" K",G31,1)),G31,REPLACE(G31,FIND(" K",G31,1),2,"")*1000)</f>
        <v>6880</v>
      </c>
      <c r="R31" s="2">
        <f t="shared" ref="R31" si="8">IF(ISERR(FIND(" K",H31,1)),H31,REPLACE(H31,FIND(" K",H31,1),2,"")*1000)</f>
        <v>8</v>
      </c>
      <c r="S31" s="2">
        <f t="shared" ref="S31" si="9">IF(ISERR(FIND(" K",I31,1)),I31,REPLACE(I31,FIND(" K",I31,1),2,"")*1000)</f>
        <v>6880</v>
      </c>
      <c r="T31" s="3">
        <f t="shared" ref="T31" si="10">IF(ISERR(FIND(" K",J31,1)),J31,REPLACE(J31,FIND(" K",J31,1),2,"")*1000)</f>
        <v>2</v>
      </c>
    </row>
    <row r="33" spans="12:15" x14ac:dyDescent="0.3">
      <c r="L33" s="1" t="s">
        <v>207</v>
      </c>
      <c r="M33" s="1" t="s">
        <v>208</v>
      </c>
    </row>
    <row r="34" spans="12:15" x14ac:dyDescent="0.3">
      <c r="L34" t="s">
        <v>81</v>
      </c>
      <c r="M34">
        <v>35.799999999999997</v>
      </c>
    </row>
    <row r="35" spans="12:15" x14ac:dyDescent="0.3">
      <c r="L35" t="s">
        <v>82</v>
      </c>
      <c r="M35">
        <v>30.1</v>
      </c>
    </row>
    <row r="36" spans="12:15" x14ac:dyDescent="0.3">
      <c r="L36" t="s">
        <v>83</v>
      </c>
      <c r="M36">
        <v>100</v>
      </c>
    </row>
    <row r="37" spans="12:15" x14ac:dyDescent="0.3">
      <c r="L37" t="s">
        <v>84</v>
      </c>
      <c r="M37">
        <v>77.900000000000006</v>
      </c>
    </row>
    <row r="38" spans="12:15" x14ac:dyDescent="0.3">
      <c r="L38" t="s">
        <v>85</v>
      </c>
      <c r="M38">
        <v>95.3</v>
      </c>
    </row>
    <row r="39" spans="12:15" x14ac:dyDescent="0.3">
      <c r="L39" t="s">
        <v>86</v>
      </c>
      <c r="M39">
        <v>81.099999999999994</v>
      </c>
    </row>
    <row r="40" spans="12:15" x14ac:dyDescent="0.3">
      <c r="L40" t="s">
        <v>95</v>
      </c>
      <c r="M40" s="26" t="s">
        <v>91</v>
      </c>
      <c r="N40" s="27" t="s">
        <v>210</v>
      </c>
    </row>
    <row r="41" spans="12:15" x14ac:dyDescent="0.3">
      <c r="L41" t="s">
        <v>87</v>
      </c>
      <c r="M41" s="9">
        <f>(O41-N41)/1000</f>
        <v>905.16300000000001</v>
      </c>
      <c r="N41" t="str">
        <f>MID(N40,FIND("&amp;from=",N40,1)+6,13)</f>
        <v>1679607475868</v>
      </c>
      <c r="O41" t="str">
        <f>MID(N40,FIND("&amp;to=",N40,1)+4,13)</f>
        <v>1679608381031</v>
      </c>
    </row>
    <row r="43" spans="12:15" x14ac:dyDescent="0.3">
      <c r="L43" t="s">
        <v>88</v>
      </c>
      <c r="M43">
        <v>27233</v>
      </c>
    </row>
    <row r="44" spans="12:15" x14ac:dyDescent="0.3">
      <c r="L44" t="s">
        <v>89</v>
      </c>
      <c r="M44">
        <v>44</v>
      </c>
    </row>
    <row r="45" spans="12:15" x14ac:dyDescent="0.3">
      <c r="L45" t="s">
        <v>90</v>
      </c>
      <c r="M45" s="8">
        <f>M44/M43*100</f>
        <v>0.16156868505122463</v>
      </c>
    </row>
  </sheetData>
  <hyperlinks>
    <hyperlink ref="N40" r:id="rId1" xr:uid="{DC58B9C1-CD54-4DEB-BA10-9EA3A15E551D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11F1-9AE7-4947-81C1-AEE986B683DD}">
  <sheetPr>
    <tabColor theme="9" tint="0.59999389629810485"/>
  </sheetPr>
  <dimension ref="B1:T45"/>
  <sheetViews>
    <sheetView topLeftCell="A35" workbookViewId="0">
      <selection activeCell="A47" sqref="A47"/>
    </sheetView>
  </sheetViews>
  <sheetFormatPr defaultRowHeight="14.4" x14ac:dyDescent="0.3"/>
  <cols>
    <col min="2" max="2" width="22.77734375" customWidth="1"/>
    <col min="4" max="5" width="12" bestFit="1" customWidth="1"/>
    <col min="12" max="12" width="28.5546875" bestFit="1" customWidth="1"/>
    <col min="14" max="14" width="12" bestFit="1" customWidth="1"/>
  </cols>
  <sheetData>
    <row r="1" spans="2:20" s="1" customFormat="1" x14ac:dyDescent="0.3">
      <c r="B1" s="1" t="str" cm="1">
        <f t="array" aca="1" ref="B1" ca="1">_xlfn.CONCAT("Aggregate report data for ",MID(CELL("filename",A2),SEARCH("]",CELL("filename",A2))+1,31)," (DB mode)")</f>
        <v>Aggregate report data for 120% capacity (DB mode)</v>
      </c>
      <c r="L1" s="1" t="s">
        <v>209</v>
      </c>
    </row>
    <row r="2" spans="2:20" ht="20.399999999999999" x14ac:dyDescent="0.3">
      <c r="B2" s="34" t="s">
        <v>43</v>
      </c>
      <c r="C2" s="34" t="s">
        <v>44</v>
      </c>
      <c r="D2" s="34" t="s">
        <v>45</v>
      </c>
      <c r="E2" s="34" t="s">
        <v>46</v>
      </c>
      <c r="F2" s="34" t="s">
        <v>47</v>
      </c>
      <c r="G2" s="34" t="s">
        <v>48</v>
      </c>
      <c r="H2" s="34" t="s">
        <v>49</v>
      </c>
      <c r="I2" s="34" t="s">
        <v>50</v>
      </c>
      <c r="J2" s="34" t="s">
        <v>51</v>
      </c>
      <c r="L2" s="23" t="s">
        <v>43</v>
      </c>
      <c r="M2" s="23" t="s">
        <v>44</v>
      </c>
      <c r="N2" s="23" t="s">
        <v>45</v>
      </c>
      <c r="O2" s="23" t="s">
        <v>46</v>
      </c>
      <c r="P2" s="23" t="s">
        <v>47</v>
      </c>
      <c r="Q2" s="23" t="s">
        <v>48</v>
      </c>
      <c r="R2" s="23" t="s">
        <v>49</v>
      </c>
      <c r="S2" s="23" t="s">
        <v>50</v>
      </c>
      <c r="T2" s="23" t="s">
        <v>51</v>
      </c>
    </row>
    <row r="3" spans="2:20" ht="15" thickBot="1" x14ac:dyDescent="0.35">
      <c r="B3" s="2" t="s">
        <v>0</v>
      </c>
      <c r="C3" s="2">
        <v>364</v>
      </c>
      <c r="D3" s="2">
        <v>313.42</v>
      </c>
      <c r="E3" s="2" t="s">
        <v>69</v>
      </c>
      <c r="F3" s="2" t="s">
        <v>367</v>
      </c>
      <c r="G3" s="2" t="s">
        <v>196</v>
      </c>
      <c r="H3" s="2">
        <v>6</v>
      </c>
      <c r="I3" s="2" t="s">
        <v>196</v>
      </c>
      <c r="J3" s="3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364</v>
      </c>
      <c r="N3" s="2">
        <f t="shared" ref="N3:T3" si="0">IF(ISERR(FIND(" K",D3,1)),D3,REPLACE(D3,FIND(" K",D3,1),2,"")*1000)</f>
        <v>313.42</v>
      </c>
      <c r="O3" s="2">
        <f t="shared" si="0"/>
        <v>2000</v>
      </c>
      <c r="P3" s="2">
        <f t="shared" si="0"/>
        <v>2980</v>
      </c>
      <c r="Q3" s="2">
        <f t="shared" si="0"/>
        <v>3490</v>
      </c>
      <c r="R3" s="2">
        <f t="shared" si="0"/>
        <v>6</v>
      </c>
      <c r="S3" s="2">
        <f t="shared" si="0"/>
        <v>3490</v>
      </c>
      <c r="T3" s="3" t="str">
        <f t="shared" si="0"/>
        <v>-</v>
      </c>
    </row>
    <row r="4" spans="2:20" ht="15" thickBot="1" x14ac:dyDescent="0.35">
      <c r="B4" s="2" t="s">
        <v>3</v>
      </c>
      <c r="C4" s="2" t="s">
        <v>111</v>
      </c>
      <c r="D4" s="2">
        <v>417.8</v>
      </c>
      <c r="E4" s="2" t="s">
        <v>194</v>
      </c>
      <c r="F4" s="2" t="s">
        <v>77</v>
      </c>
      <c r="G4" s="2" t="s">
        <v>368</v>
      </c>
      <c r="H4" s="2">
        <v>0</v>
      </c>
      <c r="I4" s="2" t="s">
        <v>369</v>
      </c>
      <c r="J4" s="3" t="s">
        <v>2</v>
      </c>
      <c r="L4" s="2" t="str">
        <f t="shared" ref="L4:L30" si="1">IF(ISERR(FIND(" K",B4,1)),B4,REPLACE(B4,FIND(" K",B4,1),2,"")*1000)</f>
        <v>TC_Search by Name</v>
      </c>
      <c r="M4" s="2">
        <f t="shared" ref="M4:M30" si="2">IF(ISERR(FIND(" K",C4,1)),C4,REPLACE(C4,FIND(" K",C4,1),2,"")*1000)</f>
        <v>5030</v>
      </c>
      <c r="N4" s="2">
        <f t="shared" ref="N4:N30" si="3">IF(ISERR(FIND(" K",D4,1)),D4,REPLACE(D4,FIND(" K",D4,1),2,"")*1000)</f>
        <v>417.8</v>
      </c>
      <c r="O4" s="2">
        <f t="shared" ref="O4:O30" si="4">IF(ISERR(FIND(" K",E4,1)),E4,REPLACE(E4,FIND(" K",E4,1),2,"")*1000)</f>
        <v>1350</v>
      </c>
      <c r="P4" s="2">
        <f t="shared" ref="P4:P30" si="5">IF(ISERR(FIND(" K",F4,1)),F4,REPLACE(F4,FIND(" K",F4,1),2,"")*1000)</f>
        <v>2150</v>
      </c>
      <c r="Q4" s="2">
        <f t="shared" ref="Q4:Q30" si="6">IF(ISERR(FIND(" K",G4,1)),G4,REPLACE(G4,FIND(" K",G4,1),2,"")*1000)</f>
        <v>3740</v>
      </c>
      <c r="R4" s="2">
        <f t="shared" ref="R4:R30" si="7">IF(ISERR(FIND(" K",H4,1)),H4,REPLACE(H4,FIND(" K",H4,1),2,"")*1000)</f>
        <v>0</v>
      </c>
      <c r="S4" s="2">
        <f t="shared" ref="S4:S30" si="8">IF(ISERR(FIND(" K",I4,1)),I4,REPLACE(I4,FIND(" K",I4,1),2,"")*1000)</f>
        <v>7510</v>
      </c>
      <c r="T4" s="3" t="str">
        <f t="shared" ref="T4:T30" si="9">IF(ISERR(FIND(" K",J4,1)),J4,REPLACE(J4,FIND(" K",J4,1),2,"")*1000)</f>
        <v>-</v>
      </c>
    </row>
    <row r="5" spans="2:20" ht="15" thickBot="1" x14ac:dyDescent="0.35">
      <c r="B5" s="2" t="s">
        <v>4</v>
      </c>
      <c r="C5" s="2" t="s">
        <v>76</v>
      </c>
      <c r="D5" s="2">
        <v>288.99</v>
      </c>
      <c r="E5" s="2" t="s">
        <v>370</v>
      </c>
      <c r="F5" s="2" t="s">
        <v>99</v>
      </c>
      <c r="G5" s="2" t="s">
        <v>371</v>
      </c>
      <c r="H5" s="2">
        <v>0</v>
      </c>
      <c r="I5" s="2" t="s">
        <v>372</v>
      </c>
      <c r="J5" s="3" t="s">
        <v>2</v>
      </c>
      <c r="L5" s="2" t="str">
        <f t="shared" si="1"/>
        <v>TC_Open Random page &gt;1</v>
      </c>
      <c r="M5" s="2">
        <f t="shared" si="2"/>
        <v>1360</v>
      </c>
      <c r="N5" s="2">
        <f t="shared" si="3"/>
        <v>288.99</v>
      </c>
      <c r="O5" s="2">
        <f t="shared" si="4"/>
        <v>1730</v>
      </c>
      <c r="P5" s="2">
        <f t="shared" si="5"/>
        <v>3380</v>
      </c>
      <c r="Q5" s="2">
        <f t="shared" si="6"/>
        <v>7430</v>
      </c>
      <c r="R5" s="2">
        <f t="shared" si="7"/>
        <v>0</v>
      </c>
      <c r="S5" s="2">
        <f t="shared" si="8"/>
        <v>7490</v>
      </c>
      <c r="T5" s="3" t="str">
        <f t="shared" si="9"/>
        <v>-</v>
      </c>
    </row>
    <row r="6" spans="2:20" ht="15" thickBot="1" x14ac:dyDescent="0.35">
      <c r="B6" s="2" t="s">
        <v>5</v>
      </c>
      <c r="C6" s="2">
        <v>13</v>
      </c>
      <c r="D6" s="2">
        <v>424.79</v>
      </c>
      <c r="E6" s="2">
        <v>954</v>
      </c>
      <c r="F6" s="2">
        <v>954</v>
      </c>
      <c r="G6" s="2">
        <v>954</v>
      </c>
      <c r="H6" s="2">
        <v>32</v>
      </c>
      <c r="I6" s="2">
        <v>954</v>
      </c>
      <c r="J6" s="3" t="s">
        <v>2</v>
      </c>
      <c r="L6" s="2" t="str">
        <f t="shared" si="1"/>
        <v>TC_Open Random page =1</v>
      </c>
      <c r="M6" s="2">
        <f t="shared" si="2"/>
        <v>13</v>
      </c>
      <c r="N6" s="2">
        <f t="shared" si="3"/>
        <v>424.79</v>
      </c>
      <c r="O6" s="2">
        <f t="shared" si="4"/>
        <v>954</v>
      </c>
      <c r="P6" s="2">
        <f t="shared" si="5"/>
        <v>954</v>
      </c>
      <c r="Q6" s="2">
        <f t="shared" si="6"/>
        <v>954</v>
      </c>
      <c r="R6" s="2">
        <f t="shared" si="7"/>
        <v>32</v>
      </c>
      <c r="S6" s="2">
        <f t="shared" si="8"/>
        <v>954</v>
      </c>
      <c r="T6" s="3" t="str">
        <f t="shared" si="9"/>
        <v>-</v>
      </c>
    </row>
    <row r="7" spans="2:20" ht="15" thickBot="1" x14ac:dyDescent="0.35">
      <c r="B7" s="2" t="s">
        <v>8</v>
      </c>
      <c r="C7" s="2" t="s">
        <v>178</v>
      </c>
      <c r="D7" s="2">
        <v>297.29000000000002</v>
      </c>
      <c r="E7" s="2" t="s">
        <v>55</v>
      </c>
      <c r="F7" s="2" t="s">
        <v>373</v>
      </c>
      <c r="G7" s="2" t="s">
        <v>374</v>
      </c>
      <c r="H7" s="2">
        <v>3</v>
      </c>
      <c r="I7" s="2" t="s">
        <v>374</v>
      </c>
      <c r="J7" s="3" t="s">
        <v>2</v>
      </c>
      <c r="L7" s="2" t="str">
        <f t="shared" si="1"/>
        <v>TC_Open Random Date</v>
      </c>
      <c r="M7" s="2">
        <f t="shared" si="2"/>
        <v>1690</v>
      </c>
      <c r="N7" s="2">
        <f t="shared" si="3"/>
        <v>297.29000000000002</v>
      </c>
      <c r="O7" s="2">
        <f t="shared" si="4"/>
        <v>1230</v>
      </c>
      <c r="P7" s="2">
        <f t="shared" si="5"/>
        <v>1880</v>
      </c>
      <c r="Q7" s="2">
        <f t="shared" si="6"/>
        <v>6110</v>
      </c>
      <c r="R7" s="2">
        <f t="shared" si="7"/>
        <v>3</v>
      </c>
      <c r="S7" s="2">
        <f t="shared" si="8"/>
        <v>6110</v>
      </c>
      <c r="T7" s="3" t="str">
        <f t="shared" si="9"/>
        <v>-</v>
      </c>
    </row>
    <row r="8" spans="2:20" ht="15" thickBot="1" x14ac:dyDescent="0.35">
      <c r="B8" s="2" t="s">
        <v>10</v>
      </c>
      <c r="C8" s="2" t="s">
        <v>375</v>
      </c>
      <c r="D8" s="2">
        <v>289.86</v>
      </c>
      <c r="E8" s="2" t="s">
        <v>61</v>
      </c>
      <c r="F8" s="2" t="s">
        <v>103</v>
      </c>
      <c r="G8" s="2" t="s">
        <v>371</v>
      </c>
      <c r="H8" s="2">
        <v>0</v>
      </c>
      <c r="I8" s="2" t="s">
        <v>371</v>
      </c>
      <c r="J8" s="3" t="s">
        <v>2</v>
      </c>
      <c r="L8" s="2" t="str">
        <f t="shared" si="1"/>
        <v>TC_Open Predefined Date</v>
      </c>
      <c r="M8" s="2">
        <f t="shared" si="2"/>
        <v>5170</v>
      </c>
      <c r="N8" s="2">
        <f t="shared" si="3"/>
        <v>289.86</v>
      </c>
      <c r="O8" s="2">
        <f t="shared" si="4"/>
        <v>1290</v>
      </c>
      <c r="P8" s="2">
        <f t="shared" si="5"/>
        <v>2130</v>
      </c>
      <c r="Q8" s="2">
        <f t="shared" si="6"/>
        <v>7430</v>
      </c>
      <c r="R8" s="2">
        <f t="shared" si="7"/>
        <v>0</v>
      </c>
      <c r="S8" s="2">
        <f t="shared" si="8"/>
        <v>7430</v>
      </c>
      <c r="T8" s="3" t="str">
        <f t="shared" si="9"/>
        <v>-</v>
      </c>
    </row>
    <row r="9" spans="2:20" ht="15" thickBot="1" x14ac:dyDescent="0.35">
      <c r="B9" s="2" t="s">
        <v>12</v>
      </c>
      <c r="C9" s="2" t="s">
        <v>178</v>
      </c>
      <c r="D9" s="2">
        <v>297.02999999999997</v>
      </c>
      <c r="E9" s="2" t="s">
        <v>57</v>
      </c>
      <c r="F9" s="2" t="s">
        <v>77</v>
      </c>
      <c r="G9" s="2" t="s">
        <v>376</v>
      </c>
      <c r="H9" s="2">
        <v>0</v>
      </c>
      <c r="I9" s="2" t="s">
        <v>377</v>
      </c>
      <c r="J9" s="3" t="s">
        <v>2</v>
      </c>
      <c r="L9" s="2" t="str">
        <f t="shared" si="1"/>
        <v>TC_Open Large Calendar</v>
      </c>
      <c r="M9" s="2">
        <f t="shared" si="2"/>
        <v>1690</v>
      </c>
      <c r="N9" s="2">
        <f t="shared" si="3"/>
        <v>297.02999999999997</v>
      </c>
      <c r="O9" s="2">
        <f t="shared" si="4"/>
        <v>1550</v>
      </c>
      <c r="P9" s="2">
        <f t="shared" si="5"/>
        <v>2150</v>
      </c>
      <c r="Q9" s="2">
        <f t="shared" si="6"/>
        <v>6040</v>
      </c>
      <c r="R9" s="2">
        <f t="shared" si="7"/>
        <v>0</v>
      </c>
      <c r="S9" s="2">
        <f t="shared" si="8"/>
        <v>6090</v>
      </c>
      <c r="T9" s="3" t="str">
        <f t="shared" si="9"/>
        <v>-</v>
      </c>
    </row>
    <row r="10" spans="2:20" ht="15" thickBot="1" x14ac:dyDescent="0.35">
      <c r="B10" s="2" t="s">
        <v>14</v>
      </c>
      <c r="C10" s="2" t="s">
        <v>1</v>
      </c>
      <c r="D10" s="2">
        <v>277.77999999999997</v>
      </c>
      <c r="E10" s="2" t="s">
        <v>9</v>
      </c>
      <c r="F10" s="2" t="s">
        <v>236</v>
      </c>
      <c r="G10" s="2" t="s">
        <v>378</v>
      </c>
      <c r="H10" s="2">
        <v>0</v>
      </c>
      <c r="I10" s="2" t="s">
        <v>379</v>
      </c>
      <c r="J10" s="3" t="s">
        <v>2</v>
      </c>
      <c r="L10" s="2" t="str">
        <f t="shared" si="1"/>
        <v>TC_Open Home page</v>
      </c>
      <c r="M10" s="2">
        <f t="shared" si="2"/>
        <v>2730</v>
      </c>
      <c r="N10" s="2">
        <f t="shared" si="3"/>
        <v>277.77999999999997</v>
      </c>
      <c r="O10" s="2">
        <f t="shared" si="4"/>
        <v>1440</v>
      </c>
      <c r="P10" s="2">
        <f t="shared" si="5"/>
        <v>1820</v>
      </c>
      <c r="Q10" s="2">
        <f t="shared" si="6"/>
        <v>7380</v>
      </c>
      <c r="R10" s="2">
        <f t="shared" si="7"/>
        <v>0</v>
      </c>
      <c r="S10" s="2">
        <f t="shared" si="8"/>
        <v>7390</v>
      </c>
      <c r="T10" s="3" t="str">
        <f t="shared" si="9"/>
        <v>-</v>
      </c>
    </row>
    <row r="11" spans="2:20" ht="15" thickBot="1" x14ac:dyDescent="0.35">
      <c r="B11" s="2" t="s">
        <v>15</v>
      </c>
      <c r="C11" s="2">
        <v>699</v>
      </c>
      <c r="D11" s="2">
        <v>253.18</v>
      </c>
      <c r="E11" s="2" t="s">
        <v>135</v>
      </c>
      <c r="F11" s="2" t="s">
        <v>370</v>
      </c>
      <c r="G11" s="2" t="s">
        <v>380</v>
      </c>
      <c r="H11" s="2">
        <v>4</v>
      </c>
      <c r="I11" s="2" t="s">
        <v>380</v>
      </c>
      <c r="J11" s="3" t="s">
        <v>2</v>
      </c>
      <c r="L11" s="2" t="str">
        <f t="shared" si="1"/>
        <v>TC_Open Contacts</v>
      </c>
      <c r="M11" s="2">
        <f t="shared" si="2"/>
        <v>699</v>
      </c>
      <c r="N11" s="2">
        <f t="shared" si="3"/>
        <v>253.18</v>
      </c>
      <c r="O11" s="2">
        <f t="shared" si="4"/>
        <v>1010</v>
      </c>
      <c r="P11" s="2">
        <f t="shared" si="5"/>
        <v>1730</v>
      </c>
      <c r="Q11" s="2">
        <f t="shared" si="6"/>
        <v>2310</v>
      </c>
      <c r="R11" s="2">
        <f t="shared" si="7"/>
        <v>4</v>
      </c>
      <c r="S11" s="2">
        <f t="shared" si="8"/>
        <v>2310</v>
      </c>
      <c r="T11" s="3" t="str">
        <f t="shared" si="9"/>
        <v>-</v>
      </c>
    </row>
    <row r="12" spans="2:20" ht="15" thickBot="1" x14ac:dyDescent="0.35">
      <c r="B12" s="2" t="s">
        <v>17</v>
      </c>
      <c r="C12" s="2">
        <v>6</v>
      </c>
      <c r="D12" s="2">
        <v>155.9</v>
      </c>
      <c r="E12" s="2">
        <v>445</v>
      </c>
      <c r="F12" s="2">
        <v>445</v>
      </c>
      <c r="G12" s="2">
        <v>445</v>
      </c>
      <c r="H12" s="2">
        <v>61</v>
      </c>
      <c r="I12" s="2">
        <v>445</v>
      </c>
      <c r="J12" s="3" t="s">
        <v>2</v>
      </c>
      <c r="L12" s="2" t="str">
        <f t="shared" si="1"/>
        <v>TC_Ed_Open login page</v>
      </c>
      <c r="M12" s="2">
        <f t="shared" si="2"/>
        <v>6</v>
      </c>
      <c r="N12" s="2">
        <f t="shared" si="3"/>
        <v>155.9</v>
      </c>
      <c r="O12" s="2">
        <f t="shared" si="4"/>
        <v>445</v>
      </c>
      <c r="P12" s="2">
        <f t="shared" si="5"/>
        <v>445</v>
      </c>
      <c r="Q12" s="2">
        <f t="shared" si="6"/>
        <v>445</v>
      </c>
      <c r="R12" s="2">
        <f t="shared" si="7"/>
        <v>61</v>
      </c>
      <c r="S12" s="2">
        <f t="shared" si="8"/>
        <v>445</v>
      </c>
      <c r="T12" s="3" t="str">
        <f t="shared" si="9"/>
        <v>-</v>
      </c>
    </row>
    <row r="13" spans="2:20" ht="15" thickBot="1" x14ac:dyDescent="0.35">
      <c r="B13" s="2" t="s">
        <v>18</v>
      </c>
      <c r="C13" s="2">
        <v>225</v>
      </c>
      <c r="D13" s="2">
        <v>467.5</v>
      </c>
      <c r="E13" s="2" t="s">
        <v>381</v>
      </c>
      <c r="F13" s="2" t="s">
        <v>100</v>
      </c>
      <c r="G13" s="2" t="s">
        <v>176</v>
      </c>
      <c r="H13" s="2">
        <v>5</v>
      </c>
      <c r="I13" s="2" t="s">
        <v>176</v>
      </c>
      <c r="J13" s="3" t="s">
        <v>2</v>
      </c>
      <c r="L13" s="2" t="str">
        <f t="shared" si="1"/>
        <v>TC_Ed_Open editpost page</v>
      </c>
      <c r="M13" s="2">
        <f t="shared" si="2"/>
        <v>225</v>
      </c>
      <c r="N13" s="2">
        <f t="shared" si="3"/>
        <v>467.5</v>
      </c>
      <c r="O13" s="2">
        <f t="shared" si="4"/>
        <v>2029.9999999999998</v>
      </c>
      <c r="P13" s="2">
        <f t="shared" si="5"/>
        <v>2970</v>
      </c>
      <c r="Q13" s="2">
        <f t="shared" si="6"/>
        <v>3900</v>
      </c>
      <c r="R13" s="2">
        <f t="shared" si="7"/>
        <v>5</v>
      </c>
      <c r="S13" s="2">
        <f t="shared" si="8"/>
        <v>3900</v>
      </c>
      <c r="T13" s="3" t="str">
        <f t="shared" si="9"/>
        <v>-</v>
      </c>
    </row>
    <row r="14" spans="2:20" ht="15" thickBot="1" x14ac:dyDescent="0.35">
      <c r="B14" s="2" t="s">
        <v>19</v>
      </c>
      <c r="C14" s="2">
        <v>225</v>
      </c>
      <c r="D14" s="2">
        <v>244.15</v>
      </c>
      <c r="E14" s="2" t="s">
        <v>64</v>
      </c>
      <c r="F14" s="2" t="s">
        <v>53</v>
      </c>
      <c r="G14" s="2" t="s">
        <v>112</v>
      </c>
      <c r="H14" s="2">
        <v>8</v>
      </c>
      <c r="I14" s="2" t="s">
        <v>112</v>
      </c>
      <c r="J14" s="3" t="s">
        <v>2</v>
      </c>
      <c r="L14" s="2" t="str">
        <f>IF(ISERR(FIND(" K",B14,1)),B14,REPLACE(B14,FIND(" K",B14,1),2,"")*1000)</f>
        <v>TC_Ed_Open Random post</v>
      </c>
      <c r="M14" s="2">
        <f t="shared" si="2"/>
        <v>225</v>
      </c>
      <c r="N14" s="2">
        <f t="shared" si="3"/>
        <v>244.15</v>
      </c>
      <c r="O14" s="2">
        <f t="shared" si="4"/>
        <v>1280</v>
      </c>
      <c r="P14" s="2">
        <f t="shared" si="5"/>
        <v>1490</v>
      </c>
      <c r="Q14" s="2">
        <f t="shared" si="6"/>
        <v>1500</v>
      </c>
      <c r="R14" s="2">
        <f t="shared" si="7"/>
        <v>8</v>
      </c>
      <c r="S14" s="2">
        <f t="shared" si="8"/>
        <v>1500</v>
      </c>
      <c r="T14" s="3" t="str">
        <f t="shared" si="9"/>
        <v>-</v>
      </c>
    </row>
    <row r="15" spans="2:20" ht="15" thickBot="1" x14ac:dyDescent="0.35">
      <c r="B15" s="2" t="s">
        <v>20</v>
      </c>
      <c r="C15" s="2">
        <v>225</v>
      </c>
      <c r="D15" s="2">
        <v>252.54</v>
      </c>
      <c r="E15" s="2" t="s">
        <v>342</v>
      </c>
      <c r="F15" s="2" t="s">
        <v>287</v>
      </c>
      <c r="G15" s="2" t="s">
        <v>382</v>
      </c>
      <c r="H15" s="2">
        <v>5</v>
      </c>
      <c r="I15" s="2" t="s">
        <v>382</v>
      </c>
      <c r="J15" s="3" t="s">
        <v>2</v>
      </c>
      <c r="L15" s="2" t="str">
        <f t="shared" si="1"/>
        <v>TC_Ed_Open Predefined Date</v>
      </c>
      <c r="M15" s="2">
        <f t="shared" si="2"/>
        <v>225</v>
      </c>
      <c r="N15" s="2">
        <f t="shared" si="3"/>
        <v>252.54</v>
      </c>
      <c r="O15" s="2">
        <f t="shared" si="4"/>
        <v>1180</v>
      </c>
      <c r="P15" s="2">
        <f t="shared" si="5"/>
        <v>1920</v>
      </c>
      <c r="Q15" s="2">
        <f t="shared" si="6"/>
        <v>1970</v>
      </c>
      <c r="R15" s="2">
        <f t="shared" si="7"/>
        <v>5</v>
      </c>
      <c r="S15" s="2">
        <f t="shared" si="8"/>
        <v>1970</v>
      </c>
      <c r="T15" s="3" t="str">
        <f t="shared" si="9"/>
        <v>-</v>
      </c>
    </row>
    <row r="16" spans="2:20" ht="15" thickBot="1" x14ac:dyDescent="0.35">
      <c r="B16" s="2" t="s">
        <v>21</v>
      </c>
      <c r="C16" s="2">
        <v>6</v>
      </c>
      <c r="D16" s="2">
        <v>62.27</v>
      </c>
      <c r="E16" s="2">
        <v>193</v>
      </c>
      <c r="F16" s="2">
        <v>193</v>
      </c>
      <c r="G16" s="2">
        <v>193</v>
      </c>
      <c r="H16" s="2">
        <v>9</v>
      </c>
      <c r="I16" s="2">
        <v>193</v>
      </c>
      <c r="J16" s="3" t="s">
        <v>2</v>
      </c>
      <c r="L16" s="2" t="str">
        <f t="shared" si="1"/>
        <v>TC_Ed_Open Home page</v>
      </c>
      <c r="M16" s="2">
        <f t="shared" si="2"/>
        <v>6</v>
      </c>
      <c r="N16" s="2">
        <f t="shared" si="3"/>
        <v>62.27</v>
      </c>
      <c r="O16" s="2">
        <f t="shared" si="4"/>
        <v>193</v>
      </c>
      <c r="P16" s="2">
        <f t="shared" si="5"/>
        <v>193</v>
      </c>
      <c r="Q16" s="2">
        <f t="shared" si="6"/>
        <v>193</v>
      </c>
      <c r="R16" s="2">
        <f t="shared" si="7"/>
        <v>9</v>
      </c>
      <c r="S16" s="2">
        <f t="shared" si="8"/>
        <v>193</v>
      </c>
      <c r="T16" s="3" t="str">
        <f t="shared" si="9"/>
        <v>-</v>
      </c>
    </row>
    <row r="17" spans="2:20" ht="15" thickBot="1" x14ac:dyDescent="0.35">
      <c r="B17" s="2" t="s">
        <v>22</v>
      </c>
      <c r="C17" s="2">
        <v>6</v>
      </c>
      <c r="D17" s="2">
        <v>64.25</v>
      </c>
      <c r="E17" s="2">
        <v>519</v>
      </c>
      <c r="F17" s="2">
        <v>519</v>
      </c>
      <c r="G17" s="2">
        <v>519</v>
      </c>
      <c r="H17" s="2">
        <v>17</v>
      </c>
      <c r="I17" s="2">
        <v>519</v>
      </c>
      <c r="J17" s="3" t="s">
        <v>2</v>
      </c>
      <c r="L17" s="2" t="str">
        <f t="shared" si="1"/>
        <v>TC_Ed_Login</v>
      </c>
      <c r="M17" s="2">
        <f t="shared" si="2"/>
        <v>6</v>
      </c>
      <c r="N17" s="2">
        <f t="shared" si="3"/>
        <v>64.25</v>
      </c>
      <c r="O17" s="2">
        <f t="shared" si="4"/>
        <v>519</v>
      </c>
      <c r="P17" s="2">
        <f t="shared" si="5"/>
        <v>519</v>
      </c>
      <c r="Q17" s="2">
        <f t="shared" si="6"/>
        <v>519</v>
      </c>
      <c r="R17" s="2">
        <f t="shared" si="7"/>
        <v>17</v>
      </c>
      <c r="S17" s="2">
        <f t="shared" si="8"/>
        <v>519</v>
      </c>
      <c r="T17" s="3" t="str">
        <f t="shared" si="9"/>
        <v>-</v>
      </c>
    </row>
    <row r="18" spans="2:20" ht="15" thickBot="1" x14ac:dyDescent="0.35">
      <c r="B18" s="2" t="s">
        <v>23</v>
      </c>
      <c r="C18" s="2">
        <v>4</v>
      </c>
      <c r="D18" s="2">
        <v>567.16999999999996</v>
      </c>
      <c r="E18" s="2">
        <v>785</v>
      </c>
      <c r="F18" s="2">
        <v>785</v>
      </c>
      <c r="G18" s="2">
        <v>785</v>
      </c>
      <c r="H18" s="2">
        <v>52</v>
      </c>
      <c r="I18" s="2">
        <v>785</v>
      </c>
      <c r="J18" s="3" t="s">
        <v>2</v>
      </c>
      <c r="L18" s="2" t="str">
        <f t="shared" si="1"/>
        <v>TC_Ed_LogOff</v>
      </c>
      <c r="M18" s="2">
        <f t="shared" si="2"/>
        <v>4</v>
      </c>
      <c r="N18" s="2">
        <f t="shared" si="3"/>
        <v>567.16999999999996</v>
      </c>
      <c r="O18" s="2">
        <f t="shared" si="4"/>
        <v>785</v>
      </c>
      <c r="P18" s="2">
        <f t="shared" si="5"/>
        <v>785</v>
      </c>
      <c r="Q18" s="2">
        <f t="shared" si="6"/>
        <v>785</v>
      </c>
      <c r="R18" s="2">
        <f t="shared" si="7"/>
        <v>52</v>
      </c>
      <c r="S18" s="2">
        <f t="shared" si="8"/>
        <v>785</v>
      </c>
      <c r="T18" s="3" t="str">
        <f t="shared" si="9"/>
        <v>-</v>
      </c>
    </row>
    <row r="19" spans="2:20" ht="15" thickBot="1" x14ac:dyDescent="0.35">
      <c r="B19" s="2" t="s">
        <v>24</v>
      </c>
      <c r="C19" s="2">
        <v>33</v>
      </c>
      <c r="D19" s="2">
        <v>484.5</v>
      </c>
      <c r="E19" s="2" t="s">
        <v>130</v>
      </c>
      <c r="F19" s="2" t="s">
        <v>101</v>
      </c>
      <c r="G19" s="2" t="s">
        <v>101</v>
      </c>
      <c r="H19" s="2">
        <v>44</v>
      </c>
      <c r="I19" s="2" t="s">
        <v>101</v>
      </c>
      <c r="J19" s="3" t="s">
        <v>2</v>
      </c>
      <c r="L19" s="2" t="str">
        <f t="shared" si="1"/>
        <v>TC_Ad_Open login page</v>
      </c>
      <c r="M19" s="2">
        <f t="shared" si="2"/>
        <v>33</v>
      </c>
      <c r="N19" s="2">
        <f t="shared" si="3"/>
        <v>484.5</v>
      </c>
      <c r="O19" s="2">
        <f t="shared" si="4"/>
        <v>1810</v>
      </c>
      <c r="P19" s="2">
        <f t="shared" si="5"/>
        <v>2810</v>
      </c>
      <c r="Q19" s="2">
        <f t="shared" si="6"/>
        <v>2810</v>
      </c>
      <c r="R19" s="2">
        <f t="shared" si="7"/>
        <v>44</v>
      </c>
      <c r="S19" s="2">
        <f t="shared" si="8"/>
        <v>2810</v>
      </c>
      <c r="T19" s="3" t="str">
        <f t="shared" si="9"/>
        <v>-</v>
      </c>
    </row>
    <row r="20" spans="2:20" ht="15" thickBot="1" x14ac:dyDescent="0.35">
      <c r="B20" s="2" t="s">
        <v>25</v>
      </c>
      <c r="C20" s="2">
        <v>321</v>
      </c>
      <c r="D20" s="2">
        <v>583.79</v>
      </c>
      <c r="E20" s="2" t="s">
        <v>77</v>
      </c>
      <c r="F20" s="2" t="s">
        <v>205</v>
      </c>
      <c r="G20" s="2" t="s">
        <v>383</v>
      </c>
      <c r="H20" s="2">
        <v>0</v>
      </c>
      <c r="I20" s="2" t="s">
        <v>384</v>
      </c>
      <c r="J20" s="3" t="s">
        <v>2</v>
      </c>
      <c r="L20" s="2" t="str">
        <f t="shared" si="1"/>
        <v>TC_Ad_Open Users page</v>
      </c>
      <c r="M20" s="2">
        <f t="shared" si="2"/>
        <v>321</v>
      </c>
      <c r="N20" s="2">
        <f t="shared" si="3"/>
        <v>583.79</v>
      </c>
      <c r="O20" s="2">
        <f t="shared" si="4"/>
        <v>2150</v>
      </c>
      <c r="P20" s="2">
        <f t="shared" si="5"/>
        <v>3780</v>
      </c>
      <c r="Q20" s="2">
        <f t="shared" si="6"/>
        <v>7590</v>
      </c>
      <c r="R20" s="2">
        <f t="shared" si="7"/>
        <v>0</v>
      </c>
      <c r="S20" s="2">
        <f t="shared" si="8"/>
        <v>7650</v>
      </c>
      <c r="T20" s="3" t="str">
        <f t="shared" si="9"/>
        <v>-</v>
      </c>
    </row>
    <row r="21" spans="2:20" ht="15" thickBot="1" x14ac:dyDescent="0.35">
      <c r="B21" s="2" t="s">
        <v>27</v>
      </c>
      <c r="C21" s="2">
        <v>321</v>
      </c>
      <c r="D21" s="2">
        <v>287.24</v>
      </c>
      <c r="E21" s="2" t="s">
        <v>139</v>
      </c>
      <c r="F21" s="2" t="s">
        <v>157</v>
      </c>
      <c r="G21" s="2" t="s">
        <v>16</v>
      </c>
      <c r="H21" s="2">
        <v>3</v>
      </c>
      <c r="I21" s="2" t="s">
        <v>16</v>
      </c>
      <c r="J21" s="3" t="s">
        <v>2</v>
      </c>
      <c r="L21" s="2" t="str">
        <f t="shared" si="1"/>
        <v>TC_Ad_Open USERS menu</v>
      </c>
      <c r="M21" s="2">
        <f t="shared" si="2"/>
        <v>321</v>
      </c>
      <c r="N21" s="2">
        <f t="shared" si="3"/>
        <v>287.24</v>
      </c>
      <c r="O21" s="2">
        <f t="shared" si="4"/>
        <v>1650</v>
      </c>
      <c r="P21" s="2">
        <f t="shared" si="5"/>
        <v>2170</v>
      </c>
      <c r="Q21" s="2">
        <f t="shared" si="6"/>
        <v>2590</v>
      </c>
      <c r="R21" s="2">
        <f t="shared" si="7"/>
        <v>3</v>
      </c>
      <c r="S21" s="2">
        <f t="shared" si="8"/>
        <v>2590</v>
      </c>
      <c r="T21" s="3" t="str">
        <f t="shared" si="9"/>
        <v>-</v>
      </c>
    </row>
    <row r="22" spans="2:20" ht="15" thickBot="1" x14ac:dyDescent="0.35">
      <c r="B22" s="2" t="s">
        <v>28</v>
      </c>
      <c r="C22" s="2">
        <v>33</v>
      </c>
      <c r="D22" s="2">
        <v>180.99</v>
      </c>
      <c r="E22" s="2">
        <v>849</v>
      </c>
      <c r="F22" s="2">
        <v>849</v>
      </c>
      <c r="G22" s="2">
        <v>858</v>
      </c>
      <c r="H22" s="2">
        <v>14</v>
      </c>
      <c r="I22" s="2">
        <v>858</v>
      </c>
      <c r="J22" s="3" t="s">
        <v>2</v>
      </c>
      <c r="L22" s="2" t="str">
        <f t="shared" si="1"/>
        <v>TC_Ad_Open Home page</v>
      </c>
      <c r="M22" s="2">
        <f t="shared" si="2"/>
        <v>33</v>
      </c>
      <c r="N22" s="2">
        <f t="shared" si="3"/>
        <v>180.99</v>
      </c>
      <c r="O22" s="2">
        <f t="shared" si="4"/>
        <v>849</v>
      </c>
      <c r="P22" s="2">
        <f t="shared" si="5"/>
        <v>849</v>
      </c>
      <c r="Q22" s="2">
        <f t="shared" si="6"/>
        <v>858</v>
      </c>
      <c r="R22" s="2">
        <f t="shared" si="7"/>
        <v>14</v>
      </c>
      <c r="S22" s="2">
        <f t="shared" si="8"/>
        <v>858</v>
      </c>
      <c r="T22" s="3" t="str">
        <f t="shared" si="9"/>
        <v>-</v>
      </c>
    </row>
    <row r="23" spans="2:20" ht="15" thickBot="1" x14ac:dyDescent="0.35">
      <c r="B23" s="2" t="s">
        <v>29</v>
      </c>
      <c r="C23" s="2">
        <v>321</v>
      </c>
      <c r="D23" s="2">
        <v>309.45</v>
      </c>
      <c r="E23" s="2" t="s">
        <v>40</v>
      </c>
      <c r="F23" s="2" t="s">
        <v>11</v>
      </c>
      <c r="G23" s="2" t="s">
        <v>16</v>
      </c>
      <c r="H23" s="2">
        <v>1</v>
      </c>
      <c r="I23" s="2" t="s">
        <v>16</v>
      </c>
      <c r="J23" s="3" t="s">
        <v>2</v>
      </c>
      <c r="L23" s="2" t="str">
        <f t="shared" si="1"/>
        <v>TC_Ad_Open Admin Page</v>
      </c>
      <c r="M23" s="2">
        <f t="shared" si="2"/>
        <v>321</v>
      </c>
      <c r="N23" s="2">
        <f t="shared" si="3"/>
        <v>309.45</v>
      </c>
      <c r="O23" s="2">
        <f t="shared" si="4"/>
        <v>1760</v>
      </c>
      <c r="P23" s="2">
        <f t="shared" si="5"/>
        <v>2410</v>
      </c>
      <c r="Q23" s="2">
        <f t="shared" si="6"/>
        <v>2590</v>
      </c>
      <c r="R23" s="2">
        <f t="shared" si="7"/>
        <v>1</v>
      </c>
      <c r="S23" s="2">
        <f t="shared" si="8"/>
        <v>2590</v>
      </c>
      <c r="T23" s="3" t="str">
        <f t="shared" si="9"/>
        <v>-</v>
      </c>
    </row>
    <row r="24" spans="2:20" ht="15" thickBot="1" x14ac:dyDescent="0.35">
      <c r="B24" s="2" t="s">
        <v>31</v>
      </c>
      <c r="C24" s="2">
        <v>33</v>
      </c>
      <c r="D24" s="2">
        <v>247.22</v>
      </c>
      <c r="E24" s="2">
        <v>797</v>
      </c>
      <c r="F24" s="2">
        <v>841.5</v>
      </c>
      <c r="G24" s="2">
        <v>852</v>
      </c>
      <c r="H24" s="2">
        <v>22</v>
      </c>
      <c r="I24" s="2">
        <v>852</v>
      </c>
      <c r="J24" s="3" t="s">
        <v>2</v>
      </c>
      <c r="L24" s="2" t="str">
        <f t="shared" si="1"/>
        <v>TC_Ad_Login</v>
      </c>
      <c r="M24" s="2">
        <f t="shared" si="2"/>
        <v>33</v>
      </c>
      <c r="N24" s="2">
        <f t="shared" si="3"/>
        <v>247.22</v>
      </c>
      <c r="O24" s="2">
        <f t="shared" si="4"/>
        <v>797</v>
      </c>
      <c r="P24" s="2">
        <f t="shared" si="5"/>
        <v>841.5</v>
      </c>
      <c r="Q24" s="2">
        <f t="shared" si="6"/>
        <v>852</v>
      </c>
      <c r="R24" s="2">
        <f t="shared" si="7"/>
        <v>22</v>
      </c>
      <c r="S24" s="2">
        <f t="shared" si="8"/>
        <v>852</v>
      </c>
      <c r="T24" s="3" t="str">
        <f t="shared" si="9"/>
        <v>-</v>
      </c>
    </row>
    <row r="25" spans="2:20" ht="15" thickBot="1" x14ac:dyDescent="0.35">
      <c r="B25" s="2" t="s">
        <v>33</v>
      </c>
      <c r="C25" s="2">
        <v>31</v>
      </c>
      <c r="D25" s="2">
        <v>861.5</v>
      </c>
      <c r="E25" s="2" t="s">
        <v>138</v>
      </c>
      <c r="F25" s="2" t="s">
        <v>138</v>
      </c>
      <c r="G25" s="2" t="s">
        <v>138</v>
      </c>
      <c r="H25" s="2">
        <v>8</v>
      </c>
      <c r="I25" s="2" t="s">
        <v>138</v>
      </c>
      <c r="J25" s="3" t="s">
        <v>2</v>
      </c>
      <c r="L25" s="2" t="str">
        <f t="shared" si="1"/>
        <v>TC_Ad_LogOff</v>
      </c>
      <c r="M25" s="2">
        <f t="shared" si="2"/>
        <v>31</v>
      </c>
      <c r="N25" s="2">
        <f t="shared" si="3"/>
        <v>861.5</v>
      </c>
      <c r="O25" s="2">
        <f t="shared" si="4"/>
        <v>6000</v>
      </c>
      <c r="P25" s="2">
        <f t="shared" si="5"/>
        <v>6000</v>
      </c>
      <c r="Q25" s="2">
        <f t="shared" si="6"/>
        <v>6000</v>
      </c>
      <c r="R25" s="2">
        <f t="shared" si="7"/>
        <v>8</v>
      </c>
      <c r="S25" s="2">
        <f t="shared" si="8"/>
        <v>6000</v>
      </c>
      <c r="T25" s="3" t="str">
        <f t="shared" si="9"/>
        <v>-</v>
      </c>
    </row>
    <row r="26" spans="2:20" ht="15" thickBot="1" x14ac:dyDescent="0.35">
      <c r="B26" s="2" t="s">
        <v>35</v>
      </c>
      <c r="C26" s="2">
        <v>162</v>
      </c>
      <c r="D26" s="2">
        <v>663.99</v>
      </c>
      <c r="E26" s="2" t="s">
        <v>190</v>
      </c>
      <c r="F26" s="2" t="s">
        <v>385</v>
      </c>
      <c r="G26" s="2" t="s">
        <v>143</v>
      </c>
      <c r="H26" s="2">
        <v>15</v>
      </c>
      <c r="I26" s="2" t="s">
        <v>143</v>
      </c>
      <c r="J26" s="3" t="s">
        <v>2</v>
      </c>
      <c r="L26" s="2" t="str">
        <f t="shared" si="1"/>
        <v>TC_Ad_Delete user</v>
      </c>
      <c r="M26" s="2">
        <f t="shared" si="2"/>
        <v>162</v>
      </c>
      <c r="N26" s="2">
        <f t="shared" si="3"/>
        <v>663.99</v>
      </c>
      <c r="O26" s="2">
        <f t="shared" si="4"/>
        <v>2870</v>
      </c>
      <c r="P26" s="2">
        <f t="shared" si="5"/>
        <v>3390</v>
      </c>
      <c r="Q26" s="2">
        <f t="shared" si="6"/>
        <v>3470</v>
      </c>
      <c r="R26" s="2">
        <f t="shared" si="7"/>
        <v>15</v>
      </c>
      <c r="S26" s="2">
        <f t="shared" si="8"/>
        <v>3470</v>
      </c>
      <c r="T26" s="3" t="str">
        <f t="shared" si="9"/>
        <v>-</v>
      </c>
    </row>
    <row r="27" spans="2:20" ht="15" thickBot="1" x14ac:dyDescent="0.35">
      <c r="B27" s="2" t="s">
        <v>37</v>
      </c>
      <c r="C27" s="2">
        <v>224</v>
      </c>
      <c r="D27" s="2" t="s">
        <v>67</v>
      </c>
      <c r="E27" s="2" t="s">
        <v>132</v>
      </c>
      <c r="F27" s="2" t="s">
        <v>386</v>
      </c>
      <c r="G27" s="2" t="s">
        <v>296</v>
      </c>
      <c r="H27" s="2">
        <v>175</v>
      </c>
      <c r="I27" s="2" t="s">
        <v>296</v>
      </c>
      <c r="J27" s="3">
        <v>91</v>
      </c>
      <c r="L27" s="2" t="str">
        <f t="shared" si="1"/>
        <v>TC_Ed_Editpost</v>
      </c>
      <c r="M27" s="2">
        <f t="shared" si="2"/>
        <v>224</v>
      </c>
      <c r="N27" s="2">
        <f t="shared" si="3"/>
        <v>1400</v>
      </c>
      <c r="O27" s="2">
        <f t="shared" si="4"/>
        <v>4690</v>
      </c>
      <c r="P27" s="2">
        <f t="shared" si="5"/>
        <v>5440</v>
      </c>
      <c r="Q27" s="2">
        <f t="shared" si="6"/>
        <v>7820</v>
      </c>
      <c r="R27" s="2">
        <f t="shared" si="7"/>
        <v>175</v>
      </c>
      <c r="S27" s="2">
        <f t="shared" si="8"/>
        <v>7820</v>
      </c>
      <c r="T27" s="3">
        <f t="shared" si="9"/>
        <v>91</v>
      </c>
    </row>
    <row r="28" spans="2:20" ht="15" thickBot="1" x14ac:dyDescent="0.35">
      <c r="B28" s="2" t="s">
        <v>38</v>
      </c>
      <c r="C28" s="2" t="s">
        <v>153</v>
      </c>
      <c r="D28" s="2">
        <v>400.32</v>
      </c>
      <c r="E28" s="2" t="s">
        <v>194</v>
      </c>
      <c r="F28" s="2" t="s">
        <v>123</v>
      </c>
      <c r="G28" s="2" t="s">
        <v>387</v>
      </c>
      <c r="H28" s="2">
        <v>14</v>
      </c>
      <c r="I28" s="2" t="s">
        <v>387</v>
      </c>
      <c r="J28" s="3">
        <v>8</v>
      </c>
      <c r="L28" s="2" t="str">
        <f t="shared" si="1"/>
        <v>leave a comment</v>
      </c>
      <c r="M28" s="2">
        <f t="shared" si="2"/>
        <v>2220</v>
      </c>
      <c r="N28" s="2">
        <f t="shared" si="3"/>
        <v>400.32</v>
      </c>
      <c r="O28" s="2">
        <f t="shared" si="4"/>
        <v>1350</v>
      </c>
      <c r="P28" s="2">
        <f t="shared" si="5"/>
        <v>2340</v>
      </c>
      <c r="Q28" s="2">
        <f t="shared" si="6"/>
        <v>7350</v>
      </c>
      <c r="R28" s="2">
        <f t="shared" si="7"/>
        <v>14</v>
      </c>
      <c r="S28" s="2">
        <f t="shared" si="8"/>
        <v>7350</v>
      </c>
      <c r="T28" s="3">
        <f t="shared" si="9"/>
        <v>8</v>
      </c>
    </row>
    <row r="29" spans="2:20" ht="15" thickBot="1" x14ac:dyDescent="0.35">
      <c r="B29" s="2" t="s">
        <v>42</v>
      </c>
      <c r="C29" s="2" t="s">
        <v>388</v>
      </c>
      <c r="D29" s="2">
        <v>290.13</v>
      </c>
      <c r="E29" s="2" t="s">
        <v>169</v>
      </c>
      <c r="F29" s="2" t="s">
        <v>184</v>
      </c>
      <c r="G29" s="2" t="s">
        <v>215</v>
      </c>
      <c r="H29" s="2">
        <v>5</v>
      </c>
      <c r="I29" s="2" t="s">
        <v>383</v>
      </c>
      <c r="J29" s="3">
        <v>3</v>
      </c>
      <c r="L29" s="2" t="str">
        <f t="shared" si="1"/>
        <v>Open Random post</v>
      </c>
      <c r="M29" s="2">
        <f t="shared" si="2"/>
        <v>7550</v>
      </c>
      <c r="N29" s="2">
        <f t="shared" si="3"/>
        <v>290.13</v>
      </c>
      <c r="O29" s="2">
        <f t="shared" si="4"/>
        <v>1110</v>
      </c>
      <c r="P29" s="2">
        <f t="shared" si="5"/>
        <v>2080</v>
      </c>
      <c r="Q29" s="2">
        <f t="shared" si="6"/>
        <v>6910</v>
      </c>
      <c r="R29" s="2">
        <f t="shared" si="7"/>
        <v>5</v>
      </c>
      <c r="S29" s="2">
        <f t="shared" si="8"/>
        <v>7590</v>
      </c>
      <c r="T29" s="3">
        <f t="shared" si="9"/>
        <v>3</v>
      </c>
    </row>
    <row r="30" spans="2:20" ht="15" thickBot="1" x14ac:dyDescent="0.35">
      <c r="B30" s="2" t="s">
        <v>41</v>
      </c>
      <c r="C30" s="2">
        <v>158</v>
      </c>
      <c r="D30" s="2">
        <v>853.98</v>
      </c>
      <c r="E30" s="2" t="s">
        <v>287</v>
      </c>
      <c r="F30" s="2" t="s">
        <v>30</v>
      </c>
      <c r="G30" s="2" t="s">
        <v>197</v>
      </c>
      <c r="H30" s="2">
        <v>16</v>
      </c>
      <c r="I30" s="2" t="s">
        <v>197</v>
      </c>
      <c r="J30" s="3">
        <v>1</v>
      </c>
      <c r="L30" s="2" t="str">
        <f t="shared" si="1"/>
        <v>TC_Ad_Add user</v>
      </c>
      <c r="M30" s="2">
        <f t="shared" si="2"/>
        <v>158</v>
      </c>
      <c r="N30" s="2">
        <f t="shared" si="3"/>
        <v>853.98</v>
      </c>
      <c r="O30" s="2">
        <f t="shared" si="4"/>
        <v>1920</v>
      </c>
      <c r="P30" s="2">
        <f t="shared" si="5"/>
        <v>2530</v>
      </c>
      <c r="Q30" s="2">
        <f t="shared" si="6"/>
        <v>8060.0000000000009</v>
      </c>
      <c r="R30" s="2">
        <f t="shared" si="7"/>
        <v>16</v>
      </c>
      <c r="S30" s="2">
        <f t="shared" si="8"/>
        <v>8060.0000000000009</v>
      </c>
      <c r="T30" s="3">
        <f t="shared" si="9"/>
        <v>1</v>
      </c>
    </row>
    <row r="31" spans="2:20" ht="15" thickBot="1" x14ac:dyDescent="0.35">
      <c r="B31" s="2" t="s">
        <v>36</v>
      </c>
      <c r="C31" s="2" t="s">
        <v>176</v>
      </c>
      <c r="D31" s="2">
        <v>301.97000000000003</v>
      </c>
      <c r="E31" s="2" t="s">
        <v>60</v>
      </c>
      <c r="F31" s="2" t="s">
        <v>389</v>
      </c>
      <c r="G31" s="2" t="s">
        <v>97</v>
      </c>
      <c r="H31" s="2">
        <v>5</v>
      </c>
      <c r="I31" s="2" t="s">
        <v>97</v>
      </c>
      <c r="J31" s="3">
        <v>1</v>
      </c>
      <c r="L31" s="2" t="str">
        <f t="shared" ref="L31" si="10">IF(ISERR(FIND(" K",B31,1)),B31,REPLACE(B31,FIND(" K",B31,1),2,"")*1000)</f>
        <v>Open first post</v>
      </c>
      <c r="M31" s="2">
        <f t="shared" ref="M31" si="11">IF(ISERR(FIND(" K",C31,1)),C31,REPLACE(C31,FIND(" K",C31,1),2,"")*1000)</f>
        <v>3900</v>
      </c>
      <c r="N31" s="2">
        <f t="shared" ref="N31" si="12">IF(ISERR(FIND(" K",D31,1)),D31,REPLACE(D31,FIND(" K",D31,1),2,"")*1000)</f>
        <v>301.97000000000003</v>
      </c>
      <c r="O31" s="2">
        <f t="shared" ref="O31" si="13">IF(ISERR(FIND(" K",E31,1)),E31,REPLACE(E31,FIND(" K",E31,1),2,"")*1000)</f>
        <v>1190</v>
      </c>
      <c r="P31" s="2">
        <f t="shared" ref="P31" si="14">IF(ISERR(FIND(" K",F31,1)),F31,REPLACE(F31,FIND(" K",F31,1),2,"")*1000)</f>
        <v>2240</v>
      </c>
      <c r="Q31" s="2">
        <f t="shared" ref="Q31" si="15">IF(ISERR(FIND(" K",G31,1)),G31,REPLACE(G31,FIND(" K",G31,1),2,"")*1000)</f>
        <v>7420</v>
      </c>
      <c r="R31" s="2">
        <f t="shared" ref="R31" si="16">IF(ISERR(FIND(" K",H31,1)),H31,REPLACE(H31,FIND(" K",H31,1),2,"")*1000)</f>
        <v>5</v>
      </c>
      <c r="S31" s="2">
        <f t="shared" ref="S31" si="17">IF(ISERR(FIND(" K",I31,1)),I31,REPLACE(I31,FIND(" K",I31,1),2,"")*1000)</f>
        <v>7420</v>
      </c>
      <c r="T31" s="3">
        <f t="shared" ref="T31" si="18">IF(ISERR(FIND(" K",J31,1)),J31,REPLACE(J31,FIND(" K",J31,1),2,"")*1000)</f>
        <v>1</v>
      </c>
    </row>
    <row r="33" spans="12:15" x14ac:dyDescent="0.3">
      <c r="L33" s="1" t="s">
        <v>207</v>
      </c>
      <c r="M33" s="1" t="s">
        <v>208</v>
      </c>
    </row>
    <row r="34" spans="12:15" x14ac:dyDescent="0.3">
      <c r="L34" t="s">
        <v>81</v>
      </c>
      <c r="M34">
        <v>57.6</v>
      </c>
    </row>
    <row r="35" spans="12:15" x14ac:dyDescent="0.3">
      <c r="L35" t="s">
        <v>82</v>
      </c>
      <c r="M35">
        <v>38.4</v>
      </c>
    </row>
    <row r="36" spans="12:15" x14ac:dyDescent="0.3">
      <c r="L36" t="s">
        <v>83</v>
      </c>
      <c r="M36">
        <v>100</v>
      </c>
    </row>
    <row r="37" spans="12:15" x14ac:dyDescent="0.3">
      <c r="L37" t="s">
        <v>84</v>
      </c>
      <c r="M37">
        <v>90.4</v>
      </c>
    </row>
    <row r="38" spans="12:15" x14ac:dyDescent="0.3">
      <c r="L38" t="s">
        <v>85</v>
      </c>
      <c r="M38">
        <v>89.4</v>
      </c>
    </row>
    <row r="39" spans="12:15" x14ac:dyDescent="0.3">
      <c r="L39" t="s">
        <v>86</v>
      </c>
      <c r="M39">
        <v>85.5</v>
      </c>
    </row>
    <row r="40" spans="12:15" x14ac:dyDescent="0.3">
      <c r="L40" t="s">
        <v>95</v>
      </c>
      <c r="M40" s="26" t="s">
        <v>91</v>
      </c>
      <c r="N40" s="27" t="s">
        <v>211</v>
      </c>
    </row>
    <row r="41" spans="12:15" x14ac:dyDescent="0.3">
      <c r="L41" t="s">
        <v>87</v>
      </c>
      <c r="M41" s="9">
        <f>(O41-N41)/1000</f>
        <v>905.28399999999999</v>
      </c>
      <c r="N41" t="str">
        <f>MID(N40,FIND("&amp;from=",N40,1)+6,13)</f>
        <v>1679603964143</v>
      </c>
      <c r="O41" t="str">
        <f>MID(N40,FIND("&amp;to=",N40,1)+4,13)</f>
        <v>1679604869427</v>
      </c>
    </row>
    <row r="43" spans="12:15" x14ac:dyDescent="0.3">
      <c r="L43" t="s">
        <v>88</v>
      </c>
      <c r="M43">
        <v>34758</v>
      </c>
    </row>
    <row r="44" spans="12:15" x14ac:dyDescent="0.3">
      <c r="L44" t="s">
        <v>89</v>
      </c>
      <c r="M44">
        <v>104</v>
      </c>
    </row>
    <row r="45" spans="12:15" x14ac:dyDescent="0.3">
      <c r="L45" t="s">
        <v>90</v>
      </c>
      <c r="M45" s="8">
        <f>M44/M43*100</f>
        <v>0.29921169227228267</v>
      </c>
    </row>
  </sheetData>
  <hyperlinks>
    <hyperlink ref="N40" r:id="rId1" xr:uid="{165DEAB0-7605-4EC3-9FCB-B9FA0A3298AD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F2457-099B-46E7-BA3D-F2A03C98DE62}">
  <sheetPr>
    <tabColor theme="9" tint="0.59999389629810485"/>
  </sheetPr>
  <dimension ref="B1:T45"/>
  <sheetViews>
    <sheetView topLeftCell="A29" workbookViewId="0">
      <selection activeCell="N40" sqref="N40"/>
    </sheetView>
  </sheetViews>
  <sheetFormatPr defaultRowHeight="14.4" x14ac:dyDescent="0.3"/>
  <cols>
    <col min="2" max="2" width="29.6640625" customWidth="1"/>
    <col min="4" max="5" width="12" bestFit="1" customWidth="1"/>
    <col min="12" max="12" width="28.5546875" bestFit="1" customWidth="1"/>
    <col min="14" max="14" width="12" bestFit="1" customWidth="1"/>
  </cols>
  <sheetData>
    <row r="1" spans="2:20" s="1" customFormat="1" x14ac:dyDescent="0.3">
      <c r="B1" s="1" t="str" cm="1">
        <f t="array" aca="1" ref="B1" ca="1">_xlfn.CONCAT("Aggregate report data for ",MID(CELL("filename",A2),SEARCH("]",CELL("filename",A2))+1,31)," (DB mode)")</f>
        <v>Aggregate report data for 200% capacity (DB mode)</v>
      </c>
      <c r="L1" s="1" t="s">
        <v>209</v>
      </c>
    </row>
    <row r="2" spans="2:20" ht="20.399999999999999" x14ac:dyDescent="0.3">
      <c r="B2" s="34" t="s">
        <v>43</v>
      </c>
      <c r="C2" s="34" t="s">
        <v>44</v>
      </c>
      <c r="D2" s="34" t="s">
        <v>45</v>
      </c>
      <c r="E2" s="34" t="s">
        <v>46</v>
      </c>
      <c r="F2" s="34" t="s">
        <v>47</v>
      </c>
      <c r="G2" s="34" t="s">
        <v>48</v>
      </c>
      <c r="H2" s="34" t="s">
        <v>49</v>
      </c>
      <c r="I2" s="34" t="s">
        <v>50</v>
      </c>
      <c r="J2" s="34" t="s">
        <v>51</v>
      </c>
      <c r="L2" s="23" t="s">
        <v>43</v>
      </c>
      <c r="M2" s="23" t="s">
        <v>44</v>
      </c>
      <c r="N2" s="23" t="s">
        <v>45</v>
      </c>
      <c r="O2" s="23" t="s">
        <v>46</v>
      </c>
      <c r="P2" s="23" t="s">
        <v>47</v>
      </c>
      <c r="Q2" s="23" t="s">
        <v>48</v>
      </c>
      <c r="R2" s="23" t="s">
        <v>49</v>
      </c>
      <c r="S2" s="23" t="s">
        <v>50</v>
      </c>
      <c r="T2" s="23" t="s">
        <v>51</v>
      </c>
    </row>
    <row r="3" spans="2:20" ht="15" thickBot="1" x14ac:dyDescent="0.35">
      <c r="B3" s="2" t="s">
        <v>0</v>
      </c>
      <c r="C3" s="2">
        <v>391</v>
      </c>
      <c r="D3" s="2">
        <v>884.75</v>
      </c>
      <c r="E3" s="2" t="s">
        <v>96</v>
      </c>
      <c r="F3" s="2" t="s">
        <v>215</v>
      </c>
      <c r="G3" s="2" t="s">
        <v>216</v>
      </c>
      <c r="H3" s="2">
        <v>7</v>
      </c>
      <c r="I3" s="2" t="s">
        <v>216</v>
      </c>
      <c r="J3" s="3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391</v>
      </c>
      <c r="N3" s="2">
        <f t="shared" ref="N3:T18" si="0">IF(ISERR(FIND(" K",D3,1)),D3,REPLACE(D3,FIND(" K",D3,1),2,"")*1000)</f>
        <v>884.75</v>
      </c>
      <c r="O3" s="2">
        <f t="shared" si="0"/>
        <v>3850</v>
      </c>
      <c r="P3" s="2">
        <f t="shared" si="0"/>
        <v>6910</v>
      </c>
      <c r="Q3" s="2">
        <f t="shared" si="0"/>
        <v>15740</v>
      </c>
      <c r="R3" s="2">
        <f t="shared" si="0"/>
        <v>7</v>
      </c>
      <c r="S3" s="2">
        <f t="shared" si="0"/>
        <v>15740</v>
      </c>
      <c r="T3" s="3" t="str">
        <f t="shared" si="0"/>
        <v>-</v>
      </c>
    </row>
    <row r="4" spans="2:20" ht="15" thickBot="1" x14ac:dyDescent="0.35">
      <c r="B4" s="2" t="s">
        <v>3</v>
      </c>
      <c r="C4" s="2" t="s">
        <v>141</v>
      </c>
      <c r="D4" s="2">
        <v>896.84</v>
      </c>
      <c r="E4" s="2" t="s">
        <v>116</v>
      </c>
      <c r="F4" s="2" t="s">
        <v>217</v>
      </c>
      <c r="G4" s="2" t="s">
        <v>218</v>
      </c>
      <c r="H4" s="2">
        <v>0</v>
      </c>
      <c r="I4" s="2" t="s">
        <v>219</v>
      </c>
      <c r="J4" s="3" t="s">
        <v>2</v>
      </c>
      <c r="L4" s="2" t="str">
        <f t="shared" ref="L4:T30" si="1">IF(ISERR(FIND(" K",B4,1)),B4,REPLACE(B4,FIND(" K",B4,1),2,"")*1000)</f>
        <v>TC_Search by Name</v>
      </c>
      <c r="M4" s="2">
        <f t="shared" si="1"/>
        <v>5500</v>
      </c>
      <c r="N4" s="2">
        <f t="shared" si="0"/>
        <v>896.84</v>
      </c>
      <c r="O4" s="2">
        <f t="shared" si="0"/>
        <v>2400</v>
      </c>
      <c r="P4" s="2">
        <f t="shared" si="0"/>
        <v>5470</v>
      </c>
      <c r="Q4" s="2">
        <f t="shared" si="0"/>
        <v>15880</v>
      </c>
      <c r="R4" s="2">
        <f t="shared" si="0"/>
        <v>0</v>
      </c>
      <c r="S4" s="2">
        <f t="shared" si="0"/>
        <v>20590</v>
      </c>
      <c r="T4" s="3" t="str">
        <f t="shared" si="0"/>
        <v>-</v>
      </c>
    </row>
    <row r="5" spans="2:20" ht="15" thickBot="1" x14ac:dyDescent="0.35">
      <c r="B5" s="2" t="s">
        <v>4</v>
      </c>
      <c r="C5" s="2" t="s">
        <v>72</v>
      </c>
      <c r="D5" s="2">
        <v>804.39</v>
      </c>
      <c r="E5" s="2" t="s">
        <v>193</v>
      </c>
      <c r="F5" s="2" t="s">
        <v>220</v>
      </c>
      <c r="G5" s="2" t="s">
        <v>221</v>
      </c>
      <c r="H5" s="2">
        <v>0</v>
      </c>
      <c r="I5" s="2" t="s">
        <v>221</v>
      </c>
      <c r="J5" s="3" t="s">
        <v>2</v>
      </c>
      <c r="L5" s="2" t="str">
        <f t="shared" si="1"/>
        <v>TC_Open Random page &gt;1</v>
      </c>
      <c r="M5" s="2">
        <f t="shared" si="1"/>
        <v>1390</v>
      </c>
      <c r="N5" s="2">
        <f t="shared" si="0"/>
        <v>804.39</v>
      </c>
      <c r="O5" s="2">
        <f t="shared" si="0"/>
        <v>1740</v>
      </c>
      <c r="P5" s="2">
        <f t="shared" si="0"/>
        <v>18510</v>
      </c>
      <c r="Q5" s="2">
        <f t="shared" si="0"/>
        <v>20610</v>
      </c>
      <c r="R5" s="2">
        <f t="shared" si="0"/>
        <v>0</v>
      </c>
      <c r="S5" s="2">
        <f t="shared" si="0"/>
        <v>20610</v>
      </c>
      <c r="T5" s="3" t="str">
        <f t="shared" si="0"/>
        <v>-</v>
      </c>
    </row>
    <row r="6" spans="2:20" ht="15" thickBot="1" x14ac:dyDescent="0.35">
      <c r="B6" s="2" t="s">
        <v>5</v>
      </c>
      <c r="C6" s="2">
        <v>15</v>
      </c>
      <c r="D6" s="2" t="s">
        <v>114</v>
      </c>
      <c r="E6" s="2" t="s">
        <v>137</v>
      </c>
      <c r="F6" s="2" t="s">
        <v>137</v>
      </c>
      <c r="G6" s="2" t="s">
        <v>137</v>
      </c>
      <c r="H6" s="2">
        <v>172</v>
      </c>
      <c r="I6" s="2" t="s">
        <v>137</v>
      </c>
      <c r="J6" s="3" t="s">
        <v>2</v>
      </c>
      <c r="L6" s="2" t="str">
        <f t="shared" si="1"/>
        <v>TC_Open Random page =1</v>
      </c>
      <c r="M6" s="2">
        <f t="shared" si="1"/>
        <v>15</v>
      </c>
      <c r="N6" s="2">
        <f t="shared" si="0"/>
        <v>1130</v>
      </c>
      <c r="O6" s="2">
        <f t="shared" si="0"/>
        <v>2860</v>
      </c>
      <c r="P6" s="2">
        <f t="shared" si="0"/>
        <v>2860</v>
      </c>
      <c r="Q6" s="2">
        <f t="shared" si="0"/>
        <v>2860</v>
      </c>
      <c r="R6" s="2">
        <f t="shared" si="0"/>
        <v>172</v>
      </c>
      <c r="S6" s="2">
        <f t="shared" si="0"/>
        <v>2860</v>
      </c>
      <c r="T6" s="3" t="str">
        <f t="shared" si="0"/>
        <v>-</v>
      </c>
    </row>
    <row r="7" spans="2:20" ht="15" thickBot="1" x14ac:dyDescent="0.35">
      <c r="B7" s="2" t="s">
        <v>8</v>
      </c>
      <c r="C7" s="2" t="s">
        <v>130</v>
      </c>
      <c r="D7" s="2">
        <v>792</v>
      </c>
      <c r="E7" s="2" t="s">
        <v>222</v>
      </c>
      <c r="F7" s="2" t="s">
        <v>223</v>
      </c>
      <c r="G7" s="2" t="s">
        <v>224</v>
      </c>
      <c r="H7" s="2">
        <v>3</v>
      </c>
      <c r="I7" s="2" t="s">
        <v>224</v>
      </c>
      <c r="J7" s="3" t="s">
        <v>2</v>
      </c>
      <c r="L7" s="2" t="str">
        <f t="shared" si="1"/>
        <v>TC_Open Random Date</v>
      </c>
      <c r="M7" s="2">
        <f t="shared" si="1"/>
        <v>1810</v>
      </c>
      <c r="N7" s="2">
        <f t="shared" si="0"/>
        <v>792</v>
      </c>
      <c r="O7" s="2">
        <f t="shared" si="0"/>
        <v>3370</v>
      </c>
      <c r="P7" s="2">
        <f t="shared" si="0"/>
        <v>5820</v>
      </c>
      <c r="Q7" s="2">
        <f t="shared" si="0"/>
        <v>20430</v>
      </c>
      <c r="R7" s="2">
        <f t="shared" si="0"/>
        <v>3</v>
      </c>
      <c r="S7" s="2">
        <f t="shared" si="0"/>
        <v>20430</v>
      </c>
      <c r="T7" s="3" t="str">
        <f t="shared" si="0"/>
        <v>-</v>
      </c>
    </row>
    <row r="8" spans="2:20" ht="15" thickBot="1" x14ac:dyDescent="0.35">
      <c r="B8" s="2" t="s">
        <v>10</v>
      </c>
      <c r="C8" s="2" t="s">
        <v>225</v>
      </c>
      <c r="D8" s="2">
        <v>800.19</v>
      </c>
      <c r="E8" s="2" t="s">
        <v>226</v>
      </c>
      <c r="F8" s="2" t="s">
        <v>227</v>
      </c>
      <c r="G8" s="2" t="s">
        <v>228</v>
      </c>
      <c r="H8" s="2">
        <v>0</v>
      </c>
      <c r="I8" s="2" t="s">
        <v>229</v>
      </c>
      <c r="J8" s="3" t="s">
        <v>2</v>
      </c>
      <c r="L8" s="2" t="str">
        <f t="shared" si="1"/>
        <v>TC_Open Predefined Date</v>
      </c>
      <c r="M8" s="2">
        <f t="shared" si="1"/>
        <v>5550</v>
      </c>
      <c r="N8" s="2">
        <f t="shared" si="0"/>
        <v>800.19</v>
      </c>
      <c r="O8" s="2">
        <f t="shared" si="0"/>
        <v>2300</v>
      </c>
      <c r="P8" s="2">
        <f t="shared" si="0"/>
        <v>7460</v>
      </c>
      <c r="Q8" s="2">
        <f t="shared" si="0"/>
        <v>15670</v>
      </c>
      <c r="R8" s="2">
        <f t="shared" si="0"/>
        <v>0</v>
      </c>
      <c r="S8" s="2">
        <f t="shared" si="0"/>
        <v>20440</v>
      </c>
      <c r="T8" s="3" t="str">
        <f t="shared" si="0"/>
        <v>-</v>
      </c>
    </row>
    <row r="9" spans="2:20" ht="15" thickBot="1" x14ac:dyDescent="0.35">
      <c r="B9" s="2" t="s">
        <v>12</v>
      </c>
      <c r="C9" s="2" t="s">
        <v>74</v>
      </c>
      <c r="D9" s="2">
        <v>790.23</v>
      </c>
      <c r="E9" s="2" t="s">
        <v>105</v>
      </c>
      <c r="F9" s="2" t="s">
        <v>230</v>
      </c>
      <c r="G9" s="2" t="s">
        <v>231</v>
      </c>
      <c r="H9" s="2">
        <v>6</v>
      </c>
      <c r="I9" s="2" t="s">
        <v>231</v>
      </c>
      <c r="J9" s="3" t="s">
        <v>2</v>
      </c>
      <c r="L9" s="2" t="str">
        <f t="shared" si="1"/>
        <v>TC_Open Large Calendar</v>
      </c>
      <c r="M9" s="2">
        <f t="shared" si="1"/>
        <v>1800</v>
      </c>
      <c r="N9" s="2">
        <f t="shared" si="0"/>
        <v>790.23</v>
      </c>
      <c r="O9" s="2">
        <f t="shared" si="0"/>
        <v>2020</v>
      </c>
      <c r="P9" s="2">
        <f t="shared" si="0"/>
        <v>6440</v>
      </c>
      <c r="Q9" s="2">
        <f t="shared" si="0"/>
        <v>20560</v>
      </c>
      <c r="R9" s="2">
        <f t="shared" si="0"/>
        <v>6</v>
      </c>
      <c r="S9" s="2">
        <f t="shared" si="0"/>
        <v>20560</v>
      </c>
      <c r="T9" s="3" t="str">
        <f t="shared" si="0"/>
        <v>-</v>
      </c>
    </row>
    <row r="10" spans="2:20" ht="15" thickBot="1" x14ac:dyDescent="0.35">
      <c r="B10" s="2" t="s">
        <v>14</v>
      </c>
      <c r="C10" s="2" t="s">
        <v>162</v>
      </c>
      <c r="D10" s="2">
        <v>787.65</v>
      </c>
      <c r="E10" s="2" t="s">
        <v>232</v>
      </c>
      <c r="F10" s="2" t="s">
        <v>233</v>
      </c>
      <c r="G10" s="2" t="s">
        <v>234</v>
      </c>
      <c r="H10" s="2">
        <v>0</v>
      </c>
      <c r="I10" s="2" t="s">
        <v>234</v>
      </c>
      <c r="J10" s="3" t="s">
        <v>2</v>
      </c>
      <c r="L10" s="2" t="str">
        <f t="shared" si="1"/>
        <v>TC_Open Home page</v>
      </c>
      <c r="M10" s="2">
        <f t="shared" si="1"/>
        <v>2710</v>
      </c>
      <c r="N10" s="2">
        <f t="shared" si="0"/>
        <v>787.65</v>
      </c>
      <c r="O10" s="2">
        <f t="shared" si="0"/>
        <v>2290</v>
      </c>
      <c r="P10" s="2">
        <f t="shared" si="0"/>
        <v>7600</v>
      </c>
      <c r="Q10" s="2">
        <f t="shared" si="0"/>
        <v>20450</v>
      </c>
      <c r="R10" s="2">
        <f t="shared" si="0"/>
        <v>0</v>
      </c>
      <c r="S10" s="2">
        <f t="shared" si="0"/>
        <v>20450</v>
      </c>
      <c r="T10" s="3" t="str">
        <f t="shared" si="0"/>
        <v>-</v>
      </c>
    </row>
    <row r="11" spans="2:20" ht="15" thickBot="1" x14ac:dyDescent="0.35">
      <c r="B11" s="2" t="s">
        <v>15</v>
      </c>
      <c r="C11" s="2">
        <v>694</v>
      </c>
      <c r="D11" s="2">
        <v>754.59</v>
      </c>
      <c r="E11" s="2" t="s">
        <v>40</v>
      </c>
      <c r="F11" s="2" t="s">
        <v>115</v>
      </c>
      <c r="G11" s="2" t="s">
        <v>235</v>
      </c>
      <c r="H11" s="2">
        <v>5</v>
      </c>
      <c r="I11" s="2" t="s">
        <v>235</v>
      </c>
      <c r="J11" s="3" t="s">
        <v>2</v>
      </c>
      <c r="L11" s="2" t="str">
        <f t="shared" si="1"/>
        <v>TC_Open Contacts</v>
      </c>
      <c r="M11" s="2">
        <f t="shared" si="1"/>
        <v>694</v>
      </c>
      <c r="N11" s="2">
        <f t="shared" si="0"/>
        <v>754.59</v>
      </c>
      <c r="O11" s="2">
        <f t="shared" si="0"/>
        <v>1760</v>
      </c>
      <c r="P11" s="2">
        <f t="shared" si="0"/>
        <v>5270</v>
      </c>
      <c r="Q11" s="2">
        <f t="shared" si="0"/>
        <v>19110</v>
      </c>
      <c r="R11" s="2">
        <f t="shared" si="0"/>
        <v>5</v>
      </c>
      <c r="S11" s="2">
        <f t="shared" si="0"/>
        <v>19110</v>
      </c>
      <c r="T11" s="3" t="str">
        <f t="shared" si="0"/>
        <v>-</v>
      </c>
    </row>
    <row r="12" spans="2:20" ht="15" thickBot="1" x14ac:dyDescent="0.35">
      <c r="B12" s="2" t="s">
        <v>17</v>
      </c>
      <c r="C12" s="2">
        <v>4</v>
      </c>
      <c r="D12" s="2">
        <v>714.17</v>
      </c>
      <c r="E12" s="2" t="s">
        <v>236</v>
      </c>
      <c r="F12" s="2" t="s">
        <v>236</v>
      </c>
      <c r="G12" s="2" t="s">
        <v>236</v>
      </c>
      <c r="H12" s="2">
        <v>171</v>
      </c>
      <c r="I12" s="2" t="s">
        <v>236</v>
      </c>
      <c r="J12" s="3" t="s">
        <v>2</v>
      </c>
      <c r="L12" s="2" t="str">
        <f t="shared" si="1"/>
        <v>TC_Ed_Open login page</v>
      </c>
      <c r="M12" s="2">
        <f t="shared" si="1"/>
        <v>4</v>
      </c>
      <c r="N12" s="2">
        <f t="shared" si="0"/>
        <v>714.17</v>
      </c>
      <c r="O12" s="2">
        <f t="shared" si="0"/>
        <v>1820</v>
      </c>
      <c r="P12" s="2">
        <f t="shared" si="0"/>
        <v>1820</v>
      </c>
      <c r="Q12" s="2">
        <f t="shared" si="0"/>
        <v>1820</v>
      </c>
      <c r="R12" s="2">
        <f t="shared" si="0"/>
        <v>171</v>
      </c>
      <c r="S12" s="2">
        <f t="shared" si="0"/>
        <v>1820</v>
      </c>
      <c r="T12" s="3" t="str">
        <f t="shared" si="0"/>
        <v>-</v>
      </c>
    </row>
    <row r="13" spans="2:20" ht="15" thickBot="1" x14ac:dyDescent="0.35">
      <c r="B13" s="2" t="s">
        <v>19</v>
      </c>
      <c r="C13" s="2">
        <v>152</v>
      </c>
      <c r="D13" s="2">
        <v>722.12</v>
      </c>
      <c r="E13" s="2" t="s">
        <v>155</v>
      </c>
      <c r="F13" s="2" t="s">
        <v>237</v>
      </c>
      <c r="G13" s="2" t="s">
        <v>237</v>
      </c>
      <c r="H13" s="2">
        <v>8</v>
      </c>
      <c r="I13" s="2" t="s">
        <v>237</v>
      </c>
      <c r="J13" s="3" t="s">
        <v>2</v>
      </c>
      <c r="L13" s="2" t="str">
        <f t="shared" si="1"/>
        <v>TC_Ed_Open Random post</v>
      </c>
      <c r="M13" s="2">
        <f t="shared" si="1"/>
        <v>152</v>
      </c>
      <c r="N13" s="2">
        <f t="shared" si="0"/>
        <v>722.12</v>
      </c>
      <c r="O13" s="2">
        <f t="shared" si="0"/>
        <v>1830</v>
      </c>
      <c r="P13" s="2">
        <f t="shared" si="0"/>
        <v>7800</v>
      </c>
      <c r="Q13" s="2">
        <f t="shared" si="0"/>
        <v>7800</v>
      </c>
      <c r="R13" s="2">
        <f t="shared" si="0"/>
        <v>8</v>
      </c>
      <c r="S13" s="2">
        <f t="shared" si="0"/>
        <v>7800</v>
      </c>
      <c r="T13" s="3" t="str">
        <f t="shared" si="0"/>
        <v>-</v>
      </c>
    </row>
    <row r="14" spans="2:20" ht="15" thickBot="1" x14ac:dyDescent="0.35">
      <c r="B14" s="2" t="s">
        <v>20</v>
      </c>
      <c r="C14" s="2">
        <v>152</v>
      </c>
      <c r="D14" s="2">
        <v>901.49</v>
      </c>
      <c r="E14" s="2" t="s">
        <v>13</v>
      </c>
      <c r="F14" s="2" t="s">
        <v>238</v>
      </c>
      <c r="G14" s="2" t="s">
        <v>239</v>
      </c>
      <c r="H14" s="2">
        <v>7</v>
      </c>
      <c r="I14" s="2" t="s">
        <v>239</v>
      </c>
      <c r="J14" s="3" t="s">
        <v>2</v>
      </c>
      <c r="L14" s="2" t="str">
        <f>IF(ISERR(FIND(" K",B14,1)),B14,REPLACE(B14,FIND(" K",B14,1),2,"")*1000)</f>
        <v>TC_Ed_Open Predefined Date</v>
      </c>
      <c r="M14" s="2">
        <f t="shared" si="1"/>
        <v>152</v>
      </c>
      <c r="N14" s="2">
        <f t="shared" si="0"/>
        <v>901.49</v>
      </c>
      <c r="O14" s="2">
        <f t="shared" si="0"/>
        <v>1410</v>
      </c>
      <c r="P14" s="2">
        <f t="shared" si="0"/>
        <v>15340</v>
      </c>
      <c r="Q14" s="2">
        <f t="shared" si="0"/>
        <v>19150</v>
      </c>
      <c r="R14" s="2">
        <f t="shared" si="0"/>
        <v>7</v>
      </c>
      <c r="S14" s="2">
        <f t="shared" si="0"/>
        <v>19150</v>
      </c>
      <c r="T14" s="3" t="str">
        <f t="shared" si="0"/>
        <v>-</v>
      </c>
    </row>
    <row r="15" spans="2:20" ht="15" thickBot="1" x14ac:dyDescent="0.35">
      <c r="B15" s="2" t="s">
        <v>21</v>
      </c>
      <c r="C15" s="2">
        <v>4</v>
      </c>
      <c r="D15" s="2">
        <v>212.42</v>
      </c>
      <c r="E15" s="2">
        <v>718</v>
      </c>
      <c r="F15" s="2">
        <v>718</v>
      </c>
      <c r="G15" s="2">
        <v>718</v>
      </c>
      <c r="H15" s="2">
        <v>14</v>
      </c>
      <c r="I15" s="2">
        <v>718</v>
      </c>
      <c r="J15" s="3" t="s">
        <v>2</v>
      </c>
      <c r="L15" s="2" t="str">
        <f t="shared" si="1"/>
        <v>TC_Ed_Open Home page</v>
      </c>
      <c r="M15" s="2">
        <f t="shared" si="1"/>
        <v>4</v>
      </c>
      <c r="N15" s="2">
        <f t="shared" si="0"/>
        <v>212.42</v>
      </c>
      <c r="O15" s="2">
        <f t="shared" si="0"/>
        <v>718</v>
      </c>
      <c r="P15" s="2">
        <f t="shared" si="0"/>
        <v>718</v>
      </c>
      <c r="Q15" s="2">
        <f t="shared" si="0"/>
        <v>718</v>
      </c>
      <c r="R15" s="2">
        <f t="shared" si="0"/>
        <v>14</v>
      </c>
      <c r="S15" s="2">
        <f t="shared" si="0"/>
        <v>718</v>
      </c>
      <c r="T15" s="3" t="str">
        <f t="shared" si="0"/>
        <v>-</v>
      </c>
    </row>
    <row r="16" spans="2:20" ht="15" thickBot="1" x14ac:dyDescent="0.35">
      <c r="B16" s="2" t="s">
        <v>22</v>
      </c>
      <c r="C16" s="2">
        <v>4</v>
      </c>
      <c r="D16" s="2">
        <v>293.79000000000002</v>
      </c>
      <c r="E16" s="2" t="s">
        <v>104</v>
      </c>
      <c r="F16" s="2" t="s">
        <v>104</v>
      </c>
      <c r="G16" s="2" t="s">
        <v>104</v>
      </c>
      <c r="H16" s="2">
        <v>37</v>
      </c>
      <c r="I16" s="2" t="s">
        <v>104</v>
      </c>
      <c r="J16" s="3" t="s">
        <v>2</v>
      </c>
      <c r="L16" s="2" t="str">
        <f t="shared" si="1"/>
        <v>TC_Ed_Login</v>
      </c>
      <c r="M16" s="2">
        <f t="shared" si="1"/>
        <v>4</v>
      </c>
      <c r="N16" s="2">
        <f t="shared" si="0"/>
        <v>293.79000000000002</v>
      </c>
      <c r="O16" s="2">
        <f t="shared" si="0"/>
        <v>2790</v>
      </c>
      <c r="P16" s="2">
        <f t="shared" si="0"/>
        <v>2790</v>
      </c>
      <c r="Q16" s="2">
        <f t="shared" si="0"/>
        <v>2790</v>
      </c>
      <c r="R16" s="2">
        <f t="shared" si="0"/>
        <v>37</v>
      </c>
      <c r="S16" s="2">
        <f t="shared" si="0"/>
        <v>2790</v>
      </c>
      <c r="T16" s="3" t="str">
        <f t="shared" si="0"/>
        <v>-</v>
      </c>
    </row>
    <row r="17" spans="2:20" ht="15" thickBot="1" x14ac:dyDescent="0.35">
      <c r="B17" s="2" t="s">
        <v>23</v>
      </c>
      <c r="C17" s="2">
        <v>2</v>
      </c>
      <c r="D17" s="2">
        <v>887</v>
      </c>
      <c r="E17" s="2">
        <v>948</v>
      </c>
      <c r="F17" s="2">
        <v>948</v>
      </c>
      <c r="G17" s="2">
        <v>948</v>
      </c>
      <c r="H17" s="2">
        <v>704</v>
      </c>
      <c r="I17" s="2">
        <v>948</v>
      </c>
      <c r="J17" s="3" t="s">
        <v>2</v>
      </c>
      <c r="L17" s="2" t="str">
        <f t="shared" si="1"/>
        <v>TC_Ed_LogOff</v>
      </c>
      <c r="M17" s="2">
        <f t="shared" si="1"/>
        <v>2</v>
      </c>
      <c r="N17" s="2">
        <f t="shared" si="0"/>
        <v>887</v>
      </c>
      <c r="O17" s="2">
        <f t="shared" si="0"/>
        <v>948</v>
      </c>
      <c r="P17" s="2">
        <f t="shared" si="0"/>
        <v>948</v>
      </c>
      <c r="Q17" s="2">
        <f t="shared" si="0"/>
        <v>948</v>
      </c>
      <c r="R17" s="2">
        <f t="shared" si="0"/>
        <v>704</v>
      </c>
      <c r="S17" s="2">
        <f t="shared" si="0"/>
        <v>948</v>
      </c>
      <c r="T17" s="3" t="str">
        <f t="shared" si="0"/>
        <v>-</v>
      </c>
    </row>
    <row r="18" spans="2:20" ht="15" thickBot="1" x14ac:dyDescent="0.35">
      <c r="B18" s="2" t="s">
        <v>24</v>
      </c>
      <c r="C18" s="2">
        <v>20</v>
      </c>
      <c r="D18" s="2">
        <v>947.75</v>
      </c>
      <c r="E18" s="2" t="s">
        <v>186</v>
      </c>
      <c r="F18" s="2" t="s">
        <v>181</v>
      </c>
      <c r="G18" s="2" t="s">
        <v>181</v>
      </c>
      <c r="H18" s="2">
        <v>100</v>
      </c>
      <c r="I18" s="2" t="s">
        <v>181</v>
      </c>
      <c r="J18" s="3" t="s">
        <v>2</v>
      </c>
      <c r="L18" s="2" t="str">
        <f t="shared" si="1"/>
        <v>TC_Ad_Open login page</v>
      </c>
      <c r="M18" s="2">
        <f t="shared" si="1"/>
        <v>20</v>
      </c>
      <c r="N18" s="2">
        <f t="shared" si="0"/>
        <v>947.75</v>
      </c>
      <c r="O18" s="2">
        <f t="shared" si="0"/>
        <v>2950</v>
      </c>
      <c r="P18" s="2">
        <f t="shared" si="0"/>
        <v>3890</v>
      </c>
      <c r="Q18" s="2">
        <f t="shared" si="0"/>
        <v>3890</v>
      </c>
      <c r="R18" s="2">
        <f t="shared" si="0"/>
        <v>100</v>
      </c>
      <c r="S18" s="2">
        <f t="shared" si="0"/>
        <v>3890</v>
      </c>
      <c r="T18" s="3" t="str">
        <f t="shared" si="0"/>
        <v>-</v>
      </c>
    </row>
    <row r="19" spans="2:20" ht="15" thickBot="1" x14ac:dyDescent="0.35">
      <c r="B19" s="2" t="s">
        <v>25</v>
      </c>
      <c r="C19" s="2">
        <v>195</v>
      </c>
      <c r="D19" s="2" t="s">
        <v>102</v>
      </c>
      <c r="E19" s="2" t="s">
        <v>151</v>
      </c>
      <c r="F19" s="2" t="s">
        <v>240</v>
      </c>
      <c r="G19" s="2" t="s">
        <v>241</v>
      </c>
      <c r="H19" s="2">
        <v>33</v>
      </c>
      <c r="I19" s="2" t="s">
        <v>241</v>
      </c>
      <c r="J19" s="3" t="s">
        <v>2</v>
      </c>
      <c r="L19" s="2" t="str">
        <f t="shared" si="1"/>
        <v>TC_Ad_Open Users page</v>
      </c>
      <c r="M19" s="2">
        <f t="shared" si="1"/>
        <v>195</v>
      </c>
      <c r="N19" s="2">
        <f t="shared" si="1"/>
        <v>1530</v>
      </c>
      <c r="O19" s="2">
        <f t="shared" si="1"/>
        <v>7200</v>
      </c>
      <c r="P19" s="2">
        <f t="shared" si="1"/>
        <v>8580</v>
      </c>
      <c r="Q19" s="2">
        <f t="shared" si="1"/>
        <v>9100</v>
      </c>
      <c r="R19" s="2">
        <f t="shared" si="1"/>
        <v>33</v>
      </c>
      <c r="S19" s="2">
        <f t="shared" si="1"/>
        <v>9100</v>
      </c>
      <c r="T19" s="3" t="str">
        <f t="shared" si="1"/>
        <v>-</v>
      </c>
    </row>
    <row r="20" spans="2:20" ht="15" thickBot="1" x14ac:dyDescent="0.35">
      <c r="B20" s="2" t="s">
        <v>27</v>
      </c>
      <c r="C20" s="2">
        <v>196</v>
      </c>
      <c r="D20" s="2">
        <v>785.95</v>
      </c>
      <c r="E20" s="2" t="s">
        <v>54</v>
      </c>
      <c r="F20" s="2" t="s">
        <v>242</v>
      </c>
      <c r="G20" s="2" t="s">
        <v>243</v>
      </c>
      <c r="H20" s="2">
        <v>0</v>
      </c>
      <c r="I20" s="2" t="s">
        <v>243</v>
      </c>
      <c r="J20" s="3" t="s">
        <v>2</v>
      </c>
      <c r="L20" s="2" t="str">
        <f t="shared" si="1"/>
        <v>TC_Ad_Open USERS menu</v>
      </c>
      <c r="M20" s="2">
        <f t="shared" si="1"/>
        <v>196</v>
      </c>
      <c r="N20" s="2">
        <f t="shared" si="1"/>
        <v>785.95</v>
      </c>
      <c r="O20" s="2">
        <f t="shared" si="1"/>
        <v>1670</v>
      </c>
      <c r="P20" s="2">
        <f t="shared" si="1"/>
        <v>6700</v>
      </c>
      <c r="Q20" s="2">
        <f t="shared" si="1"/>
        <v>15570</v>
      </c>
      <c r="R20" s="2">
        <f t="shared" si="1"/>
        <v>0</v>
      </c>
      <c r="S20" s="2">
        <f t="shared" si="1"/>
        <v>15570</v>
      </c>
      <c r="T20" s="3" t="str">
        <f t="shared" si="1"/>
        <v>-</v>
      </c>
    </row>
    <row r="21" spans="2:20" ht="15" thickBot="1" x14ac:dyDescent="0.35">
      <c r="B21" s="2" t="s">
        <v>28</v>
      </c>
      <c r="C21" s="2">
        <v>20</v>
      </c>
      <c r="D21" s="2">
        <v>294.98</v>
      </c>
      <c r="E21" s="2" t="s">
        <v>56</v>
      </c>
      <c r="F21" s="2" t="s">
        <v>206</v>
      </c>
      <c r="G21" s="2" t="s">
        <v>206</v>
      </c>
      <c r="H21" s="2">
        <v>10</v>
      </c>
      <c r="I21" s="2" t="s">
        <v>206</v>
      </c>
      <c r="J21" s="3" t="s">
        <v>2</v>
      </c>
      <c r="L21" s="2" t="str">
        <f t="shared" si="1"/>
        <v>TC_Ad_Open Home page</v>
      </c>
      <c r="M21" s="2">
        <f t="shared" si="1"/>
        <v>20</v>
      </c>
      <c r="N21" s="2">
        <f t="shared" si="1"/>
        <v>294.98</v>
      </c>
      <c r="O21" s="2">
        <f t="shared" si="1"/>
        <v>1160</v>
      </c>
      <c r="P21" s="2">
        <f t="shared" si="1"/>
        <v>1370</v>
      </c>
      <c r="Q21" s="2">
        <f t="shared" si="1"/>
        <v>1370</v>
      </c>
      <c r="R21" s="2">
        <f t="shared" si="1"/>
        <v>10</v>
      </c>
      <c r="S21" s="2">
        <f t="shared" si="1"/>
        <v>1370</v>
      </c>
      <c r="T21" s="3" t="str">
        <f t="shared" si="1"/>
        <v>-</v>
      </c>
    </row>
    <row r="22" spans="2:20" ht="15" thickBot="1" x14ac:dyDescent="0.35">
      <c r="B22" s="2" t="s">
        <v>29</v>
      </c>
      <c r="C22" s="2">
        <v>196</v>
      </c>
      <c r="D22" s="2">
        <v>702.24</v>
      </c>
      <c r="E22" s="2" t="s">
        <v>53</v>
      </c>
      <c r="F22" s="2" t="s">
        <v>142</v>
      </c>
      <c r="G22" s="2" t="s">
        <v>244</v>
      </c>
      <c r="H22" s="2">
        <v>2</v>
      </c>
      <c r="I22" s="2" t="s">
        <v>244</v>
      </c>
      <c r="J22" s="3" t="s">
        <v>2</v>
      </c>
      <c r="L22" s="2" t="str">
        <f t="shared" si="1"/>
        <v>TC_Ad_Open Admin Page</v>
      </c>
      <c r="M22" s="2">
        <f t="shared" si="1"/>
        <v>196</v>
      </c>
      <c r="N22" s="2">
        <f t="shared" si="1"/>
        <v>702.24</v>
      </c>
      <c r="O22" s="2">
        <f t="shared" si="1"/>
        <v>1490</v>
      </c>
      <c r="P22" s="2">
        <f t="shared" si="1"/>
        <v>2280</v>
      </c>
      <c r="Q22" s="2">
        <f t="shared" si="1"/>
        <v>19340</v>
      </c>
      <c r="R22" s="2">
        <f t="shared" si="1"/>
        <v>2</v>
      </c>
      <c r="S22" s="2">
        <f t="shared" si="1"/>
        <v>19340</v>
      </c>
      <c r="T22" s="3" t="str">
        <f t="shared" si="1"/>
        <v>-</v>
      </c>
    </row>
    <row r="23" spans="2:20" ht="15" thickBot="1" x14ac:dyDescent="0.35">
      <c r="B23" s="2" t="s">
        <v>31</v>
      </c>
      <c r="C23" s="2">
        <v>20</v>
      </c>
      <c r="D23" s="2" t="s">
        <v>127</v>
      </c>
      <c r="E23" s="2" t="s">
        <v>245</v>
      </c>
      <c r="F23" s="2" t="s">
        <v>245</v>
      </c>
      <c r="G23" s="2" t="s">
        <v>245</v>
      </c>
      <c r="H23" s="2">
        <v>18</v>
      </c>
      <c r="I23" s="2" t="s">
        <v>245</v>
      </c>
      <c r="J23" s="3" t="s">
        <v>2</v>
      </c>
      <c r="L23" s="2" t="str">
        <f t="shared" si="1"/>
        <v>TC_Ad_Login</v>
      </c>
      <c r="M23" s="2">
        <f t="shared" si="1"/>
        <v>20</v>
      </c>
      <c r="N23" s="2">
        <f t="shared" si="1"/>
        <v>1100</v>
      </c>
      <c r="O23" s="2">
        <f t="shared" si="1"/>
        <v>3880</v>
      </c>
      <c r="P23" s="2">
        <f t="shared" si="1"/>
        <v>3880</v>
      </c>
      <c r="Q23" s="2">
        <f t="shared" si="1"/>
        <v>3880</v>
      </c>
      <c r="R23" s="2">
        <f t="shared" si="1"/>
        <v>18</v>
      </c>
      <c r="S23" s="2">
        <f t="shared" si="1"/>
        <v>3880</v>
      </c>
      <c r="T23" s="3" t="str">
        <f t="shared" si="1"/>
        <v>-</v>
      </c>
    </row>
    <row r="24" spans="2:20" ht="15" thickBot="1" x14ac:dyDescent="0.35">
      <c r="B24" s="2" t="s">
        <v>33</v>
      </c>
      <c r="C24" s="2">
        <v>18</v>
      </c>
      <c r="D24" s="2">
        <v>951.71</v>
      </c>
      <c r="E24" s="2" t="s">
        <v>106</v>
      </c>
      <c r="F24" s="2" t="s">
        <v>106</v>
      </c>
      <c r="G24" s="2" t="s">
        <v>106</v>
      </c>
      <c r="H24" s="2">
        <v>257</v>
      </c>
      <c r="I24" s="2" t="s">
        <v>106</v>
      </c>
      <c r="J24" s="3" t="s">
        <v>2</v>
      </c>
      <c r="L24" s="2" t="str">
        <f t="shared" si="1"/>
        <v>TC_Ad_LogOff</v>
      </c>
      <c r="M24" s="2">
        <f t="shared" si="1"/>
        <v>18</v>
      </c>
      <c r="N24" s="2">
        <f t="shared" si="1"/>
        <v>951.71</v>
      </c>
      <c r="O24" s="2">
        <f t="shared" si="1"/>
        <v>2320</v>
      </c>
      <c r="P24" s="2">
        <f t="shared" si="1"/>
        <v>2320</v>
      </c>
      <c r="Q24" s="2">
        <f t="shared" si="1"/>
        <v>2320</v>
      </c>
      <c r="R24" s="2">
        <f t="shared" si="1"/>
        <v>257</v>
      </c>
      <c r="S24" s="2">
        <f t="shared" si="1"/>
        <v>2320</v>
      </c>
      <c r="T24" s="3" t="str">
        <f t="shared" si="1"/>
        <v>-</v>
      </c>
    </row>
    <row r="25" spans="2:20" ht="15" thickBot="1" x14ac:dyDescent="0.35">
      <c r="B25" s="2" t="s">
        <v>35</v>
      </c>
      <c r="C25" s="2">
        <v>97</v>
      </c>
      <c r="D25" s="2" t="s">
        <v>158</v>
      </c>
      <c r="E25" s="2" t="s">
        <v>154</v>
      </c>
      <c r="F25" s="2" t="s">
        <v>246</v>
      </c>
      <c r="G25" s="2" t="s">
        <v>247</v>
      </c>
      <c r="H25" s="2">
        <v>14</v>
      </c>
      <c r="I25" s="2" t="s">
        <v>247</v>
      </c>
      <c r="J25" s="3" t="s">
        <v>2</v>
      </c>
      <c r="L25" s="2" t="str">
        <f t="shared" si="1"/>
        <v>TC_Ad_Delete user</v>
      </c>
      <c r="M25" s="2">
        <f t="shared" si="1"/>
        <v>97</v>
      </c>
      <c r="N25" s="2">
        <f t="shared" si="1"/>
        <v>1380</v>
      </c>
      <c r="O25" s="2">
        <f t="shared" si="1"/>
        <v>3180</v>
      </c>
      <c r="P25" s="2">
        <f t="shared" si="1"/>
        <v>5600</v>
      </c>
      <c r="Q25" s="2">
        <f t="shared" si="1"/>
        <v>8260</v>
      </c>
      <c r="R25" s="2">
        <f t="shared" si="1"/>
        <v>14</v>
      </c>
      <c r="S25" s="2">
        <f t="shared" si="1"/>
        <v>8260</v>
      </c>
      <c r="T25" s="3" t="str">
        <f t="shared" si="1"/>
        <v>-</v>
      </c>
    </row>
    <row r="26" spans="2:20" ht="15" thickBot="1" x14ac:dyDescent="0.35">
      <c r="B26" s="2" t="s">
        <v>41</v>
      </c>
      <c r="C26" s="2">
        <v>97</v>
      </c>
      <c r="D26" s="2" t="s">
        <v>164</v>
      </c>
      <c r="E26" s="2" t="s">
        <v>201</v>
      </c>
      <c r="F26" s="2" t="s">
        <v>248</v>
      </c>
      <c r="G26" s="2" t="s">
        <v>249</v>
      </c>
      <c r="H26" s="2">
        <v>59</v>
      </c>
      <c r="I26" s="2" t="s">
        <v>249</v>
      </c>
      <c r="J26" s="3" t="s">
        <v>2</v>
      </c>
      <c r="L26" s="2" t="str">
        <f t="shared" si="1"/>
        <v>TC_Ad_Add user</v>
      </c>
      <c r="M26" s="2">
        <f t="shared" si="1"/>
        <v>97</v>
      </c>
      <c r="N26" s="2">
        <f t="shared" si="1"/>
        <v>2500</v>
      </c>
      <c r="O26" s="2">
        <f t="shared" si="1"/>
        <v>8620</v>
      </c>
      <c r="P26" s="2">
        <f t="shared" si="1"/>
        <v>21550</v>
      </c>
      <c r="Q26" s="2">
        <f t="shared" si="1"/>
        <v>22430</v>
      </c>
      <c r="R26" s="2">
        <f t="shared" si="1"/>
        <v>59</v>
      </c>
      <c r="S26" s="2">
        <f t="shared" si="1"/>
        <v>22430</v>
      </c>
      <c r="T26" s="3" t="str">
        <f t="shared" si="1"/>
        <v>-</v>
      </c>
    </row>
    <row r="27" spans="2:20" ht="15" thickBot="1" x14ac:dyDescent="0.35">
      <c r="B27" s="2" t="s">
        <v>37</v>
      </c>
      <c r="C27" s="2">
        <v>152</v>
      </c>
      <c r="D27" s="2" t="s">
        <v>119</v>
      </c>
      <c r="E27" s="2" t="s">
        <v>250</v>
      </c>
      <c r="F27" s="2" t="s">
        <v>251</v>
      </c>
      <c r="G27" s="2" t="s">
        <v>252</v>
      </c>
      <c r="H27" s="2">
        <v>188</v>
      </c>
      <c r="I27" s="2" t="s">
        <v>252</v>
      </c>
      <c r="J27" s="3">
        <v>83</v>
      </c>
      <c r="L27" s="2" t="str">
        <f t="shared" si="1"/>
        <v>TC_Ed_Editpost</v>
      </c>
      <c r="M27" s="2">
        <f t="shared" si="1"/>
        <v>152</v>
      </c>
      <c r="N27" s="2">
        <f t="shared" si="1"/>
        <v>3190</v>
      </c>
      <c r="O27" s="2">
        <f t="shared" si="1"/>
        <v>9350</v>
      </c>
      <c r="P27" s="2">
        <f t="shared" si="1"/>
        <v>19070</v>
      </c>
      <c r="Q27" s="2">
        <f t="shared" si="1"/>
        <v>27280</v>
      </c>
      <c r="R27" s="2">
        <f t="shared" si="1"/>
        <v>188</v>
      </c>
      <c r="S27" s="2">
        <f t="shared" si="1"/>
        <v>27280</v>
      </c>
      <c r="T27" s="3">
        <f t="shared" si="1"/>
        <v>83</v>
      </c>
    </row>
    <row r="28" spans="2:20" ht="15" thickBot="1" x14ac:dyDescent="0.35">
      <c r="B28" s="2" t="s">
        <v>38</v>
      </c>
      <c r="C28" s="2" t="s">
        <v>116</v>
      </c>
      <c r="D28" s="2">
        <v>905.47</v>
      </c>
      <c r="E28" s="2" t="s">
        <v>153</v>
      </c>
      <c r="F28" s="2" t="s">
        <v>253</v>
      </c>
      <c r="G28" s="2" t="s">
        <v>254</v>
      </c>
      <c r="H28" s="2">
        <v>2</v>
      </c>
      <c r="I28" s="2" t="s">
        <v>254</v>
      </c>
      <c r="J28" s="3">
        <v>26</v>
      </c>
      <c r="L28" s="2" t="str">
        <f t="shared" si="1"/>
        <v>leave a comment</v>
      </c>
      <c r="M28" s="2">
        <f t="shared" si="1"/>
        <v>2400</v>
      </c>
      <c r="N28" s="2">
        <f t="shared" si="1"/>
        <v>905.47</v>
      </c>
      <c r="O28" s="2">
        <f t="shared" si="1"/>
        <v>2220</v>
      </c>
      <c r="P28" s="2">
        <f t="shared" si="1"/>
        <v>6310</v>
      </c>
      <c r="Q28" s="2">
        <f t="shared" si="1"/>
        <v>20420</v>
      </c>
      <c r="R28" s="2">
        <f t="shared" si="1"/>
        <v>2</v>
      </c>
      <c r="S28" s="2">
        <f t="shared" si="1"/>
        <v>20420</v>
      </c>
      <c r="T28" s="3">
        <f t="shared" si="1"/>
        <v>26</v>
      </c>
    </row>
    <row r="29" spans="2:20" ht="15" thickBot="1" x14ac:dyDescent="0.35">
      <c r="B29" s="2" t="s">
        <v>18</v>
      </c>
      <c r="C29" s="2">
        <v>152</v>
      </c>
      <c r="D29" s="2" t="s">
        <v>61</v>
      </c>
      <c r="E29" s="2" t="s">
        <v>255</v>
      </c>
      <c r="F29" s="2" t="s">
        <v>256</v>
      </c>
      <c r="G29" s="2" t="s">
        <v>257</v>
      </c>
      <c r="H29" s="2">
        <v>6</v>
      </c>
      <c r="I29" s="2" t="s">
        <v>257</v>
      </c>
      <c r="J29" s="3">
        <v>3</v>
      </c>
      <c r="L29" s="2" t="str">
        <f t="shared" si="1"/>
        <v>TC_Ed_Open editpost page</v>
      </c>
      <c r="M29" s="2">
        <f t="shared" si="1"/>
        <v>152</v>
      </c>
      <c r="N29" s="2">
        <f t="shared" si="1"/>
        <v>1290</v>
      </c>
      <c r="O29" s="2">
        <f t="shared" si="1"/>
        <v>3410</v>
      </c>
      <c r="P29" s="2">
        <f t="shared" si="1"/>
        <v>5000</v>
      </c>
      <c r="Q29" s="2">
        <f t="shared" si="1"/>
        <v>8340</v>
      </c>
      <c r="R29" s="2">
        <f t="shared" si="1"/>
        <v>6</v>
      </c>
      <c r="S29" s="2">
        <f t="shared" si="1"/>
        <v>8340</v>
      </c>
      <c r="T29" s="3">
        <f t="shared" si="1"/>
        <v>3</v>
      </c>
    </row>
    <row r="30" spans="2:20" ht="15" thickBot="1" x14ac:dyDescent="0.35">
      <c r="B30" s="2" t="s">
        <v>36</v>
      </c>
      <c r="C30" s="2" t="s">
        <v>171</v>
      </c>
      <c r="D30" s="2">
        <v>800.15</v>
      </c>
      <c r="E30" s="2" t="s">
        <v>157</v>
      </c>
      <c r="F30" s="2" t="s">
        <v>258</v>
      </c>
      <c r="G30" s="2" t="s">
        <v>259</v>
      </c>
      <c r="H30" s="2">
        <v>6</v>
      </c>
      <c r="I30" s="2" t="s">
        <v>260</v>
      </c>
      <c r="J30" s="3">
        <v>1</v>
      </c>
      <c r="L30" s="2" t="str">
        <f t="shared" si="1"/>
        <v>Open first post</v>
      </c>
      <c r="M30" s="2">
        <f t="shared" si="1"/>
        <v>4160</v>
      </c>
      <c r="N30" s="2">
        <f t="shared" si="1"/>
        <v>800.15</v>
      </c>
      <c r="O30" s="2">
        <f t="shared" si="1"/>
        <v>2170</v>
      </c>
      <c r="P30" s="2">
        <f t="shared" si="1"/>
        <v>8740</v>
      </c>
      <c r="Q30" s="2">
        <f t="shared" si="1"/>
        <v>20400</v>
      </c>
      <c r="R30" s="2">
        <f t="shared" si="1"/>
        <v>6</v>
      </c>
      <c r="S30" s="2">
        <f t="shared" si="1"/>
        <v>20410</v>
      </c>
      <c r="T30" s="3">
        <f t="shared" si="1"/>
        <v>1</v>
      </c>
    </row>
    <row r="31" spans="2:20" ht="15" thickBot="1" x14ac:dyDescent="0.35">
      <c r="B31" s="2" t="s">
        <v>42</v>
      </c>
      <c r="C31" s="2" t="s">
        <v>261</v>
      </c>
      <c r="D31" s="2">
        <v>828.11</v>
      </c>
      <c r="E31" s="2" t="s">
        <v>262</v>
      </c>
      <c r="F31" s="2" t="s">
        <v>263</v>
      </c>
      <c r="G31" s="2" t="s">
        <v>264</v>
      </c>
      <c r="H31" s="2">
        <v>5</v>
      </c>
      <c r="I31" s="2" t="s">
        <v>231</v>
      </c>
      <c r="J31" s="3">
        <v>1</v>
      </c>
      <c r="L31" s="2" t="str">
        <f t="shared" ref="L31" si="2">IF(ISERR(FIND(" K",B31,1)),B31,REPLACE(B31,FIND(" K",B31,1),2,"")*1000)</f>
        <v>Open Random post</v>
      </c>
      <c r="M31" s="2">
        <f t="shared" ref="M31" si="3">IF(ISERR(FIND(" K",C31,1)),C31,REPLACE(C31,FIND(" K",C31,1),2,"")*1000)</f>
        <v>7930</v>
      </c>
      <c r="N31" s="2">
        <f t="shared" ref="N31" si="4">IF(ISERR(FIND(" K",D31,1)),D31,REPLACE(D31,FIND(" K",D31,1),2,"")*1000)</f>
        <v>828.11</v>
      </c>
      <c r="O31" s="2">
        <f t="shared" ref="O31" si="5">IF(ISERR(FIND(" K",E31,1)),E31,REPLACE(E31,FIND(" K",E31,1),2,"")*1000)</f>
        <v>3480</v>
      </c>
      <c r="P31" s="2">
        <f t="shared" ref="P31" si="6">IF(ISERR(FIND(" K",F31,1)),F31,REPLACE(F31,FIND(" K",F31,1),2,"")*1000)</f>
        <v>7060</v>
      </c>
      <c r="Q31" s="2">
        <f t="shared" ref="Q31" si="7">IF(ISERR(FIND(" K",G31,1)),G31,REPLACE(G31,FIND(" K",G31,1),2,"")*1000)</f>
        <v>15800</v>
      </c>
      <c r="R31" s="2">
        <f t="shared" ref="R31" si="8">IF(ISERR(FIND(" K",H31,1)),H31,REPLACE(H31,FIND(" K",H31,1),2,"")*1000)</f>
        <v>5</v>
      </c>
      <c r="S31" s="2">
        <f t="shared" ref="S31" si="9">IF(ISERR(FIND(" K",I31,1)),I31,REPLACE(I31,FIND(" K",I31,1),2,"")*1000)</f>
        <v>20560</v>
      </c>
      <c r="T31" s="3">
        <f t="shared" ref="T31" si="10">IF(ISERR(FIND(" K",J31,1)),J31,REPLACE(J31,FIND(" K",J31,1),2,"")*1000)</f>
        <v>1</v>
      </c>
    </row>
    <row r="33" spans="12:15" x14ac:dyDescent="0.3">
      <c r="L33" s="1" t="s">
        <v>207</v>
      </c>
      <c r="M33" s="1" t="s">
        <v>208</v>
      </c>
    </row>
    <row r="34" spans="12:15" x14ac:dyDescent="0.3">
      <c r="L34" t="s">
        <v>81</v>
      </c>
      <c r="M34">
        <v>68</v>
      </c>
    </row>
    <row r="35" spans="12:15" x14ac:dyDescent="0.3">
      <c r="L35" t="s">
        <v>82</v>
      </c>
      <c r="M35">
        <v>41</v>
      </c>
    </row>
    <row r="36" spans="12:15" x14ac:dyDescent="0.3">
      <c r="L36" t="s">
        <v>83</v>
      </c>
      <c r="M36">
        <v>100</v>
      </c>
    </row>
    <row r="37" spans="12:15" x14ac:dyDescent="0.3">
      <c r="L37" t="s">
        <v>84</v>
      </c>
      <c r="M37">
        <v>90.3</v>
      </c>
    </row>
    <row r="38" spans="12:15" x14ac:dyDescent="0.3">
      <c r="L38" t="s">
        <v>85</v>
      </c>
      <c r="M38">
        <v>85.2</v>
      </c>
    </row>
    <row r="39" spans="12:15" x14ac:dyDescent="0.3">
      <c r="L39" t="s">
        <v>86</v>
      </c>
      <c r="M39">
        <v>81.3</v>
      </c>
    </row>
    <row r="40" spans="12:15" x14ac:dyDescent="0.3">
      <c r="L40" t="s">
        <v>95</v>
      </c>
      <c r="M40" s="26" t="s">
        <v>91</v>
      </c>
      <c r="N40" s="27" t="s">
        <v>212</v>
      </c>
    </row>
    <row r="41" spans="12:15" x14ac:dyDescent="0.3">
      <c r="L41" t="s">
        <v>87</v>
      </c>
      <c r="M41" s="9">
        <f>(O41-N41)/1000</f>
        <v>907.92700000000002</v>
      </c>
      <c r="N41" t="str">
        <f>MID(N40,FIND("&amp;from=",N40,1)+6,13)</f>
        <v>1679601423214</v>
      </c>
      <c r="O41" t="str">
        <f>MID(N40,FIND("&amp;to=",N40,1)+4,13)</f>
        <v>1679602331141</v>
      </c>
    </row>
    <row r="43" spans="12:15" x14ac:dyDescent="0.3">
      <c r="L43" t="s">
        <v>88</v>
      </c>
      <c r="M43">
        <v>35830</v>
      </c>
    </row>
    <row r="44" spans="12:15" x14ac:dyDescent="0.3">
      <c r="L44" t="s">
        <v>89</v>
      </c>
      <c r="M44">
        <v>114</v>
      </c>
    </row>
    <row r="45" spans="12:15" x14ac:dyDescent="0.3">
      <c r="L45" t="s">
        <v>90</v>
      </c>
      <c r="M45" s="8">
        <f>M44/M43*100</f>
        <v>0.3181691320122802</v>
      </c>
    </row>
  </sheetData>
  <hyperlinks>
    <hyperlink ref="N40" r:id="rId1" xr:uid="{F6BE2F2D-2A37-445B-9AD7-2981D6032937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B8CAF-573C-4680-BDE8-1C1B4585A272}">
  <sheetPr>
    <tabColor theme="9" tint="0.59999389629810485"/>
  </sheetPr>
  <dimension ref="B1:T45"/>
  <sheetViews>
    <sheetView topLeftCell="A23" workbookViewId="0">
      <selection activeCell="B2" sqref="B2:J31"/>
    </sheetView>
  </sheetViews>
  <sheetFormatPr defaultRowHeight="14.4" x14ac:dyDescent="0.3"/>
  <cols>
    <col min="2" max="2" width="27.109375" customWidth="1"/>
    <col min="4" max="5" width="12" bestFit="1" customWidth="1"/>
    <col min="12" max="12" width="28.5546875" bestFit="1" customWidth="1"/>
    <col min="14" max="14" width="12" bestFit="1" customWidth="1"/>
  </cols>
  <sheetData>
    <row r="1" spans="2:20" s="1" customFormat="1" x14ac:dyDescent="0.3">
      <c r="B1" s="1" t="str" cm="1">
        <f t="array" aca="1" ref="B1" ca="1">_xlfn.CONCAT("Aggregate report data for ",MID(CELL("filename",A2),SEARCH("]",CELL("filename",A2))+1,31)," (DB mode)")</f>
        <v>Aggregate report data for 300% capacity (DB mode)</v>
      </c>
      <c r="L1" s="1" t="s">
        <v>209</v>
      </c>
    </row>
    <row r="2" spans="2:20" ht="20.399999999999999" x14ac:dyDescent="0.3">
      <c r="B2" s="34" t="s">
        <v>43</v>
      </c>
      <c r="C2" s="34" t="s">
        <v>44</v>
      </c>
      <c r="D2" s="34" t="s">
        <v>45</v>
      </c>
      <c r="E2" s="34" t="s">
        <v>46</v>
      </c>
      <c r="F2" s="34" t="s">
        <v>47</v>
      </c>
      <c r="G2" s="34" t="s">
        <v>48</v>
      </c>
      <c r="H2" s="34" t="s">
        <v>49</v>
      </c>
      <c r="I2" s="34" t="s">
        <v>50</v>
      </c>
      <c r="J2" s="34" t="s">
        <v>51</v>
      </c>
      <c r="L2" s="23" t="s">
        <v>43</v>
      </c>
      <c r="M2" s="23" t="s">
        <v>44</v>
      </c>
      <c r="N2" s="23" t="s">
        <v>45</v>
      </c>
      <c r="O2" s="23" t="s">
        <v>46</v>
      </c>
      <c r="P2" s="23" t="s">
        <v>47</v>
      </c>
      <c r="Q2" s="23" t="s">
        <v>48</v>
      </c>
      <c r="R2" s="23" t="s">
        <v>49</v>
      </c>
      <c r="S2" s="23" t="s">
        <v>50</v>
      </c>
      <c r="T2" s="23" t="s">
        <v>51</v>
      </c>
    </row>
    <row r="3" spans="2:20" ht="15" thickBot="1" x14ac:dyDescent="0.35">
      <c r="B3" s="2" t="s">
        <v>0</v>
      </c>
      <c r="C3" s="2">
        <v>395</v>
      </c>
      <c r="D3" s="2" t="s">
        <v>129</v>
      </c>
      <c r="E3" s="2" t="s">
        <v>125</v>
      </c>
      <c r="F3" s="2" t="s">
        <v>265</v>
      </c>
      <c r="G3" s="2" t="s">
        <v>250</v>
      </c>
      <c r="H3" s="2">
        <v>8</v>
      </c>
      <c r="I3" s="2" t="s">
        <v>250</v>
      </c>
      <c r="J3" s="3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395</v>
      </c>
      <c r="N3" s="2">
        <f t="shared" ref="N3:T18" si="0">IF(ISERR(FIND(" K",D3,1)),D3,REPLACE(D3,FIND(" K",D3,1),2,"")*1000)</f>
        <v>1580</v>
      </c>
      <c r="O3" s="2">
        <f t="shared" si="0"/>
        <v>4270</v>
      </c>
      <c r="P3" s="2">
        <f t="shared" si="0"/>
        <v>8160</v>
      </c>
      <c r="Q3" s="2">
        <f t="shared" si="0"/>
        <v>9350</v>
      </c>
      <c r="R3" s="2">
        <f t="shared" si="0"/>
        <v>8</v>
      </c>
      <c r="S3" s="2">
        <f t="shared" si="0"/>
        <v>9350</v>
      </c>
      <c r="T3" s="3" t="str">
        <f t="shared" si="0"/>
        <v>-</v>
      </c>
    </row>
    <row r="4" spans="2:20" ht="15" thickBot="1" x14ac:dyDescent="0.35">
      <c r="B4" s="2" t="s">
        <v>3</v>
      </c>
      <c r="C4" s="2" t="s">
        <v>266</v>
      </c>
      <c r="D4" s="2" t="s">
        <v>267</v>
      </c>
      <c r="E4" s="2" t="s">
        <v>147</v>
      </c>
      <c r="F4" s="2" t="s">
        <v>268</v>
      </c>
      <c r="G4" s="2" t="s">
        <v>269</v>
      </c>
      <c r="H4" s="2">
        <v>0</v>
      </c>
      <c r="I4" s="2" t="s">
        <v>269</v>
      </c>
      <c r="J4" s="3" t="s">
        <v>2</v>
      </c>
      <c r="L4" s="2" t="str">
        <f t="shared" ref="L4:T30" si="1">IF(ISERR(FIND(" K",B4,1)),B4,REPLACE(B4,FIND(" K",B4,1),2,"")*1000)</f>
        <v>TC_Search by Name</v>
      </c>
      <c r="M4" s="2">
        <f t="shared" si="1"/>
        <v>5350</v>
      </c>
      <c r="N4" s="2">
        <f t="shared" si="0"/>
        <v>1620</v>
      </c>
      <c r="O4" s="2">
        <f t="shared" si="0"/>
        <v>4310</v>
      </c>
      <c r="P4" s="2">
        <f t="shared" si="0"/>
        <v>5850</v>
      </c>
      <c r="Q4" s="2">
        <f t="shared" si="0"/>
        <v>9910</v>
      </c>
      <c r="R4" s="2">
        <f t="shared" si="0"/>
        <v>0</v>
      </c>
      <c r="S4" s="2">
        <f t="shared" si="0"/>
        <v>9910</v>
      </c>
      <c r="T4" s="3" t="str">
        <f t="shared" si="0"/>
        <v>-</v>
      </c>
    </row>
    <row r="5" spans="2:20" ht="15" thickBot="1" x14ac:dyDescent="0.35">
      <c r="B5" s="2" t="s">
        <v>4</v>
      </c>
      <c r="C5" s="2" t="s">
        <v>34</v>
      </c>
      <c r="D5" s="2" t="s">
        <v>52</v>
      </c>
      <c r="E5" s="2" t="s">
        <v>7</v>
      </c>
      <c r="F5" s="2" t="s">
        <v>270</v>
      </c>
      <c r="G5" s="2" t="s">
        <v>271</v>
      </c>
      <c r="H5" s="2">
        <v>0</v>
      </c>
      <c r="I5" s="2" t="s">
        <v>271</v>
      </c>
      <c r="J5" s="3" t="s">
        <v>2</v>
      </c>
      <c r="L5" s="2" t="str">
        <f t="shared" si="1"/>
        <v>TC_Open Random page &gt;1</v>
      </c>
      <c r="M5" s="2">
        <f t="shared" si="1"/>
        <v>1250</v>
      </c>
      <c r="N5" s="2">
        <f t="shared" si="0"/>
        <v>1420</v>
      </c>
      <c r="O5" s="2">
        <f t="shared" si="0"/>
        <v>3260</v>
      </c>
      <c r="P5" s="2">
        <f t="shared" si="0"/>
        <v>6870</v>
      </c>
      <c r="Q5" s="2">
        <f t="shared" si="0"/>
        <v>7990</v>
      </c>
      <c r="R5" s="2">
        <f t="shared" si="0"/>
        <v>0</v>
      </c>
      <c r="S5" s="2">
        <f t="shared" si="0"/>
        <v>7990</v>
      </c>
      <c r="T5" s="3" t="str">
        <f t="shared" si="0"/>
        <v>-</v>
      </c>
    </row>
    <row r="6" spans="2:20" ht="15" thickBot="1" x14ac:dyDescent="0.35">
      <c r="B6" s="2" t="s">
        <v>5</v>
      </c>
      <c r="C6" s="2">
        <v>11</v>
      </c>
      <c r="D6" s="2" t="s">
        <v>272</v>
      </c>
      <c r="E6" s="2" t="s">
        <v>273</v>
      </c>
      <c r="F6" s="2" t="s">
        <v>273</v>
      </c>
      <c r="G6" s="2" t="s">
        <v>273</v>
      </c>
      <c r="H6" s="2">
        <v>834</v>
      </c>
      <c r="I6" s="2" t="s">
        <v>273</v>
      </c>
      <c r="J6" s="3" t="s">
        <v>2</v>
      </c>
      <c r="L6" s="2" t="str">
        <f t="shared" si="1"/>
        <v>TC_Open Random page =1</v>
      </c>
      <c r="M6" s="2">
        <f t="shared" si="1"/>
        <v>11</v>
      </c>
      <c r="N6" s="2">
        <f t="shared" si="0"/>
        <v>2450</v>
      </c>
      <c r="O6" s="2">
        <f t="shared" si="0"/>
        <v>4220</v>
      </c>
      <c r="P6" s="2">
        <f t="shared" si="0"/>
        <v>4220</v>
      </c>
      <c r="Q6" s="2">
        <f t="shared" si="0"/>
        <v>4220</v>
      </c>
      <c r="R6" s="2">
        <f t="shared" si="0"/>
        <v>834</v>
      </c>
      <c r="S6" s="2">
        <f t="shared" si="0"/>
        <v>4220</v>
      </c>
      <c r="T6" s="3" t="str">
        <f t="shared" si="0"/>
        <v>-</v>
      </c>
    </row>
    <row r="7" spans="2:20" ht="15" thickBot="1" x14ac:dyDescent="0.35">
      <c r="B7" s="2" t="s">
        <v>8</v>
      </c>
      <c r="C7" s="2" t="s">
        <v>40</v>
      </c>
      <c r="D7" s="2" t="s">
        <v>52</v>
      </c>
      <c r="E7" s="2" t="s">
        <v>274</v>
      </c>
      <c r="F7" s="2" t="s">
        <v>275</v>
      </c>
      <c r="G7" s="2" t="s">
        <v>276</v>
      </c>
      <c r="H7" s="2">
        <v>4</v>
      </c>
      <c r="I7" s="2" t="s">
        <v>276</v>
      </c>
      <c r="J7" s="3" t="s">
        <v>2</v>
      </c>
      <c r="L7" s="2" t="str">
        <f t="shared" si="1"/>
        <v>TC_Open Random Date</v>
      </c>
      <c r="M7" s="2">
        <f t="shared" si="1"/>
        <v>1760</v>
      </c>
      <c r="N7" s="2">
        <f t="shared" si="0"/>
        <v>1420</v>
      </c>
      <c r="O7" s="2">
        <f t="shared" si="0"/>
        <v>3760</v>
      </c>
      <c r="P7" s="2">
        <f t="shared" si="0"/>
        <v>6730</v>
      </c>
      <c r="Q7" s="2">
        <f t="shared" si="0"/>
        <v>8119.9999999999991</v>
      </c>
      <c r="R7" s="2">
        <f t="shared" si="0"/>
        <v>4</v>
      </c>
      <c r="S7" s="2">
        <f t="shared" si="0"/>
        <v>8119.9999999999991</v>
      </c>
      <c r="T7" s="3" t="str">
        <f t="shared" si="0"/>
        <v>-</v>
      </c>
    </row>
    <row r="8" spans="2:20" ht="15" thickBot="1" x14ac:dyDescent="0.35">
      <c r="B8" s="2" t="s">
        <v>10</v>
      </c>
      <c r="C8" s="2" t="s">
        <v>277</v>
      </c>
      <c r="D8" s="2" t="s">
        <v>168</v>
      </c>
      <c r="E8" s="2" t="s">
        <v>278</v>
      </c>
      <c r="F8" s="2" t="s">
        <v>268</v>
      </c>
      <c r="G8" s="2" t="s">
        <v>269</v>
      </c>
      <c r="H8" s="2">
        <v>4</v>
      </c>
      <c r="I8" s="2" t="s">
        <v>269</v>
      </c>
      <c r="J8" s="3" t="s">
        <v>2</v>
      </c>
      <c r="L8" s="2" t="str">
        <f t="shared" si="1"/>
        <v>TC_Open Predefined Date</v>
      </c>
      <c r="M8" s="2">
        <f t="shared" si="1"/>
        <v>5510</v>
      </c>
      <c r="N8" s="2">
        <f t="shared" si="0"/>
        <v>1460</v>
      </c>
      <c r="O8" s="2">
        <f t="shared" si="0"/>
        <v>4770</v>
      </c>
      <c r="P8" s="2">
        <f t="shared" si="0"/>
        <v>5850</v>
      </c>
      <c r="Q8" s="2">
        <f t="shared" si="0"/>
        <v>9910</v>
      </c>
      <c r="R8" s="2">
        <f t="shared" si="0"/>
        <v>4</v>
      </c>
      <c r="S8" s="2">
        <f t="shared" si="0"/>
        <v>9910</v>
      </c>
      <c r="T8" s="3" t="str">
        <f t="shared" si="0"/>
        <v>-</v>
      </c>
    </row>
    <row r="9" spans="2:20" ht="15" thickBot="1" x14ac:dyDescent="0.35">
      <c r="B9" s="2" t="s">
        <v>12</v>
      </c>
      <c r="C9" s="2" t="s">
        <v>74</v>
      </c>
      <c r="D9" s="2" t="s">
        <v>32</v>
      </c>
      <c r="E9" s="2" t="s">
        <v>120</v>
      </c>
      <c r="F9" s="2" t="s">
        <v>279</v>
      </c>
      <c r="G9" s="2" t="s">
        <v>257</v>
      </c>
      <c r="H9" s="2">
        <v>0</v>
      </c>
      <c r="I9" s="2" t="s">
        <v>257</v>
      </c>
      <c r="J9" s="3" t="s">
        <v>2</v>
      </c>
      <c r="L9" s="2" t="str">
        <f t="shared" si="1"/>
        <v>TC_Open Large Calendar</v>
      </c>
      <c r="M9" s="2">
        <f t="shared" si="1"/>
        <v>1800</v>
      </c>
      <c r="N9" s="2">
        <f t="shared" si="0"/>
        <v>1480</v>
      </c>
      <c r="O9" s="2">
        <f t="shared" si="0"/>
        <v>4070.0000000000005</v>
      </c>
      <c r="P9" s="2">
        <f t="shared" si="0"/>
        <v>7480</v>
      </c>
      <c r="Q9" s="2">
        <f t="shared" si="0"/>
        <v>8340</v>
      </c>
      <c r="R9" s="2">
        <f t="shared" si="0"/>
        <v>0</v>
      </c>
      <c r="S9" s="2">
        <f t="shared" si="0"/>
        <v>8340</v>
      </c>
      <c r="T9" s="3" t="str">
        <f t="shared" si="0"/>
        <v>-</v>
      </c>
    </row>
    <row r="10" spans="2:20" ht="15" thickBot="1" x14ac:dyDescent="0.35">
      <c r="B10" s="2" t="s">
        <v>14</v>
      </c>
      <c r="C10" s="2" t="s">
        <v>78</v>
      </c>
      <c r="D10" s="2" t="s">
        <v>168</v>
      </c>
      <c r="E10" s="2" t="s">
        <v>245</v>
      </c>
      <c r="F10" s="2" t="s">
        <v>280</v>
      </c>
      <c r="G10" s="2" t="s">
        <v>187</v>
      </c>
      <c r="H10" s="2">
        <v>6</v>
      </c>
      <c r="I10" s="2" t="s">
        <v>187</v>
      </c>
      <c r="J10" s="3" t="s">
        <v>2</v>
      </c>
      <c r="L10" s="2" t="str">
        <f t="shared" si="1"/>
        <v>TC_Open Home page</v>
      </c>
      <c r="M10" s="2">
        <f t="shared" si="1"/>
        <v>2550</v>
      </c>
      <c r="N10" s="2">
        <f t="shared" si="0"/>
        <v>1460</v>
      </c>
      <c r="O10" s="2">
        <f t="shared" si="0"/>
        <v>3880</v>
      </c>
      <c r="P10" s="2">
        <f t="shared" si="0"/>
        <v>7870</v>
      </c>
      <c r="Q10" s="2">
        <f t="shared" si="0"/>
        <v>9900</v>
      </c>
      <c r="R10" s="2">
        <f t="shared" si="0"/>
        <v>6</v>
      </c>
      <c r="S10" s="2">
        <f t="shared" si="0"/>
        <v>9900</v>
      </c>
      <c r="T10" s="3" t="str">
        <f t="shared" si="0"/>
        <v>-</v>
      </c>
    </row>
    <row r="11" spans="2:20" ht="15" thickBot="1" x14ac:dyDescent="0.35">
      <c r="B11" s="2" t="s">
        <v>15</v>
      </c>
      <c r="C11" s="2">
        <v>758</v>
      </c>
      <c r="D11" s="2" t="s">
        <v>9</v>
      </c>
      <c r="E11" s="2" t="s">
        <v>121</v>
      </c>
      <c r="F11" s="2" t="s">
        <v>281</v>
      </c>
      <c r="G11" s="2" t="s">
        <v>282</v>
      </c>
      <c r="H11" s="2">
        <v>4</v>
      </c>
      <c r="I11" s="2" t="s">
        <v>282</v>
      </c>
      <c r="J11" s="3" t="s">
        <v>2</v>
      </c>
      <c r="L11" s="2" t="str">
        <f t="shared" si="1"/>
        <v>TC_Open Contacts</v>
      </c>
      <c r="M11" s="2">
        <f t="shared" si="1"/>
        <v>758</v>
      </c>
      <c r="N11" s="2">
        <f t="shared" si="0"/>
        <v>1440</v>
      </c>
      <c r="O11" s="2">
        <f t="shared" si="0"/>
        <v>3340</v>
      </c>
      <c r="P11" s="2">
        <f t="shared" si="0"/>
        <v>6650</v>
      </c>
      <c r="Q11" s="2">
        <f t="shared" si="0"/>
        <v>8970</v>
      </c>
      <c r="R11" s="2">
        <f t="shared" si="0"/>
        <v>4</v>
      </c>
      <c r="S11" s="2">
        <f t="shared" si="0"/>
        <v>8970</v>
      </c>
      <c r="T11" s="3" t="str">
        <f t="shared" si="0"/>
        <v>-</v>
      </c>
    </row>
    <row r="12" spans="2:20" ht="15" thickBot="1" x14ac:dyDescent="0.35">
      <c r="B12" s="2" t="s">
        <v>17</v>
      </c>
      <c r="C12" s="2">
        <v>4</v>
      </c>
      <c r="D12" s="2" t="s">
        <v>67</v>
      </c>
      <c r="E12" s="2" t="s">
        <v>283</v>
      </c>
      <c r="F12" s="2" t="s">
        <v>283</v>
      </c>
      <c r="G12" s="2" t="s">
        <v>283</v>
      </c>
      <c r="H12" s="2">
        <v>63</v>
      </c>
      <c r="I12" s="2" t="s">
        <v>283</v>
      </c>
      <c r="J12" s="3" t="s">
        <v>2</v>
      </c>
      <c r="L12" s="2" t="str">
        <f t="shared" si="1"/>
        <v>TC_Ed_Open login page</v>
      </c>
      <c r="M12" s="2">
        <f t="shared" si="1"/>
        <v>4</v>
      </c>
      <c r="N12" s="2">
        <f t="shared" si="0"/>
        <v>1400</v>
      </c>
      <c r="O12" s="2">
        <f t="shared" si="0"/>
        <v>5160</v>
      </c>
      <c r="P12" s="2">
        <f t="shared" si="0"/>
        <v>5160</v>
      </c>
      <c r="Q12" s="2">
        <f t="shared" si="0"/>
        <v>5160</v>
      </c>
      <c r="R12" s="2">
        <f t="shared" si="0"/>
        <v>63</v>
      </c>
      <c r="S12" s="2">
        <f t="shared" si="0"/>
        <v>5160</v>
      </c>
      <c r="T12" s="3" t="str">
        <f t="shared" si="0"/>
        <v>-</v>
      </c>
    </row>
    <row r="13" spans="2:20" ht="15" thickBot="1" x14ac:dyDescent="0.35">
      <c r="B13" s="2" t="s">
        <v>18</v>
      </c>
      <c r="C13" s="2">
        <v>113</v>
      </c>
      <c r="D13" s="2" t="s">
        <v>155</v>
      </c>
      <c r="E13" s="2" t="s">
        <v>284</v>
      </c>
      <c r="F13" s="2" t="s">
        <v>191</v>
      </c>
      <c r="G13" s="2" t="s">
        <v>285</v>
      </c>
      <c r="H13" s="2">
        <v>8</v>
      </c>
      <c r="I13" s="2" t="s">
        <v>285</v>
      </c>
      <c r="J13" s="3" t="s">
        <v>2</v>
      </c>
      <c r="L13" s="2" t="str">
        <f t="shared" si="1"/>
        <v>TC_Ed_Open editpost page</v>
      </c>
      <c r="M13" s="2">
        <f t="shared" si="1"/>
        <v>113</v>
      </c>
      <c r="N13" s="2">
        <f t="shared" si="0"/>
        <v>1830</v>
      </c>
      <c r="O13" s="2">
        <f t="shared" si="0"/>
        <v>5890</v>
      </c>
      <c r="P13" s="2">
        <f t="shared" si="0"/>
        <v>7240</v>
      </c>
      <c r="Q13" s="2">
        <f t="shared" si="0"/>
        <v>8220</v>
      </c>
      <c r="R13" s="2">
        <f t="shared" si="0"/>
        <v>8</v>
      </c>
      <c r="S13" s="2">
        <f t="shared" si="0"/>
        <v>8220</v>
      </c>
      <c r="T13" s="3" t="str">
        <f t="shared" si="0"/>
        <v>-</v>
      </c>
    </row>
    <row r="14" spans="2:20" ht="15" thickBot="1" x14ac:dyDescent="0.35">
      <c r="B14" s="2" t="s">
        <v>19</v>
      </c>
      <c r="C14" s="2">
        <v>114</v>
      </c>
      <c r="D14" s="2">
        <v>889.8</v>
      </c>
      <c r="E14" s="2" t="s">
        <v>93</v>
      </c>
      <c r="F14" s="2" t="s">
        <v>156</v>
      </c>
      <c r="G14" s="2" t="s">
        <v>195</v>
      </c>
      <c r="H14" s="2">
        <v>6</v>
      </c>
      <c r="I14" s="2" t="s">
        <v>195</v>
      </c>
      <c r="J14" s="3" t="s">
        <v>2</v>
      </c>
      <c r="L14" s="2" t="str">
        <f>IF(ISERR(FIND(" K",B14,1)),B14,REPLACE(B14,FIND(" K",B14,1),2,"")*1000)</f>
        <v>TC_Ed_Open Random post</v>
      </c>
      <c r="M14" s="2">
        <f t="shared" si="1"/>
        <v>114</v>
      </c>
      <c r="N14" s="2">
        <f t="shared" si="0"/>
        <v>889.8</v>
      </c>
      <c r="O14" s="2">
        <f t="shared" si="0"/>
        <v>2520</v>
      </c>
      <c r="P14" s="2">
        <f t="shared" si="0"/>
        <v>2940</v>
      </c>
      <c r="Q14" s="2">
        <f t="shared" si="0"/>
        <v>4090</v>
      </c>
      <c r="R14" s="2">
        <f t="shared" si="0"/>
        <v>6</v>
      </c>
      <c r="S14" s="2">
        <f t="shared" si="0"/>
        <v>4090</v>
      </c>
      <c r="T14" s="3" t="str">
        <f t="shared" si="0"/>
        <v>-</v>
      </c>
    </row>
    <row r="15" spans="2:20" ht="15" thickBot="1" x14ac:dyDescent="0.35">
      <c r="B15" s="2" t="s">
        <v>20</v>
      </c>
      <c r="C15" s="2">
        <v>114</v>
      </c>
      <c r="D15" s="2">
        <v>942.61</v>
      </c>
      <c r="E15" s="2" t="s">
        <v>123</v>
      </c>
      <c r="F15" s="2" t="s">
        <v>286</v>
      </c>
      <c r="G15" s="2" t="s">
        <v>278</v>
      </c>
      <c r="H15" s="2">
        <v>6</v>
      </c>
      <c r="I15" s="2" t="s">
        <v>278</v>
      </c>
      <c r="J15" s="3" t="s">
        <v>2</v>
      </c>
      <c r="L15" s="2" t="str">
        <f t="shared" si="1"/>
        <v>TC_Ed_Open Predefined Date</v>
      </c>
      <c r="M15" s="2">
        <f t="shared" si="1"/>
        <v>114</v>
      </c>
      <c r="N15" s="2">
        <f t="shared" si="0"/>
        <v>942.61</v>
      </c>
      <c r="O15" s="2">
        <f t="shared" si="0"/>
        <v>2340</v>
      </c>
      <c r="P15" s="2">
        <f t="shared" si="0"/>
        <v>3840</v>
      </c>
      <c r="Q15" s="2">
        <f t="shared" si="0"/>
        <v>4770</v>
      </c>
      <c r="R15" s="2">
        <f t="shared" si="0"/>
        <v>6</v>
      </c>
      <c r="S15" s="2">
        <f t="shared" si="0"/>
        <v>4770</v>
      </c>
      <c r="T15" s="3" t="str">
        <f t="shared" si="0"/>
        <v>-</v>
      </c>
    </row>
    <row r="16" spans="2:20" ht="15" thickBot="1" x14ac:dyDescent="0.35">
      <c r="B16" s="2" t="s">
        <v>21</v>
      </c>
      <c r="C16" s="2">
        <v>4</v>
      </c>
      <c r="D16" s="2">
        <v>525.94000000000005</v>
      </c>
      <c r="E16" s="2" t="s">
        <v>287</v>
      </c>
      <c r="F16" s="2" t="s">
        <v>287</v>
      </c>
      <c r="G16" s="2" t="s">
        <v>287</v>
      </c>
      <c r="H16" s="2">
        <v>15</v>
      </c>
      <c r="I16" s="2" t="s">
        <v>287</v>
      </c>
      <c r="J16" s="3" t="s">
        <v>2</v>
      </c>
      <c r="L16" s="2" t="str">
        <f t="shared" si="1"/>
        <v>TC_Ed_Open Home page</v>
      </c>
      <c r="M16" s="2">
        <f t="shared" si="1"/>
        <v>4</v>
      </c>
      <c r="N16" s="2">
        <f t="shared" si="0"/>
        <v>525.94000000000005</v>
      </c>
      <c r="O16" s="2">
        <f t="shared" si="0"/>
        <v>1920</v>
      </c>
      <c r="P16" s="2">
        <f t="shared" si="0"/>
        <v>1920</v>
      </c>
      <c r="Q16" s="2">
        <f t="shared" si="0"/>
        <v>1920</v>
      </c>
      <c r="R16" s="2">
        <f t="shared" si="0"/>
        <v>15</v>
      </c>
      <c r="S16" s="2">
        <f t="shared" si="0"/>
        <v>1920</v>
      </c>
      <c r="T16" s="3" t="str">
        <f t="shared" si="0"/>
        <v>-</v>
      </c>
    </row>
    <row r="17" spans="2:20" ht="15" thickBot="1" x14ac:dyDescent="0.35">
      <c r="B17" s="2" t="s">
        <v>22</v>
      </c>
      <c r="C17" s="2">
        <v>4</v>
      </c>
      <c r="D17" s="2">
        <v>714.63</v>
      </c>
      <c r="E17" s="2" t="s">
        <v>199</v>
      </c>
      <c r="F17" s="2" t="s">
        <v>199</v>
      </c>
      <c r="G17" s="2" t="s">
        <v>199</v>
      </c>
      <c r="H17" s="2">
        <v>17</v>
      </c>
      <c r="I17" s="2" t="s">
        <v>199</v>
      </c>
      <c r="J17" s="3" t="s">
        <v>2</v>
      </c>
      <c r="L17" s="2" t="str">
        <f t="shared" si="1"/>
        <v>TC_Ed_Login</v>
      </c>
      <c r="M17" s="2">
        <f t="shared" si="1"/>
        <v>4</v>
      </c>
      <c r="N17" s="2">
        <f t="shared" si="0"/>
        <v>714.63</v>
      </c>
      <c r="O17" s="2">
        <f t="shared" si="0"/>
        <v>2830</v>
      </c>
      <c r="P17" s="2">
        <f t="shared" si="0"/>
        <v>2830</v>
      </c>
      <c r="Q17" s="2">
        <f t="shared" si="0"/>
        <v>2830</v>
      </c>
      <c r="R17" s="2">
        <f t="shared" si="0"/>
        <v>17</v>
      </c>
      <c r="S17" s="2">
        <f t="shared" si="0"/>
        <v>2830</v>
      </c>
      <c r="T17" s="3" t="str">
        <f t="shared" si="0"/>
        <v>-</v>
      </c>
    </row>
    <row r="18" spans="2:20" ht="15" thickBot="1" x14ac:dyDescent="0.35">
      <c r="B18" s="2" t="s">
        <v>23</v>
      </c>
      <c r="C18" s="2">
        <v>2</v>
      </c>
      <c r="D18" s="2" t="s">
        <v>148</v>
      </c>
      <c r="E18" s="2" t="s">
        <v>165</v>
      </c>
      <c r="F18" s="2" t="s">
        <v>165</v>
      </c>
      <c r="G18" s="2" t="s">
        <v>165</v>
      </c>
      <c r="H18" s="2" t="s">
        <v>140</v>
      </c>
      <c r="I18" s="2" t="s">
        <v>165</v>
      </c>
      <c r="J18" s="3" t="s">
        <v>2</v>
      </c>
      <c r="L18" s="2" t="str">
        <f t="shared" si="1"/>
        <v>TC_Ed_LogOff</v>
      </c>
      <c r="M18" s="2">
        <f t="shared" si="1"/>
        <v>2</v>
      </c>
      <c r="N18" s="2">
        <f t="shared" si="0"/>
        <v>3640</v>
      </c>
      <c r="O18" s="2">
        <f t="shared" si="0"/>
        <v>4010</v>
      </c>
      <c r="P18" s="2">
        <f t="shared" si="0"/>
        <v>4010</v>
      </c>
      <c r="Q18" s="2">
        <f t="shared" si="0"/>
        <v>4010</v>
      </c>
      <c r="R18" s="2">
        <f t="shared" si="0"/>
        <v>3510</v>
      </c>
      <c r="S18" s="2">
        <f t="shared" si="0"/>
        <v>4010</v>
      </c>
      <c r="T18" s="3" t="str">
        <f t="shared" si="0"/>
        <v>-</v>
      </c>
    </row>
    <row r="19" spans="2:20" ht="15" thickBot="1" x14ac:dyDescent="0.35">
      <c r="B19" s="2" t="s">
        <v>24</v>
      </c>
      <c r="C19" s="2">
        <v>14</v>
      </c>
      <c r="D19" s="2" t="s">
        <v>140</v>
      </c>
      <c r="E19" s="2" t="s">
        <v>288</v>
      </c>
      <c r="F19" s="2" t="s">
        <v>288</v>
      </c>
      <c r="G19" s="2" t="s">
        <v>288</v>
      </c>
      <c r="H19" s="2">
        <v>83</v>
      </c>
      <c r="I19" s="2" t="s">
        <v>288</v>
      </c>
      <c r="J19" s="3" t="s">
        <v>2</v>
      </c>
      <c r="L19" s="2" t="str">
        <f t="shared" si="1"/>
        <v>TC_Ad_Open login page</v>
      </c>
      <c r="M19" s="2">
        <f t="shared" si="1"/>
        <v>14</v>
      </c>
      <c r="N19" s="2">
        <f t="shared" si="1"/>
        <v>3510</v>
      </c>
      <c r="O19" s="2">
        <f t="shared" si="1"/>
        <v>12810</v>
      </c>
      <c r="P19" s="2">
        <f t="shared" si="1"/>
        <v>12810</v>
      </c>
      <c r="Q19" s="2">
        <f t="shared" si="1"/>
        <v>12810</v>
      </c>
      <c r="R19" s="2">
        <f t="shared" si="1"/>
        <v>83</v>
      </c>
      <c r="S19" s="2">
        <f t="shared" si="1"/>
        <v>12810</v>
      </c>
      <c r="T19" s="3" t="str">
        <f t="shared" si="1"/>
        <v>-</v>
      </c>
    </row>
    <row r="20" spans="2:20" ht="15" thickBot="1" x14ac:dyDescent="0.35">
      <c r="B20" s="2" t="s">
        <v>25</v>
      </c>
      <c r="C20" s="2">
        <v>132</v>
      </c>
      <c r="D20" s="2" t="s">
        <v>184</v>
      </c>
      <c r="E20" s="2" t="s">
        <v>108</v>
      </c>
      <c r="F20" s="2" t="s">
        <v>289</v>
      </c>
      <c r="G20" s="2" t="s">
        <v>290</v>
      </c>
      <c r="H20" s="2">
        <v>25</v>
      </c>
      <c r="I20" s="2" t="s">
        <v>290</v>
      </c>
      <c r="J20" s="3" t="s">
        <v>2</v>
      </c>
      <c r="L20" s="2" t="str">
        <f t="shared" si="1"/>
        <v>TC_Ad_Open Users page</v>
      </c>
      <c r="M20" s="2">
        <f t="shared" si="1"/>
        <v>132</v>
      </c>
      <c r="N20" s="2">
        <f t="shared" si="1"/>
        <v>2080</v>
      </c>
      <c r="O20" s="2">
        <f t="shared" si="1"/>
        <v>5880</v>
      </c>
      <c r="P20" s="2">
        <f t="shared" si="1"/>
        <v>7920</v>
      </c>
      <c r="Q20" s="2">
        <f t="shared" si="1"/>
        <v>9670</v>
      </c>
      <c r="R20" s="2">
        <f t="shared" si="1"/>
        <v>25</v>
      </c>
      <c r="S20" s="2">
        <f t="shared" si="1"/>
        <v>9670</v>
      </c>
      <c r="T20" s="3" t="str">
        <f t="shared" si="1"/>
        <v>-</v>
      </c>
    </row>
    <row r="21" spans="2:20" ht="15" thickBot="1" x14ac:dyDescent="0.35">
      <c r="B21" s="2" t="s">
        <v>27</v>
      </c>
      <c r="C21" s="2">
        <v>133</v>
      </c>
      <c r="D21" s="2" t="s">
        <v>127</v>
      </c>
      <c r="E21" s="2" t="s">
        <v>117</v>
      </c>
      <c r="F21" s="2" t="s">
        <v>291</v>
      </c>
      <c r="G21" s="2" t="s">
        <v>292</v>
      </c>
      <c r="H21" s="2">
        <v>3</v>
      </c>
      <c r="I21" s="2" t="s">
        <v>292</v>
      </c>
      <c r="J21" s="3" t="s">
        <v>2</v>
      </c>
      <c r="L21" s="2" t="str">
        <f t="shared" si="1"/>
        <v>TC_Ad_Open USERS menu</v>
      </c>
      <c r="M21" s="2">
        <f t="shared" si="1"/>
        <v>133</v>
      </c>
      <c r="N21" s="2">
        <f t="shared" si="1"/>
        <v>1100</v>
      </c>
      <c r="O21" s="2">
        <f t="shared" si="1"/>
        <v>3300</v>
      </c>
      <c r="P21" s="2">
        <f t="shared" si="1"/>
        <v>5640</v>
      </c>
      <c r="Q21" s="2">
        <f t="shared" si="1"/>
        <v>6750</v>
      </c>
      <c r="R21" s="2">
        <f t="shared" si="1"/>
        <v>3</v>
      </c>
      <c r="S21" s="2">
        <f t="shared" si="1"/>
        <v>6750</v>
      </c>
      <c r="T21" s="3" t="str">
        <f t="shared" si="1"/>
        <v>-</v>
      </c>
    </row>
    <row r="22" spans="2:20" ht="15" thickBot="1" x14ac:dyDescent="0.35">
      <c r="B22" s="2" t="s">
        <v>28</v>
      </c>
      <c r="C22" s="2">
        <v>14</v>
      </c>
      <c r="D22" s="2">
        <v>625.67999999999995</v>
      </c>
      <c r="E22" s="2" t="s">
        <v>182</v>
      </c>
      <c r="F22" s="2" t="s">
        <v>153</v>
      </c>
      <c r="G22" s="2" t="s">
        <v>153</v>
      </c>
      <c r="H22" s="2">
        <v>11</v>
      </c>
      <c r="I22" s="2" t="s">
        <v>153</v>
      </c>
      <c r="J22" s="3" t="s">
        <v>2</v>
      </c>
      <c r="L22" s="2" t="str">
        <f t="shared" si="1"/>
        <v>TC_Ad_Open Home page</v>
      </c>
      <c r="M22" s="2">
        <f t="shared" si="1"/>
        <v>14</v>
      </c>
      <c r="N22" s="2">
        <f t="shared" si="1"/>
        <v>625.67999999999995</v>
      </c>
      <c r="O22" s="2">
        <f t="shared" si="1"/>
        <v>2200</v>
      </c>
      <c r="P22" s="2">
        <f t="shared" si="1"/>
        <v>2220</v>
      </c>
      <c r="Q22" s="2">
        <f t="shared" si="1"/>
        <v>2220</v>
      </c>
      <c r="R22" s="2">
        <f t="shared" si="1"/>
        <v>11</v>
      </c>
      <c r="S22" s="2">
        <f t="shared" si="1"/>
        <v>2220</v>
      </c>
      <c r="T22" s="3" t="str">
        <f t="shared" si="1"/>
        <v>-</v>
      </c>
    </row>
    <row r="23" spans="2:20" ht="15" thickBot="1" x14ac:dyDescent="0.35">
      <c r="B23" s="2" t="s">
        <v>29</v>
      </c>
      <c r="C23" s="2">
        <v>133</v>
      </c>
      <c r="D23" s="2">
        <v>900.85</v>
      </c>
      <c r="E23" s="2" t="s">
        <v>75</v>
      </c>
      <c r="F23" s="2" t="s">
        <v>7</v>
      </c>
      <c r="G23" s="2" t="s">
        <v>117</v>
      </c>
      <c r="H23" s="2">
        <v>2</v>
      </c>
      <c r="I23" s="2" t="s">
        <v>117</v>
      </c>
      <c r="J23" s="3" t="s">
        <v>2</v>
      </c>
      <c r="L23" s="2" t="str">
        <f t="shared" si="1"/>
        <v>TC_Ad_Open Admin Page</v>
      </c>
      <c r="M23" s="2">
        <f t="shared" si="1"/>
        <v>133</v>
      </c>
      <c r="N23" s="2">
        <f t="shared" si="1"/>
        <v>900.85</v>
      </c>
      <c r="O23" s="2">
        <f t="shared" si="1"/>
        <v>2380</v>
      </c>
      <c r="P23" s="2">
        <f t="shared" si="1"/>
        <v>3260</v>
      </c>
      <c r="Q23" s="2">
        <f t="shared" si="1"/>
        <v>3300</v>
      </c>
      <c r="R23" s="2">
        <f t="shared" si="1"/>
        <v>2</v>
      </c>
      <c r="S23" s="2">
        <f t="shared" si="1"/>
        <v>3300</v>
      </c>
      <c r="T23" s="3" t="str">
        <f t="shared" si="1"/>
        <v>-</v>
      </c>
    </row>
    <row r="24" spans="2:20" ht="15" thickBot="1" x14ac:dyDescent="0.35">
      <c r="B24" s="2" t="s">
        <v>31</v>
      </c>
      <c r="C24" s="2">
        <v>14</v>
      </c>
      <c r="D24" s="2" t="s">
        <v>193</v>
      </c>
      <c r="E24" s="2" t="s">
        <v>293</v>
      </c>
      <c r="F24" s="2" t="s">
        <v>293</v>
      </c>
      <c r="G24" s="2" t="s">
        <v>293</v>
      </c>
      <c r="H24" s="2">
        <v>19</v>
      </c>
      <c r="I24" s="2" t="s">
        <v>293</v>
      </c>
      <c r="J24" s="3" t="s">
        <v>2</v>
      </c>
      <c r="L24" s="2" t="str">
        <f t="shared" si="1"/>
        <v>TC_Ad_Login</v>
      </c>
      <c r="M24" s="2">
        <f t="shared" si="1"/>
        <v>14</v>
      </c>
      <c r="N24" s="2">
        <f t="shared" si="1"/>
        <v>1740</v>
      </c>
      <c r="O24" s="2">
        <f t="shared" si="1"/>
        <v>5480</v>
      </c>
      <c r="P24" s="2">
        <f t="shared" si="1"/>
        <v>5480</v>
      </c>
      <c r="Q24" s="2">
        <f t="shared" si="1"/>
        <v>5480</v>
      </c>
      <c r="R24" s="2">
        <f t="shared" si="1"/>
        <v>19</v>
      </c>
      <c r="S24" s="2">
        <f t="shared" si="1"/>
        <v>5480</v>
      </c>
      <c r="T24" s="3" t="str">
        <f t="shared" si="1"/>
        <v>-</v>
      </c>
    </row>
    <row r="25" spans="2:20" ht="15" thickBot="1" x14ac:dyDescent="0.35">
      <c r="B25" s="2" t="s">
        <v>33</v>
      </c>
      <c r="C25" s="2">
        <v>12</v>
      </c>
      <c r="D25" s="2" t="s">
        <v>92</v>
      </c>
      <c r="E25" s="2" t="s">
        <v>294</v>
      </c>
      <c r="F25" s="2" t="s">
        <v>294</v>
      </c>
      <c r="G25" s="2" t="s">
        <v>294</v>
      </c>
      <c r="H25" s="2">
        <v>114</v>
      </c>
      <c r="I25" s="2" t="s">
        <v>294</v>
      </c>
      <c r="J25" s="3" t="s">
        <v>2</v>
      </c>
      <c r="L25" s="2" t="str">
        <f t="shared" si="1"/>
        <v>TC_Ad_LogOff</v>
      </c>
      <c r="M25" s="2">
        <f t="shared" si="1"/>
        <v>12</v>
      </c>
      <c r="N25" s="2">
        <f t="shared" si="1"/>
        <v>1660</v>
      </c>
      <c r="O25" s="2">
        <f t="shared" si="1"/>
        <v>4910</v>
      </c>
      <c r="P25" s="2">
        <f t="shared" si="1"/>
        <v>4910</v>
      </c>
      <c r="Q25" s="2">
        <f t="shared" si="1"/>
        <v>4910</v>
      </c>
      <c r="R25" s="2">
        <f t="shared" si="1"/>
        <v>114</v>
      </c>
      <c r="S25" s="2">
        <f t="shared" si="1"/>
        <v>4910</v>
      </c>
      <c r="T25" s="3" t="str">
        <f t="shared" si="1"/>
        <v>-</v>
      </c>
    </row>
    <row r="26" spans="2:20" ht="15" thickBot="1" x14ac:dyDescent="0.35">
      <c r="B26" s="2" t="s">
        <v>35</v>
      </c>
      <c r="C26" s="2">
        <v>66</v>
      </c>
      <c r="D26" s="2" t="s">
        <v>69</v>
      </c>
      <c r="E26" s="2" t="s">
        <v>295</v>
      </c>
      <c r="F26" s="2" t="s">
        <v>204</v>
      </c>
      <c r="G26" s="2" t="s">
        <v>204</v>
      </c>
      <c r="H26" s="2">
        <v>17</v>
      </c>
      <c r="I26" s="2" t="s">
        <v>204</v>
      </c>
      <c r="J26" s="3" t="s">
        <v>2</v>
      </c>
      <c r="L26" s="2" t="str">
        <f t="shared" si="1"/>
        <v>TC_Ad_Delete user</v>
      </c>
      <c r="M26" s="2">
        <f t="shared" si="1"/>
        <v>66</v>
      </c>
      <c r="N26" s="2">
        <f t="shared" si="1"/>
        <v>2000</v>
      </c>
      <c r="O26" s="2">
        <f t="shared" si="1"/>
        <v>5770</v>
      </c>
      <c r="P26" s="2">
        <f t="shared" si="1"/>
        <v>7210</v>
      </c>
      <c r="Q26" s="2">
        <f t="shared" si="1"/>
        <v>7210</v>
      </c>
      <c r="R26" s="2">
        <f t="shared" si="1"/>
        <v>17</v>
      </c>
      <c r="S26" s="2">
        <f t="shared" si="1"/>
        <v>7210</v>
      </c>
      <c r="T26" s="3" t="str">
        <f t="shared" si="1"/>
        <v>-</v>
      </c>
    </row>
    <row r="27" spans="2:20" ht="15" thickBot="1" x14ac:dyDescent="0.35">
      <c r="B27" s="2" t="s">
        <v>42</v>
      </c>
      <c r="C27" s="2" t="s">
        <v>296</v>
      </c>
      <c r="D27" s="2" t="s">
        <v>112</v>
      </c>
      <c r="E27" s="2" t="s">
        <v>297</v>
      </c>
      <c r="F27" s="2" t="s">
        <v>298</v>
      </c>
      <c r="G27" s="2" t="s">
        <v>299</v>
      </c>
      <c r="H27" s="2">
        <v>5</v>
      </c>
      <c r="I27" s="2" t="s">
        <v>300</v>
      </c>
      <c r="J27" s="3" t="s">
        <v>2</v>
      </c>
      <c r="L27" s="2" t="str">
        <f t="shared" si="1"/>
        <v>Open Random post</v>
      </c>
      <c r="M27" s="2">
        <f t="shared" si="1"/>
        <v>7820</v>
      </c>
      <c r="N27" s="2">
        <f t="shared" si="1"/>
        <v>1500</v>
      </c>
      <c r="O27" s="2">
        <f t="shared" si="1"/>
        <v>4019.9999999999995</v>
      </c>
      <c r="P27" s="2">
        <f t="shared" si="1"/>
        <v>6560</v>
      </c>
      <c r="Q27" s="2">
        <f t="shared" si="1"/>
        <v>9790</v>
      </c>
      <c r="R27" s="2">
        <f t="shared" si="1"/>
        <v>5</v>
      </c>
      <c r="S27" s="2">
        <f t="shared" si="1"/>
        <v>9800</v>
      </c>
      <c r="T27" s="3" t="str">
        <f t="shared" si="1"/>
        <v>-</v>
      </c>
    </row>
    <row r="28" spans="2:20" ht="15" thickBot="1" x14ac:dyDescent="0.35">
      <c r="B28" s="2" t="s">
        <v>37</v>
      </c>
      <c r="C28" s="2">
        <v>113</v>
      </c>
      <c r="D28" s="2" t="s">
        <v>301</v>
      </c>
      <c r="E28" s="2" t="s">
        <v>302</v>
      </c>
      <c r="F28" s="2" t="s">
        <v>303</v>
      </c>
      <c r="G28" s="2" t="s">
        <v>304</v>
      </c>
      <c r="H28" s="2">
        <v>104</v>
      </c>
      <c r="I28" s="2" t="s">
        <v>304</v>
      </c>
      <c r="J28" s="3">
        <v>48</v>
      </c>
      <c r="L28" s="2" t="str">
        <f t="shared" si="1"/>
        <v>TC_Ed_Editpost</v>
      </c>
      <c r="M28" s="2">
        <f t="shared" si="1"/>
        <v>113</v>
      </c>
      <c r="N28" s="2">
        <f t="shared" si="1"/>
        <v>3980</v>
      </c>
      <c r="O28" s="2">
        <f t="shared" si="1"/>
        <v>11240</v>
      </c>
      <c r="P28" s="2">
        <f t="shared" si="1"/>
        <v>12200</v>
      </c>
      <c r="Q28" s="2">
        <f t="shared" si="1"/>
        <v>12280</v>
      </c>
      <c r="R28" s="2">
        <f t="shared" si="1"/>
        <v>104</v>
      </c>
      <c r="S28" s="2">
        <f t="shared" si="1"/>
        <v>12280</v>
      </c>
      <c r="T28" s="3">
        <f t="shared" si="1"/>
        <v>48</v>
      </c>
    </row>
    <row r="29" spans="2:20" ht="15" thickBot="1" x14ac:dyDescent="0.35">
      <c r="B29" s="2" t="s">
        <v>38</v>
      </c>
      <c r="C29" s="2" t="s">
        <v>226</v>
      </c>
      <c r="D29" s="2" t="s">
        <v>167</v>
      </c>
      <c r="E29" s="2" t="s">
        <v>305</v>
      </c>
      <c r="F29" s="2" t="s">
        <v>281</v>
      </c>
      <c r="G29" s="2" t="s">
        <v>306</v>
      </c>
      <c r="H29" s="2">
        <v>13</v>
      </c>
      <c r="I29" s="2" t="s">
        <v>306</v>
      </c>
      <c r="J29" s="3">
        <v>5</v>
      </c>
      <c r="L29" s="2" t="str">
        <f t="shared" si="1"/>
        <v>leave a comment</v>
      </c>
      <c r="M29" s="2">
        <f t="shared" si="1"/>
        <v>2300</v>
      </c>
      <c r="N29" s="2">
        <f t="shared" si="1"/>
        <v>1570</v>
      </c>
      <c r="O29" s="2">
        <f t="shared" si="1"/>
        <v>3920</v>
      </c>
      <c r="P29" s="2">
        <f t="shared" si="1"/>
        <v>6650</v>
      </c>
      <c r="Q29" s="2">
        <f t="shared" si="1"/>
        <v>9530</v>
      </c>
      <c r="R29" s="2">
        <f t="shared" si="1"/>
        <v>13</v>
      </c>
      <c r="S29" s="2">
        <f t="shared" si="1"/>
        <v>9530</v>
      </c>
      <c r="T29" s="3">
        <f t="shared" si="1"/>
        <v>5</v>
      </c>
    </row>
    <row r="30" spans="2:20" ht="15" thickBot="1" x14ac:dyDescent="0.35">
      <c r="B30" s="2" t="s">
        <v>41</v>
      </c>
      <c r="C30" s="2">
        <v>65</v>
      </c>
      <c r="D30" s="2" t="s">
        <v>26</v>
      </c>
      <c r="E30" s="2" t="s">
        <v>307</v>
      </c>
      <c r="F30" s="2" t="s">
        <v>308</v>
      </c>
      <c r="G30" s="2" t="s">
        <v>308</v>
      </c>
      <c r="H30" s="2">
        <v>15</v>
      </c>
      <c r="I30" s="2" t="s">
        <v>308</v>
      </c>
      <c r="J30" s="3">
        <v>1</v>
      </c>
      <c r="L30" s="2" t="str">
        <f t="shared" si="1"/>
        <v>TC_Ad_Add user</v>
      </c>
      <c r="M30" s="2">
        <f t="shared" si="1"/>
        <v>65</v>
      </c>
      <c r="N30" s="2">
        <f t="shared" si="1"/>
        <v>3210</v>
      </c>
      <c r="O30" s="2">
        <f t="shared" si="1"/>
        <v>9600</v>
      </c>
      <c r="P30" s="2">
        <f t="shared" si="1"/>
        <v>14820</v>
      </c>
      <c r="Q30" s="2">
        <f t="shared" si="1"/>
        <v>14820</v>
      </c>
      <c r="R30" s="2">
        <f t="shared" si="1"/>
        <v>15</v>
      </c>
      <c r="S30" s="2">
        <f t="shared" si="1"/>
        <v>14820</v>
      </c>
      <c r="T30" s="3">
        <f t="shared" si="1"/>
        <v>1</v>
      </c>
    </row>
    <row r="31" spans="2:20" ht="15" thickBot="1" x14ac:dyDescent="0.35">
      <c r="B31" s="2" t="s">
        <v>36</v>
      </c>
      <c r="C31" s="2" t="s">
        <v>134</v>
      </c>
      <c r="D31" s="2" t="s">
        <v>152</v>
      </c>
      <c r="E31" s="2" t="s">
        <v>166</v>
      </c>
      <c r="F31" s="2" t="s">
        <v>309</v>
      </c>
      <c r="G31" s="2" t="s">
        <v>310</v>
      </c>
      <c r="H31" s="2">
        <v>5</v>
      </c>
      <c r="I31" s="2" t="s">
        <v>310</v>
      </c>
      <c r="J31" s="3">
        <v>1</v>
      </c>
      <c r="L31" s="2" t="str">
        <f t="shared" ref="L31" si="2">IF(ISERR(FIND(" K",B31,1)),B31,REPLACE(B31,FIND(" K",B31,1),2,"")*1000)</f>
        <v>Open first post</v>
      </c>
      <c r="M31" s="2">
        <f t="shared" ref="M31" si="3">IF(ISERR(FIND(" K",C31,1)),C31,REPLACE(C31,FIND(" K",C31,1),2,"")*1000)</f>
        <v>4080</v>
      </c>
      <c r="N31" s="2">
        <f t="shared" ref="N31" si="4">IF(ISERR(FIND(" K",D31,1)),D31,REPLACE(D31,FIND(" K",D31,1),2,"")*1000)</f>
        <v>1470</v>
      </c>
      <c r="O31" s="2">
        <f t="shared" ref="O31" si="5">IF(ISERR(FIND(" K",E31,1)),E31,REPLACE(E31,FIND(" K",E31,1),2,"")*1000)</f>
        <v>3990</v>
      </c>
      <c r="P31" s="2">
        <f t="shared" ref="P31" si="6">IF(ISERR(FIND(" K",F31,1)),F31,REPLACE(F31,FIND(" K",F31,1),2,"")*1000)</f>
        <v>6840</v>
      </c>
      <c r="Q31" s="2">
        <f t="shared" ref="Q31" si="7">IF(ISERR(FIND(" K",G31,1)),G31,REPLACE(G31,FIND(" K",G31,1),2,"")*1000)</f>
        <v>10280</v>
      </c>
      <c r="R31" s="2">
        <f t="shared" ref="R31" si="8">IF(ISERR(FIND(" K",H31,1)),H31,REPLACE(H31,FIND(" K",H31,1),2,"")*1000)</f>
        <v>5</v>
      </c>
      <c r="S31" s="2">
        <f t="shared" ref="S31" si="9">IF(ISERR(FIND(" K",I31,1)),I31,REPLACE(I31,FIND(" K",I31,1),2,"")*1000)</f>
        <v>10280</v>
      </c>
      <c r="T31" s="3">
        <f t="shared" ref="T31" si="10">IF(ISERR(FIND(" K",J31,1)),J31,REPLACE(J31,FIND(" K",J31,1),2,"")*1000)</f>
        <v>1</v>
      </c>
    </row>
    <row r="33" spans="12:15" x14ac:dyDescent="0.3">
      <c r="L33" s="1" t="s">
        <v>207</v>
      </c>
      <c r="M33" s="1" t="s">
        <v>208</v>
      </c>
    </row>
    <row r="34" spans="12:15" x14ac:dyDescent="0.3">
      <c r="L34" t="s">
        <v>81</v>
      </c>
      <c r="M34">
        <v>66.599999999999994</v>
      </c>
    </row>
    <row r="35" spans="12:15" x14ac:dyDescent="0.3">
      <c r="L35" t="s">
        <v>82</v>
      </c>
      <c r="M35">
        <v>38.5</v>
      </c>
    </row>
    <row r="36" spans="12:15" x14ac:dyDescent="0.3">
      <c r="L36" t="s">
        <v>83</v>
      </c>
      <c r="M36">
        <v>100</v>
      </c>
    </row>
    <row r="37" spans="12:15" x14ac:dyDescent="0.3">
      <c r="L37" t="s">
        <v>84</v>
      </c>
      <c r="M37">
        <v>92.4</v>
      </c>
    </row>
    <row r="38" spans="12:15" x14ac:dyDescent="0.3">
      <c r="L38" t="s">
        <v>85</v>
      </c>
      <c r="M38">
        <v>87.8</v>
      </c>
    </row>
    <row r="39" spans="12:15" x14ac:dyDescent="0.3">
      <c r="L39" t="s">
        <v>86</v>
      </c>
      <c r="M39">
        <v>83</v>
      </c>
    </row>
    <row r="40" spans="12:15" x14ac:dyDescent="0.3">
      <c r="L40" t="s">
        <v>95</v>
      </c>
      <c r="M40" s="26" t="s">
        <v>91</v>
      </c>
      <c r="N40" s="27" t="s">
        <v>213</v>
      </c>
    </row>
    <row r="41" spans="12:15" x14ac:dyDescent="0.3">
      <c r="L41" t="s">
        <v>87</v>
      </c>
      <c r="M41" s="9">
        <f>(O41-N41)/1000</f>
        <v>907.02499999999998</v>
      </c>
      <c r="N41" t="str">
        <f>MID(N40,FIND("&amp;from=",N40,1)+6,13)</f>
        <v>1679599857741</v>
      </c>
      <c r="O41" t="str">
        <f>MID(N40,FIND("&amp;to=",N40,1)+4,13)</f>
        <v>1679600764766</v>
      </c>
    </row>
    <row r="43" spans="12:15" x14ac:dyDescent="0.3">
      <c r="L43" t="s">
        <v>88</v>
      </c>
      <c r="M43">
        <v>34632</v>
      </c>
    </row>
    <row r="44" spans="12:15" x14ac:dyDescent="0.3">
      <c r="L44" t="s">
        <v>89</v>
      </c>
      <c r="M44">
        <v>55</v>
      </c>
    </row>
    <row r="45" spans="12:15" x14ac:dyDescent="0.3">
      <c r="L45" t="s">
        <v>90</v>
      </c>
      <c r="M45" s="8">
        <f>M44/M43*100</f>
        <v>0.1588126588126588</v>
      </c>
    </row>
  </sheetData>
  <hyperlinks>
    <hyperlink ref="N40" r:id="rId1" xr:uid="{C034D33B-4B4D-454B-8BDF-9D5B9B809D9D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69E89-0A9B-4CB7-ACA0-4B3ED0F3C30C}">
  <sheetPr>
    <tabColor theme="9" tint="0.59999389629810485"/>
  </sheetPr>
  <dimension ref="B1:T45"/>
  <sheetViews>
    <sheetView topLeftCell="A21" workbookViewId="0">
      <selection activeCell="I44" sqref="I44"/>
    </sheetView>
  </sheetViews>
  <sheetFormatPr defaultRowHeight="14.4" x14ac:dyDescent="0.3"/>
  <cols>
    <col min="2" max="2" width="28.4414062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for ",MID(CELL("filename",A2),SEARCH("]",CELL("filename",A2))+1,31)," (DB mode)")</f>
        <v>Aggregate report data for 500% capacity (DB mode)</v>
      </c>
      <c r="L1" s="1" t="s">
        <v>209</v>
      </c>
    </row>
    <row r="2" spans="2:20" ht="20.399999999999999" x14ac:dyDescent="0.3">
      <c r="B2" s="34" t="s">
        <v>43</v>
      </c>
      <c r="C2" s="34" t="s">
        <v>44</v>
      </c>
      <c r="D2" s="34" t="s">
        <v>45</v>
      </c>
      <c r="E2" s="34" t="s">
        <v>46</v>
      </c>
      <c r="F2" s="34" t="s">
        <v>47</v>
      </c>
      <c r="G2" s="34" t="s">
        <v>48</v>
      </c>
      <c r="H2" s="34" t="s">
        <v>49</v>
      </c>
      <c r="I2" s="34" t="s">
        <v>50</v>
      </c>
      <c r="J2" s="34" t="s">
        <v>51</v>
      </c>
      <c r="L2" s="23" t="s">
        <v>43</v>
      </c>
      <c r="M2" s="23" t="s">
        <v>44</v>
      </c>
      <c r="N2" s="23" t="s">
        <v>45</v>
      </c>
      <c r="O2" s="23" t="s">
        <v>46</v>
      </c>
      <c r="P2" s="23" t="s">
        <v>47</v>
      </c>
      <c r="Q2" s="23" t="s">
        <v>48</v>
      </c>
      <c r="R2" s="23" t="s">
        <v>49</v>
      </c>
      <c r="S2" s="23" t="s">
        <v>50</v>
      </c>
      <c r="T2" s="23" t="s">
        <v>51</v>
      </c>
    </row>
    <row r="3" spans="2:20" ht="21.6" customHeight="1" thickBot="1" x14ac:dyDescent="0.35">
      <c r="B3" s="2" t="s">
        <v>0</v>
      </c>
      <c r="C3" s="2">
        <v>422</v>
      </c>
      <c r="D3" s="2" t="s">
        <v>113</v>
      </c>
      <c r="E3" s="2" t="s">
        <v>177</v>
      </c>
      <c r="F3" s="2" t="s">
        <v>311</v>
      </c>
      <c r="G3" s="2" t="s">
        <v>312</v>
      </c>
      <c r="H3" s="2">
        <v>11</v>
      </c>
      <c r="I3" s="2" t="s">
        <v>313</v>
      </c>
      <c r="J3" s="3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422</v>
      </c>
      <c r="N3" s="2">
        <f t="shared" ref="N3:T18" si="0">IF(ISERR(FIND(" K",D3,1)),D3,REPLACE(D3,FIND(" K",D3,1),2,"")*1000)</f>
        <v>2640</v>
      </c>
      <c r="O3" s="2">
        <f t="shared" si="0"/>
        <v>5290</v>
      </c>
      <c r="P3" s="2">
        <f t="shared" si="0"/>
        <v>8280</v>
      </c>
      <c r="Q3" s="2">
        <f t="shared" si="0"/>
        <v>10610</v>
      </c>
      <c r="R3" s="2">
        <f t="shared" si="0"/>
        <v>11</v>
      </c>
      <c r="S3" s="2">
        <f t="shared" si="0"/>
        <v>10630</v>
      </c>
      <c r="T3" s="3" t="str">
        <f t="shared" si="0"/>
        <v>-</v>
      </c>
    </row>
    <row r="4" spans="2:20" ht="21.6" customHeight="1" thickBot="1" x14ac:dyDescent="0.35">
      <c r="B4" s="2" t="s">
        <v>3</v>
      </c>
      <c r="C4" s="2" t="s">
        <v>179</v>
      </c>
      <c r="D4" s="2" t="s">
        <v>124</v>
      </c>
      <c r="E4" s="2" t="s">
        <v>314</v>
      </c>
      <c r="F4" s="2" t="s">
        <v>192</v>
      </c>
      <c r="G4" s="2" t="s">
        <v>315</v>
      </c>
      <c r="H4" s="2">
        <v>4</v>
      </c>
      <c r="I4" s="2" t="s">
        <v>187</v>
      </c>
      <c r="J4" s="3" t="s">
        <v>2</v>
      </c>
      <c r="L4" s="2" t="str">
        <f t="shared" ref="L4:T30" si="1">IF(ISERR(FIND(" K",B4,1)),B4,REPLACE(B4,FIND(" K",B4,1),2,"")*1000)</f>
        <v>TC_Search by Name</v>
      </c>
      <c r="M4" s="2">
        <f t="shared" si="1"/>
        <v>5200</v>
      </c>
      <c r="N4" s="2">
        <f t="shared" si="0"/>
        <v>2850</v>
      </c>
      <c r="O4" s="2">
        <f t="shared" si="0"/>
        <v>6170</v>
      </c>
      <c r="P4" s="2">
        <f t="shared" si="0"/>
        <v>8670</v>
      </c>
      <c r="Q4" s="2">
        <f t="shared" si="0"/>
        <v>9890</v>
      </c>
      <c r="R4" s="2">
        <f t="shared" si="0"/>
        <v>4</v>
      </c>
      <c r="S4" s="2">
        <f t="shared" si="0"/>
        <v>9900</v>
      </c>
      <c r="T4" s="3" t="str">
        <f t="shared" si="0"/>
        <v>-</v>
      </c>
    </row>
    <row r="5" spans="2:20" ht="21.6" customHeight="1" thickBot="1" x14ac:dyDescent="0.35">
      <c r="B5" s="2" t="s">
        <v>4</v>
      </c>
      <c r="C5" s="2" t="s">
        <v>63</v>
      </c>
      <c r="D5" s="2" t="s">
        <v>133</v>
      </c>
      <c r="E5" s="2" t="s">
        <v>159</v>
      </c>
      <c r="F5" s="2" t="s">
        <v>316</v>
      </c>
      <c r="G5" s="2" t="s">
        <v>317</v>
      </c>
      <c r="H5" s="2">
        <v>6</v>
      </c>
      <c r="I5" s="2" t="s">
        <v>318</v>
      </c>
      <c r="J5" s="3" t="s">
        <v>2</v>
      </c>
      <c r="L5" s="2" t="str">
        <f t="shared" si="1"/>
        <v>TC_Open Random page &gt;1</v>
      </c>
      <c r="M5" s="2">
        <f t="shared" si="1"/>
        <v>1270</v>
      </c>
      <c r="N5" s="2">
        <f t="shared" si="0"/>
        <v>2670</v>
      </c>
      <c r="O5" s="2">
        <f t="shared" si="0"/>
        <v>5800</v>
      </c>
      <c r="P5" s="2">
        <f t="shared" si="0"/>
        <v>8700</v>
      </c>
      <c r="Q5" s="2">
        <f t="shared" si="0"/>
        <v>9720</v>
      </c>
      <c r="R5" s="2">
        <f t="shared" si="0"/>
        <v>6</v>
      </c>
      <c r="S5" s="2">
        <f t="shared" si="0"/>
        <v>9750</v>
      </c>
      <c r="T5" s="3" t="str">
        <f t="shared" si="0"/>
        <v>-</v>
      </c>
    </row>
    <row r="6" spans="2:20" ht="21.6" customHeight="1" thickBot="1" x14ac:dyDescent="0.35">
      <c r="B6" s="2" t="s">
        <v>5</v>
      </c>
      <c r="C6" s="2">
        <v>12</v>
      </c>
      <c r="D6" s="2" t="s">
        <v>6</v>
      </c>
      <c r="E6" s="2" t="s">
        <v>319</v>
      </c>
      <c r="F6" s="2" t="s">
        <v>319</v>
      </c>
      <c r="G6" s="2" t="s">
        <v>319</v>
      </c>
      <c r="H6" s="2">
        <v>359</v>
      </c>
      <c r="I6" s="2" t="s">
        <v>319</v>
      </c>
      <c r="J6" s="3" t="s">
        <v>2</v>
      </c>
      <c r="L6" s="2" t="str">
        <f t="shared" si="1"/>
        <v>TC_Open Random page =1</v>
      </c>
      <c r="M6" s="2">
        <f t="shared" si="1"/>
        <v>12</v>
      </c>
      <c r="N6" s="2">
        <f t="shared" si="0"/>
        <v>1750</v>
      </c>
      <c r="O6" s="2">
        <f t="shared" si="0"/>
        <v>4440</v>
      </c>
      <c r="P6" s="2">
        <f t="shared" si="0"/>
        <v>4440</v>
      </c>
      <c r="Q6" s="2">
        <f t="shared" si="0"/>
        <v>4440</v>
      </c>
      <c r="R6" s="2">
        <f t="shared" si="0"/>
        <v>359</v>
      </c>
      <c r="S6" s="2">
        <f t="shared" si="0"/>
        <v>4440</v>
      </c>
      <c r="T6" s="3" t="str">
        <f t="shared" si="0"/>
        <v>-</v>
      </c>
    </row>
    <row r="7" spans="2:20" ht="21.6" customHeight="1" thickBot="1" x14ac:dyDescent="0.35">
      <c r="B7" s="2" t="s">
        <v>8</v>
      </c>
      <c r="C7" s="2" t="s">
        <v>131</v>
      </c>
      <c r="D7" s="2" t="s">
        <v>98</v>
      </c>
      <c r="E7" s="2" t="s">
        <v>291</v>
      </c>
      <c r="F7" s="2" t="s">
        <v>320</v>
      </c>
      <c r="G7" s="2" t="s">
        <v>321</v>
      </c>
      <c r="H7" s="2">
        <v>0</v>
      </c>
      <c r="I7" s="2" t="s">
        <v>322</v>
      </c>
      <c r="J7" s="3" t="s">
        <v>2</v>
      </c>
      <c r="L7" s="2" t="str">
        <f t="shared" si="1"/>
        <v>TC_Open Random Date</v>
      </c>
      <c r="M7" s="2">
        <f t="shared" si="1"/>
        <v>1770</v>
      </c>
      <c r="N7" s="2">
        <f t="shared" si="0"/>
        <v>2610</v>
      </c>
      <c r="O7" s="2">
        <f t="shared" si="0"/>
        <v>5640</v>
      </c>
      <c r="P7" s="2">
        <f t="shared" si="0"/>
        <v>8310</v>
      </c>
      <c r="Q7" s="2">
        <f t="shared" si="0"/>
        <v>9270</v>
      </c>
      <c r="R7" s="2">
        <f t="shared" si="0"/>
        <v>0</v>
      </c>
      <c r="S7" s="2">
        <f t="shared" si="0"/>
        <v>9290</v>
      </c>
      <c r="T7" s="3" t="str">
        <f t="shared" si="0"/>
        <v>-</v>
      </c>
    </row>
    <row r="8" spans="2:20" ht="21.6" customHeight="1" thickBot="1" x14ac:dyDescent="0.35">
      <c r="B8" s="2" t="s">
        <v>10</v>
      </c>
      <c r="C8" s="2" t="s">
        <v>323</v>
      </c>
      <c r="D8" s="2" t="s">
        <v>160</v>
      </c>
      <c r="E8" s="2" t="s">
        <v>324</v>
      </c>
      <c r="F8" s="2" t="s">
        <v>325</v>
      </c>
      <c r="G8" s="2" t="s">
        <v>318</v>
      </c>
      <c r="H8" s="2">
        <v>0</v>
      </c>
      <c r="I8" s="2" t="s">
        <v>326</v>
      </c>
      <c r="J8" s="3" t="s">
        <v>2</v>
      </c>
      <c r="L8" s="2" t="str">
        <f t="shared" si="1"/>
        <v>TC_Open Predefined Date</v>
      </c>
      <c r="M8" s="2">
        <f t="shared" si="1"/>
        <v>5390</v>
      </c>
      <c r="N8" s="2">
        <f t="shared" si="0"/>
        <v>2740</v>
      </c>
      <c r="O8" s="2">
        <f t="shared" si="0"/>
        <v>6150</v>
      </c>
      <c r="P8" s="2">
        <f t="shared" si="0"/>
        <v>8430</v>
      </c>
      <c r="Q8" s="2">
        <f t="shared" si="0"/>
        <v>9750</v>
      </c>
      <c r="R8" s="2">
        <f t="shared" si="0"/>
        <v>0</v>
      </c>
      <c r="S8" s="2">
        <f t="shared" si="0"/>
        <v>9760</v>
      </c>
      <c r="T8" s="3" t="str">
        <f t="shared" si="0"/>
        <v>-</v>
      </c>
    </row>
    <row r="9" spans="2:20" ht="21.6" customHeight="1" thickBot="1" x14ac:dyDescent="0.35">
      <c r="B9" s="2" t="s">
        <v>12</v>
      </c>
      <c r="C9" s="2" t="s">
        <v>6</v>
      </c>
      <c r="D9" s="2" t="s">
        <v>200</v>
      </c>
      <c r="E9" s="2" t="s">
        <v>172</v>
      </c>
      <c r="F9" s="2" t="s">
        <v>325</v>
      </c>
      <c r="G9" s="2" t="s">
        <v>327</v>
      </c>
      <c r="H9" s="2">
        <v>5</v>
      </c>
      <c r="I9" s="2" t="s">
        <v>327</v>
      </c>
      <c r="J9" s="3" t="s">
        <v>2</v>
      </c>
      <c r="L9" s="2" t="str">
        <f t="shared" si="1"/>
        <v>TC_Open Large Calendar</v>
      </c>
      <c r="M9" s="2">
        <f t="shared" si="1"/>
        <v>1750</v>
      </c>
      <c r="N9" s="2">
        <f t="shared" si="0"/>
        <v>2660</v>
      </c>
      <c r="O9" s="2">
        <f t="shared" si="0"/>
        <v>5310</v>
      </c>
      <c r="P9" s="2">
        <f t="shared" si="0"/>
        <v>8430</v>
      </c>
      <c r="Q9" s="2">
        <f t="shared" si="0"/>
        <v>9690</v>
      </c>
      <c r="R9" s="2">
        <f t="shared" si="0"/>
        <v>5</v>
      </c>
      <c r="S9" s="2">
        <f t="shared" si="0"/>
        <v>9690</v>
      </c>
      <c r="T9" s="3" t="str">
        <f t="shared" si="0"/>
        <v>-</v>
      </c>
    </row>
    <row r="10" spans="2:20" ht="21.6" customHeight="1" thickBot="1" x14ac:dyDescent="0.35">
      <c r="B10" s="2" t="s">
        <v>14</v>
      </c>
      <c r="C10" s="2" t="s">
        <v>98</v>
      </c>
      <c r="D10" s="2" t="s">
        <v>1</v>
      </c>
      <c r="E10" s="2" t="s">
        <v>328</v>
      </c>
      <c r="F10" s="2" t="s">
        <v>329</v>
      </c>
      <c r="G10" s="2" t="s">
        <v>146</v>
      </c>
      <c r="H10" s="2">
        <v>6</v>
      </c>
      <c r="I10" s="2" t="s">
        <v>146</v>
      </c>
      <c r="J10" s="3" t="s">
        <v>2</v>
      </c>
      <c r="L10" s="2" t="str">
        <f t="shared" si="1"/>
        <v>TC_Open Home page</v>
      </c>
      <c r="M10" s="2">
        <f t="shared" si="1"/>
        <v>2610</v>
      </c>
      <c r="N10" s="2">
        <f t="shared" si="0"/>
        <v>2730</v>
      </c>
      <c r="O10" s="2">
        <f t="shared" si="0"/>
        <v>5920</v>
      </c>
      <c r="P10" s="2">
        <f t="shared" si="0"/>
        <v>8750</v>
      </c>
      <c r="Q10" s="2">
        <f t="shared" si="0"/>
        <v>9250</v>
      </c>
      <c r="R10" s="2">
        <f t="shared" si="0"/>
        <v>6</v>
      </c>
      <c r="S10" s="2">
        <f t="shared" si="0"/>
        <v>9250</v>
      </c>
      <c r="T10" s="3" t="str">
        <f t="shared" si="0"/>
        <v>-</v>
      </c>
    </row>
    <row r="11" spans="2:20" ht="21.6" customHeight="1" thickBot="1" x14ac:dyDescent="0.35">
      <c r="B11" s="2" t="s">
        <v>15</v>
      </c>
      <c r="C11" s="2">
        <v>721</v>
      </c>
      <c r="D11" s="2" t="s">
        <v>113</v>
      </c>
      <c r="E11" s="2" t="s">
        <v>330</v>
      </c>
      <c r="F11" s="2" t="s">
        <v>331</v>
      </c>
      <c r="G11" s="2" t="s">
        <v>203</v>
      </c>
      <c r="H11" s="2">
        <v>4</v>
      </c>
      <c r="I11" s="2" t="s">
        <v>203</v>
      </c>
      <c r="J11" s="3" t="s">
        <v>2</v>
      </c>
      <c r="L11" s="2" t="str">
        <f t="shared" si="1"/>
        <v>TC_Open Contacts</v>
      </c>
      <c r="M11" s="2">
        <f t="shared" si="1"/>
        <v>721</v>
      </c>
      <c r="N11" s="2">
        <f t="shared" si="0"/>
        <v>2640</v>
      </c>
      <c r="O11" s="2">
        <f t="shared" si="0"/>
        <v>5120</v>
      </c>
      <c r="P11" s="2">
        <f t="shared" si="0"/>
        <v>8480</v>
      </c>
      <c r="Q11" s="2">
        <f t="shared" si="0"/>
        <v>9210</v>
      </c>
      <c r="R11" s="2">
        <f t="shared" si="0"/>
        <v>4</v>
      </c>
      <c r="S11" s="2">
        <f t="shared" si="0"/>
        <v>9210</v>
      </c>
      <c r="T11" s="3" t="str">
        <f t="shared" si="0"/>
        <v>-</v>
      </c>
    </row>
    <row r="12" spans="2:20" ht="21.6" customHeight="1" thickBot="1" x14ac:dyDescent="0.35">
      <c r="B12" s="2" t="s">
        <v>17</v>
      </c>
      <c r="C12" s="2">
        <v>2</v>
      </c>
      <c r="D12" s="2">
        <v>651.5</v>
      </c>
      <c r="E12" s="2" t="s">
        <v>161</v>
      </c>
      <c r="F12" s="2" t="s">
        <v>161</v>
      </c>
      <c r="G12" s="2" t="s">
        <v>161</v>
      </c>
      <c r="H12" s="2">
        <v>134</v>
      </c>
      <c r="I12" s="2" t="s">
        <v>161</v>
      </c>
      <c r="J12" s="3" t="s">
        <v>2</v>
      </c>
      <c r="L12" s="2" t="str">
        <f t="shared" si="1"/>
        <v>TC_Ed_Open login page</v>
      </c>
      <c r="M12" s="2">
        <f t="shared" si="1"/>
        <v>2</v>
      </c>
      <c r="N12" s="2">
        <f t="shared" si="0"/>
        <v>651.5</v>
      </c>
      <c r="O12" s="2">
        <f t="shared" si="0"/>
        <v>1170</v>
      </c>
      <c r="P12" s="2">
        <f t="shared" si="0"/>
        <v>1170</v>
      </c>
      <c r="Q12" s="2">
        <f t="shared" si="0"/>
        <v>1170</v>
      </c>
      <c r="R12" s="2">
        <f t="shared" si="0"/>
        <v>134</v>
      </c>
      <c r="S12" s="2">
        <f t="shared" si="0"/>
        <v>1170</v>
      </c>
      <c r="T12" s="3" t="str">
        <f t="shared" si="0"/>
        <v>-</v>
      </c>
    </row>
    <row r="13" spans="2:20" ht="21.6" customHeight="1" thickBot="1" x14ac:dyDescent="0.35">
      <c r="B13" s="2" t="s">
        <v>18</v>
      </c>
      <c r="C13" s="2">
        <v>82</v>
      </c>
      <c r="D13" s="2" t="s">
        <v>128</v>
      </c>
      <c r="E13" s="2" t="s">
        <v>198</v>
      </c>
      <c r="F13" s="2" t="s">
        <v>332</v>
      </c>
      <c r="G13" s="2" t="s">
        <v>333</v>
      </c>
      <c r="H13" s="2">
        <v>8</v>
      </c>
      <c r="I13" s="2" t="s">
        <v>333</v>
      </c>
      <c r="J13" s="3" t="s">
        <v>2</v>
      </c>
      <c r="L13" s="2" t="str">
        <f t="shared" si="1"/>
        <v>TC_Ed_Open editpost page</v>
      </c>
      <c r="M13" s="2">
        <f t="shared" si="1"/>
        <v>82</v>
      </c>
      <c r="N13" s="2">
        <f t="shared" si="0"/>
        <v>2490</v>
      </c>
      <c r="O13" s="2">
        <f t="shared" si="0"/>
        <v>8090</v>
      </c>
      <c r="P13" s="2">
        <f t="shared" si="0"/>
        <v>10690</v>
      </c>
      <c r="Q13" s="2">
        <f t="shared" si="0"/>
        <v>12500</v>
      </c>
      <c r="R13" s="2">
        <f t="shared" si="0"/>
        <v>8</v>
      </c>
      <c r="S13" s="2">
        <f t="shared" si="0"/>
        <v>12500</v>
      </c>
      <c r="T13" s="3" t="str">
        <f t="shared" si="0"/>
        <v>-</v>
      </c>
    </row>
    <row r="14" spans="2:20" ht="21.6" customHeight="1" thickBot="1" x14ac:dyDescent="0.35">
      <c r="B14" s="2" t="s">
        <v>19</v>
      </c>
      <c r="C14" s="2">
        <v>82</v>
      </c>
      <c r="D14" s="2" t="s">
        <v>34</v>
      </c>
      <c r="E14" s="2" t="s">
        <v>79</v>
      </c>
      <c r="F14" s="2" t="s">
        <v>266</v>
      </c>
      <c r="G14" s="2" t="s">
        <v>334</v>
      </c>
      <c r="H14" s="2">
        <v>12</v>
      </c>
      <c r="I14" s="2" t="s">
        <v>334</v>
      </c>
      <c r="J14" s="3" t="s">
        <v>2</v>
      </c>
      <c r="L14" s="2" t="str">
        <f>IF(ISERR(FIND(" K",B14,1)),B14,REPLACE(B14,FIND(" K",B14,1),2,"")*1000)</f>
        <v>TC_Ed_Open Random post</v>
      </c>
      <c r="M14" s="2">
        <f t="shared" si="1"/>
        <v>82</v>
      </c>
      <c r="N14" s="2">
        <f t="shared" si="0"/>
        <v>1250</v>
      </c>
      <c r="O14" s="2">
        <f t="shared" si="0"/>
        <v>4230</v>
      </c>
      <c r="P14" s="2">
        <f t="shared" si="0"/>
        <v>5350</v>
      </c>
      <c r="Q14" s="2">
        <f t="shared" si="0"/>
        <v>8360</v>
      </c>
      <c r="R14" s="2">
        <f t="shared" si="0"/>
        <v>12</v>
      </c>
      <c r="S14" s="2">
        <f t="shared" si="0"/>
        <v>8360</v>
      </c>
      <c r="T14" s="3" t="str">
        <f t="shared" si="0"/>
        <v>-</v>
      </c>
    </row>
    <row r="15" spans="2:20" ht="21.6" customHeight="1" thickBot="1" x14ac:dyDescent="0.35">
      <c r="B15" s="2" t="s">
        <v>20</v>
      </c>
      <c r="C15" s="2">
        <v>83</v>
      </c>
      <c r="D15" s="2" t="s">
        <v>175</v>
      </c>
      <c r="E15" s="2" t="s">
        <v>163</v>
      </c>
      <c r="F15" s="2" t="s">
        <v>335</v>
      </c>
      <c r="G15" s="2" t="s">
        <v>336</v>
      </c>
      <c r="H15" s="2">
        <v>8</v>
      </c>
      <c r="I15" s="2" t="s">
        <v>336</v>
      </c>
      <c r="J15" s="3" t="s">
        <v>2</v>
      </c>
      <c r="L15" s="2" t="str">
        <f t="shared" si="1"/>
        <v>TC_Ed_Open Predefined Date</v>
      </c>
      <c r="M15" s="2">
        <f t="shared" si="1"/>
        <v>83</v>
      </c>
      <c r="N15" s="2">
        <f t="shared" si="0"/>
        <v>1240</v>
      </c>
      <c r="O15" s="2">
        <f t="shared" si="0"/>
        <v>4390</v>
      </c>
      <c r="P15" s="2">
        <f t="shared" si="0"/>
        <v>5810</v>
      </c>
      <c r="Q15" s="2">
        <f t="shared" si="0"/>
        <v>6300</v>
      </c>
      <c r="R15" s="2">
        <f t="shared" si="0"/>
        <v>8</v>
      </c>
      <c r="S15" s="2">
        <f t="shared" si="0"/>
        <v>6300</v>
      </c>
      <c r="T15" s="3" t="str">
        <f t="shared" si="0"/>
        <v>-</v>
      </c>
    </row>
    <row r="16" spans="2:20" ht="21.6" customHeight="1" thickBot="1" x14ac:dyDescent="0.35">
      <c r="B16" s="2" t="s">
        <v>21</v>
      </c>
      <c r="C16" s="2">
        <v>2</v>
      </c>
      <c r="D16" s="2">
        <v>268.5</v>
      </c>
      <c r="E16" s="2">
        <v>363</v>
      </c>
      <c r="F16" s="2">
        <v>363</v>
      </c>
      <c r="G16" s="2">
        <v>363</v>
      </c>
      <c r="H16" s="2">
        <v>174</v>
      </c>
      <c r="I16" s="2">
        <v>363</v>
      </c>
      <c r="J16" s="3" t="s">
        <v>2</v>
      </c>
      <c r="L16" s="2" t="str">
        <f t="shared" si="1"/>
        <v>TC_Ed_Open Home page</v>
      </c>
      <c r="M16" s="2">
        <f t="shared" si="1"/>
        <v>2</v>
      </c>
      <c r="N16" s="2">
        <f t="shared" si="0"/>
        <v>268.5</v>
      </c>
      <c r="O16" s="2">
        <f t="shared" si="0"/>
        <v>363</v>
      </c>
      <c r="P16" s="2">
        <f t="shared" si="0"/>
        <v>363</v>
      </c>
      <c r="Q16" s="2">
        <f t="shared" si="0"/>
        <v>363</v>
      </c>
      <c r="R16" s="2">
        <f t="shared" si="0"/>
        <v>174</v>
      </c>
      <c r="S16" s="2">
        <f t="shared" si="0"/>
        <v>363</v>
      </c>
      <c r="T16" s="3" t="str">
        <f t="shared" si="0"/>
        <v>-</v>
      </c>
    </row>
    <row r="17" spans="2:20" ht="21.6" customHeight="1" thickBot="1" x14ac:dyDescent="0.35">
      <c r="B17" s="2" t="s">
        <v>22</v>
      </c>
      <c r="C17" s="2">
        <v>2</v>
      </c>
      <c r="D17" s="2">
        <v>178.25</v>
      </c>
      <c r="E17" s="2">
        <v>184</v>
      </c>
      <c r="F17" s="2">
        <v>184</v>
      </c>
      <c r="G17" s="2">
        <v>184</v>
      </c>
      <c r="H17" s="2">
        <v>161</v>
      </c>
      <c r="I17" s="2">
        <v>184</v>
      </c>
      <c r="J17" s="3" t="s">
        <v>2</v>
      </c>
      <c r="L17" s="2" t="str">
        <f t="shared" si="1"/>
        <v>TC_Ed_Login</v>
      </c>
      <c r="M17" s="2">
        <f t="shared" si="1"/>
        <v>2</v>
      </c>
      <c r="N17" s="2">
        <f t="shared" si="0"/>
        <v>178.25</v>
      </c>
      <c r="O17" s="2">
        <f t="shared" si="0"/>
        <v>184</v>
      </c>
      <c r="P17" s="2">
        <f t="shared" si="0"/>
        <v>184</v>
      </c>
      <c r="Q17" s="2">
        <f t="shared" si="0"/>
        <v>184</v>
      </c>
      <c r="R17" s="2">
        <f t="shared" si="0"/>
        <v>161</v>
      </c>
      <c r="S17" s="2">
        <f t="shared" si="0"/>
        <v>184</v>
      </c>
      <c r="T17" s="3" t="str">
        <f t="shared" si="0"/>
        <v>-</v>
      </c>
    </row>
    <row r="18" spans="2:20" ht="21.6" customHeight="1" thickBot="1" x14ac:dyDescent="0.35">
      <c r="B18" s="2" t="s">
        <v>24</v>
      </c>
      <c r="C18" s="2">
        <v>10</v>
      </c>
      <c r="D18" s="2" t="s">
        <v>337</v>
      </c>
      <c r="E18" s="2" t="s">
        <v>338</v>
      </c>
      <c r="F18" s="2" t="s">
        <v>338</v>
      </c>
      <c r="G18" s="2" t="s">
        <v>338</v>
      </c>
      <c r="H18" s="2">
        <v>138</v>
      </c>
      <c r="I18" s="2" t="s">
        <v>338</v>
      </c>
      <c r="J18" s="3" t="s">
        <v>2</v>
      </c>
      <c r="L18" s="2" t="str">
        <f t="shared" si="1"/>
        <v>TC_Ad_Open login page</v>
      </c>
      <c r="M18" s="2">
        <f t="shared" si="1"/>
        <v>10</v>
      </c>
      <c r="N18" s="2">
        <f t="shared" si="0"/>
        <v>4110</v>
      </c>
      <c r="O18" s="2">
        <f t="shared" si="0"/>
        <v>15660</v>
      </c>
      <c r="P18" s="2">
        <f t="shared" si="0"/>
        <v>15660</v>
      </c>
      <c r="Q18" s="2">
        <f t="shared" si="0"/>
        <v>15660</v>
      </c>
      <c r="R18" s="2">
        <f t="shared" si="0"/>
        <v>138</v>
      </c>
      <c r="S18" s="2">
        <f t="shared" si="0"/>
        <v>15660</v>
      </c>
      <c r="T18" s="3" t="str">
        <f t="shared" si="0"/>
        <v>-</v>
      </c>
    </row>
    <row r="19" spans="2:20" ht="21.6" customHeight="1" thickBot="1" x14ac:dyDescent="0.35">
      <c r="B19" s="2" t="s">
        <v>25</v>
      </c>
      <c r="C19" s="2">
        <v>97</v>
      </c>
      <c r="D19" s="2" t="s">
        <v>73</v>
      </c>
      <c r="E19" s="2" t="s">
        <v>192</v>
      </c>
      <c r="F19" s="2" t="s">
        <v>339</v>
      </c>
      <c r="G19" s="2" t="s">
        <v>340</v>
      </c>
      <c r="H19" s="2">
        <v>43</v>
      </c>
      <c r="I19" s="2" t="s">
        <v>340</v>
      </c>
      <c r="J19" s="3" t="s">
        <v>2</v>
      </c>
      <c r="L19" s="2" t="str">
        <f t="shared" si="1"/>
        <v>TC_Ad_Open Users page</v>
      </c>
      <c r="M19" s="2">
        <f t="shared" si="1"/>
        <v>97</v>
      </c>
      <c r="N19" s="2">
        <f t="shared" si="1"/>
        <v>2560</v>
      </c>
      <c r="O19" s="2">
        <f t="shared" si="1"/>
        <v>8670</v>
      </c>
      <c r="P19" s="2">
        <f t="shared" si="1"/>
        <v>10480</v>
      </c>
      <c r="Q19" s="2">
        <f t="shared" si="1"/>
        <v>12160</v>
      </c>
      <c r="R19" s="2">
        <f t="shared" si="1"/>
        <v>43</v>
      </c>
      <c r="S19" s="2">
        <f t="shared" si="1"/>
        <v>12160</v>
      </c>
      <c r="T19" s="3" t="str">
        <f t="shared" si="1"/>
        <v>-</v>
      </c>
    </row>
    <row r="20" spans="2:20" ht="21.6" customHeight="1" thickBot="1" x14ac:dyDescent="0.35">
      <c r="B20" s="2" t="s">
        <v>27</v>
      </c>
      <c r="C20" s="2">
        <v>98</v>
      </c>
      <c r="D20" s="2" t="s">
        <v>60</v>
      </c>
      <c r="E20" s="2" t="s">
        <v>189</v>
      </c>
      <c r="F20" s="2" t="s">
        <v>136</v>
      </c>
      <c r="G20" s="2" t="s">
        <v>341</v>
      </c>
      <c r="H20" s="2">
        <v>0</v>
      </c>
      <c r="I20" s="2" t="s">
        <v>341</v>
      </c>
      <c r="J20" s="3" t="s">
        <v>2</v>
      </c>
      <c r="L20" s="2" t="str">
        <f t="shared" si="1"/>
        <v>TC_Ad_Open USERS menu</v>
      </c>
      <c r="M20" s="2">
        <f t="shared" si="1"/>
        <v>98</v>
      </c>
      <c r="N20" s="2">
        <f t="shared" si="1"/>
        <v>1190</v>
      </c>
      <c r="O20" s="2">
        <f t="shared" si="1"/>
        <v>3940</v>
      </c>
      <c r="P20" s="2">
        <f t="shared" si="1"/>
        <v>4790</v>
      </c>
      <c r="Q20" s="2">
        <f t="shared" si="1"/>
        <v>7530</v>
      </c>
      <c r="R20" s="2">
        <f t="shared" si="1"/>
        <v>0</v>
      </c>
      <c r="S20" s="2">
        <f t="shared" si="1"/>
        <v>7530</v>
      </c>
      <c r="T20" s="3" t="str">
        <f t="shared" si="1"/>
        <v>-</v>
      </c>
    </row>
    <row r="21" spans="2:20" ht="21.6" customHeight="1" thickBot="1" x14ac:dyDescent="0.35">
      <c r="B21" s="2" t="s">
        <v>28</v>
      </c>
      <c r="C21" s="2">
        <v>10</v>
      </c>
      <c r="D21" s="2" t="s">
        <v>342</v>
      </c>
      <c r="E21" s="2" t="s">
        <v>343</v>
      </c>
      <c r="F21" s="2" t="s">
        <v>343</v>
      </c>
      <c r="G21" s="2" t="s">
        <v>343</v>
      </c>
      <c r="H21" s="2">
        <v>21</v>
      </c>
      <c r="I21" s="2" t="s">
        <v>343</v>
      </c>
      <c r="J21" s="3" t="s">
        <v>2</v>
      </c>
      <c r="L21" s="2" t="str">
        <f t="shared" si="1"/>
        <v>TC_Ad_Open Home page</v>
      </c>
      <c r="M21" s="2">
        <f t="shared" si="1"/>
        <v>10</v>
      </c>
      <c r="N21" s="2">
        <f t="shared" si="1"/>
        <v>1180</v>
      </c>
      <c r="O21" s="2">
        <f t="shared" si="1"/>
        <v>8910</v>
      </c>
      <c r="P21" s="2">
        <f t="shared" si="1"/>
        <v>8910</v>
      </c>
      <c r="Q21" s="2">
        <f t="shared" si="1"/>
        <v>8910</v>
      </c>
      <c r="R21" s="2">
        <f t="shared" si="1"/>
        <v>21</v>
      </c>
      <c r="S21" s="2">
        <f t="shared" si="1"/>
        <v>8910</v>
      </c>
      <c r="T21" s="3" t="str">
        <f t="shared" si="1"/>
        <v>-</v>
      </c>
    </row>
    <row r="22" spans="2:20" ht="21.6" customHeight="1" thickBot="1" x14ac:dyDescent="0.35">
      <c r="B22" s="2" t="s">
        <v>29</v>
      </c>
      <c r="C22" s="2">
        <v>98</v>
      </c>
      <c r="D22" s="2">
        <v>905.53</v>
      </c>
      <c r="E22" s="2" t="s">
        <v>344</v>
      </c>
      <c r="F22" s="2" t="s">
        <v>345</v>
      </c>
      <c r="G22" s="2" t="s">
        <v>346</v>
      </c>
      <c r="H22" s="2">
        <v>2</v>
      </c>
      <c r="I22" s="2" t="s">
        <v>346</v>
      </c>
      <c r="J22" s="3" t="s">
        <v>2</v>
      </c>
      <c r="L22" s="2" t="str">
        <f t="shared" si="1"/>
        <v>TC_Ad_Open Admin Page</v>
      </c>
      <c r="M22" s="2">
        <f t="shared" si="1"/>
        <v>98</v>
      </c>
      <c r="N22" s="2">
        <f t="shared" si="1"/>
        <v>905.53</v>
      </c>
      <c r="O22" s="2">
        <f t="shared" si="1"/>
        <v>3680</v>
      </c>
      <c r="P22" s="2">
        <f t="shared" si="1"/>
        <v>4240</v>
      </c>
      <c r="Q22" s="2">
        <f t="shared" si="1"/>
        <v>4750</v>
      </c>
      <c r="R22" s="2">
        <f t="shared" si="1"/>
        <v>2</v>
      </c>
      <c r="S22" s="2">
        <f t="shared" si="1"/>
        <v>4750</v>
      </c>
      <c r="T22" s="3" t="str">
        <f t="shared" si="1"/>
        <v>-</v>
      </c>
    </row>
    <row r="23" spans="2:20" ht="21.6" customHeight="1" thickBot="1" x14ac:dyDescent="0.35">
      <c r="B23" s="2" t="s">
        <v>31</v>
      </c>
      <c r="C23" s="2">
        <v>10</v>
      </c>
      <c r="D23" s="2" t="s">
        <v>40</v>
      </c>
      <c r="E23" s="2" t="s">
        <v>347</v>
      </c>
      <c r="F23" s="2" t="s">
        <v>347</v>
      </c>
      <c r="G23" s="2" t="s">
        <v>347</v>
      </c>
      <c r="H23" s="2">
        <v>71</v>
      </c>
      <c r="I23" s="2" t="s">
        <v>347</v>
      </c>
      <c r="J23" s="3" t="s">
        <v>2</v>
      </c>
      <c r="L23" s="2" t="str">
        <f t="shared" si="1"/>
        <v>TC_Ad_Login</v>
      </c>
      <c r="M23" s="2">
        <f t="shared" si="1"/>
        <v>10</v>
      </c>
      <c r="N23" s="2">
        <f t="shared" si="1"/>
        <v>1760</v>
      </c>
      <c r="O23" s="2">
        <f t="shared" si="1"/>
        <v>12460</v>
      </c>
      <c r="P23" s="2">
        <f t="shared" si="1"/>
        <v>12460</v>
      </c>
      <c r="Q23" s="2">
        <f t="shared" si="1"/>
        <v>12460</v>
      </c>
      <c r="R23" s="2">
        <f t="shared" si="1"/>
        <v>71</v>
      </c>
      <c r="S23" s="2">
        <f t="shared" si="1"/>
        <v>12460</v>
      </c>
      <c r="T23" s="3" t="str">
        <f t="shared" si="1"/>
        <v>-</v>
      </c>
    </row>
    <row r="24" spans="2:20" ht="21.6" customHeight="1" thickBot="1" x14ac:dyDescent="0.35">
      <c r="B24" s="2" t="s">
        <v>33</v>
      </c>
      <c r="C24" s="2">
        <v>8</v>
      </c>
      <c r="D24" s="2" t="s">
        <v>348</v>
      </c>
      <c r="E24" s="2" t="s">
        <v>144</v>
      </c>
      <c r="F24" s="2" t="s">
        <v>144</v>
      </c>
      <c r="G24" s="2" t="s">
        <v>144</v>
      </c>
      <c r="H24" s="2">
        <v>28</v>
      </c>
      <c r="I24" s="2" t="s">
        <v>144</v>
      </c>
      <c r="J24" s="3" t="s">
        <v>2</v>
      </c>
      <c r="L24" s="2" t="str">
        <f t="shared" si="1"/>
        <v>TC_Ad_LogOff</v>
      </c>
      <c r="M24" s="2">
        <f t="shared" si="1"/>
        <v>8</v>
      </c>
      <c r="N24" s="2">
        <f t="shared" si="1"/>
        <v>2190</v>
      </c>
      <c r="O24" s="2">
        <f t="shared" si="1"/>
        <v>7100</v>
      </c>
      <c r="P24" s="2">
        <f t="shared" si="1"/>
        <v>7100</v>
      </c>
      <c r="Q24" s="2">
        <f t="shared" si="1"/>
        <v>7100</v>
      </c>
      <c r="R24" s="2">
        <f t="shared" si="1"/>
        <v>28</v>
      </c>
      <c r="S24" s="2">
        <f t="shared" si="1"/>
        <v>7100</v>
      </c>
      <c r="T24" s="3" t="str">
        <f t="shared" si="1"/>
        <v>-</v>
      </c>
    </row>
    <row r="25" spans="2:20" ht="21.6" customHeight="1" thickBot="1" x14ac:dyDescent="0.35">
      <c r="B25" s="2" t="s">
        <v>35</v>
      </c>
      <c r="C25" s="2">
        <v>49</v>
      </c>
      <c r="D25" s="2" t="s">
        <v>349</v>
      </c>
      <c r="E25" s="2" t="s">
        <v>350</v>
      </c>
      <c r="F25" s="2" t="s">
        <v>351</v>
      </c>
      <c r="G25" s="2" t="s">
        <v>250</v>
      </c>
      <c r="H25" s="2">
        <v>11</v>
      </c>
      <c r="I25" s="2" t="s">
        <v>250</v>
      </c>
      <c r="J25" s="3" t="s">
        <v>2</v>
      </c>
      <c r="L25" s="2" t="str">
        <f t="shared" si="1"/>
        <v>TC_Ad_Delete user</v>
      </c>
      <c r="M25" s="2">
        <f t="shared" si="1"/>
        <v>49</v>
      </c>
      <c r="N25" s="2">
        <f t="shared" si="1"/>
        <v>2180</v>
      </c>
      <c r="O25" s="2">
        <f t="shared" si="1"/>
        <v>8170</v>
      </c>
      <c r="P25" s="2">
        <f t="shared" si="1"/>
        <v>8550</v>
      </c>
      <c r="Q25" s="2">
        <f t="shared" si="1"/>
        <v>9350</v>
      </c>
      <c r="R25" s="2">
        <f t="shared" si="1"/>
        <v>11</v>
      </c>
      <c r="S25" s="2">
        <f t="shared" si="1"/>
        <v>9350</v>
      </c>
      <c r="T25" s="3" t="str">
        <f t="shared" si="1"/>
        <v>-</v>
      </c>
    </row>
    <row r="26" spans="2:20" ht="21.6" customHeight="1" thickBot="1" x14ac:dyDescent="0.35">
      <c r="B26" s="2" t="s">
        <v>41</v>
      </c>
      <c r="C26" s="2">
        <v>48</v>
      </c>
      <c r="D26" s="2" t="s">
        <v>170</v>
      </c>
      <c r="E26" s="2" t="s">
        <v>352</v>
      </c>
      <c r="F26" s="2" t="s">
        <v>353</v>
      </c>
      <c r="G26" s="2" t="s">
        <v>354</v>
      </c>
      <c r="H26" s="2">
        <v>21</v>
      </c>
      <c r="I26" s="2" t="s">
        <v>354</v>
      </c>
      <c r="J26" s="3" t="s">
        <v>2</v>
      </c>
      <c r="L26" s="2" t="str">
        <f t="shared" si="1"/>
        <v>TC_Ad_Add user</v>
      </c>
      <c r="M26" s="2">
        <f t="shared" si="1"/>
        <v>48</v>
      </c>
      <c r="N26" s="2">
        <f t="shared" si="1"/>
        <v>3650</v>
      </c>
      <c r="O26" s="2">
        <f t="shared" si="1"/>
        <v>13160</v>
      </c>
      <c r="P26" s="2">
        <f t="shared" si="1"/>
        <v>16600</v>
      </c>
      <c r="Q26" s="2">
        <f t="shared" si="1"/>
        <v>16760</v>
      </c>
      <c r="R26" s="2">
        <f t="shared" si="1"/>
        <v>21</v>
      </c>
      <c r="S26" s="2">
        <f t="shared" si="1"/>
        <v>16760</v>
      </c>
      <c r="T26" s="3" t="str">
        <f t="shared" si="1"/>
        <v>-</v>
      </c>
    </row>
    <row r="27" spans="2:20" ht="21.6" customHeight="1" thickBot="1" x14ac:dyDescent="0.35">
      <c r="B27" s="2" t="s">
        <v>36</v>
      </c>
      <c r="C27" s="2" t="s">
        <v>110</v>
      </c>
      <c r="D27" s="2" t="s">
        <v>160</v>
      </c>
      <c r="E27" s="2" t="s">
        <v>355</v>
      </c>
      <c r="F27" s="2" t="s">
        <v>356</v>
      </c>
      <c r="G27" s="2" t="s">
        <v>357</v>
      </c>
      <c r="H27" s="2">
        <v>6</v>
      </c>
      <c r="I27" s="2" t="s">
        <v>358</v>
      </c>
      <c r="J27" s="3" t="s">
        <v>2</v>
      </c>
      <c r="L27" s="2" t="str">
        <f t="shared" si="1"/>
        <v>Open first post</v>
      </c>
      <c r="M27" s="2">
        <f t="shared" si="1"/>
        <v>4059.9999999999995</v>
      </c>
      <c r="N27" s="2">
        <f t="shared" si="1"/>
        <v>2740</v>
      </c>
      <c r="O27" s="2">
        <f t="shared" si="1"/>
        <v>6290</v>
      </c>
      <c r="P27" s="2">
        <f t="shared" si="1"/>
        <v>8640</v>
      </c>
      <c r="Q27" s="2">
        <f t="shared" si="1"/>
        <v>12650</v>
      </c>
      <c r="R27" s="2">
        <f t="shared" si="1"/>
        <v>6</v>
      </c>
      <c r="S27" s="2">
        <f t="shared" si="1"/>
        <v>12680</v>
      </c>
      <c r="T27" s="3" t="str">
        <f t="shared" si="1"/>
        <v>-</v>
      </c>
    </row>
    <row r="28" spans="2:20" ht="21.6" customHeight="1" thickBot="1" x14ac:dyDescent="0.35">
      <c r="B28" s="2" t="s">
        <v>42</v>
      </c>
      <c r="C28" s="2" t="s">
        <v>359</v>
      </c>
      <c r="D28" s="2" t="s">
        <v>70</v>
      </c>
      <c r="E28" s="2" t="s">
        <v>360</v>
      </c>
      <c r="F28" s="2" t="s">
        <v>361</v>
      </c>
      <c r="G28" s="2" t="s">
        <v>202</v>
      </c>
      <c r="H28" s="2">
        <v>6</v>
      </c>
      <c r="I28" s="2" t="s">
        <v>362</v>
      </c>
      <c r="J28" s="3" t="s">
        <v>2</v>
      </c>
      <c r="L28" s="2" t="str">
        <f t="shared" si="1"/>
        <v>Open Random post</v>
      </c>
      <c r="M28" s="2">
        <f t="shared" si="1"/>
        <v>7580</v>
      </c>
      <c r="N28" s="2">
        <f t="shared" si="1"/>
        <v>2750</v>
      </c>
      <c r="O28" s="2">
        <f t="shared" si="1"/>
        <v>6010</v>
      </c>
      <c r="P28" s="2">
        <f t="shared" si="1"/>
        <v>8450</v>
      </c>
      <c r="Q28" s="2">
        <f t="shared" si="1"/>
        <v>9520</v>
      </c>
      <c r="R28" s="2">
        <f t="shared" si="1"/>
        <v>6</v>
      </c>
      <c r="S28" s="2">
        <f t="shared" si="1"/>
        <v>9850</v>
      </c>
      <c r="T28" s="3" t="str">
        <f t="shared" si="1"/>
        <v>-</v>
      </c>
    </row>
    <row r="29" spans="2:20" ht="21.6" customHeight="1" thickBot="1" x14ac:dyDescent="0.35">
      <c r="B29" s="2" t="s">
        <v>37</v>
      </c>
      <c r="C29" s="2">
        <v>81</v>
      </c>
      <c r="D29" s="2" t="s">
        <v>294</v>
      </c>
      <c r="E29" s="2" t="s">
        <v>363</v>
      </c>
      <c r="F29" s="2" t="s">
        <v>364</v>
      </c>
      <c r="G29" s="2" t="s">
        <v>216</v>
      </c>
      <c r="H29" s="2">
        <v>160</v>
      </c>
      <c r="I29" s="2" t="s">
        <v>216</v>
      </c>
      <c r="J29" s="3">
        <v>29</v>
      </c>
      <c r="L29" s="2" t="str">
        <f t="shared" si="1"/>
        <v>TC_Ed_Editpost</v>
      </c>
      <c r="M29" s="2">
        <f t="shared" si="1"/>
        <v>81</v>
      </c>
      <c r="N29" s="2">
        <f t="shared" si="1"/>
        <v>4910</v>
      </c>
      <c r="O29" s="2">
        <f t="shared" si="1"/>
        <v>12380</v>
      </c>
      <c r="P29" s="2">
        <f t="shared" si="1"/>
        <v>14670</v>
      </c>
      <c r="Q29" s="2">
        <f t="shared" si="1"/>
        <v>15740</v>
      </c>
      <c r="R29" s="2">
        <f t="shared" si="1"/>
        <v>160</v>
      </c>
      <c r="S29" s="2">
        <f t="shared" si="1"/>
        <v>15740</v>
      </c>
      <c r="T29" s="3">
        <f t="shared" si="1"/>
        <v>29</v>
      </c>
    </row>
    <row r="30" spans="2:20" ht="21.6" customHeight="1" thickBot="1" x14ac:dyDescent="0.35">
      <c r="B30" s="2" t="s">
        <v>38</v>
      </c>
      <c r="C30" s="2" t="s">
        <v>123</v>
      </c>
      <c r="D30" s="2" t="s">
        <v>365</v>
      </c>
      <c r="E30" s="2" t="s">
        <v>366</v>
      </c>
      <c r="F30" s="2" t="s">
        <v>145</v>
      </c>
      <c r="G30" s="2" t="s">
        <v>362</v>
      </c>
      <c r="H30" s="2">
        <v>12</v>
      </c>
      <c r="I30" s="2" t="s">
        <v>362</v>
      </c>
      <c r="J30" s="3">
        <v>12</v>
      </c>
      <c r="L30" s="2" t="str">
        <f t="shared" si="1"/>
        <v>leave a comment</v>
      </c>
      <c r="M30" s="2">
        <f t="shared" si="1"/>
        <v>2340</v>
      </c>
      <c r="N30" s="2">
        <f t="shared" si="1"/>
        <v>2840</v>
      </c>
      <c r="O30" s="2">
        <f t="shared" si="1"/>
        <v>6960</v>
      </c>
      <c r="P30" s="2">
        <f t="shared" si="1"/>
        <v>8600</v>
      </c>
      <c r="Q30" s="2">
        <f t="shared" si="1"/>
        <v>9850</v>
      </c>
      <c r="R30" s="2">
        <f t="shared" si="1"/>
        <v>12</v>
      </c>
      <c r="S30" s="2">
        <f t="shared" si="1"/>
        <v>9850</v>
      </c>
      <c r="T30" s="3">
        <f t="shared" si="1"/>
        <v>12</v>
      </c>
    </row>
    <row r="31" spans="2:20" ht="15" thickBot="1" x14ac:dyDescent="0.35">
      <c r="B31" s="2"/>
      <c r="C31" s="2"/>
      <c r="D31" s="2"/>
      <c r="E31" s="2"/>
      <c r="F31" s="2"/>
      <c r="G31" s="2"/>
      <c r="H31" s="2"/>
      <c r="I31" s="2"/>
      <c r="J31" s="3"/>
      <c r="L31" s="2">
        <f t="shared" ref="L31" si="2">IF(ISERR(FIND(" K",B31,1)),B31,REPLACE(B31,FIND(" K",B31,1),2,"")*1000)</f>
        <v>0</v>
      </c>
      <c r="M31" s="2">
        <f t="shared" ref="M31" si="3">IF(ISERR(FIND(" K",C31,1)),C31,REPLACE(C31,FIND(" K",C31,1),2,"")*1000)</f>
        <v>0</v>
      </c>
      <c r="N31" s="2">
        <f t="shared" ref="N31" si="4">IF(ISERR(FIND(" K",D31,1)),D31,REPLACE(D31,FIND(" K",D31,1),2,"")*1000)</f>
        <v>0</v>
      </c>
      <c r="O31" s="2">
        <f t="shared" ref="O31" si="5">IF(ISERR(FIND(" K",E31,1)),E31,REPLACE(E31,FIND(" K",E31,1),2,"")*1000)</f>
        <v>0</v>
      </c>
      <c r="P31" s="2">
        <f t="shared" ref="P31" si="6">IF(ISERR(FIND(" K",F31,1)),F31,REPLACE(F31,FIND(" K",F31,1),2,"")*1000)</f>
        <v>0</v>
      </c>
      <c r="Q31" s="2">
        <f t="shared" ref="Q31" si="7">IF(ISERR(FIND(" K",G31,1)),G31,REPLACE(G31,FIND(" K",G31,1),2,"")*1000)</f>
        <v>0</v>
      </c>
      <c r="R31" s="2">
        <f t="shared" ref="R31" si="8">IF(ISERR(FIND(" K",H31,1)),H31,REPLACE(H31,FIND(" K",H31,1),2,"")*1000)</f>
        <v>0</v>
      </c>
      <c r="S31" s="2">
        <f t="shared" ref="S31" si="9">IF(ISERR(FIND(" K",I31,1)),I31,REPLACE(I31,FIND(" K",I31,1),2,"")*1000)</f>
        <v>0</v>
      </c>
      <c r="T31" s="3">
        <f t="shared" ref="T31" si="10">IF(ISERR(FIND(" K",J31,1)),J31,REPLACE(J31,FIND(" K",J31,1),2,"")*1000)</f>
        <v>0</v>
      </c>
    </row>
    <row r="33" spans="12:15" x14ac:dyDescent="0.3">
      <c r="L33" s="1" t="s">
        <v>207</v>
      </c>
      <c r="M33" s="1" t="s">
        <v>208</v>
      </c>
    </row>
    <row r="34" spans="12:15" x14ac:dyDescent="0.3">
      <c r="L34" t="s">
        <v>81</v>
      </c>
      <c r="M34">
        <v>86.6</v>
      </c>
    </row>
    <row r="35" spans="12:15" x14ac:dyDescent="0.3">
      <c r="L35" t="s">
        <v>82</v>
      </c>
      <c r="M35">
        <v>37.4</v>
      </c>
    </row>
    <row r="36" spans="12:15" x14ac:dyDescent="0.3">
      <c r="L36" t="s">
        <v>83</v>
      </c>
      <c r="M36">
        <v>100</v>
      </c>
    </row>
    <row r="37" spans="12:15" x14ac:dyDescent="0.3">
      <c r="L37" t="s">
        <v>84</v>
      </c>
      <c r="M37">
        <v>91.8</v>
      </c>
    </row>
    <row r="38" spans="12:15" x14ac:dyDescent="0.3">
      <c r="L38" t="s">
        <v>85</v>
      </c>
      <c r="M38">
        <v>88</v>
      </c>
    </row>
    <row r="39" spans="12:15" x14ac:dyDescent="0.3">
      <c r="L39" t="s">
        <v>86</v>
      </c>
      <c r="M39">
        <v>83.2</v>
      </c>
    </row>
    <row r="40" spans="12:15" x14ac:dyDescent="0.3">
      <c r="L40" t="s">
        <v>95</v>
      </c>
      <c r="M40" t="s">
        <v>91</v>
      </c>
      <c r="N40" s="27" t="s">
        <v>214</v>
      </c>
    </row>
    <row r="41" spans="12:15" x14ac:dyDescent="0.3">
      <c r="L41" t="s">
        <v>87</v>
      </c>
      <c r="M41" s="9">
        <f>(O41-N41)/1000</f>
        <v>908.56</v>
      </c>
      <c r="N41" t="str">
        <f>MID(N40,FIND("&amp;from=",N40,1)+6,13)</f>
        <v>1679524282782</v>
      </c>
      <c r="O41" t="str">
        <f>MID(N40,FIND("&amp;to=",N40,1)+4,13)</f>
        <v>1679525191342</v>
      </c>
    </row>
    <row r="43" spans="12:15" x14ac:dyDescent="0.3">
      <c r="L43" t="s">
        <v>88</v>
      </c>
      <c r="M43">
        <v>33891</v>
      </c>
    </row>
    <row r="44" spans="12:15" x14ac:dyDescent="0.3">
      <c r="L44" t="s">
        <v>89</v>
      </c>
      <c r="M44">
        <v>41</v>
      </c>
    </row>
    <row r="45" spans="12:15" x14ac:dyDescent="0.3">
      <c r="L45" t="s">
        <v>90</v>
      </c>
      <c r="M45" s="8">
        <f>M44/M43*100</f>
        <v>0.12097607034315895</v>
      </c>
    </row>
  </sheetData>
  <hyperlinks>
    <hyperlink ref="N40" r:id="rId1" xr:uid="{031CE8B6-ED15-4DB2-A14A-EBF1AED87A1B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&gt;&gt;&gt;</vt:lpstr>
      <vt:lpstr>MIX_Avg</vt:lpstr>
      <vt:lpstr>MIX_Pct90</vt:lpstr>
      <vt:lpstr>70% capacity</vt:lpstr>
      <vt:lpstr>120% capacity</vt:lpstr>
      <vt:lpstr>200% capacity</vt:lpstr>
      <vt:lpstr>300% capacity</vt:lpstr>
      <vt:lpstr>500% capacity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Serhii Diedov</dc:creator>
  <cp:lastModifiedBy>Serhii Diedov</cp:lastModifiedBy>
  <dcterms:created xsi:type="dcterms:W3CDTF">2023-03-07T17:20:31Z</dcterms:created>
  <dcterms:modified xsi:type="dcterms:W3CDTF">2023-03-27T16:46:09Z</dcterms:modified>
</cp:coreProperties>
</file>