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TMP\performance-testing-gmp\HW11\"/>
    </mc:Choice>
  </mc:AlternateContent>
  <xr:revisionPtr revIDLastSave="0" documentId="13_ncr:1_{B538EFC8-54E4-4003-86DC-9BF604361E6F}" xr6:coauthVersionLast="47" xr6:coauthVersionMax="47" xr10:uidLastSave="{00000000-0000-0000-0000-000000000000}"/>
  <bookViews>
    <workbookView xWindow="90" yWindow="-18120" windowWidth="29040" windowHeight="17640" tabRatio="732" xr2:uid="{49A56271-448D-44D4-9E60-B8136E6F6394}"/>
  </bookViews>
  <sheets>
    <sheet name="MIX_Avg" sheetId="28" r:id="rId1"/>
    <sheet name="MIX_Pct90" sheetId="29" r:id="rId2"/>
    <sheet name="100_txt_posts" sheetId="2" r:id="rId3"/>
    <sheet name="1000_txt_posts" sheetId="3" r:id="rId4"/>
    <sheet name="2000_txt_posts" sheetId="4" r:id="rId5"/>
    <sheet name="5000_txt_posts" sheetId="5" r:id="rId6"/>
    <sheet name="1000_img_posts" sheetId="6" r:id="rId7"/>
    <sheet name="DB_100_txt_posts" sheetId="16" r:id="rId8"/>
    <sheet name="DB_1000_txt_posts" sheetId="17" r:id="rId9"/>
    <sheet name="DB_2000_txt_posts" sheetId="18" r:id="rId10"/>
    <sheet name="DB_5000_txt_posts" sheetId="19" r:id="rId11"/>
    <sheet name="DB_1000_img_posts" sheetId="2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0" l="1" a="1"/>
  <c r="B1" i="20" s="1"/>
  <c r="B1" i="19" a="1"/>
  <c r="B1" i="19" s="1"/>
  <c r="B1" i="18" a="1"/>
  <c r="B1" i="18" s="1"/>
  <c r="B1" i="17" a="1"/>
  <c r="B1" i="17" s="1"/>
  <c r="B1" i="16" a="1"/>
  <c r="B1" i="16" s="1"/>
  <c r="B1" i="6" a="1"/>
  <c r="B1" i="6" s="1"/>
  <c r="B1" i="5" a="1"/>
  <c r="B1" i="5" s="1"/>
  <c r="B1" i="4" a="1"/>
  <c r="B1" i="4" s="1"/>
  <c r="B1" i="3" a="1"/>
  <c r="B1" i="3" s="1"/>
  <c r="B1" i="2" a="1"/>
  <c r="B1" i="2" s="1"/>
  <c r="O41" i="2" l="1"/>
  <c r="N41" i="2"/>
  <c r="O41" i="3"/>
  <c r="N41" i="3"/>
  <c r="O41" i="4"/>
  <c r="M41" i="4" s="1"/>
  <c r="N41" i="4"/>
  <c r="O41" i="5"/>
  <c r="M41" i="5" s="1"/>
  <c r="N41" i="5"/>
  <c r="O41" i="6"/>
  <c r="M41" i="6" s="1"/>
  <c r="N41" i="6"/>
  <c r="E36" i="29"/>
  <c r="E37" i="29"/>
  <c r="E38" i="29"/>
  <c r="E39" i="29"/>
  <c r="P35" i="29"/>
  <c r="O35" i="29"/>
  <c r="M35" i="29"/>
  <c r="L35" i="29"/>
  <c r="J35" i="29"/>
  <c r="I35" i="29"/>
  <c r="G35" i="29"/>
  <c r="F35" i="29"/>
  <c r="D35" i="29"/>
  <c r="C35" i="29"/>
  <c r="B79" i="28"/>
  <c r="B76" i="28"/>
  <c r="B73" i="28"/>
  <c r="B70" i="28"/>
  <c r="B67" i="28"/>
  <c r="B64" i="28"/>
  <c r="B61" i="28"/>
  <c r="B58" i="28"/>
  <c r="B55" i="28"/>
  <c r="B52" i="28"/>
  <c r="P35" i="28"/>
  <c r="P49" i="28" s="1"/>
  <c r="O35" i="28"/>
  <c r="O49" i="28" s="1"/>
  <c r="M35" i="28"/>
  <c r="M49" i="28" s="1"/>
  <c r="L35" i="28"/>
  <c r="L49" i="28" s="1"/>
  <c r="J35" i="28"/>
  <c r="J49" i="28" s="1"/>
  <c r="I35" i="28"/>
  <c r="I49" i="28" s="1"/>
  <c r="G35" i="28"/>
  <c r="G49" i="28" s="1"/>
  <c r="F35" i="28"/>
  <c r="F49" i="28" s="1"/>
  <c r="D35" i="28"/>
  <c r="D49" i="28" s="1"/>
  <c r="C35" i="28"/>
  <c r="C49" i="28" s="1"/>
  <c r="O41" i="20"/>
  <c r="N41" i="20"/>
  <c r="O41" i="19"/>
  <c r="N41" i="19"/>
  <c r="O41" i="18"/>
  <c r="N41" i="18"/>
  <c r="O41" i="17"/>
  <c r="N41" i="17"/>
  <c r="O41" i="16"/>
  <c r="N41" i="16"/>
  <c r="G25" i="29"/>
  <c r="F9" i="29"/>
  <c r="I23" i="29"/>
  <c r="F17" i="29"/>
  <c r="G9" i="29"/>
  <c r="J24" i="29"/>
  <c r="I25" i="29"/>
  <c r="I29" i="29"/>
  <c r="J5" i="29"/>
  <c r="C26" i="29"/>
  <c r="C22" i="29"/>
  <c r="I22" i="29"/>
  <c r="M9" i="29"/>
  <c r="F29" i="29"/>
  <c r="C5" i="29"/>
  <c r="J14" i="29"/>
  <c r="G22" i="29"/>
  <c r="J31" i="29"/>
  <c r="J21" i="29"/>
  <c r="C8" i="29"/>
  <c r="M19" i="29"/>
  <c r="L9" i="29"/>
  <c r="M10" i="29"/>
  <c r="C23" i="29"/>
  <c r="J25" i="29"/>
  <c r="G6" i="29"/>
  <c r="M27" i="29"/>
  <c r="F5" i="29"/>
  <c r="L18" i="29"/>
  <c r="I9" i="29"/>
  <c r="C19" i="29"/>
  <c r="M4" i="29"/>
  <c r="C21" i="29"/>
  <c r="M12" i="29"/>
  <c r="J28" i="29"/>
  <c r="G5" i="29"/>
  <c r="L20" i="29"/>
  <c r="I19" i="29"/>
  <c r="G27" i="29"/>
  <c r="F16" i="29"/>
  <c r="G29" i="29"/>
  <c r="L7" i="29"/>
  <c r="P2" i="29"/>
  <c r="L24" i="29"/>
  <c r="M15" i="29"/>
  <c r="I4" i="29"/>
  <c r="F31" i="29"/>
  <c r="G11" i="29"/>
  <c r="G4" i="29"/>
  <c r="M22" i="29"/>
  <c r="G15" i="29"/>
  <c r="G30" i="29"/>
  <c r="C31" i="29"/>
  <c r="F19" i="29"/>
  <c r="L4" i="29"/>
  <c r="L2" i="29"/>
  <c r="C11" i="29"/>
  <c r="J19" i="29"/>
  <c r="I21" i="29"/>
  <c r="J29" i="29"/>
  <c r="I7" i="29"/>
  <c r="F13" i="29"/>
  <c r="F23" i="29"/>
  <c r="I6" i="29"/>
  <c r="G7" i="29"/>
  <c r="M20" i="29"/>
  <c r="G13" i="29"/>
  <c r="C16" i="29"/>
  <c r="I18" i="29"/>
  <c r="D2" i="29"/>
  <c r="J12" i="29"/>
  <c r="L16" i="29"/>
  <c r="C29" i="29"/>
  <c r="G21" i="29"/>
  <c r="F11" i="29"/>
  <c r="I26" i="29"/>
  <c r="I14" i="29"/>
  <c r="F8" i="29"/>
  <c r="M28" i="29"/>
  <c r="J7" i="29"/>
  <c r="J20" i="29"/>
  <c r="J26" i="29"/>
  <c r="F14" i="29"/>
  <c r="M8" i="29"/>
  <c r="J30" i="29"/>
  <c r="M24" i="29"/>
  <c r="I20" i="29"/>
  <c r="L26" i="29"/>
  <c r="C18" i="29"/>
  <c r="F7" i="29"/>
  <c r="C6" i="29"/>
  <c r="G19" i="29"/>
  <c r="I15" i="29"/>
  <c r="F27" i="29"/>
  <c r="I17" i="29"/>
  <c r="M26" i="29"/>
  <c r="C24" i="29"/>
  <c r="C10" i="29"/>
  <c r="L28" i="29"/>
  <c r="M16" i="29"/>
  <c r="C25" i="29"/>
  <c r="F6" i="29"/>
  <c r="J10" i="29"/>
  <c r="G17" i="29"/>
  <c r="C13" i="29"/>
  <c r="M5" i="29"/>
  <c r="M13" i="29"/>
  <c r="L30" i="29"/>
  <c r="M30" i="29"/>
  <c r="L12" i="29"/>
  <c r="I11" i="29"/>
  <c r="J17" i="29"/>
  <c r="M18" i="29"/>
  <c r="F25" i="29"/>
  <c r="I24" i="29"/>
  <c r="C30" i="29"/>
  <c r="J13" i="29"/>
  <c r="I30" i="29"/>
  <c r="G8" i="29"/>
  <c r="M2" i="29"/>
  <c r="I10" i="29"/>
  <c r="L17" i="29"/>
  <c r="F21" i="29"/>
  <c r="I28" i="29"/>
  <c r="F15" i="29"/>
  <c r="I2" i="29"/>
  <c r="G31" i="29"/>
  <c r="C2" i="29"/>
  <c r="J9" i="29"/>
  <c r="C14" i="29"/>
  <c r="J11" i="29"/>
  <c r="J6" i="29"/>
  <c r="M11" i="29"/>
  <c r="I31" i="29"/>
  <c r="L10" i="29"/>
  <c r="J15" i="29"/>
  <c r="J22" i="29"/>
  <c r="F12" i="29"/>
  <c r="J4" i="29"/>
  <c r="L8" i="29"/>
  <c r="J23" i="29"/>
  <c r="G14" i="29"/>
  <c r="O2" i="29"/>
  <c r="J18" i="29"/>
  <c r="C27" i="29"/>
  <c r="M17" i="29"/>
  <c r="L5" i="29"/>
  <c r="G12" i="29"/>
  <c r="F4" i="29"/>
  <c r="I12" i="29"/>
  <c r="L13" i="29"/>
  <c r="G16" i="29"/>
  <c r="L15" i="29"/>
  <c r="G23" i="29"/>
  <c r="J2" i="29"/>
  <c r="C28" i="29"/>
  <c r="C15" i="29"/>
  <c r="C7" i="29"/>
  <c r="J27" i="29"/>
  <c r="M7" i="29"/>
  <c r="L22" i="29"/>
  <c r="I27" i="29"/>
  <c r="C20" i="29"/>
  <c r="M41" i="3" l="1"/>
  <c r="M41" i="2"/>
  <c r="C27" i="28"/>
  <c r="I2" i="28"/>
  <c r="J5" i="28"/>
  <c r="F8" i="28"/>
  <c r="I31" i="28"/>
  <c r="M4" i="28"/>
  <c r="I8" i="29"/>
  <c r="G20" i="28"/>
  <c r="M19" i="28"/>
  <c r="G18" i="29"/>
  <c r="C36" i="28"/>
  <c r="J38" i="28"/>
  <c r="L23" i="29"/>
  <c r="M44" i="28"/>
  <c r="L29" i="28"/>
  <c r="J18" i="28"/>
  <c r="L36" i="28"/>
  <c r="J41" i="28"/>
  <c r="M25" i="29"/>
  <c r="O2" i="28"/>
  <c r="J36" i="28"/>
  <c r="J23" i="28"/>
  <c r="F18" i="29"/>
  <c r="G19" i="28"/>
  <c r="G42" i="28"/>
  <c r="C39" i="28"/>
  <c r="F30" i="29"/>
  <c r="L19" i="28"/>
  <c r="L14" i="28"/>
  <c r="G22" i="28"/>
  <c r="J45" i="28"/>
  <c r="F25" i="28"/>
  <c r="C9" i="29"/>
  <c r="M22" i="28"/>
  <c r="C42" i="28"/>
  <c r="F18" i="28"/>
  <c r="M10" i="28"/>
  <c r="C38" i="28"/>
  <c r="J22" i="28"/>
  <c r="F23" i="28"/>
  <c r="F40" i="28"/>
  <c r="F5" i="28"/>
  <c r="F4" i="28"/>
  <c r="L41" i="28"/>
  <c r="M8" i="28"/>
  <c r="I22" i="28"/>
  <c r="F21" i="28"/>
  <c r="M18" i="28"/>
  <c r="J43" i="28"/>
  <c r="F7" i="28"/>
  <c r="C28" i="28"/>
  <c r="M43" i="28"/>
  <c r="L11" i="28"/>
  <c r="I16" i="29"/>
  <c r="J30" i="28"/>
  <c r="F26" i="28"/>
  <c r="F9" i="28"/>
  <c r="I6" i="28"/>
  <c r="L37" i="28"/>
  <c r="I29" i="28"/>
  <c r="M7" i="28"/>
  <c r="M30" i="28"/>
  <c r="L40" i="28"/>
  <c r="L5" i="28"/>
  <c r="J17" i="28"/>
  <c r="F16" i="28"/>
  <c r="I37" i="28"/>
  <c r="C12" i="29"/>
  <c r="I75" i="28"/>
  <c r="L10" i="28"/>
  <c r="C24" i="28"/>
  <c r="F19" i="28"/>
  <c r="G21" i="28"/>
  <c r="F24" i="29"/>
  <c r="J78" i="28"/>
  <c r="L19" i="29"/>
  <c r="F75" i="28"/>
  <c r="M25" i="28"/>
  <c r="M26" i="28"/>
  <c r="J28" i="28"/>
  <c r="I41" i="28"/>
  <c r="M15" i="28"/>
  <c r="L22" i="28"/>
  <c r="G24" i="28"/>
  <c r="L6" i="28"/>
  <c r="M23" i="28"/>
  <c r="M20" i="28"/>
  <c r="C30" i="28"/>
  <c r="J26" i="28"/>
  <c r="C9" i="28"/>
  <c r="M5" i="28"/>
  <c r="J12" i="28"/>
  <c r="I17" i="28"/>
  <c r="F15" i="28"/>
  <c r="I9" i="28"/>
  <c r="L14" i="29"/>
  <c r="G43" i="28"/>
  <c r="M41" i="28"/>
  <c r="L30" i="28"/>
  <c r="G37" i="28"/>
  <c r="G6" i="28"/>
  <c r="I27" i="28"/>
  <c r="I39" i="28"/>
  <c r="G10" i="28"/>
  <c r="F29" i="28"/>
  <c r="F2" i="29"/>
  <c r="I38" i="28"/>
  <c r="G36" i="28"/>
  <c r="F36" i="28"/>
  <c r="G15" i="28"/>
  <c r="G20" i="29"/>
  <c r="C43" i="28"/>
  <c r="L28" i="28"/>
  <c r="F26" i="29"/>
  <c r="L20" i="28"/>
  <c r="C60" i="28"/>
  <c r="L39" i="28"/>
  <c r="I28" i="28"/>
  <c r="I20" i="28"/>
  <c r="J42" i="28"/>
  <c r="G27" i="28"/>
  <c r="J21" i="28"/>
  <c r="P2" i="28"/>
  <c r="F38" i="28"/>
  <c r="C4" i="29"/>
  <c r="G9" i="28"/>
  <c r="G8" i="28"/>
  <c r="M9" i="28"/>
  <c r="C8" i="28"/>
  <c r="C7" i="28"/>
  <c r="F20" i="29"/>
  <c r="I40" i="28"/>
  <c r="F27" i="28"/>
  <c r="L12" i="28"/>
  <c r="F2" i="28"/>
  <c r="M38" i="28"/>
  <c r="L24" i="28"/>
  <c r="L27" i="28"/>
  <c r="L23" i="28"/>
  <c r="C5" i="28"/>
  <c r="C45" i="28"/>
  <c r="I7" i="28"/>
  <c r="F10" i="28"/>
  <c r="D2" i="28"/>
  <c r="I11" i="28"/>
  <c r="M31" i="29"/>
  <c r="J19" i="28"/>
  <c r="I25" i="28"/>
  <c r="L13" i="28"/>
  <c r="C18" i="28"/>
  <c r="M16" i="28"/>
  <c r="C13" i="28"/>
  <c r="L45" i="28"/>
  <c r="G41" i="28"/>
  <c r="F45" i="28"/>
  <c r="L38" i="28"/>
  <c r="L31" i="29"/>
  <c r="G26" i="29"/>
  <c r="J8" i="29"/>
  <c r="M24" i="28"/>
  <c r="G2" i="28"/>
  <c r="I14" i="28"/>
  <c r="G16" i="28"/>
  <c r="L25" i="28"/>
  <c r="G23" i="28"/>
  <c r="C40" i="28"/>
  <c r="I30" i="28"/>
  <c r="J2" i="28"/>
  <c r="C63" i="28"/>
  <c r="J9" i="28"/>
  <c r="G72" i="28"/>
  <c r="J6" i="28"/>
  <c r="M21" i="29"/>
  <c r="L43" i="28"/>
  <c r="I18" i="28"/>
  <c r="L16" i="28"/>
  <c r="C25" i="28"/>
  <c r="F39" i="28"/>
  <c r="G11" i="28"/>
  <c r="G29" i="28"/>
  <c r="C20" i="28"/>
  <c r="F10" i="29"/>
  <c r="M21" i="28"/>
  <c r="G26" i="28"/>
  <c r="J20" i="28"/>
  <c r="M12" i="28"/>
  <c r="C15" i="28"/>
  <c r="C14" i="28"/>
  <c r="L17" i="28"/>
  <c r="F50" i="28"/>
  <c r="G14" i="28"/>
  <c r="F24" i="28"/>
  <c r="L4" i="28"/>
  <c r="M14" i="28"/>
  <c r="M14" i="29"/>
  <c r="M27" i="28"/>
  <c r="M39" i="28"/>
  <c r="J16" i="29"/>
  <c r="C31" i="28"/>
  <c r="C37" i="28"/>
  <c r="C16" i="28"/>
  <c r="C23" i="28"/>
  <c r="C26" i="28"/>
  <c r="L25" i="29"/>
  <c r="G31" i="28"/>
  <c r="F46" i="28"/>
  <c r="I13" i="28"/>
  <c r="I5" i="28"/>
  <c r="G28" i="29"/>
  <c r="J29" i="28"/>
  <c r="J15" i="28"/>
  <c r="M78" i="28"/>
  <c r="L2" i="28"/>
  <c r="I36" i="28"/>
  <c r="L21" i="28"/>
  <c r="L9" i="28"/>
  <c r="I26" i="28"/>
  <c r="J13" i="28"/>
  <c r="L78" i="28"/>
  <c r="M29" i="29"/>
  <c r="L18" i="28"/>
  <c r="J14" i="28"/>
  <c r="L8" i="28"/>
  <c r="J7" i="28"/>
  <c r="F42" i="28"/>
  <c r="G40" i="28"/>
  <c r="J40" i="28"/>
  <c r="C77" i="28"/>
  <c r="M40" i="28"/>
  <c r="J24" i="28"/>
  <c r="F22" i="28"/>
  <c r="I16" i="28"/>
  <c r="I13" i="29"/>
  <c r="I21" i="28"/>
  <c r="J8" i="28"/>
  <c r="L27" i="29"/>
  <c r="J10" i="28"/>
  <c r="L44" i="28"/>
  <c r="G24" i="29"/>
  <c r="C17" i="28"/>
  <c r="I5" i="29"/>
  <c r="G4" i="28"/>
  <c r="G45" i="28"/>
  <c r="G28" i="28"/>
  <c r="C4" i="28"/>
  <c r="L21" i="29"/>
  <c r="F14" i="28"/>
  <c r="G44" i="28"/>
  <c r="C17" i="29"/>
  <c r="F31" i="28"/>
  <c r="F11" i="28"/>
  <c r="F28" i="29"/>
  <c r="I12" i="28"/>
  <c r="J25" i="28"/>
  <c r="J44" i="28"/>
  <c r="J31" i="28"/>
  <c r="J39" i="28"/>
  <c r="J4" i="28"/>
  <c r="F28" i="28"/>
  <c r="F17" i="28"/>
  <c r="C41" i="28"/>
  <c r="I24" i="28"/>
  <c r="M2" i="28"/>
  <c r="L15" i="28"/>
  <c r="G12" i="28"/>
  <c r="M6" i="29"/>
  <c r="M13" i="28"/>
  <c r="F20" i="28"/>
  <c r="I15" i="28"/>
  <c r="M31" i="28"/>
  <c r="G30" i="28"/>
  <c r="C44" i="28"/>
  <c r="C11" i="28"/>
  <c r="I44" i="28"/>
  <c r="L11" i="29"/>
  <c r="I46" i="28"/>
  <c r="F41" i="28"/>
  <c r="I4" i="28"/>
  <c r="J11" i="28"/>
  <c r="G13" i="28"/>
  <c r="L26" i="28"/>
  <c r="J37" i="28"/>
  <c r="L31" i="28"/>
  <c r="I10" i="28"/>
  <c r="M23" i="29"/>
  <c r="M6" i="28"/>
  <c r="I42" i="28"/>
  <c r="M37" i="28"/>
  <c r="I23" i="28"/>
  <c r="C12" i="28"/>
  <c r="F37" i="28"/>
  <c r="G18" i="28"/>
  <c r="I19" i="28"/>
  <c r="G10" i="29"/>
  <c r="L42" i="28"/>
  <c r="G25" i="28"/>
  <c r="M36" i="28"/>
  <c r="C2" i="28"/>
  <c r="C19" i="28"/>
  <c r="G7" i="28"/>
  <c r="M45" i="28"/>
  <c r="C22" i="28"/>
  <c r="M11" i="28"/>
  <c r="F12" i="28"/>
  <c r="M42" i="28"/>
  <c r="F44" i="28"/>
  <c r="F13" i="28"/>
  <c r="C6" i="28"/>
  <c r="G2" i="29"/>
  <c r="L6" i="29"/>
  <c r="L29" i="29"/>
  <c r="C21" i="28"/>
  <c r="I8" i="28"/>
  <c r="F43" i="28"/>
  <c r="I45" i="28"/>
  <c r="C29" i="28"/>
  <c r="G5" i="28"/>
  <c r="M17" i="28"/>
  <c r="G17" i="28"/>
  <c r="F30" i="28"/>
  <c r="F6" i="28"/>
  <c r="F22" i="29"/>
  <c r="M29" i="28"/>
  <c r="G38" i="28"/>
  <c r="J27" i="28"/>
  <c r="L7" i="28"/>
  <c r="I43" i="28"/>
  <c r="C10" i="28"/>
  <c r="G39" i="28"/>
  <c r="M28" i="28"/>
  <c r="J16" i="28"/>
  <c r="F1" i="29" l="1"/>
  <c r="F1" i="28"/>
  <c r="L36" i="29"/>
  <c r="M36" i="29"/>
  <c r="L38" i="29"/>
  <c r="M38" i="29"/>
  <c r="I39" i="29"/>
  <c r="F37" i="29"/>
  <c r="G37" i="29"/>
  <c r="J37" i="29"/>
  <c r="I37" i="29"/>
  <c r="F36" i="29"/>
  <c r="L37" i="29"/>
  <c r="F38" i="29"/>
  <c r="G36" i="29"/>
  <c r="M37" i="29"/>
  <c r="G38" i="29"/>
  <c r="I36" i="29"/>
  <c r="I38" i="29"/>
  <c r="F39" i="29"/>
  <c r="J36" i="29"/>
  <c r="J38" i="29"/>
  <c r="C38" i="29"/>
  <c r="C37" i="29"/>
  <c r="C36" i="29"/>
  <c r="M45" i="20" l="1"/>
  <c r="M41" i="20"/>
  <c r="T31" i="20"/>
  <c r="S31" i="20"/>
  <c r="R31" i="20"/>
  <c r="Q31" i="20"/>
  <c r="P31" i="20"/>
  <c r="O31" i="20"/>
  <c r="N31" i="20"/>
  <c r="M31" i="20"/>
  <c r="L31" i="20"/>
  <c r="T30" i="20"/>
  <c r="S30" i="20"/>
  <c r="R30" i="20"/>
  <c r="Q30" i="20"/>
  <c r="P30" i="20"/>
  <c r="O30" i="20"/>
  <c r="N30" i="20"/>
  <c r="M30" i="20"/>
  <c r="L30" i="20"/>
  <c r="T29" i="20"/>
  <c r="S29" i="20"/>
  <c r="R29" i="20"/>
  <c r="Q29" i="20"/>
  <c r="P29" i="20"/>
  <c r="O29" i="20"/>
  <c r="N29" i="20"/>
  <c r="M29" i="20"/>
  <c r="L29" i="20"/>
  <c r="T28" i="20"/>
  <c r="S28" i="20"/>
  <c r="R28" i="20"/>
  <c r="Q28" i="20"/>
  <c r="P28" i="20"/>
  <c r="O28" i="20"/>
  <c r="N28" i="20"/>
  <c r="M28" i="20"/>
  <c r="L28" i="20"/>
  <c r="T27" i="20"/>
  <c r="S27" i="20"/>
  <c r="R27" i="20"/>
  <c r="Q27" i="20"/>
  <c r="P27" i="20"/>
  <c r="O27" i="20"/>
  <c r="N27" i="20"/>
  <c r="M27" i="20"/>
  <c r="L27" i="20"/>
  <c r="T26" i="20"/>
  <c r="S26" i="20"/>
  <c r="R26" i="20"/>
  <c r="Q26" i="20"/>
  <c r="P26" i="20"/>
  <c r="O26" i="20"/>
  <c r="N26" i="20"/>
  <c r="M26" i="20"/>
  <c r="L26" i="20"/>
  <c r="T25" i="20"/>
  <c r="S25" i="20"/>
  <c r="R25" i="20"/>
  <c r="Q25" i="20"/>
  <c r="P25" i="20"/>
  <c r="O25" i="20"/>
  <c r="N25" i="20"/>
  <c r="M25" i="20"/>
  <c r="L25" i="20"/>
  <c r="T24" i="20"/>
  <c r="S24" i="20"/>
  <c r="R24" i="20"/>
  <c r="Q24" i="20"/>
  <c r="P24" i="20"/>
  <c r="O24" i="20"/>
  <c r="N24" i="20"/>
  <c r="M24" i="20"/>
  <c r="L24" i="20"/>
  <c r="T23" i="20"/>
  <c r="S23" i="20"/>
  <c r="R23" i="20"/>
  <c r="Q23" i="20"/>
  <c r="P23" i="20"/>
  <c r="O23" i="20"/>
  <c r="N23" i="20"/>
  <c r="M23" i="20"/>
  <c r="L23" i="20"/>
  <c r="T22" i="20"/>
  <c r="S22" i="20"/>
  <c r="R22" i="20"/>
  <c r="Q22" i="20"/>
  <c r="P22" i="20"/>
  <c r="O22" i="20"/>
  <c r="N22" i="20"/>
  <c r="M22" i="20"/>
  <c r="L22" i="20"/>
  <c r="T21" i="20"/>
  <c r="S21" i="20"/>
  <c r="R21" i="20"/>
  <c r="Q21" i="20"/>
  <c r="P21" i="20"/>
  <c r="O21" i="20"/>
  <c r="N21" i="20"/>
  <c r="M21" i="20"/>
  <c r="L21" i="20"/>
  <c r="T20" i="20"/>
  <c r="S20" i="20"/>
  <c r="R20" i="20"/>
  <c r="Q20" i="20"/>
  <c r="P20" i="20"/>
  <c r="O20" i="20"/>
  <c r="N20" i="20"/>
  <c r="M20" i="20"/>
  <c r="L20" i="20"/>
  <c r="T19" i="20"/>
  <c r="S19" i="20"/>
  <c r="R19" i="20"/>
  <c r="Q19" i="20"/>
  <c r="P19" i="20"/>
  <c r="O19" i="20"/>
  <c r="N19" i="20"/>
  <c r="M19" i="20"/>
  <c r="L19" i="20"/>
  <c r="T18" i="20"/>
  <c r="S18" i="20"/>
  <c r="R18" i="20"/>
  <c r="Q18" i="20"/>
  <c r="P18" i="20"/>
  <c r="O18" i="20"/>
  <c r="N18" i="20"/>
  <c r="M18" i="20"/>
  <c r="L18" i="20"/>
  <c r="T17" i="20"/>
  <c r="S17" i="20"/>
  <c r="R17" i="20"/>
  <c r="Q17" i="20"/>
  <c r="P17" i="20"/>
  <c r="O17" i="20"/>
  <c r="N17" i="20"/>
  <c r="M17" i="20"/>
  <c r="L17" i="20"/>
  <c r="T16" i="20"/>
  <c r="S16" i="20"/>
  <c r="R16" i="20"/>
  <c r="Q16" i="20"/>
  <c r="P16" i="20"/>
  <c r="O16" i="20"/>
  <c r="N16" i="20"/>
  <c r="M16" i="20"/>
  <c r="L16" i="20"/>
  <c r="T15" i="20"/>
  <c r="S15" i="20"/>
  <c r="R15" i="20"/>
  <c r="Q15" i="20"/>
  <c r="P15" i="20"/>
  <c r="O15" i="20"/>
  <c r="N15" i="20"/>
  <c r="M15" i="20"/>
  <c r="L15" i="20"/>
  <c r="T14" i="20"/>
  <c r="S14" i="20"/>
  <c r="R14" i="20"/>
  <c r="Q14" i="20"/>
  <c r="P14" i="20"/>
  <c r="O14" i="20"/>
  <c r="N14" i="20"/>
  <c r="M14" i="20"/>
  <c r="L14" i="20"/>
  <c r="T13" i="20"/>
  <c r="S13" i="20"/>
  <c r="R13" i="20"/>
  <c r="Q13" i="20"/>
  <c r="P13" i="20"/>
  <c r="O13" i="20"/>
  <c r="N13" i="20"/>
  <c r="M13" i="20"/>
  <c r="L13" i="20"/>
  <c r="T12" i="20"/>
  <c r="S12" i="20"/>
  <c r="R12" i="20"/>
  <c r="Q12" i="20"/>
  <c r="P12" i="20"/>
  <c r="O12" i="20"/>
  <c r="N12" i="20"/>
  <c r="M12" i="20"/>
  <c r="L12" i="20"/>
  <c r="T11" i="20"/>
  <c r="S11" i="20"/>
  <c r="R11" i="20"/>
  <c r="Q11" i="20"/>
  <c r="P11" i="20"/>
  <c r="O11" i="20"/>
  <c r="N11" i="20"/>
  <c r="M11" i="20"/>
  <c r="L11" i="20"/>
  <c r="T10" i="20"/>
  <c r="S10" i="20"/>
  <c r="R10" i="20"/>
  <c r="Q10" i="20"/>
  <c r="P10" i="20"/>
  <c r="O10" i="20"/>
  <c r="N10" i="20"/>
  <c r="M10" i="20"/>
  <c r="L10" i="20"/>
  <c r="T9" i="20"/>
  <c r="S9" i="20"/>
  <c r="R9" i="20"/>
  <c r="Q9" i="20"/>
  <c r="P9" i="20"/>
  <c r="O9" i="20"/>
  <c r="N9" i="20"/>
  <c r="M9" i="20"/>
  <c r="L9" i="20"/>
  <c r="T8" i="20"/>
  <c r="S8" i="20"/>
  <c r="R8" i="20"/>
  <c r="Q8" i="20"/>
  <c r="P8" i="20"/>
  <c r="O8" i="20"/>
  <c r="N8" i="20"/>
  <c r="M8" i="20"/>
  <c r="L8" i="20"/>
  <c r="T7" i="20"/>
  <c r="S7" i="20"/>
  <c r="R7" i="20"/>
  <c r="Q7" i="20"/>
  <c r="P7" i="20"/>
  <c r="O7" i="20"/>
  <c r="N7" i="20"/>
  <c r="M7" i="20"/>
  <c r="L7" i="20"/>
  <c r="T6" i="20"/>
  <c r="S6" i="20"/>
  <c r="R6" i="20"/>
  <c r="Q6" i="20"/>
  <c r="P6" i="20"/>
  <c r="O6" i="20"/>
  <c r="N6" i="20"/>
  <c r="M6" i="20"/>
  <c r="L6" i="20"/>
  <c r="T5" i="20"/>
  <c r="S5" i="20"/>
  <c r="R5" i="20"/>
  <c r="Q5" i="20"/>
  <c r="P5" i="20"/>
  <c r="O5" i="20"/>
  <c r="N5" i="20"/>
  <c r="M5" i="20"/>
  <c r="L5" i="20"/>
  <c r="T4" i="20"/>
  <c r="S4" i="20"/>
  <c r="R4" i="20"/>
  <c r="Q4" i="20"/>
  <c r="P4" i="20"/>
  <c r="O4" i="20"/>
  <c r="N4" i="20"/>
  <c r="M4" i="20"/>
  <c r="L4" i="20"/>
  <c r="T3" i="20"/>
  <c r="S3" i="20"/>
  <c r="R3" i="20"/>
  <c r="Q3" i="20"/>
  <c r="P3" i="20"/>
  <c r="O3" i="20"/>
  <c r="N3" i="20"/>
  <c r="M3" i="20"/>
  <c r="L3" i="20"/>
  <c r="M45" i="19"/>
  <c r="M41" i="19"/>
  <c r="T31" i="19"/>
  <c r="S31" i="19"/>
  <c r="R31" i="19"/>
  <c r="Q31" i="19"/>
  <c r="P31" i="19"/>
  <c r="O31" i="19"/>
  <c r="N31" i="19"/>
  <c r="M31" i="19"/>
  <c r="L31" i="19"/>
  <c r="T30" i="19"/>
  <c r="S30" i="19"/>
  <c r="R30" i="19"/>
  <c r="Q30" i="19"/>
  <c r="P30" i="19"/>
  <c r="O30" i="19"/>
  <c r="N30" i="19"/>
  <c r="M30" i="19"/>
  <c r="L30" i="19"/>
  <c r="T29" i="19"/>
  <c r="S29" i="19"/>
  <c r="R29" i="19"/>
  <c r="Q29" i="19"/>
  <c r="P29" i="19"/>
  <c r="O29" i="19"/>
  <c r="N29" i="19"/>
  <c r="M29" i="19"/>
  <c r="L29" i="19"/>
  <c r="T28" i="19"/>
  <c r="S28" i="19"/>
  <c r="R28" i="19"/>
  <c r="Q28" i="19"/>
  <c r="P28" i="19"/>
  <c r="O28" i="19"/>
  <c r="N28" i="19"/>
  <c r="M28" i="19"/>
  <c r="L28" i="19"/>
  <c r="T27" i="19"/>
  <c r="S27" i="19"/>
  <c r="R27" i="19"/>
  <c r="Q27" i="19"/>
  <c r="P27" i="19"/>
  <c r="O27" i="19"/>
  <c r="N27" i="19"/>
  <c r="M27" i="19"/>
  <c r="L27" i="19"/>
  <c r="T26" i="19"/>
  <c r="S26" i="19"/>
  <c r="R26" i="19"/>
  <c r="Q26" i="19"/>
  <c r="P26" i="19"/>
  <c r="O26" i="19"/>
  <c r="N26" i="19"/>
  <c r="M26" i="19"/>
  <c r="L26" i="19"/>
  <c r="T25" i="19"/>
  <c r="S25" i="19"/>
  <c r="R25" i="19"/>
  <c r="Q25" i="19"/>
  <c r="P25" i="19"/>
  <c r="O25" i="19"/>
  <c r="N25" i="19"/>
  <c r="M25" i="19"/>
  <c r="L25" i="19"/>
  <c r="T24" i="19"/>
  <c r="S24" i="19"/>
  <c r="R24" i="19"/>
  <c r="Q24" i="19"/>
  <c r="P24" i="19"/>
  <c r="O24" i="19"/>
  <c r="N24" i="19"/>
  <c r="M24" i="19"/>
  <c r="L24" i="19"/>
  <c r="T23" i="19"/>
  <c r="S23" i="19"/>
  <c r="R23" i="19"/>
  <c r="Q23" i="19"/>
  <c r="P23" i="19"/>
  <c r="O23" i="19"/>
  <c r="N23" i="19"/>
  <c r="M23" i="19"/>
  <c r="L23" i="19"/>
  <c r="T22" i="19"/>
  <c r="S22" i="19"/>
  <c r="R22" i="19"/>
  <c r="Q22" i="19"/>
  <c r="P22" i="19"/>
  <c r="O22" i="19"/>
  <c r="N22" i="19"/>
  <c r="M22" i="19"/>
  <c r="L22" i="19"/>
  <c r="T21" i="19"/>
  <c r="S21" i="19"/>
  <c r="R21" i="19"/>
  <c r="Q21" i="19"/>
  <c r="P21" i="19"/>
  <c r="O21" i="19"/>
  <c r="N21" i="19"/>
  <c r="M21" i="19"/>
  <c r="L21" i="19"/>
  <c r="T20" i="19"/>
  <c r="S20" i="19"/>
  <c r="R20" i="19"/>
  <c r="Q20" i="19"/>
  <c r="P20" i="19"/>
  <c r="O20" i="19"/>
  <c r="N20" i="19"/>
  <c r="M20" i="19"/>
  <c r="L20" i="19"/>
  <c r="T19" i="19"/>
  <c r="S19" i="19"/>
  <c r="R19" i="19"/>
  <c r="Q19" i="19"/>
  <c r="P19" i="19"/>
  <c r="O19" i="19"/>
  <c r="N19" i="19"/>
  <c r="M19" i="19"/>
  <c r="L19" i="19"/>
  <c r="T18" i="19"/>
  <c r="S18" i="19"/>
  <c r="R18" i="19"/>
  <c r="Q18" i="19"/>
  <c r="P18" i="19"/>
  <c r="O18" i="19"/>
  <c r="N18" i="19"/>
  <c r="M18" i="19"/>
  <c r="L18" i="19"/>
  <c r="T17" i="19"/>
  <c r="S17" i="19"/>
  <c r="R17" i="19"/>
  <c r="Q17" i="19"/>
  <c r="P17" i="19"/>
  <c r="O17" i="19"/>
  <c r="N17" i="19"/>
  <c r="M17" i="19"/>
  <c r="L17" i="19"/>
  <c r="T16" i="19"/>
  <c r="S16" i="19"/>
  <c r="R16" i="19"/>
  <c r="Q16" i="19"/>
  <c r="P16" i="19"/>
  <c r="O16" i="19"/>
  <c r="N16" i="19"/>
  <c r="M16" i="19"/>
  <c r="L16" i="19"/>
  <c r="T15" i="19"/>
  <c r="S15" i="19"/>
  <c r="R15" i="19"/>
  <c r="Q15" i="19"/>
  <c r="P15" i="19"/>
  <c r="O15" i="19"/>
  <c r="N15" i="19"/>
  <c r="M15" i="19"/>
  <c r="L15" i="19"/>
  <c r="T14" i="19"/>
  <c r="S14" i="19"/>
  <c r="R14" i="19"/>
  <c r="Q14" i="19"/>
  <c r="P14" i="19"/>
  <c r="O14" i="19"/>
  <c r="N14" i="19"/>
  <c r="M14" i="19"/>
  <c r="L14" i="19"/>
  <c r="T13" i="19"/>
  <c r="S13" i="19"/>
  <c r="R13" i="19"/>
  <c r="Q13" i="19"/>
  <c r="P13" i="19"/>
  <c r="O13" i="19"/>
  <c r="N13" i="19"/>
  <c r="M13" i="19"/>
  <c r="L13" i="19"/>
  <c r="T12" i="19"/>
  <c r="S12" i="19"/>
  <c r="R12" i="19"/>
  <c r="Q12" i="19"/>
  <c r="P12" i="19"/>
  <c r="O12" i="19"/>
  <c r="N12" i="19"/>
  <c r="M12" i="19"/>
  <c r="L12" i="19"/>
  <c r="T11" i="19"/>
  <c r="S11" i="19"/>
  <c r="R11" i="19"/>
  <c r="Q11" i="19"/>
  <c r="P11" i="19"/>
  <c r="O11" i="19"/>
  <c r="N11" i="19"/>
  <c r="M11" i="19"/>
  <c r="L11" i="19"/>
  <c r="T10" i="19"/>
  <c r="S10" i="19"/>
  <c r="R10" i="19"/>
  <c r="Q10" i="19"/>
  <c r="P10" i="19"/>
  <c r="O10" i="19"/>
  <c r="N10" i="19"/>
  <c r="M10" i="19"/>
  <c r="L10" i="19"/>
  <c r="T9" i="19"/>
  <c r="S9" i="19"/>
  <c r="R9" i="19"/>
  <c r="Q9" i="19"/>
  <c r="P9" i="19"/>
  <c r="O9" i="19"/>
  <c r="N9" i="19"/>
  <c r="M9" i="19"/>
  <c r="L9" i="19"/>
  <c r="T8" i="19"/>
  <c r="S8" i="19"/>
  <c r="R8" i="19"/>
  <c r="Q8" i="19"/>
  <c r="P8" i="19"/>
  <c r="O8" i="19"/>
  <c r="N8" i="19"/>
  <c r="M8" i="19"/>
  <c r="L8" i="19"/>
  <c r="T7" i="19"/>
  <c r="S7" i="19"/>
  <c r="R7" i="19"/>
  <c r="Q7" i="19"/>
  <c r="P7" i="19"/>
  <c r="O7" i="19"/>
  <c r="N7" i="19"/>
  <c r="M7" i="19"/>
  <c r="L7" i="19"/>
  <c r="T6" i="19"/>
  <c r="S6" i="19"/>
  <c r="R6" i="19"/>
  <c r="Q6" i="19"/>
  <c r="P6" i="19"/>
  <c r="O6" i="19"/>
  <c r="N6" i="19"/>
  <c r="M6" i="19"/>
  <c r="L6" i="19"/>
  <c r="T5" i="19"/>
  <c r="S5" i="19"/>
  <c r="R5" i="19"/>
  <c r="Q5" i="19"/>
  <c r="P5" i="19"/>
  <c r="O5" i="19"/>
  <c r="N5" i="19"/>
  <c r="M5" i="19"/>
  <c r="L5" i="19"/>
  <c r="T4" i="19"/>
  <c r="S4" i="19"/>
  <c r="R4" i="19"/>
  <c r="Q4" i="19"/>
  <c r="P4" i="19"/>
  <c r="O4" i="19"/>
  <c r="N4" i="19"/>
  <c r="M4" i="19"/>
  <c r="L4" i="19"/>
  <c r="T3" i="19"/>
  <c r="S3" i="19"/>
  <c r="R3" i="19"/>
  <c r="Q3" i="19"/>
  <c r="P3" i="19"/>
  <c r="O3" i="19"/>
  <c r="N3" i="19"/>
  <c r="M3" i="19"/>
  <c r="L3" i="19"/>
  <c r="M45" i="18"/>
  <c r="M41" i="18"/>
  <c r="T31" i="18"/>
  <c r="S31" i="18"/>
  <c r="R31" i="18"/>
  <c r="Q31" i="18"/>
  <c r="P31" i="18"/>
  <c r="O31" i="18"/>
  <c r="N31" i="18"/>
  <c r="M31" i="18"/>
  <c r="L31" i="18"/>
  <c r="T30" i="18"/>
  <c r="S30" i="18"/>
  <c r="R30" i="18"/>
  <c r="Q30" i="18"/>
  <c r="P30" i="18"/>
  <c r="O30" i="18"/>
  <c r="N30" i="18"/>
  <c r="M30" i="18"/>
  <c r="L30" i="18"/>
  <c r="T29" i="18"/>
  <c r="S29" i="18"/>
  <c r="R29" i="18"/>
  <c r="Q29" i="18"/>
  <c r="P29" i="18"/>
  <c r="O29" i="18"/>
  <c r="N29" i="18"/>
  <c r="M29" i="18"/>
  <c r="L29" i="18"/>
  <c r="T28" i="18"/>
  <c r="S28" i="18"/>
  <c r="R28" i="18"/>
  <c r="Q28" i="18"/>
  <c r="P28" i="18"/>
  <c r="O28" i="18"/>
  <c r="N28" i="18"/>
  <c r="M28" i="18"/>
  <c r="L28" i="18"/>
  <c r="T27" i="18"/>
  <c r="S27" i="18"/>
  <c r="R27" i="18"/>
  <c r="Q27" i="18"/>
  <c r="P27" i="18"/>
  <c r="O27" i="18"/>
  <c r="N27" i="18"/>
  <c r="M27" i="18"/>
  <c r="L27" i="18"/>
  <c r="T26" i="18"/>
  <c r="S26" i="18"/>
  <c r="R26" i="18"/>
  <c r="Q26" i="18"/>
  <c r="P26" i="18"/>
  <c r="O26" i="18"/>
  <c r="N26" i="18"/>
  <c r="M26" i="18"/>
  <c r="L26" i="18"/>
  <c r="T25" i="18"/>
  <c r="S25" i="18"/>
  <c r="R25" i="18"/>
  <c r="Q25" i="18"/>
  <c r="P25" i="18"/>
  <c r="O25" i="18"/>
  <c r="N25" i="18"/>
  <c r="M25" i="18"/>
  <c r="L25" i="18"/>
  <c r="T24" i="18"/>
  <c r="S24" i="18"/>
  <c r="R24" i="18"/>
  <c r="Q24" i="18"/>
  <c r="P24" i="18"/>
  <c r="O24" i="18"/>
  <c r="N24" i="18"/>
  <c r="M24" i="18"/>
  <c r="L24" i="18"/>
  <c r="T23" i="18"/>
  <c r="S23" i="18"/>
  <c r="R23" i="18"/>
  <c r="Q23" i="18"/>
  <c r="P23" i="18"/>
  <c r="O23" i="18"/>
  <c r="N23" i="18"/>
  <c r="M23" i="18"/>
  <c r="L23" i="18"/>
  <c r="T22" i="18"/>
  <c r="S22" i="18"/>
  <c r="R22" i="18"/>
  <c r="Q22" i="18"/>
  <c r="P22" i="18"/>
  <c r="O22" i="18"/>
  <c r="N22" i="18"/>
  <c r="M22" i="18"/>
  <c r="L22" i="18"/>
  <c r="T21" i="18"/>
  <c r="S21" i="18"/>
  <c r="R21" i="18"/>
  <c r="Q21" i="18"/>
  <c r="P21" i="18"/>
  <c r="O21" i="18"/>
  <c r="N21" i="18"/>
  <c r="M21" i="18"/>
  <c r="L21" i="18"/>
  <c r="T20" i="18"/>
  <c r="S20" i="18"/>
  <c r="R20" i="18"/>
  <c r="Q20" i="18"/>
  <c r="P20" i="18"/>
  <c r="O20" i="18"/>
  <c r="N20" i="18"/>
  <c r="M20" i="18"/>
  <c r="L20" i="18"/>
  <c r="T19" i="18"/>
  <c r="S19" i="18"/>
  <c r="R19" i="18"/>
  <c r="Q19" i="18"/>
  <c r="P19" i="18"/>
  <c r="O19" i="18"/>
  <c r="N19" i="18"/>
  <c r="M19" i="18"/>
  <c r="L19" i="18"/>
  <c r="T18" i="18"/>
  <c r="S18" i="18"/>
  <c r="R18" i="18"/>
  <c r="Q18" i="18"/>
  <c r="P18" i="18"/>
  <c r="O18" i="18"/>
  <c r="N18" i="18"/>
  <c r="M18" i="18"/>
  <c r="L18" i="18"/>
  <c r="T17" i="18"/>
  <c r="S17" i="18"/>
  <c r="R17" i="18"/>
  <c r="Q17" i="18"/>
  <c r="P17" i="18"/>
  <c r="O17" i="18"/>
  <c r="N17" i="18"/>
  <c r="M17" i="18"/>
  <c r="L17" i="18"/>
  <c r="T16" i="18"/>
  <c r="S16" i="18"/>
  <c r="R16" i="18"/>
  <c r="Q16" i="18"/>
  <c r="P16" i="18"/>
  <c r="O16" i="18"/>
  <c r="N16" i="18"/>
  <c r="M16" i="18"/>
  <c r="L16" i="18"/>
  <c r="T15" i="18"/>
  <c r="S15" i="18"/>
  <c r="R15" i="18"/>
  <c r="Q15" i="18"/>
  <c r="P15" i="18"/>
  <c r="O15" i="18"/>
  <c r="N15" i="18"/>
  <c r="M15" i="18"/>
  <c r="L15" i="18"/>
  <c r="T14" i="18"/>
  <c r="S14" i="18"/>
  <c r="R14" i="18"/>
  <c r="Q14" i="18"/>
  <c r="P14" i="18"/>
  <c r="O14" i="18"/>
  <c r="N14" i="18"/>
  <c r="M14" i="18"/>
  <c r="L14" i="18"/>
  <c r="T13" i="18"/>
  <c r="S13" i="18"/>
  <c r="R13" i="18"/>
  <c r="Q13" i="18"/>
  <c r="P13" i="18"/>
  <c r="O13" i="18"/>
  <c r="N13" i="18"/>
  <c r="M13" i="18"/>
  <c r="L13" i="18"/>
  <c r="T12" i="18"/>
  <c r="S12" i="18"/>
  <c r="R12" i="18"/>
  <c r="Q12" i="18"/>
  <c r="P12" i="18"/>
  <c r="O12" i="18"/>
  <c r="N12" i="18"/>
  <c r="M12" i="18"/>
  <c r="L12" i="18"/>
  <c r="T11" i="18"/>
  <c r="S11" i="18"/>
  <c r="R11" i="18"/>
  <c r="Q11" i="18"/>
  <c r="P11" i="18"/>
  <c r="O11" i="18"/>
  <c r="N11" i="18"/>
  <c r="M11" i="18"/>
  <c r="L11" i="18"/>
  <c r="T10" i="18"/>
  <c r="S10" i="18"/>
  <c r="R10" i="18"/>
  <c r="Q10" i="18"/>
  <c r="P10" i="18"/>
  <c r="O10" i="18"/>
  <c r="N10" i="18"/>
  <c r="M10" i="18"/>
  <c r="L10" i="18"/>
  <c r="T9" i="18"/>
  <c r="S9" i="18"/>
  <c r="R9" i="18"/>
  <c r="Q9" i="18"/>
  <c r="P9" i="18"/>
  <c r="O9" i="18"/>
  <c r="N9" i="18"/>
  <c r="M9" i="18"/>
  <c r="L9" i="18"/>
  <c r="T8" i="18"/>
  <c r="S8" i="18"/>
  <c r="R8" i="18"/>
  <c r="Q8" i="18"/>
  <c r="P8" i="18"/>
  <c r="O8" i="18"/>
  <c r="N8" i="18"/>
  <c r="M8" i="18"/>
  <c r="L8" i="18"/>
  <c r="T7" i="18"/>
  <c r="S7" i="18"/>
  <c r="R7" i="18"/>
  <c r="Q7" i="18"/>
  <c r="P7" i="18"/>
  <c r="O7" i="18"/>
  <c r="N7" i="18"/>
  <c r="M7" i="18"/>
  <c r="L7" i="18"/>
  <c r="T6" i="18"/>
  <c r="S6" i="18"/>
  <c r="R6" i="18"/>
  <c r="Q6" i="18"/>
  <c r="P6" i="18"/>
  <c r="O6" i="18"/>
  <c r="N6" i="18"/>
  <c r="M6" i="18"/>
  <c r="L6" i="18"/>
  <c r="T5" i="18"/>
  <c r="S5" i="18"/>
  <c r="R5" i="18"/>
  <c r="Q5" i="18"/>
  <c r="P5" i="18"/>
  <c r="O5" i="18"/>
  <c r="N5" i="18"/>
  <c r="M5" i="18"/>
  <c r="L5" i="18"/>
  <c r="T4" i="18"/>
  <c r="S4" i="18"/>
  <c r="R4" i="18"/>
  <c r="Q4" i="18"/>
  <c r="P4" i="18"/>
  <c r="O4" i="18"/>
  <c r="N4" i="18"/>
  <c r="M4" i="18"/>
  <c r="L4" i="18"/>
  <c r="T3" i="18"/>
  <c r="S3" i="18"/>
  <c r="R3" i="18"/>
  <c r="Q3" i="18"/>
  <c r="P3" i="18"/>
  <c r="O3" i="18"/>
  <c r="N3" i="18"/>
  <c r="M3" i="18"/>
  <c r="L3" i="18"/>
  <c r="M45" i="17"/>
  <c r="M41" i="17"/>
  <c r="T31" i="17"/>
  <c r="S31" i="17"/>
  <c r="R31" i="17"/>
  <c r="Q31" i="17"/>
  <c r="P31" i="17"/>
  <c r="O31" i="17"/>
  <c r="N31" i="17"/>
  <c r="M31" i="17"/>
  <c r="L31" i="17"/>
  <c r="T30" i="17"/>
  <c r="S30" i="17"/>
  <c r="R30" i="17"/>
  <c r="Q30" i="17"/>
  <c r="P30" i="17"/>
  <c r="O30" i="17"/>
  <c r="N30" i="17"/>
  <c r="M30" i="17"/>
  <c r="L30" i="17"/>
  <c r="T29" i="17"/>
  <c r="S29" i="17"/>
  <c r="R29" i="17"/>
  <c r="Q29" i="17"/>
  <c r="P29" i="17"/>
  <c r="O29" i="17"/>
  <c r="N29" i="17"/>
  <c r="M29" i="17"/>
  <c r="L29" i="17"/>
  <c r="T28" i="17"/>
  <c r="S28" i="17"/>
  <c r="R28" i="17"/>
  <c r="Q28" i="17"/>
  <c r="P28" i="17"/>
  <c r="O28" i="17"/>
  <c r="N28" i="17"/>
  <c r="M28" i="17"/>
  <c r="L28" i="17"/>
  <c r="T27" i="17"/>
  <c r="S27" i="17"/>
  <c r="R27" i="17"/>
  <c r="Q27" i="17"/>
  <c r="P27" i="17"/>
  <c r="O27" i="17"/>
  <c r="N27" i="17"/>
  <c r="M27" i="17"/>
  <c r="L27" i="17"/>
  <c r="T26" i="17"/>
  <c r="S26" i="17"/>
  <c r="R26" i="17"/>
  <c r="Q26" i="17"/>
  <c r="P26" i="17"/>
  <c r="O26" i="17"/>
  <c r="N26" i="17"/>
  <c r="M26" i="17"/>
  <c r="L26" i="17"/>
  <c r="T25" i="17"/>
  <c r="S25" i="17"/>
  <c r="R25" i="17"/>
  <c r="Q25" i="17"/>
  <c r="P25" i="17"/>
  <c r="O25" i="17"/>
  <c r="N25" i="17"/>
  <c r="M25" i="17"/>
  <c r="L25" i="17"/>
  <c r="T24" i="17"/>
  <c r="S24" i="17"/>
  <c r="R24" i="17"/>
  <c r="Q24" i="17"/>
  <c r="P24" i="17"/>
  <c r="O24" i="17"/>
  <c r="N24" i="17"/>
  <c r="M24" i="17"/>
  <c r="L24" i="17"/>
  <c r="T23" i="17"/>
  <c r="S23" i="17"/>
  <c r="R23" i="17"/>
  <c r="Q23" i="17"/>
  <c r="P23" i="17"/>
  <c r="O23" i="17"/>
  <c r="N23" i="17"/>
  <c r="M23" i="17"/>
  <c r="L23" i="17"/>
  <c r="T22" i="17"/>
  <c r="S22" i="17"/>
  <c r="R22" i="17"/>
  <c r="Q22" i="17"/>
  <c r="P22" i="17"/>
  <c r="O22" i="17"/>
  <c r="N22" i="17"/>
  <c r="M22" i="17"/>
  <c r="L22" i="17"/>
  <c r="T21" i="17"/>
  <c r="S21" i="17"/>
  <c r="R21" i="17"/>
  <c r="Q21" i="17"/>
  <c r="P21" i="17"/>
  <c r="O21" i="17"/>
  <c r="N21" i="17"/>
  <c r="M21" i="17"/>
  <c r="L21" i="17"/>
  <c r="T20" i="17"/>
  <c r="S20" i="17"/>
  <c r="R20" i="17"/>
  <c r="Q20" i="17"/>
  <c r="P20" i="17"/>
  <c r="O20" i="17"/>
  <c r="N20" i="17"/>
  <c r="M20" i="17"/>
  <c r="L20" i="17"/>
  <c r="T19" i="17"/>
  <c r="S19" i="17"/>
  <c r="R19" i="17"/>
  <c r="Q19" i="17"/>
  <c r="P19" i="17"/>
  <c r="O19" i="17"/>
  <c r="N19" i="17"/>
  <c r="M19" i="17"/>
  <c r="L19" i="17"/>
  <c r="T18" i="17"/>
  <c r="S18" i="17"/>
  <c r="R18" i="17"/>
  <c r="Q18" i="17"/>
  <c r="P18" i="17"/>
  <c r="O18" i="17"/>
  <c r="N18" i="17"/>
  <c r="M18" i="17"/>
  <c r="L18" i="17"/>
  <c r="T17" i="17"/>
  <c r="S17" i="17"/>
  <c r="R17" i="17"/>
  <c r="Q17" i="17"/>
  <c r="P17" i="17"/>
  <c r="O17" i="17"/>
  <c r="N17" i="17"/>
  <c r="M17" i="17"/>
  <c r="L17" i="17"/>
  <c r="T16" i="17"/>
  <c r="S16" i="17"/>
  <c r="R16" i="17"/>
  <c r="Q16" i="17"/>
  <c r="P16" i="17"/>
  <c r="O16" i="17"/>
  <c r="N16" i="17"/>
  <c r="M16" i="17"/>
  <c r="L16" i="17"/>
  <c r="T15" i="17"/>
  <c r="S15" i="17"/>
  <c r="R15" i="17"/>
  <c r="Q15" i="17"/>
  <c r="P15" i="17"/>
  <c r="O15" i="17"/>
  <c r="N15" i="17"/>
  <c r="M15" i="17"/>
  <c r="L15" i="17"/>
  <c r="T14" i="17"/>
  <c r="S14" i="17"/>
  <c r="R14" i="17"/>
  <c r="Q14" i="17"/>
  <c r="P14" i="17"/>
  <c r="O14" i="17"/>
  <c r="N14" i="17"/>
  <c r="M14" i="17"/>
  <c r="L14" i="17"/>
  <c r="T13" i="17"/>
  <c r="S13" i="17"/>
  <c r="R13" i="17"/>
  <c r="Q13" i="17"/>
  <c r="P13" i="17"/>
  <c r="O13" i="17"/>
  <c r="N13" i="17"/>
  <c r="M13" i="17"/>
  <c r="L13" i="17"/>
  <c r="T12" i="17"/>
  <c r="S12" i="17"/>
  <c r="R12" i="17"/>
  <c r="Q12" i="17"/>
  <c r="P12" i="17"/>
  <c r="O12" i="17"/>
  <c r="N12" i="17"/>
  <c r="M12" i="17"/>
  <c r="L12" i="17"/>
  <c r="T11" i="17"/>
  <c r="S11" i="17"/>
  <c r="R11" i="17"/>
  <c r="Q11" i="17"/>
  <c r="P11" i="17"/>
  <c r="O11" i="17"/>
  <c r="N11" i="17"/>
  <c r="M11" i="17"/>
  <c r="L11" i="17"/>
  <c r="T10" i="17"/>
  <c r="S10" i="17"/>
  <c r="R10" i="17"/>
  <c r="Q10" i="17"/>
  <c r="P10" i="17"/>
  <c r="O10" i="17"/>
  <c r="N10" i="17"/>
  <c r="M10" i="17"/>
  <c r="L10" i="17"/>
  <c r="T9" i="17"/>
  <c r="S9" i="17"/>
  <c r="R9" i="17"/>
  <c r="Q9" i="17"/>
  <c r="P9" i="17"/>
  <c r="O9" i="17"/>
  <c r="N9" i="17"/>
  <c r="M9" i="17"/>
  <c r="L9" i="17"/>
  <c r="T8" i="17"/>
  <c r="S8" i="17"/>
  <c r="R8" i="17"/>
  <c r="Q8" i="17"/>
  <c r="P8" i="17"/>
  <c r="O8" i="17"/>
  <c r="N8" i="17"/>
  <c r="M8" i="17"/>
  <c r="L8" i="17"/>
  <c r="T7" i="17"/>
  <c r="S7" i="17"/>
  <c r="R7" i="17"/>
  <c r="Q7" i="17"/>
  <c r="P7" i="17"/>
  <c r="O7" i="17"/>
  <c r="N7" i="17"/>
  <c r="M7" i="17"/>
  <c r="L7" i="17"/>
  <c r="T6" i="17"/>
  <c r="S6" i="17"/>
  <c r="R6" i="17"/>
  <c r="Q6" i="17"/>
  <c r="P6" i="17"/>
  <c r="O6" i="17"/>
  <c r="N6" i="17"/>
  <c r="M6" i="17"/>
  <c r="L6" i="17"/>
  <c r="T5" i="17"/>
  <c r="S5" i="17"/>
  <c r="R5" i="17"/>
  <c r="Q5" i="17"/>
  <c r="P5" i="17"/>
  <c r="O5" i="17"/>
  <c r="N5" i="17"/>
  <c r="M5" i="17"/>
  <c r="L5" i="17"/>
  <c r="T4" i="17"/>
  <c r="S4" i="17"/>
  <c r="R4" i="17"/>
  <c r="Q4" i="17"/>
  <c r="P4" i="17"/>
  <c r="O4" i="17"/>
  <c r="N4" i="17"/>
  <c r="M4" i="17"/>
  <c r="L4" i="17"/>
  <c r="T3" i="17"/>
  <c r="S3" i="17"/>
  <c r="R3" i="17"/>
  <c r="Q3" i="17"/>
  <c r="P3" i="17"/>
  <c r="O3" i="17"/>
  <c r="N3" i="17"/>
  <c r="M3" i="17"/>
  <c r="L3" i="17"/>
  <c r="M45" i="16"/>
  <c r="M41" i="16"/>
  <c r="T31" i="16"/>
  <c r="S31" i="16"/>
  <c r="R31" i="16"/>
  <c r="Q31" i="16"/>
  <c r="P31" i="16"/>
  <c r="O31" i="16"/>
  <c r="N31" i="16"/>
  <c r="M31" i="16"/>
  <c r="L31" i="16"/>
  <c r="T30" i="16"/>
  <c r="S30" i="16"/>
  <c r="R30" i="16"/>
  <c r="Q30" i="16"/>
  <c r="P30" i="16"/>
  <c r="O30" i="16"/>
  <c r="N30" i="16"/>
  <c r="M30" i="16"/>
  <c r="L30" i="16"/>
  <c r="T29" i="16"/>
  <c r="S29" i="16"/>
  <c r="R29" i="16"/>
  <c r="Q29" i="16"/>
  <c r="P29" i="16"/>
  <c r="O29" i="16"/>
  <c r="N29" i="16"/>
  <c r="M29" i="16"/>
  <c r="L29" i="16"/>
  <c r="T28" i="16"/>
  <c r="S28" i="16"/>
  <c r="R28" i="16"/>
  <c r="Q28" i="16"/>
  <c r="P28" i="16"/>
  <c r="O28" i="16"/>
  <c r="N28" i="16"/>
  <c r="M28" i="16"/>
  <c r="L28" i="16"/>
  <c r="T27" i="16"/>
  <c r="S27" i="16"/>
  <c r="R27" i="16"/>
  <c r="Q27" i="16"/>
  <c r="P27" i="16"/>
  <c r="O27" i="16"/>
  <c r="N27" i="16"/>
  <c r="M27" i="16"/>
  <c r="L27" i="16"/>
  <c r="T26" i="16"/>
  <c r="S26" i="16"/>
  <c r="R26" i="16"/>
  <c r="Q26" i="16"/>
  <c r="P26" i="16"/>
  <c r="O26" i="16"/>
  <c r="N26" i="16"/>
  <c r="M26" i="16"/>
  <c r="L26" i="16"/>
  <c r="T25" i="16"/>
  <c r="S25" i="16"/>
  <c r="R25" i="16"/>
  <c r="Q25" i="16"/>
  <c r="P25" i="16"/>
  <c r="O25" i="16"/>
  <c r="N25" i="16"/>
  <c r="M25" i="16"/>
  <c r="L25" i="16"/>
  <c r="T24" i="16"/>
  <c r="S24" i="16"/>
  <c r="R24" i="16"/>
  <c r="Q24" i="16"/>
  <c r="P24" i="16"/>
  <c r="O24" i="16"/>
  <c r="N24" i="16"/>
  <c r="M24" i="16"/>
  <c r="L24" i="16"/>
  <c r="T23" i="16"/>
  <c r="S23" i="16"/>
  <c r="R23" i="16"/>
  <c r="Q23" i="16"/>
  <c r="P23" i="16"/>
  <c r="O23" i="16"/>
  <c r="N23" i="16"/>
  <c r="M23" i="16"/>
  <c r="L23" i="16"/>
  <c r="T22" i="16"/>
  <c r="S22" i="16"/>
  <c r="R22" i="16"/>
  <c r="Q22" i="16"/>
  <c r="P22" i="16"/>
  <c r="O22" i="16"/>
  <c r="N22" i="16"/>
  <c r="M22" i="16"/>
  <c r="L22" i="16"/>
  <c r="T21" i="16"/>
  <c r="S21" i="16"/>
  <c r="R21" i="16"/>
  <c r="Q21" i="16"/>
  <c r="P21" i="16"/>
  <c r="O21" i="16"/>
  <c r="N21" i="16"/>
  <c r="M21" i="16"/>
  <c r="L21" i="16"/>
  <c r="T20" i="16"/>
  <c r="S20" i="16"/>
  <c r="R20" i="16"/>
  <c r="Q20" i="16"/>
  <c r="P20" i="16"/>
  <c r="O20" i="16"/>
  <c r="N20" i="16"/>
  <c r="M20" i="16"/>
  <c r="L20" i="16"/>
  <c r="T19" i="16"/>
  <c r="S19" i="16"/>
  <c r="R19" i="16"/>
  <c r="Q19" i="16"/>
  <c r="P19" i="16"/>
  <c r="O19" i="16"/>
  <c r="N19" i="16"/>
  <c r="M19" i="16"/>
  <c r="L19" i="16"/>
  <c r="T18" i="16"/>
  <c r="S18" i="16"/>
  <c r="R18" i="16"/>
  <c r="Q18" i="16"/>
  <c r="P18" i="16"/>
  <c r="O18" i="16"/>
  <c r="N18" i="16"/>
  <c r="M18" i="16"/>
  <c r="L18" i="16"/>
  <c r="T17" i="16"/>
  <c r="S17" i="16"/>
  <c r="R17" i="16"/>
  <c r="Q17" i="16"/>
  <c r="P17" i="16"/>
  <c r="O17" i="16"/>
  <c r="N17" i="16"/>
  <c r="M17" i="16"/>
  <c r="L17" i="16"/>
  <c r="T16" i="16"/>
  <c r="S16" i="16"/>
  <c r="R16" i="16"/>
  <c r="Q16" i="16"/>
  <c r="P16" i="16"/>
  <c r="O16" i="16"/>
  <c r="N16" i="16"/>
  <c r="M16" i="16"/>
  <c r="L16" i="16"/>
  <c r="T15" i="16"/>
  <c r="S15" i="16"/>
  <c r="R15" i="16"/>
  <c r="Q15" i="16"/>
  <c r="P15" i="16"/>
  <c r="O15" i="16"/>
  <c r="N15" i="16"/>
  <c r="M15" i="16"/>
  <c r="L15" i="16"/>
  <c r="T14" i="16"/>
  <c r="S14" i="16"/>
  <c r="R14" i="16"/>
  <c r="Q14" i="16"/>
  <c r="P14" i="16"/>
  <c r="O14" i="16"/>
  <c r="N14" i="16"/>
  <c r="M14" i="16"/>
  <c r="L14" i="16"/>
  <c r="T13" i="16"/>
  <c r="S13" i="16"/>
  <c r="R13" i="16"/>
  <c r="Q13" i="16"/>
  <c r="P13" i="16"/>
  <c r="O13" i="16"/>
  <c r="N13" i="16"/>
  <c r="M13" i="16"/>
  <c r="L13" i="16"/>
  <c r="T12" i="16"/>
  <c r="S12" i="16"/>
  <c r="R12" i="16"/>
  <c r="Q12" i="16"/>
  <c r="P12" i="16"/>
  <c r="O12" i="16"/>
  <c r="N12" i="16"/>
  <c r="M12" i="16"/>
  <c r="L12" i="16"/>
  <c r="T11" i="16"/>
  <c r="S11" i="16"/>
  <c r="R11" i="16"/>
  <c r="Q11" i="16"/>
  <c r="P11" i="16"/>
  <c r="O11" i="16"/>
  <c r="N11" i="16"/>
  <c r="M11" i="16"/>
  <c r="L11" i="16"/>
  <c r="T10" i="16"/>
  <c r="S10" i="16"/>
  <c r="R10" i="16"/>
  <c r="Q10" i="16"/>
  <c r="P10" i="16"/>
  <c r="O10" i="16"/>
  <c r="N10" i="16"/>
  <c r="M10" i="16"/>
  <c r="L10" i="16"/>
  <c r="T9" i="16"/>
  <c r="S9" i="16"/>
  <c r="R9" i="16"/>
  <c r="Q9" i="16"/>
  <c r="P9" i="16"/>
  <c r="O9" i="16"/>
  <c r="N9" i="16"/>
  <c r="M9" i="16"/>
  <c r="L9" i="16"/>
  <c r="T8" i="16"/>
  <c r="S8" i="16"/>
  <c r="R8" i="16"/>
  <c r="Q8" i="16"/>
  <c r="P8" i="16"/>
  <c r="O8" i="16"/>
  <c r="N8" i="16"/>
  <c r="M8" i="16"/>
  <c r="L8" i="16"/>
  <c r="T7" i="16"/>
  <c r="S7" i="16"/>
  <c r="R7" i="16"/>
  <c r="Q7" i="16"/>
  <c r="P7" i="16"/>
  <c r="O7" i="16"/>
  <c r="N7" i="16"/>
  <c r="M7" i="16"/>
  <c r="L7" i="16"/>
  <c r="T6" i="16"/>
  <c r="S6" i="16"/>
  <c r="R6" i="16"/>
  <c r="Q6" i="16"/>
  <c r="P6" i="16"/>
  <c r="O6" i="16"/>
  <c r="N6" i="16"/>
  <c r="M6" i="16"/>
  <c r="L6" i="16"/>
  <c r="T5" i="16"/>
  <c r="S5" i="16"/>
  <c r="R5" i="16"/>
  <c r="Q5" i="16"/>
  <c r="P5" i="16"/>
  <c r="O5" i="16"/>
  <c r="N5" i="16"/>
  <c r="M5" i="16"/>
  <c r="L5" i="16"/>
  <c r="T4" i="16"/>
  <c r="S4" i="16"/>
  <c r="R4" i="16"/>
  <c r="Q4" i="16"/>
  <c r="P4" i="16"/>
  <c r="O4" i="16"/>
  <c r="N4" i="16"/>
  <c r="M4" i="16"/>
  <c r="L4" i="16"/>
  <c r="T3" i="16"/>
  <c r="S3" i="16"/>
  <c r="R3" i="16"/>
  <c r="Q3" i="16"/>
  <c r="P3" i="16"/>
  <c r="O3" i="16"/>
  <c r="N3" i="16"/>
  <c r="M3" i="16"/>
  <c r="L3" i="16"/>
  <c r="L31" i="6"/>
  <c r="M31" i="6"/>
  <c r="N31" i="6"/>
  <c r="O31" i="6"/>
  <c r="P31" i="6"/>
  <c r="Q31" i="6"/>
  <c r="R31" i="6"/>
  <c r="S31" i="6"/>
  <c r="T31" i="6"/>
  <c r="L31" i="3"/>
  <c r="M31" i="3"/>
  <c r="N31" i="3"/>
  <c r="O31" i="3"/>
  <c r="P31" i="3"/>
  <c r="Q31" i="3"/>
  <c r="R31" i="3"/>
  <c r="S31" i="3"/>
  <c r="T31" i="3"/>
  <c r="M45" i="6"/>
  <c r="M45" i="5"/>
  <c r="M45" i="4"/>
  <c r="M45" i="3"/>
  <c r="M45" i="2"/>
  <c r="L31" i="2"/>
  <c r="M31" i="2"/>
  <c r="N31" i="2"/>
  <c r="O31" i="2"/>
  <c r="P31" i="2"/>
  <c r="Q31" i="2"/>
  <c r="R31" i="2"/>
  <c r="S31" i="2"/>
  <c r="T31" i="2"/>
  <c r="L31" i="4"/>
  <c r="M31" i="4"/>
  <c r="N31" i="4"/>
  <c r="O31" i="4"/>
  <c r="P31" i="4"/>
  <c r="Q31" i="4"/>
  <c r="R31" i="4"/>
  <c r="S31" i="4"/>
  <c r="T31" i="4"/>
  <c r="L31" i="5"/>
  <c r="M31" i="5"/>
  <c r="N31" i="5"/>
  <c r="O31" i="5"/>
  <c r="P31" i="5"/>
  <c r="Q31" i="5"/>
  <c r="R31" i="5"/>
  <c r="S31" i="5"/>
  <c r="T31" i="5"/>
  <c r="P21" i="29"/>
  <c r="P31" i="29"/>
  <c r="P22" i="29"/>
  <c r="J46" i="28"/>
  <c r="I65" i="28"/>
  <c r="J72" i="28"/>
  <c r="J69" i="28"/>
  <c r="F63" i="28"/>
  <c r="F51" i="28"/>
  <c r="F56" i="28"/>
  <c r="J50" i="28"/>
  <c r="F66" i="28"/>
  <c r="J66" i="28"/>
  <c r="G75" i="28"/>
  <c r="G63" i="28"/>
  <c r="L57" i="28"/>
  <c r="G65" i="28"/>
  <c r="G51" i="28"/>
  <c r="M51" i="28"/>
  <c r="J54" i="28"/>
  <c r="I62" i="28"/>
  <c r="M65" i="28"/>
  <c r="F69" i="28"/>
  <c r="M63" i="28"/>
  <c r="D69" i="28"/>
  <c r="D4" i="29"/>
  <c r="D26" i="28"/>
  <c r="D60" i="28"/>
  <c r="D22" i="29"/>
  <c r="D12" i="29"/>
  <c r="D65" i="28"/>
  <c r="D12" i="28"/>
  <c r="D28" i="29"/>
  <c r="D7" i="29"/>
  <c r="P11" i="29"/>
  <c r="G50" i="28"/>
  <c r="I51" i="28"/>
  <c r="D40" i="28"/>
  <c r="P9" i="29"/>
  <c r="P23" i="29"/>
  <c r="P29" i="29"/>
  <c r="G46" i="28"/>
  <c r="J68" i="28"/>
  <c r="F74" i="28"/>
  <c r="C54" i="28"/>
  <c r="J63" i="28"/>
  <c r="J65" i="28"/>
  <c r="I59" i="28"/>
  <c r="C69" i="28"/>
  <c r="I69" i="28"/>
  <c r="L77" i="28"/>
  <c r="F78" i="28"/>
  <c r="G78" i="28"/>
  <c r="M62" i="28"/>
  <c r="I78" i="28"/>
  <c r="D54" i="28"/>
  <c r="D29" i="29"/>
  <c r="D14" i="29"/>
  <c r="D42" i="28"/>
  <c r="D27" i="29"/>
  <c r="D72" i="28"/>
  <c r="D15" i="28"/>
  <c r="D25" i="29"/>
  <c r="D41" i="28"/>
  <c r="D20" i="28"/>
  <c r="G62" i="28"/>
  <c r="C71" i="28"/>
  <c r="D5" i="28"/>
  <c r="D74" i="28"/>
  <c r="D16" i="28"/>
  <c r="D5" i="29"/>
  <c r="P12" i="29"/>
  <c r="P14" i="29"/>
  <c r="P6" i="29"/>
  <c r="P13" i="29"/>
  <c r="L46" i="28"/>
  <c r="L66" i="28"/>
  <c r="L60" i="28"/>
  <c r="G68" i="28"/>
  <c r="I77" i="28"/>
  <c r="L69" i="28"/>
  <c r="F62" i="28"/>
  <c r="M75" i="28"/>
  <c r="M74" i="28"/>
  <c r="F68" i="28"/>
  <c r="I57" i="28"/>
  <c r="L71" i="28"/>
  <c r="I56" i="28"/>
  <c r="D18" i="28"/>
  <c r="D59" i="28"/>
  <c r="D10" i="29"/>
  <c r="D29" i="28"/>
  <c r="D15" i="29"/>
  <c r="D9" i="28"/>
  <c r="D19" i="29"/>
  <c r="D39" i="28"/>
  <c r="D24" i="28"/>
  <c r="D25" i="28"/>
  <c r="D6" i="28"/>
  <c r="F65" i="28"/>
  <c r="F59" i="28"/>
  <c r="D63" i="28"/>
  <c r="P4" i="29"/>
  <c r="P10" i="29"/>
  <c r="P27" i="29"/>
  <c r="P16" i="29"/>
  <c r="F71" i="28"/>
  <c r="J59" i="28"/>
  <c r="M53" i="28"/>
  <c r="G74" i="28"/>
  <c r="L75" i="28"/>
  <c r="M68" i="28"/>
  <c r="M66" i="28"/>
  <c r="I54" i="28"/>
  <c r="C78" i="28"/>
  <c r="L68" i="28"/>
  <c r="C72" i="28"/>
  <c r="C62" i="28"/>
  <c r="C65" i="28"/>
  <c r="G57" i="28"/>
  <c r="M72" i="28"/>
  <c r="L56" i="28"/>
  <c r="G77" i="28"/>
  <c r="G60" i="28"/>
  <c r="L72" i="28"/>
  <c r="J75" i="28"/>
  <c r="D30" i="28"/>
  <c r="D9" i="29"/>
  <c r="D77" i="28"/>
  <c r="D31" i="29"/>
  <c r="D68" i="28"/>
  <c r="D43" i="28"/>
  <c r="D31" i="28"/>
  <c r="D45" i="28"/>
  <c r="D10" i="28"/>
  <c r="D8" i="29"/>
  <c r="D37" i="28"/>
  <c r="P19" i="29"/>
  <c r="J53" i="28"/>
  <c r="C53" i="28"/>
  <c r="I71" i="28"/>
  <c r="D18" i="29"/>
  <c r="D50" i="28"/>
  <c r="D53" i="28"/>
  <c r="P15" i="29"/>
  <c r="P20" i="29"/>
  <c r="P8" i="29"/>
  <c r="P17" i="29"/>
  <c r="C74" i="28"/>
  <c r="J77" i="28"/>
  <c r="F54" i="28"/>
  <c r="M77" i="28"/>
  <c r="F77" i="28"/>
  <c r="C57" i="28"/>
  <c r="J62" i="28"/>
  <c r="I50" i="28"/>
  <c r="J71" i="28"/>
  <c r="L62" i="28"/>
  <c r="M50" i="28"/>
  <c r="G66" i="28"/>
  <c r="J74" i="28"/>
  <c r="F60" i="28"/>
  <c r="D23" i="29"/>
  <c r="D44" i="28"/>
  <c r="D22" i="28"/>
  <c r="D19" i="28"/>
  <c r="D20" i="29"/>
  <c r="D46" i="28"/>
  <c r="D17" i="29"/>
  <c r="D6" i="29"/>
  <c r="D51" i="28"/>
  <c r="D23" i="28"/>
  <c r="D8" i="28"/>
  <c r="P7" i="29"/>
  <c r="G54" i="28"/>
  <c r="L53" i="28"/>
  <c r="D56" i="28"/>
  <c r="P25" i="29"/>
  <c r="P5" i="29"/>
  <c r="P30" i="29"/>
  <c r="C46" i="28"/>
  <c r="J51" i="28"/>
  <c r="I72" i="28"/>
  <c r="F57" i="28"/>
  <c r="L59" i="28"/>
  <c r="M59" i="28"/>
  <c r="L63" i="28"/>
  <c r="C59" i="28"/>
  <c r="C50" i="28"/>
  <c r="M60" i="28"/>
  <c r="M57" i="28"/>
  <c r="F53" i="28"/>
  <c r="L54" i="28"/>
  <c r="J60" i="28"/>
  <c r="L65" i="28"/>
  <c r="M69" i="28"/>
  <c r="C68" i="28"/>
  <c r="I63" i="28"/>
  <c r="J56" i="28"/>
  <c r="M71" i="28"/>
  <c r="M54" i="28"/>
  <c r="L51" i="28"/>
  <c r="D66" i="28"/>
  <c r="D21" i="28"/>
  <c r="D14" i="28"/>
  <c r="D71" i="28"/>
  <c r="D38" i="28"/>
  <c r="D28" i="28"/>
  <c r="D21" i="29"/>
  <c r="D30" i="29"/>
  <c r="I74" i="28"/>
  <c r="D7" i="28"/>
  <c r="D36" i="28"/>
  <c r="P18" i="29"/>
  <c r="P28" i="29"/>
  <c r="P24" i="29"/>
  <c r="M46" i="28"/>
  <c r="I60" i="28"/>
  <c r="C51" i="28"/>
  <c r="C56" i="28"/>
  <c r="G69" i="28"/>
  <c r="J57" i="28"/>
  <c r="G56" i="28"/>
  <c r="I53" i="28"/>
  <c r="F72" i="28"/>
  <c r="G59" i="28"/>
  <c r="L74" i="28"/>
  <c r="M56" i="28"/>
  <c r="I68" i="28"/>
  <c r="G53" i="28"/>
  <c r="C66" i="28"/>
  <c r="C75" i="28"/>
  <c r="D57" i="28"/>
  <c r="D75" i="28"/>
  <c r="D78" i="28"/>
  <c r="D13" i="28"/>
  <c r="D24" i="29"/>
  <c r="D4" i="28"/>
  <c r="D16" i="29"/>
  <c r="D11" i="29"/>
  <c r="D62" i="28"/>
  <c r="D26" i="29"/>
  <c r="D11" i="28"/>
  <c r="D13" i="29"/>
  <c r="D17" i="28"/>
  <c r="P26" i="29"/>
  <c r="L50" i="28"/>
  <c r="G71" i="28"/>
  <c r="I66" i="28"/>
  <c r="D27" i="28"/>
  <c r="C39" i="29" l="1"/>
  <c r="M39" i="29"/>
  <c r="J39" i="29"/>
  <c r="G39" i="29"/>
  <c r="L39" i="29"/>
  <c r="C76" i="28"/>
  <c r="I52" i="28"/>
  <c r="J76" i="28"/>
  <c r="I79" i="28"/>
  <c r="M64" i="28"/>
  <c r="C67" i="28"/>
  <c r="F61" i="28"/>
  <c r="L73" i="28"/>
  <c r="G61" i="28"/>
  <c r="L52" i="28"/>
  <c r="I58" i="28"/>
  <c r="F70" i="28"/>
  <c r="M55" i="28"/>
  <c r="G67" i="28"/>
  <c r="G79" i="28"/>
  <c r="I67" i="28"/>
  <c r="J55" i="28"/>
  <c r="I64" i="28"/>
  <c r="F79" i="28"/>
  <c r="M73" i="28"/>
  <c r="M52" i="28"/>
  <c r="G58" i="28"/>
  <c r="G52" i="28"/>
  <c r="M70" i="28"/>
  <c r="C64" i="28"/>
  <c r="L79" i="28"/>
  <c r="L58" i="28"/>
  <c r="C73" i="28"/>
  <c r="G64" i="28"/>
  <c r="I70" i="28"/>
  <c r="G76" i="28"/>
  <c r="M76" i="28"/>
  <c r="C70" i="28"/>
  <c r="J67" i="28"/>
  <c r="J61" i="28"/>
  <c r="C79" i="28"/>
  <c r="F73" i="28"/>
  <c r="G73" i="28"/>
  <c r="I55" i="28"/>
  <c r="F67" i="28"/>
  <c r="L55" i="28"/>
  <c r="M67" i="28"/>
  <c r="C58" i="28"/>
  <c r="L70" i="28"/>
  <c r="M58" i="28"/>
  <c r="J58" i="28"/>
  <c r="L76" i="28"/>
  <c r="M61" i="28"/>
  <c r="J64" i="28"/>
  <c r="C55" i="28"/>
  <c r="G70" i="28"/>
  <c r="C61" i="28"/>
  <c r="F76" i="28"/>
  <c r="L64" i="28"/>
  <c r="F52" i="28"/>
  <c r="M79" i="28"/>
  <c r="F64" i="28"/>
  <c r="L61" i="28"/>
  <c r="J70" i="28"/>
  <c r="F55" i="28"/>
  <c r="J79" i="28"/>
  <c r="C52" i="28"/>
  <c r="F58" i="28"/>
  <c r="G55" i="28"/>
  <c r="J73" i="28"/>
  <c r="L67" i="28"/>
  <c r="I73" i="28"/>
  <c r="I76" i="28"/>
  <c r="I61" i="28"/>
  <c r="J52" i="28"/>
  <c r="D39" i="29"/>
  <c r="D36" i="29"/>
  <c r="D38" i="29"/>
  <c r="D67" i="28"/>
  <c r="D37" i="29"/>
  <c r="D64" i="28"/>
  <c r="D52" i="28"/>
  <c r="D58" i="28"/>
  <c r="D73" i="28"/>
  <c r="D76" i="28"/>
  <c r="D79" i="28"/>
  <c r="D55" i="28"/>
  <c r="D61" i="28"/>
  <c r="D70" i="28"/>
  <c r="L30" i="4"/>
  <c r="M30" i="4"/>
  <c r="N30" i="4"/>
  <c r="O30" i="4"/>
  <c r="P30" i="4"/>
  <c r="Q30" i="4"/>
  <c r="R30" i="4"/>
  <c r="T30" i="6"/>
  <c r="S30" i="6"/>
  <c r="R30" i="6"/>
  <c r="Q30" i="6"/>
  <c r="P30" i="6"/>
  <c r="O30" i="6"/>
  <c r="N30" i="6"/>
  <c r="M30" i="6"/>
  <c r="L30" i="6"/>
  <c r="T29" i="6"/>
  <c r="S29" i="6"/>
  <c r="R29" i="6"/>
  <c r="Q29" i="6"/>
  <c r="P29" i="6"/>
  <c r="O29" i="6"/>
  <c r="N29" i="6"/>
  <c r="M29" i="6"/>
  <c r="L29" i="6"/>
  <c r="T28" i="6"/>
  <c r="S28" i="6"/>
  <c r="R28" i="6"/>
  <c r="Q28" i="6"/>
  <c r="P28" i="6"/>
  <c r="O28" i="6"/>
  <c r="N28" i="6"/>
  <c r="M28" i="6"/>
  <c r="L28" i="6"/>
  <c r="T27" i="6"/>
  <c r="S27" i="6"/>
  <c r="R27" i="6"/>
  <c r="Q27" i="6"/>
  <c r="P27" i="6"/>
  <c r="O27" i="6"/>
  <c r="N27" i="6"/>
  <c r="M27" i="6"/>
  <c r="L27" i="6"/>
  <c r="T26" i="6"/>
  <c r="S26" i="6"/>
  <c r="R26" i="6"/>
  <c r="Q26" i="6"/>
  <c r="P26" i="6"/>
  <c r="O26" i="6"/>
  <c r="N26" i="6"/>
  <c r="M26" i="6"/>
  <c r="L26" i="6"/>
  <c r="T25" i="6"/>
  <c r="S25" i="6"/>
  <c r="R25" i="6"/>
  <c r="Q25" i="6"/>
  <c r="P25" i="6"/>
  <c r="O25" i="6"/>
  <c r="N25" i="6"/>
  <c r="M25" i="6"/>
  <c r="L25" i="6"/>
  <c r="T24" i="6"/>
  <c r="S24" i="6"/>
  <c r="R24" i="6"/>
  <c r="Q24" i="6"/>
  <c r="P24" i="6"/>
  <c r="O24" i="6"/>
  <c r="N24" i="6"/>
  <c r="M24" i="6"/>
  <c r="L24" i="6"/>
  <c r="T23" i="6"/>
  <c r="S23" i="6"/>
  <c r="R23" i="6"/>
  <c r="Q23" i="6"/>
  <c r="P23" i="6"/>
  <c r="O23" i="6"/>
  <c r="N23" i="6"/>
  <c r="M23" i="6"/>
  <c r="L23" i="6"/>
  <c r="T22" i="6"/>
  <c r="S22" i="6"/>
  <c r="R22" i="6"/>
  <c r="Q22" i="6"/>
  <c r="P22" i="6"/>
  <c r="O22" i="6"/>
  <c r="N22" i="6"/>
  <c r="M22" i="6"/>
  <c r="L22" i="6"/>
  <c r="T21" i="6"/>
  <c r="S21" i="6"/>
  <c r="R21" i="6"/>
  <c r="Q21" i="6"/>
  <c r="P21" i="6"/>
  <c r="O21" i="6"/>
  <c r="N21" i="6"/>
  <c r="M21" i="6"/>
  <c r="L21" i="6"/>
  <c r="T20" i="6"/>
  <c r="S20" i="6"/>
  <c r="R20" i="6"/>
  <c r="Q20" i="6"/>
  <c r="P20" i="6"/>
  <c r="O20" i="6"/>
  <c r="N20" i="6"/>
  <c r="M20" i="6"/>
  <c r="L20" i="6"/>
  <c r="T19" i="6"/>
  <c r="S19" i="6"/>
  <c r="R19" i="6"/>
  <c r="Q19" i="6"/>
  <c r="P19" i="6"/>
  <c r="O19" i="6"/>
  <c r="N19" i="6"/>
  <c r="M19" i="6"/>
  <c r="L19" i="6"/>
  <c r="T18" i="6"/>
  <c r="S18" i="6"/>
  <c r="R18" i="6"/>
  <c r="Q18" i="6"/>
  <c r="P18" i="6"/>
  <c r="O18" i="6"/>
  <c r="N18" i="6"/>
  <c r="M18" i="6"/>
  <c r="L18" i="6"/>
  <c r="T17" i="6"/>
  <c r="S17" i="6"/>
  <c r="R17" i="6"/>
  <c r="Q17" i="6"/>
  <c r="P17" i="6"/>
  <c r="O17" i="6"/>
  <c r="N17" i="6"/>
  <c r="M17" i="6"/>
  <c r="L17" i="6"/>
  <c r="T16" i="6"/>
  <c r="S16" i="6"/>
  <c r="R16" i="6"/>
  <c r="Q16" i="6"/>
  <c r="P16" i="6"/>
  <c r="O16" i="6"/>
  <c r="N16" i="6"/>
  <c r="M16" i="6"/>
  <c r="L16" i="6"/>
  <c r="T15" i="6"/>
  <c r="S15" i="6"/>
  <c r="R15" i="6"/>
  <c r="Q15" i="6"/>
  <c r="P15" i="6"/>
  <c r="O15" i="6"/>
  <c r="N15" i="6"/>
  <c r="M15" i="6"/>
  <c r="L15" i="6"/>
  <c r="T14" i="6"/>
  <c r="S14" i="6"/>
  <c r="R14" i="6"/>
  <c r="Q14" i="6"/>
  <c r="P14" i="6"/>
  <c r="O14" i="6"/>
  <c r="N14" i="6"/>
  <c r="M14" i="6"/>
  <c r="L14" i="6"/>
  <c r="T13" i="6"/>
  <c r="S13" i="6"/>
  <c r="R13" i="6"/>
  <c r="Q13" i="6"/>
  <c r="P13" i="6"/>
  <c r="O13" i="6"/>
  <c r="N13" i="6"/>
  <c r="M13" i="6"/>
  <c r="L13" i="6"/>
  <c r="T12" i="6"/>
  <c r="S12" i="6"/>
  <c r="R12" i="6"/>
  <c r="Q12" i="6"/>
  <c r="P12" i="6"/>
  <c r="O12" i="6"/>
  <c r="N12" i="6"/>
  <c r="M12" i="6"/>
  <c r="L12" i="6"/>
  <c r="T11" i="6"/>
  <c r="S11" i="6"/>
  <c r="R11" i="6"/>
  <c r="Q11" i="6"/>
  <c r="P11" i="6"/>
  <c r="O11" i="6"/>
  <c r="N11" i="6"/>
  <c r="M11" i="6"/>
  <c r="L11" i="6"/>
  <c r="T10" i="6"/>
  <c r="S10" i="6"/>
  <c r="R10" i="6"/>
  <c r="Q10" i="6"/>
  <c r="P10" i="6"/>
  <c r="O10" i="6"/>
  <c r="N10" i="6"/>
  <c r="M10" i="6"/>
  <c r="L10" i="6"/>
  <c r="T9" i="6"/>
  <c r="S9" i="6"/>
  <c r="R9" i="6"/>
  <c r="Q9" i="6"/>
  <c r="P9" i="6"/>
  <c r="O9" i="6"/>
  <c r="N9" i="6"/>
  <c r="M9" i="6"/>
  <c r="L9" i="6"/>
  <c r="T8" i="6"/>
  <c r="S8" i="6"/>
  <c r="R8" i="6"/>
  <c r="Q8" i="6"/>
  <c r="P8" i="6"/>
  <c r="O8" i="6"/>
  <c r="N8" i="6"/>
  <c r="M8" i="6"/>
  <c r="L8" i="6"/>
  <c r="T7" i="6"/>
  <c r="S7" i="6"/>
  <c r="R7" i="6"/>
  <c r="Q7" i="6"/>
  <c r="P7" i="6"/>
  <c r="O7" i="6"/>
  <c r="N7" i="6"/>
  <c r="M7" i="6"/>
  <c r="L7" i="6"/>
  <c r="T6" i="6"/>
  <c r="S6" i="6"/>
  <c r="R6" i="6"/>
  <c r="Q6" i="6"/>
  <c r="P6" i="6"/>
  <c r="O6" i="6"/>
  <c r="N6" i="6"/>
  <c r="M6" i="6"/>
  <c r="L6" i="6"/>
  <c r="T5" i="6"/>
  <c r="S5" i="6"/>
  <c r="R5" i="6"/>
  <c r="Q5" i="6"/>
  <c r="P5" i="6"/>
  <c r="O5" i="6"/>
  <c r="N5" i="6"/>
  <c r="M5" i="6"/>
  <c r="L5" i="6"/>
  <c r="T4" i="6"/>
  <c r="S4" i="6"/>
  <c r="R4" i="6"/>
  <c r="Q4" i="6"/>
  <c r="P4" i="6"/>
  <c r="O4" i="6"/>
  <c r="N4" i="6"/>
  <c r="M4" i="6"/>
  <c r="L4" i="6"/>
  <c r="T3" i="6"/>
  <c r="S3" i="6"/>
  <c r="R3" i="6"/>
  <c r="Q3" i="6"/>
  <c r="P3" i="6"/>
  <c r="O3" i="6"/>
  <c r="N3" i="6"/>
  <c r="M3" i="6"/>
  <c r="L3" i="6"/>
  <c r="T30" i="5"/>
  <c r="S30" i="5"/>
  <c r="R30" i="5"/>
  <c r="Q30" i="5"/>
  <c r="P30" i="5"/>
  <c r="O30" i="5"/>
  <c r="N30" i="5"/>
  <c r="M30" i="5"/>
  <c r="L30" i="5"/>
  <c r="T29" i="5"/>
  <c r="S29" i="5"/>
  <c r="R29" i="5"/>
  <c r="Q29" i="5"/>
  <c r="P29" i="5"/>
  <c r="O29" i="5"/>
  <c r="N29" i="5"/>
  <c r="M29" i="5"/>
  <c r="L29" i="5"/>
  <c r="T28" i="5"/>
  <c r="S28" i="5"/>
  <c r="R28" i="5"/>
  <c r="Q28" i="5"/>
  <c r="P28" i="5"/>
  <c r="O28" i="5"/>
  <c r="N28" i="5"/>
  <c r="M28" i="5"/>
  <c r="L28" i="5"/>
  <c r="T27" i="5"/>
  <c r="S27" i="5"/>
  <c r="R27" i="5"/>
  <c r="Q27" i="5"/>
  <c r="P27" i="5"/>
  <c r="O27" i="5"/>
  <c r="N27" i="5"/>
  <c r="M27" i="5"/>
  <c r="L27" i="5"/>
  <c r="T26" i="5"/>
  <c r="S26" i="5"/>
  <c r="R26" i="5"/>
  <c r="Q26" i="5"/>
  <c r="P26" i="5"/>
  <c r="O26" i="5"/>
  <c r="N26" i="5"/>
  <c r="M26" i="5"/>
  <c r="L26" i="5"/>
  <c r="T25" i="5"/>
  <c r="S25" i="5"/>
  <c r="R25" i="5"/>
  <c r="Q25" i="5"/>
  <c r="P25" i="5"/>
  <c r="O25" i="5"/>
  <c r="N25" i="5"/>
  <c r="M25" i="5"/>
  <c r="L25" i="5"/>
  <c r="T24" i="5"/>
  <c r="S24" i="5"/>
  <c r="R24" i="5"/>
  <c r="Q24" i="5"/>
  <c r="P24" i="5"/>
  <c r="O24" i="5"/>
  <c r="N24" i="5"/>
  <c r="M24" i="5"/>
  <c r="L24" i="5"/>
  <c r="T23" i="5"/>
  <c r="S23" i="5"/>
  <c r="R23" i="5"/>
  <c r="Q23" i="5"/>
  <c r="P23" i="5"/>
  <c r="O23" i="5"/>
  <c r="N23" i="5"/>
  <c r="M23" i="5"/>
  <c r="L23" i="5"/>
  <c r="T22" i="5"/>
  <c r="S22" i="5"/>
  <c r="R22" i="5"/>
  <c r="Q22" i="5"/>
  <c r="P22" i="5"/>
  <c r="O22" i="5"/>
  <c r="N22" i="5"/>
  <c r="M22" i="5"/>
  <c r="L22" i="5"/>
  <c r="T21" i="5"/>
  <c r="S21" i="5"/>
  <c r="R21" i="5"/>
  <c r="Q21" i="5"/>
  <c r="P21" i="5"/>
  <c r="O21" i="5"/>
  <c r="N21" i="5"/>
  <c r="M21" i="5"/>
  <c r="L21" i="5"/>
  <c r="T20" i="5"/>
  <c r="S20" i="5"/>
  <c r="R20" i="5"/>
  <c r="Q20" i="5"/>
  <c r="P20" i="5"/>
  <c r="O20" i="5"/>
  <c r="N20" i="5"/>
  <c r="M20" i="5"/>
  <c r="L20" i="5"/>
  <c r="T19" i="5"/>
  <c r="S19" i="5"/>
  <c r="R19" i="5"/>
  <c r="Q19" i="5"/>
  <c r="P19" i="5"/>
  <c r="O19" i="5"/>
  <c r="N19" i="5"/>
  <c r="M19" i="5"/>
  <c r="L19" i="5"/>
  <c r="T18" i="5"/>
  <c r="S18" i="5"/>
  <c r="R18" i="5"/>
  <c r="Q18" i="5"/>
  <c r="P18" i="5"/>
  <c r="O18" i="5"/>
  <c r="N18" i="5"/>
  <c r="M18" i="5"/>
  <c r="L18" i="5"/>
  <c r="T17" i="5"/>
  <c r="S17" i="5"/>
  <c r="R17" i="5"/>
  <c r="Q17" i="5"/>
  <c r="P17" i="5"/>
  <c r="O17" i="5"/>
  <c r="N17" i="5"/>
  <c r="M17" i="5"/>
  <c r="L17" i="5"/>
  <c r="T16" i="5"/>
  <c r="S16" i="5"/>
  <c r="R16" i="5"/>
  <c r="Q16" i="5"/>
  <c r="P16" i="5"/>
  <c r="O16" i="5"/>
  <c r="N16" i="5"/>
  <c r="M16" i="5"/>
  <c r="L16" i="5"/>
  <c r="T15" i="5"/>
  <c r="S15" i="5"/>
  <c r="R15" i="5"/>
  <c r="Q15" i="5"/>
  <c r="P15" i="5"/>
  <c r="O15" i="5"/>
  <c r="N15" i="5"/>
  <c r="M15" i="5"/>
  <c r="L15" i="5"/>
  <c r="T14" i="5"/>
  <c r="S14" i="5"/>
  <c r="R14" i="5"/>
  <c r="Q14" i="5"/>
  <c r="P14" i="5"/>
  <c r="O14" i="5"/>
  <c r="N14" i="5"/>
  <c r="M14" i="5"/>
  <c r="L14" i="5"/>
  <c r="T13" i="5"/>
  <c r="S13" i="5"/>
  <c r="R13" i="5"/>
  <c r="Q13" i="5"/>
  <c r="P13" i="5"/>
  <c r="O13" i="5"/>
  <c r="N13" i="5"/>
  <c r="M13" i="5"/>
  <c r="L13" i="5"/>
  <c r="T12" i="5"/>
  <c r="S12" i="5"/>
  <c r="R12" i="5"/>
  <c r="Q12" i="5"/>
  <c r="P12" i="5"/>
  <c r="O12" i="5"/>
  <c r="N12" i="5"/>
  <c r="M12" i="5"/>
  <c r="L12" i="5"/>
  <c r="T11" i="5"/>
  <c r="S11" i="5"/>
  <c r="R11" i="5"/>
  <c r="Q11" i="5"/>
  <c r="P11" i="5"/>
  <c r="O11" i="5"/>
  <c r="N11" i="5"/>
  <c r="M11" i="5"/>
  <c r="L11" i="5"/>
  <c r="T10" i="5"/>
  <c r="S10" i="5"/>
  <c r="R10" i="5"/>
  <c r="Q10" i="5"/>
  <c r="P10" i="5"/>
  <c r="O10" i="5"/>
  <c r="N10" i="5"/>
  <c r="M10" i="5"/>
  <c r="L10" i="5"/>
  <c r="T9" i="5"/>
  <c r="S9" i="5"/>
  <c r="R9" i="5"/>
  <c r="Q9" i="5"/>
  <c r="P9" i="5"/>
  <c r="O9" i="5"/>
  <c r="N9" i="5"/>
  <c r="M9" i="5"/>
  <c r="L9" i="5"/>
  <c r="T8" i="5"/>
  <c r="S8" i="5"/>
  <c r="R8" i="5"/>
  <c r="Q8" i="5"/>
  <c r="P8" i="5"/>
  <c r="O8" i="5"/>
  <c r="N8" i="5"/>
  <c r="M8" i="5"/>
  <c r="L8" i="5"/>
  <c r="T7" i="5"/>
  <c r="S7" i="5"/>
  <c r="R7" i="5"/>
  <c r="Q7" i="5"/>
  <c r="P7" i="5"/>
  <c r="O7" i="5"/>
  <c r="N7" i="5"/>
  <c r="M7" i="5"/>
  <c r="L7" i="5"/>
  <c r="T6" i="5"/>
  <c r="S6" i="5"/>
  <c r="R6" i="5"/>
  <c r="Q6" i="5"/>
  <c r="P6" i="5"/>
  <c r="O6" i="5"/>
  <c r="N6" i="5"/>
  <c r="M6" i="5"/>
  <c r="L6" i="5"/>
  <c r="T5" i="5"/>
  <c r="S5" i="5"/>
  <c r="R5" i="5"/>
  <c r="Q5" i="5"/>
  <c r="P5" i="5"/>
  <c r="O5" i="5"/>
  <c r="N5" i="5"/>
  <c r="M5" i="5"/>
  <c r="L5" i="5"/>
  <c r="T4" i="5"/>
  <c r="S4" i="5"/>
  <c r="R4" i="5"/>
  <c r="Q4" i="5"/>
  <c r="P4" i="5"/>
  <c r="O4" i="5"/>
  <c r="N4" i="5"/>
  <c r="M4" i="5"/>
  <c r="L4" i="5"/>
  <c r="T3" i="5"/>
  <c r="S3" i="5"/>
  <c r="R3" i="5"/>
  <c r="Q3" i="5"/>
  <c r="P3" i="5"/>
  <c r="O3" i="5"/>
  <c r="N3" i="5"/>
  <c r="M3" i="5"/>
  <c r="L3" i="5"/>
  <c r="T30" i="2"/>
  <c r="S30" i="2"/>
  <c r="R30" i="2"/>
  <c r="Q30" i="2"/>
  <c r="P30" i="2"/>
  <c r="O30" i="2"/>
  <c r="N30" i="2"/>
  <c r="M30" i="2"/>
  <c r="L30" i="2"/>
  <c r="T29" i="2"/>
  <c r="S29" i="2"/>
  <c r="R29" i="2"/>
  <c r="Q29" i="2"/>
  <c r="P29" i="2"/>
  <c r="O29" i="2"/>
  <c r="N29" i="2"/>
  <c r="M29" i="2"/>
  <c r="L29" i="2"/>
  <c r="T28" i="2"/>
  <c r="S28" i="2"/>
  <c r="R28" i="2"/>
  <c r="Q28" i="2"/>
  <c r="P28" i="2"/>
  <c r="O28" i="2"/>
  <c r="N28" i="2"/>
  <c r="M28" i="2"/>
  <c r="L28" i="2"/>
  <c r="T27" i="2"/>
  <c r="S27" i="2"/>
  <c r="R27" i="2"/>
  <c r="Q27" i="2"/>
  <c r="P27" i="2"/>
  <c r="O27" i="2"/>
  <c r="N27" i="2"/>
  <c r="M27" i="2"/>
  <c r="L27" i="2"/>
  <c r="T26" i="2"/>
  <c r="S26" i="2"/>
  <c r="R26" i="2"/>
  <c r="Q26" i="2"/>
  <c r="P26" i="2"/>
  <c r="O26" i="2"/>
  <c r="N26" i="2"/>
  <c r="M26" i="2"/>
  <c r="L26" i="2"/>
  <c r="T25" i="2"/>
  <c r="S25" i="2"/>
  <c r="R25" i="2"/>
  <c r="Q25" i="2"/>
  <c r="P25" i="2"/>
  <c r="O25" i="2"/>
  <c r="N25" i="2"/>
  <c r="M25" i="2"/>
  <c r="L25" i="2"/>
  <c r="T24" i="2"/>
  <c r="S24" i="2"/>
  <c r="R24" i="2"/>
  <c r="Q24" i="2"/>
  <c r="P24" i="2"/>
  <c r="O24" i="2"/>
  <c r="N24" i="2"/>
  <c r="M24" i="2"/>
  <c r="L24" i="2"/>
  <c r="T23" i="2"/>
  <c r="S23" i="2"/>
  <c r="R23" i="2"/>
  <c r="Q23" i="2"/>
  <c r="P23" i="2"/>
  <c r="O23" i="2"/>
  <c r="N23" i="2"/>
  <c r="M23" i="2"/>
  <c r="L23" i="2"/>
  <c r="T22" i="2"/>
  <c r="S22" i="2"/>
  <c r="R22" i="2"/>
  <c r="Q22" i="2"/>
  <c r="P22" i="2"/>
  <c r="O22" i="2"/>
  <c r="N22" i="2"/>
  <c r="M22" i="2"/>
  <c r="L22" i="2"/>
  <c r="T21" i="2"/>
  <c r="S21" i="2"/>
  <c r="R21" i="2"/>
  <c r="Q21" i="2"/>
  <c r="P21" i="2"/>
  <c r="O21" i="2"/>
  <c r="N21" i="2"/>
  <c r="M21" i="2"/>
  <c r="L21" i="2"/>
  <c r="T20" i="2"/>
  <c r="S20" i="2"/>
  <c r="R20" i="2"/>
  <c r="Q20" i="2"/>
  <c r="P20" i="2"/>
  <c r="O20" i="2"/>
  <c r="N20" i="2"/>
  <c r="M20" i="2"/>
  <c r="L20" i="2"/>
  <c r="T19" i="2"/>
  <c r="S19" i="2"/>
  <c r="R19" i="2"/>
  <c r="Q19" i="2"/>
  <c r="P19" i="2"/>
  <c r="O19" i="2"/>
  <c r="N19" i="2"/>
  <c r="M19" i="2"/>
  <c r="L19" i="2"/>
  <c r="T18" i="2"/>
  <c r="S18" i="2"/>
  <c r="R18" i="2"/>
  <c r="Q18" i="2"/>
  <c r="P18" i="2"/>
  <c r="O18" i="2"/>
  <c r="N18" i="2"/>
  <c r="M18" i="2"/>
  <c r="L18" i="2"/>
  <c r="T17" i="2"/>
  <c r="S17" i="2"/>
  <c r="R17" i="2"/>
  <c r="Q17" i="2"/>
  <c r="P17" i="2"/>
  <c r="O17" i="2"/>
  <c r="N17" i="2"/>
  <c r="M17" i="2"/>
  <c r="L17" i="2"/>
  <c r="T16" i="2"/>
  <c r="S16" i="2"/>
  <c r="R16" i="2"/>
  <c r="Q16" i="2"/>
  <c r="P16" i="2"/>
  <c r="O16" i="2"/>
  <c r="N16" i="2"/>
  <c r="M16" i="2"/>
  <c r="L16" i="2"/>
  <c r="T15" i="2"/>
  <c r="S15" i="2"/>
  <c r="R15" i="2"/>
  <c r="Q15" i="2"/>
  <c r="P15" i="2"/>
  <c r="O15" i="2"/>
  <c r="N15" i="2"/>
  <c r="M15" i="2"/>
  <c r="L15" i="2"/>
  <c r="T14" i="2"/>
  <c r="S14" i="2"/>
  <c r="R14" i="2"/>
  <c r="Q14" i="2"/>
  <c r="P14" i="2"/>
  <c r="O14" i="2"/>
  <c r="N14" i="2"/>
  <c r="M14" i="2"/>
  <c r="L14" i="2"/>
  <c r="T13" i="2"/>
  <c r="S13" i="2"/>
  <c r="R13" i="2"/>
  <c r="Q13" i="2"/>
  <c r="P13" i="2"/>
  <c r="O13" i="2"/>
  <c r="N13" i="2"/>
  <c r="M13" i="2"/>
  <c r="L13" i="2"/>
  <c r="T12" i="2"/>
  <c r="S12" i="2"/>
  <c r="R12" i="2"/>
  <c r="Q12" i="2"/>
  <c r="P12" i="2"/>
  <c r="O12" i="2"/>
  <c r="N12" i="2"/>
  <c r="M12" i="2"/>
  <c r="L12" i="2"/>
  <c r="T11" i="2"/>
  <c r="S11" i="2"/>
  <c r="R11" i="2"/>
  <c r="Q11" i="2"/>
  <c r="P11" i="2"/>
  <c r="O11" i="2"/>
  <c r="N11" i="2"/>
  <c r="M11" i="2"/>
  <c r="L11" i="2"/>
  <c r="T10" i="2"/>
  <c r="S10" i="2"/>
  <c r="R10" i="2"/>
  <c r="Q10" i="2"/>
  <c r="P10" i="2"/>
  <c r="O10" i="2"/>
  <c r="N10" i="2"/>
  <c r="M10" i="2"/>
  <c r="L10" i="2"/>
  <c r="T9" i="2"/>
  <c r="S9" i="2"/>
  <c r="R9" i="2"/>
  <c r="Q9" i="2"/>
  <c r="P9" i="2"/>
  <c r="O9" i="2"/>
  <c r="N9" i="2"/>
  <c r="M9" i="2"/>
  <c r="L9" i="2"/>
  <c r="T8" i="2"/>
  <c r="S8" i="2"/>
  <c r="R8" i="2"/>
  <c r="Q8" i="2"/>
  <c r="P8" i="2"/>
  <c r="O8" i="2"/>
  <c r="N8" i="2"/>
  <c r="M8" i="2"/>
  <c r="L8" i="2"/>
  <c r="T7" i="2"/>
  <c r="S7" i="2"/>
  <c r="R7" i="2"/>
  <c r="Q7" i="2"/>
  <c r="P7" i="2"/>
  <c r="O7" i="2"/>
  <c r="N7" i="2"/>
  <c r="M7" i="2"/>
  <c r="L7" i="2"/>
  <c r="T6" i="2"/>
  <c r="S6" i="2"/>
  <c r="R6" i="2"/>
  <c r="Q6" i="2"/>
  <c r="P6" i="2"/>
  <c r="O6" i="2"/>
  <c r="N6" i="2"/>
  <c r="M6" i="2"/>
  <c r="L6" i="2"/>
  <c r="T5" i="2"/>
  <c r="S5" i="2"/>
  <c r="R5" i="2"/>
  <c r="Q5" i="2"/>
  <c r="P5" i="2"/>
  <c r="O5" i="2"/>
  <c r="N5" i="2"/>
  <c r="M5" i="2"/>
  <c r="L5" i="2"/>
  <c r="T4" i="2"/>
  <c r="S4" i="2"/>
  <c r="R4" i="2"/>
  <c r="Q4" i="2"/>
  <c r="P4" i="2"/>
  <c r="O4" i="2"/>
  <c r="N4" i="2"/>
  <c r="M4" i="2"/>
  <c r="L4" i="2"/>
  <c r="T3" i="2"/>
  <c r="S3" i="2"/>
  <c r="R3" i="2"/>
  <c r="Q3" i="2"/>
  <c r="P3" i="2"/>
  <c r="O3" i="2"/>
  <c r="N3" i="2"/>
  <c r="M3" i="2"/>
  <c r="L3" i="2"/>
  <c r="T30" i="4"/>
  <c r="S30" i="4"/>
  <c r="T29" i="4"/>
  <c r="S29" i="4"/>
  <c r="R29" i="4"/>
  <c r="Q29" i="4"/>
  <c r="P29" i="4"/>
  <c r="O29" i="4"/>
  <c r="N29" i="4"/>
  <c r="M29" i="4"/>
  <c r="L29" i="4"/>
  <c r="T28" i="4"/>
  <c r="S28" i="4"/>
  <c r="R28" i="4"/>
  <c r="Q28" i="4"/>
  <c r="P28" i="4"/>
  <c r="O28" i="4"/>
  <c r="N28" i="4"/>
  <c r="M28" i="4"/>
  <c r="L28" i="4"/>
  <c r="T27" i="4"/>
  <c r="S27" i="4"/>
  <c r="R27" i="4"/>
  <c r="Q27" i="4"/>
  <c r="P27" i="4"/>
  <c r="O27" i="4"/>
  <c r="N27" i="4"/>
  <c r="M27" i="4"/>
  <c r="L27" i="4"/>
  <c r="T26" i="4"/>
  <c r="S26" i="4"/>
  <c r="R26" i="4"/>
  <c r="Q26" i="4"/>
  <c r="P26" i="4"/>
  <c r="O26" i="4"/>
  <c r="N26" i="4"/>
  <c r="M26" i="4"/>
  <c r="L26" i="4"/>
  <c r="T25" i="4"/>
  <c r="S25" i="4"/>
  <c r="R25" i="4"/>
  <c r="Q25" i="4"/>
  <c r="P25" i="4"/>
  <c r="O25" i="4"/>
  <c r="N25" i="4"/>
  <c r="M25" i="4"/>
  <c r="L25" i="4"/>
  <c r="T24" i="4"/>
  <c r="S24" i="4"/>
  <c r="R24" i="4"/>
  <c r="Q24" i="4"/>
  <c r="P24" i="4"/>
  <c r="O24" i="4"/>
  <c r="N24" i="4"/>
  <c r="M24" i="4"/>
  <c r="L24" i="4"/>
  <c r="T23" i="4"/>
  <c r="S23" i="4"/>
  <c r="R23" i="4"/>
  <c r="Q23" i="4"/>
  <c r="P23" i="4"/>
  <c r="O23" i="4"/>
  <c r="N23" i="4"/>
  <c r="M23" i="4"/>
  <c r="L23" i="4"/>
  <c r="T22" i="4"/>
  <c r="S22" i="4"/>
  <c r="R22" i="4"/>
  <c r="Q22" i="4"/>
  <c r="P22" i="4"/>
  <c r="O22" i="4"/>
  <c r="N22" i="4"/>
  <c r="M22" i="4"/>
  <c r="L22" i="4"/>
  <c r="T21" i="4"/>
  <c r="S21" i="4"/>
  <c r="R21" i="4"/>
  <c r="Q21" i="4"/>
  <c r="P21" i="4"/>
  <c r="O21" i="4"/>
  <c r="N21" i="4"/>
  <c r="M21" i="4"/>
  <c r="L21" i="4"/>
  <c r="T20" i="4"/>
  <c r="S20" i="4"/>
  <c r="R20" i="4"/>
  <c r="Q20" i="4"/>
  <c r="P20" i="4"/>
  <c r="O20" i="4"/>
  <c r="N20" i="4"/>
  <c r="M20" i="4"/>
  <c r="L20" i="4"/>
  <c r="T19" i="4"/>
  <c r="S19" i="4"/>
  <c r="R19" i="4"/>
  <c r="Q19" i="4"/>
  <c r="P19" i="4"/>
  <c r="O19" i="4"/>
  <c r="N19" i="4"/>
  <c r="M19" i="4"/>
  <c r="L19" i="4"/>
  <c r="T18" i="4"/>
  <c r="S18" i="4"/>
  <c r="R18" i="4"/>
  <c r="Q18" i="4"/>
  <c r="P18" i="4"/>
  <c r="O18" i="4"/>
  <c r="N18" i="4"/>
  <c r="M18" i="4"/>
  <c r="L18" i="4"/>
  <c r="T17" i="4"/>
  <c r="S17" i="4"/>
  <c r="R17" i="4"/>
  <c r="Q17" i="4"/>
  <c r="P17" i="4"/>
  <c r="O17" i="4"/>
  <c r="N17" i="4"/>
  <c r="M17" i="4"/>
  <c r="L17" i="4"/>
  <c r="T16" i="4"/>
  <c r="S16" i="4"/>
  <c r="R16" i="4"/>
  <c r="Q16" i="4"/>
  <c r="P16" i="4"/>
  <c r="O16" i="4"/>
  <c r="N16" i="4"/>
  <c r="M16" i="4"/>
  <c r="L16" i="4"/>
  <c r="T15" i="4"/>
  <c r="S15" i="4"/>
  <c r="R15" i="4"/>
  <c r="Q15" i="4"/>
  <c r="P15" i="4"/>
  <c r="O15" i="4"/>
  <c r="N15" i="4"/>
  <c r="M15" i="4"/>
  <c r="L15" i="4"/>
  <c r="T14" i="4"/>
  <c r="S14" i="4"/>
  <c r="R14" i="4"/>
  <c r="Q14" i="4"/>
  <c r="P14" i="4"/>
  <c r="O14" i="4"/>
  <c r="N14" i="4"/>
  <c r="M14" i="4"/>
  <c r="L14" i="4"/>
  <c r="T13" i="4"/>
  <c r="S13" i="4"/>
  <c r="R13" i="4"/>
  <c r="Q13" i="4"/>
  <c r="P13" i="4"/>
  <c r="O13" i="4"/>
  <c r="N13" i="4"/>
  <c r="M13" i="4"/>
  <c r="L13" i="4"/>
  <c r="T12" i="4"/>
  <c r="S12" i="4"/>
  <c r="R12" i="4"/>
  <c r="Q12" i="4"/>
  <c r="P12" i="4"/>
  <c r="O12" i="4"/>
  <c r="N12" i="4"/>
  <c r="M12" i="4"/>
  <c r="L12" i="4"/>
  <c r="T11" i="4"/>
  <c r="S11" i="4"/>
  <c r="R11" i="4"/>
  <c r="Q11" i="4"/>
  <c r="P11" i="4"/>
  <c r="O11" i="4"/>
  <c r="N11" i="4"/>
  <c r="M11" i="4"/>
  <c r="L11" i="4"/>
  <c r="T10" i="4"/>
  <c r="S10" i="4"/>
  <c r="R10" i="4"/>
  <c r="Q10" i="4"/>
  <c r="P10" i="4"/>
  <c r="O10" i="4"/>
  <c r="N10" i="4"/>
  <c r="M10" i="4"/>
  <c r="L10" i="4"/>
  <c r="T9" i="4"/>
  <c r="S9" i="4"/>
  <c r="R9" i="4"/>
  <c r="Q9" i="4"/>
  <c r="P9" i="4"/>
  <c r="O9" i="4"/>
  <c r="N9" i="4"/>
  <c r="M9" i="4"/>
  <c r="L9" i="4"/>
  <c r="T8" i="4"/>
  <c r="S8" i="4"/>
  <c r="R8" i="4"/>
  <c r="Q8" i="4"/>
  <c r="P8" i="4"/>
  <c r="O8" i="4"/>
  <c r="N8" i="4"/>
  <c r="M8" i="4"/>
  <c r="L8" i="4"/>
  <c r="T7" i="4"/>
  <c r="S7" i="4"/>
  <c r="R7" i="4"/>
  <c r="Q7" i="4"/>
  <c r="P7" i="4"/>
  <c r="O7" i="4"/>
  <c r="N7" i="4"/>
  <c r="M7" i="4"/>
  <c r="L7" i="4"/>
  <c r="T6" i="4"/>
  <c r="S6" i="4"/>
  <c r="R6" i="4"/>
  <c r="Q6" i="4"/>
  <c r="P6" i="4"/>
  <c r="O6" i="4"/>
  <c r="N6" i="4"/>
  <c r="M6" i="4"/>
  <c r="L6" i="4"/>
  <c r="T5" i="4"/>
  <c r="S5" i="4"/>
  <c r="R5" i="4"/>
  <c r="Q5" i="4"/>
  <c r="P5" i="4"/>
  <c r="O5" i="4"/>
  <c r="N5" i="4"/>
  <c r="M5" i="4"/>
  <c r="L5" i="4"/>
  <c r="T4" i="4"/>
  <c r="S4" i="4"/>
  <c r="R4" i="4"/>
  <c r="Q4" i="4"/>
  <c r="P4" i="4"/>
  <c r="O4" i="4"/>
  <c r="N4" i="4"/>
  <c r="M4" i="4"/>
  <c r="L4" i="4"/>
  <c r="T3" i="4"/>
  <c r="S3" i="4"/>
  <c r="R3" i="4"/>
  <c r="Q3" i="4"/>
  <c r="P3" i="4"/>
  <c r="O3" i="4"/>
  <c r="N3" i="4"/>
  <c r="M3" i="4"/>
  <c r="L3" i="4"/>
  <c r="L14" i="3"/>
  <c r="L4" i="3"/>
  <c r="M4" i="3"/>
  <c r="N4" i="3"/>
  <c r="O4" i="3"/>
  <c r="P4" i="3"/>
  <c r="Q4" i="3"/>
  <c r="R4" i="3"/>
  <c r="S4" i="3"/>
  <c r="T4" i="3"/>
  <c r="L5" i="3"/>
  <c r="M5" i="3"/>
  <c r="N5" i="3"/>
  <c r="O5" i="3"/>
  <c r="P5" i="3"/>
  <c r="Q5" i="3"/>
  <c r="R5" i="3"/>
  <c r="S5" i="3"/>
  <c r="T5" i="3"/>
  <c r="L6" i="3"/>
  <c r="M6" i="3"/>
  <c r="N6" i="3"/>
  <c r="O6" i="3"/>
  <c r="P6" i="3"/>
  <c r="Q6" i="3"/>
  <c r="R6" i="3"/>
  <c r="S6" i="3"/>
  <c r="T6" i="3"/>
  <c r="L7" i="3"/>
  <c r="M7" i="3"/>
  <c r="N7" i="3"/>
  <c r="O7" i="3"/>
  <c r="P7" i="3"/>
  <c r="Q7" i="3"/>
  <c r="R7" i="3"/>
  <c r="S7" i="3"/>
  <c r="T7" i="3"/>
  <c r="L8" i="3"/>
  <c r="M8" i="3"/>
  <c r="N8" i="3"/>
  <c r="O8" i="3"/>
  <c r="P8" i="3"/>
  <c r="Q8" i="3"/>
  <c r="R8" i="3"/>
  <c r="S8" i="3"/>
  <c r="T8" i="3"/>
  <c r="L9" i="3"/>
  <c r="M9" i="3"/>
  <c r="N9" i="3"/>
  <c r="O9" i="3"/>
  <c r="P9" i="3"/>
  <c r="Q9" i="3"/>
  <c r="R9" i="3"/>
  <c r="S9" i="3"/>
  <c r="T9" i="3"/>
  <c r="L10" i="3"/>
  <c r="M10" i="3"/>
  <c r="N10" i="3"/>
  <c r="O10" i="3"/>
  <c r="P10" i="3"/>
  <c r="Q10" i="3"/>
  <c r="R10" i="3"/>
  <c r="S10" i="3"/>
  <c r="T10" i="3"/>
  <c r="L11" i="3"/>
  <c r="M11" i="3"/>
  <c r="N11" i="3"/>
  <c r="O11" i="3"/>
  <c r="P11" i="3"/>
  <c r="Q11" i="3"/>
  <c r="R11" i="3"/>
  <c r="S11" i="3"/>
  <c r="T11" i="3"/>
  <c r="L12" i="3"/>
  <c r="M12" i="3"/>
  <c r="N12" i="3"/>
  <c r="O12" i="3"/>
  <c r="P12" i="3"/>
  <c r="Q12" i="3"/>
  <c r="R12" i="3"/>
  <c r="S12" i="3"/>
  <c r="T12" i="3"/>
  <c r="L13" i="3"/>
  <c r="M13" i="3"/>
  <c r="N13" i="3"/>
  <c r="O13" i="3"/>
  <c r="P13" i="3"/>
  <c r="Q13" i="3"/>
  <c r="R13" i="3"/>
  <c r="S13" i="3"/>
  <c r="T13" i="3"/>
  <c r="M14" i="3"/>
  <c r="N14" i="3"/>
  <c r="O14" i="3"/>
  <c r="P14" i="3"/>
  <c r="Q14" i="3"/>
  <c r="R14" i="3"/>
  <c r="S14" i="3"/>
  <c r="T14" i="3"/>
  <c r="L15" i="3"/>
  <c r="M15" i="3"/>
  <c r="N15" i="3"/>
  <c r="O15" i="3"/>
  <c r="P15" i="3"/>
  <c r="Q15" i="3"/>
  <c r="R15" i="3"/>
  <c r="S15" i="3"/>
  <c r="T15" i="3"/>
  <c r="L16" i="3"/>
  <c r="M16" i="3"/>
  <c r="N16" i="3"/>
  <c r="O16" i="3"/>
  <c r="P16" i="3"/>
  <c r="Q16" i="3"/>
  <c r="R16" i="3"/>
  <c r="S16" i="3"/>
  <c r="T16" i="3"/>
  <c r="L17" i="3"/>
  <c r="M17" i="3"/>
  <c r="N17" i="3"/>
  <c r="O17" i="3"/>
  <c r="P17" i="3"/>
  <c r="Q17" i="3"/>
  <c r="R17" i="3"/>
  <c r="S17" i="3"/>
  <c r="T17" i="3"/>
  <c r="L18" i="3"/>
  <c r="M18" i="3"/>
  <c r="N18" i="3"/>
  <c r="O18" i="3"/>
  <c r="P18" i="3"/>
  <c r="Q18" i="3"/>
  <c r="R18" i="3"/>
  <c r="S18" i="3"/>
  <c r="T18" i="3"/>
  <c r="L19" i="3"/>
  <c r="M19" i="3"/>
  <c r="N19" i="3"/>
  <c r="O19" i="3"/>
  <c r="P19" i="3"/>
  <c r="Q19" i="3"/>
  <c r="R19" i="3"/>
  <c r="S19" i="3"/>
  <c r="T19" i="3"/>
  <c r="L20" i="3"/>
  <c r="M20" i="3"/>
  <c r="N20" i="3"/>
  <c r="O20" i="3"/>
  <c r="P20" i="3"/>
  <c r="Q20" i="3"/>
  <c r="R20" i="3"/>
  <c r="S20" i="3"/>
  <c r="T20" i="3"/>
  <c r="L21" i="3"/>
  <c r="M21" i="3"/>
  <c r="N21" i="3"/>
  <c r="O21" i="3"/>
  <c r="P21" i="3"/>
  <c r="Q21" i="3"/>
  <c r="R21" i="3"/>
  <c r="S21" i="3"/>
  <c r="T21" i="3"/>
  <c r="L22" i="3"/>
  <c r="M22" i="3"/>
  <c r="N22" i="3"/>
  <c r="O22" i="3"/>
  <c r="P22" i="3"/>
  <c r="Q22" i="3"/>
  <c r="R22" i="3"/>
  <c r="S22" i="3"/>
  <c r="T22" i="3"/>
  <c r="L23" i="3"/>
  <c r="M23" i="3"/>
  <c r="N23" i="3"/>
  <c r="O23" i="3"/>
  <c r="P23" i="3"/>
  <c r="Q23" i="3"/>
  <c r="R23" i="3"/>
  <c r="S23" i="3"/>
  <c r="T23" i="3"/>
  <c r="L24" i="3"/>
  <c r="M24" i="3"/>
  <c r="N24" i="3"/>
  <c r="O24" i="3"/>
  <c r="P24" i="3"/>
  <c r="Q24" i="3"/>
  <c r="R24" i="3"/>
  <c r="S24" i="3"/>
  <c r="T24" i="3"/>
  <c r="L25" i="3"/>
  <c r="M25" i="3"/>
  <c r="N25" i="3"/>
  <c r="O25" i="3"/>
  <c r="P25" i="3"/>
  <c r="Q25" i="3"/>
  <c r="R25" i="3"/>
  <c r="S25" i="3"/>
  <c r="T25" i="3"/>
  <c r="L26" i="3"/>
  <c r="M26" i="3"/>
  <c r="N26" i="3"/>
  <c r="O26" i="3"/>
  <c r="P26" i="3"/>
  <c r="Q26" i="3"/>
  <c r="R26" i="3"/>
  <c r="S26" i="3"/>
  <c r="T26" i="3"/>
  <c r="L27" i="3"/>
  <c r="M27" i="3"/>
  <c r="N27" i="3"/>
  <c r="O27" i="3"/>
  <c r="P27" i="3"/>
  <c r="Q27" i="3"/>
  <c r="R27" i="3"/>
  <c r="S27" i="3"/>
  <c r="T27" i="3"/>
  <c r="L28" i="3"/>
  <c r="M28" i="3"/>
  <c r="N28" i="3"/>
  <c r="O28" i="3"/>
  <c r="P28" i="3"/>
  <c r="Q28" i="3"/>
  <c r="R28" i="3"/>
  <c r="S28" i="3"/>
  <c r="T28" i="3"/>
  <c r="L29" i="3"/>
  <c r="M29" i="3"/>
  <c r="N29" i="3"/>
  <c r="O29" i="3"/>
  <c r="P29" i="3"/>
  <c r="Q29" i="3"/>
  <c r="R29" i="3"/>
  <c r="S29" i="3"/>
  <c r="T29" i="3"/>
  <c r="L30" i="3"/>
  <c r="M30" i="3"/>
  <c r="N30" i="3"/>
  <c r="O30" i="3"/>
  <c r="P30" i="3"/>
  <c r="Q30" i="3"/>
  <c r="R30" i="3"/>
  <c r="S30" i="3"/>
  <c r="T30" i="3"/>
  <c r="N3" i="3"/>
  <c r="O3" i="3"/>
  <c r="P3" i="3"/>
  <c r="Q3" i="3"/>
  <c r="R3" i="3"/>
  <c r="S3" i="3"/>
  <c r="T3" i="3"/>
  <c r="M3" i="3"/>
  <c r="L3" i="3"/>
  <c r="O66" i="28"/>
  <c r="O75" i="28"/>
  <c r="O72" i="28"/>
  <c r="O26" i="28"/>
  <c r="O36" i="28"/>
  <c r="O17" i="29"/>
  <c r="O43" i="28"/>
  <c r="O27" i="28"/>
  <c r="O30" i="28"/>
  <c r="O24" i="29"/>
  <c r="O14" i="29"/>
  <c r="O28" i="29"/>
  <c r="P29" i="28"/>
  <c r="P60" i="28"/>
  <c r="P66" i="28"/>
  <c r="P68" i="28"/>
  <c r="P36" i="28"/>
  <c r="P31" i="28"/>
  <c r="P44" i="28"/>
  <c r="P24" i="28"/>
  <c r="P4" i="28"/>
  <c r="P10" i="28"/>
  <c r="P53" i="28"/>
  <c r="P62" i="28"/>
  <c r="O59" i="28"/>
  <c r="O37" i="28"/>
  <c r="O44" i="28"/>
  <c r="O78" i="28"/>
  <c r="O5" i="28"/>
  <c r="O4" i="28"/>
  <c r="O25" i="29"/>
  <c r="O15" i="29"/>
  <c r="O31" i="29"/>
  <c r="P75" i="28"/>
  <c r="P27" i="28"/>
  <c r="P45" i="28"/>
  <c r="O74" i="28"/>
  <c r="O57" i="28"/>
  <c r="O50" i="28"/>
  <c r="O9" i="29"/>
  <c r="O42" i="28"/>
  <c r="O15" i="28"/>
  <c r="O22" i="28"/>
  <c r="O24" i="28"/>
  <c r="O18" i="29"/>
  <c r="O6" i="29"/>
  <c r="O13" i="29"/>
  <c r="P28" i="28"/>
  <c r="P9" i="28"/>
  <c r="P21" i="28"/>
  <c r="O56" i="28"/>
  <c r="O60" i="28"/>
  <c r="O71" i="28"/>
  <c r="O19" i="28"/>
  <c r="O40" i="28"/>
  <c r="O31" i="28"/>
  <c r="O25" i="28"/>
  <c r="O6" i="28"/>
  <c r="O16" i="29"/>
  <c r="O30" i="29"/>
  <c r="O21" i="29"/>
  <c r="P37" i="28"/>
  <c r="P15" i="28"/>
  <c r="P63" i="28"/>
  <c r="P69" i="28"/>
  <c r="P12" i="28"/>
  <c r="P65" i="28"/>
  <c r="P6" i="28"/>
  <c r="P16" i="28"/>
  <c r="O68" i="28"/>
  <c r="O77" i="28"/>
  <c r="O65" i="28"/>
  <c r="O28" i="28"/>
  <c r="O39" i="28"/>
  <c r="O20" i="28"/>
  <c r="O10" i="28"/>
  <c r="O29" i="28"/>
  <c r="O20" i="29"/>
  <c r="O7" i="29"/>
  <c r="O27" i="29"/>
  <c r="O54" i="28"/>
  <c r="O53" i="28"/>
  <c r="O46" i="28"/>
  <c r="O12" i="28"/>
  <c r="O11" i="28"/>
  <c r="O9" i="28"/>
  <c r="O8" i="28"/>
  <c r="O17" i="28"/>
  <c r="O19" i="29"/>
  <c r="O26" i="29"/>
  <c r="O11" i="29"/>
  <c r="P19" i="28"/>
  <c r="P7" i="28"/>
  <c r="P40" i="28"/>
  <c r="P23" i="28"/>
  <c r="P46" i="28"/>
  <c r="P78" i="28"/>
  <c r="O62" i="28"/>
  <c r="O45" i="28"/>
  <c r="O21" i="28"/>
  <c r="O4" i="29"/>
  <c r="O23" i="28"/>
  <c r="O16" i="28"/>
  <c r="O12" i="29"/>
  <c r="O29" i="29"/>
  <c r="O22" i="29"/>
  <c r="O10" i="29"/>
  <c r="P54" i="28"/>
  <c r="P25" i="28"/>
  <c r="P8" i="28"/>
  <c r="P20" i="28"/>
  <c r="O51" i="28"/>
  <c r="O63" i="28"/>
  <c r="O69" i="28"/>
  <c r="O18" i="28"/>
  <c r="O38" i="28"/>
  <c r="O14" i="28"/>
  <c r="O41" i="28"/>
  <c r="O7" i="28"/>
  <c r="O13" i="28"/>
  <c r="O8" i="29"/>
  <c r="O5" i="29"/>
  <c r="O23" i="29"/>
  <c r="P50" i="28"/>
  <c r="P18" i="28"/>
  <c r="P41" i="28"/>
  <c r="P26" i="28"/>
  <c r="P77" i="28"/>
  <c r="P17" i="28"/>
  <c r="P42" i="28"/>
  <c r="P22" i="28"/>
  <c r="P14" i="28"/>
  <c r="P39" i="28"/>
  <c r="P11" i="28"/>
  <c r="P72" i="28"/>
  <c r="P56" i="28"/>
  <c r="P30" i="28"/>
  <c r="P5" i="28"/>
  <c r="P71" i="28"/>
  <c r="P57" i="28"/>
  <c r="P59" i="28"/>
  <c r="P13" i="28"/>
  <c r="P51" i="28"/>
  <c r="P43" i="28"/>
  <c r="P38" i="28"/>
  <c r="P74" i="28"/>
  <c r="P52" i="28" l="1"/>
  <c r="P58" i="28"/>
  <c r="P73" i="28"/>
  <c r="P37" i="29"/>
  <c r="P38" i="29"/>
  <c r="O38" i="29"/>
  <c r="O70" i="28"/>
  <c r="O64" i="28"/>
  <c r="O52" i="28"/>
  <c r="P55" i="28"/>
  <c r="P79" i="28"/>
  <c r="P39" i="29"/>
  <c r="O39" i="29"/>
  <c r="O55" i="28"/>
  <c r="O37" i="29"/>
  <c r="P70" i="28"/>
  <c r="P64" i="28"/>
  <c r="P36" i="29"/>
  <c r="O61" i="28"/>
  <c r="O58" i="28"/>
  <c r="P76" i="28"/>
  <c r="O79" i="28"/>
  <c r="O36" i="29"/>
  <c r="P67" i="28"/>
  <c r="P61" i="28"/>
  <c r="O73" i="28"/>
  <c r="O76" i="28"/>
  <c r="O67" i="2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<sst xmlns="http://schemas.openxmlformats.org/spreadsheetml/2006/main" count="1950" uniqueCount="504">
  <si>
    <t>TC_start_Open Home page</t>
  </si>
  <si>
    <t>2.73 K</t>
  </si>
  <si>
    <t>-</t>
  </si>
  <si>
    <t>TC_Search by Name</t>
  </si>
  <si>
    <t>3.40 K</t>
  </si>
  <si>
    <t>TC_Open Random page &gt;1</t>
  </si>
  <si>
    <t>TC_Open Random page =1</t>
  </si>
  <si>
    <t>1.75 K</t>
  </si>
  <si>
    <t>3.26 K</t>
  </si>
  <si>
    <t>TC_Open Random Date</t>
  </si>
  <si>
    <t>1.44 K</t>
  </si>
  <si>
    <t>TC_Open Predefined Date</t>
  </si>
  <si>
    <t>2.41 K</t>
  </si>
  <si>
    <t>TC_Open Large Calendar</t>
  </si>
  <si>
    <t>1.41 K</t>
  </si>
  <si>
    <t>TC_Open Home page</t>
  </si>
  <si>
    <t>TC_Open Contacts</t>
  </si>
  <si>
    <t>2.59 K</t>
  </si>
  <si>
    <t>TC_Ed_Open login page</t>
  </si>
  <si>
    <t>TC_Ed_Open editpost page</t>
  </si>
  <si>
    <t>1.04 K</t>
  </si>
  <si>
    <t>TC_Ed_Open Random post</t>
  </si>
  <si>
    <t>2.04 K</t>
  </si>
  <si>
    <t>TC_Ed_Open Predefined Date</t>
  </si>
  <si>
    <t>TC_Ed_Open Home page</t>
  </si>
  <si>
    <t>TC_Ed_Login</t>
  </si>
  <si>
    <t>TC_Ed_LogOff</t>
  </si>
  <si>
    <t>TC_Ad_Open login page</t>
  </si>
  <si>
    <t>TC_Ad_Open Users page</t>
  </si>
  <si>
    <t>3.21 K</t>
  </si>
  <si>
    <t>TC_Ad_Open USERS menu</t>
  </si>
  <si>
    <t>TC_Ad_Open Home page</t>
  </si>
  <si>
    <t>TC_Ad_Open Admin Page</t>
  </si>
  <si>
    <t>2.01 K</t>
  </si>
  <si>
    <t>2.53 K</t>
  </si>
  <si>
    <t>TC_Ad_Login</t>
  </si>
  <si>
    <t>1.48 K</t>
  </si>
  <si>
    <t>TC_Ad_LogOff</t>
  </si>
  <si>
    <t>1.25 K</t>
  </si>
  <si>
    <t>TC_Ad_Delete user</t>
  </si>
  <si>
    <t>Open first post</t>
  </si>
  <si>
    <t>3.25 K</t>
  </si>
  <si>
    <t>TC_Ed_Editpost</t>
  </si>
  <si>
    <t>2.78 K</t>
  </si>
  <si>
    <t>3.16 K</t>
  </si>
  <si>
    <t>leave a comment</t>
  </si>
  <si>
    <t>1.90 K</t>
  </si>
  <si>
    <t>1.76 K</t>
  </si>
  <si>
    <t>2.44 K</t>
  </si>
  <si>
    <t>TC_Ad_Add user</t>
  </si>
  <si>
    <t>2.77 K</t>
  </si>
  <si>
    <t>Open Random post</t>
  </si>
  <si>
    <t>transaction</t>
  </si>
  <si>
    <t>NumberOfSamples</t>
  </si>
  <si>
    <t>Average</t>
  </si>
  <si>
    <t>pct90</t>
  </si>
  <si>
    <t>pct95</t>
  </si>
  <si>
    <t>pct99</t>
  </si>
  <si>
    <t>Min</t>
  </si>
  <si>
    <t>Max</t>
  </si>
  <si>
    <t>Error Count </t>
  </si>
  <si>
    <t>1.70 K</t>
  </si>
  <si>
    <t>1.42 K</t>
  </si>
  <si>
    <t>1.14 K</t>
  </si>
  <si>
    <t>1.56 K</t>
  </si>
  <si>
    <t>1.52 K</t>
  </si>
  <si>
    <t>1.49 K</t>
  </si>
  <si>
    <t>1.67 K</t>
  </si>
  <si>
    <t>1.23 K</t>
  </si>
  <si>
    <t>1.16 K</t>
  </si>
  <si>
    <t>2.25 K</t>
  </si>
  <si>
    <t>1.55 K</t>
  </si>
  <si>
    <t>1.95 K</t>
  </si>
  <si>
    <t>1.96 K</t>
  </si>
  <si>
    <t>1.03 K</t>
  </si>
  <si>
    <t>1.99 K</t>
  </si>
  <si>
    <t>1.21 K</t>
  </si>
  <si>
    <t>1.19 K</t>
  </si>
  <si>
    <t>4.93 K</t>
  </si>
  <si>
    <t>1.22 K</t>
  </si>
  <si>
    <t>1.29 K</t>
  </si>
  <si>
    <t>1.26 K</t>
  </si>
  <si>
    <t>1.06 K</t>
  </si>
  <si>
    <t>3.91 K</t>
  </si>
  <si>
    <t>1.27 K</t>
  </si>
  <si>
    <t>1.28 K</t>
  </si>
  <si>
    <t>1.45 K</t>
  </si>
  <si>
    <t>1.59 K</t>
  </si>
  <si>
    <t>1.40 K</t>
  </si>
  <si>
    <t>'</t>
  </si>
  <si>
    <t>2.00 K</t>
  </si>
  <si>
    <t>1.64 K</t>
  </si>
  <si>
    <t>2.75 K</t>
  </si>
  <si>
    <t>1.30 K</t>
  </si>
  <si>
    <t>3.10 K</t>
  </si>
  <si>
    <t>3.13 K</t>
  </si>
  <si>
    <t>3.14 K</t>
  </si>
  <si>
    <t>2.42 K</t>
  </si>
  <si>
    <t>2.36 K</t>
  </si>
  <si>
    <t>1.39 K</t>
  </si>
  <si>
    <t>2.39 K</t>
  </si>
  <si>
    <t>2.56 K</t>
  </si>
  <si>
    <t>3.05 K</t>
  </si>
  <si>
    <t>2.76 K</t>
  </si>
  <si>
    <t>3.93 K</t>
  </si>
  <si>
    <t>1.80 K</t>
  </si>
  <si>
    <t>2.43 K</t>
  </si>
  <si>
    <t>2.38 K</t>
  </si>
  <si>
    <t>2.60 K</t>
  </si>
  <si>
    <t>1.36 K</t>
  </si>
  <si>
    <t>1.15 K</t>
  </si>
  <si>
    <t>2.15 K</t>
  </si>
  <si>
    <t>2.55 K</t>
  </si>
  <si>
    <t>4.53 K</t>
  </si>
  <si>
    <t>2.96 K</t>
  </si>
  <si>
    <t>3.02 K</t>
  </si>
  <si>
    <t>4.23 K</t>
  </si>
  <si>
    <t>2.33 K</t>
  </si>
  <si>
    <t>2.48 K</t>
  </si>
  <si>
    <t>Throughput max (rps)</t>
  </si>
  <si>
    <t>Throughput avg (rps)</t>
  </si>
  <si>
    <t>CPU usage max (%)</t>
  </si>
  <si>
    <t xml:space="preserve">CPU usage avg (%)  </t>
  </si>
  <si>
    <t>Memory usage max (%)</t>
  </si>
  <si>
    <t>Memory usage avg (%)</t>
  </si>
  <si>
    <t>An effective duration of test (sec)</t>
  </si>
  <si>
    <t>Transactions count</t>
  </si>
  <si>
    <t>Error count</t>
  </si>
  <si>
    <t>Averge error rate (%)</t>
  </si>
  <si>
    <t>N</t>
  </si>
  <si>
    <t>1.66 K</t>
  </si>
  <si>
    <t>1.51 K</t>
  </si>
  <si>
    <t>3.59 K</t>
  </si>
  <si>
    <t>2.10 K</t>
  </si>
  <si>
    <t>3.75 K</t>
  </si>
  <si>
    <t>1.00 K</t>
  </si>
  <si>
    <t>2.52 K</t>
  </si>
  <si>
    <t>3.00 K</t>
  </si>
  <si>
    <t>4.78 K</t>
  </si>
  <si>
    <t>Performance Indicators</t>
  </si>
  <si>
    <t>IIS stopped during the test</t>
  </si>
  <si>
    <t>100_txt_posts</t>
  </si>
  <si>
    <t>1000_txt_posts</t>
  </si>
  <si>
    <t>2000_txt_posts</t>
  </si>
  <si>
    <t>5000_txt_posts</t>
  </si>
  <si>
    <t>1000_img_posts</t>
  </si>
  <si>
    <t>7.30 K</t>
  </si>
  <si>
    <t>2.12 K</t>
  </si>
  <si>
    <t>7.41 K</t>
  </si>
  <si>
    <t>3.85 K</t>
  </si>
  <si>
    <t>7.42 K</t>
  </si>
  <si>
    <t>2.61 K</t>
  </si>
  <si>
    <t>3.38 K</t>
  </si>
  <si>
    <t>2.97 K</t>
  </si>
  <si>
    <t>2.81 K</t>
  </si>
  <si>
    <t>1.53 K</t>
  </si>
  <si>
    <t>4.81 K</t>
  </si>
  <si>
    <t>2.99 K</t>
  </si>
  <si>
    <t>5.08 K</t>
  </si>
  <si>
    <t>5.65 K</t>
  </si>
  <si>
    <t>1.85 K</t>
  </si>
  <si>
    <t>2.13 K</t>
  </si>
  <si>
    <t>4.73 K</t>
  </si>
  <si>
    <t>3.60 K</t>
  </si>
  <si>
    <t>2.26 K</t>
  </si>
  <si>
    <t>2.79 K</t>
  </si>
  <si>
    <t>5.11 K</t>
  </si>
  <si>
    <t>4.90 K</t>
  </si>
  <si>
    <t>2.02 K</t>
  </si>
  <si>
    <t>2.32 K</t>
  </si>
  <si>
    <t>1.54 K</t>
  </si>
  <si>
    <t>4.45 K</t>
  </si>
  <si>
    <t>4.40 K</t>
  </si>
  <si>
    <t>1.32 K</t>
  </si>
  <si>
    <t>5.53 K</t>
  </si>
  <si>
    <t>4.20 K</t>
  </si>
  <si>
    <t>5.88 K</t>
  </si>
  <si>
    <t>4.83 K</t>
  </si>
  <si>
    <t>7.36 K</t>
  </si>
  <si>
    <t>4.99 K</t>
  </si>
  <si>
    <t>4.92 K</t>
  </si>
  <si>
    <t>3.06 K</t>
  </si>
  <si>
    <t>4.06 K</t>
  </si>
  <si>
    <t>2.46 K</t>
  </si>
  <si>
    <t>5.25 K</t>
  </si>
  <si>
    <t>4.42 K</t>
  </si>
  <si>
    <t>5.03 K</t>
  </si>
  <si>
    <t>3.03 K</t>
  </si>
  <si>
    <t>5.06 K</t>
  </si>
  <si>
    <t>1.50 K</t>
  </si>
  <si>
    <t>4.14 K</t>
  </si>
  <si>
    <t>1.09 K</t>
  </si>
  <si>
    <t>2.64 K</t>
  </si>
  <si>
    <t>1.13 K</t>
  </si>
  <si>
    <t>2.72 K</t>
  </si>
  <si>
    <t>96.49 K</t>
  </si>
  <si>
    <t>4.61 K</t>
  </si>
  <si>
    <t>4.64 K</t>
  </si>
  <si>
    <t>3.07 K</t>
  </si>
  <si>
    <t>5.27 K</t>
  </si>
  <si>
    <t>2.70 K</t>
  </si>
  <si>
    <t>5.97 K</t>
  </si>
  <si>
    <t>5.98 K</t>
  </si>
  <si>
    <t>4.33 K</t>
  </si>
  <si>
    <t>5.67 K</t>
  </si>
  <si>
    <t>4.47 K</t>
  </si>
  <si>
    <t>2.40 K</t>
  </si>
  <si>
    <t>3.30 K</t>
  </si>
  <si>
    <t>2.88 K</t>
  </si>
  <si>
    <t>3.80 K</t>
  </si>
  <si>
    <t>2.07 K</t>
  </si>
  <si>
    <t>2.62 K</t>
  </si>
  <si>
    <t>4.97 K</t>
  </si>
  <si>
    <t>1.02 K</t>
  </si>
  <si>
    <t>3.19 K</t>
  </si>
  <si>
    <t>2.63 K</t>
  </si>
  <si>
    <t>3.29 K</t>
  </si>
  <si>
    <t>4.05 K</t>
  </si>
  <si>
    <t>4.07 K</t>
  </si>
  <si>
    <t>3.34 K</t>
  </si>
  <si>
    <t>1.61 K</t>
  </si>
  <si>
    <t>2.34 K</t>
  </si>
  <si>
    <t>2.16 K</t>
  </si>
  <si>
    <t>2.85 K</t>
  </si>
  <si>
    <t>4.27 K</t>
  </si>
  <si>
    <t>6.27 K</t>
  </si>
  <si>
    <t>1.86 K</t>
  </si>
  <si>
    <t>3.81 K</t>
  </si>
  <si>
    <t>2.27 K</t>
  </si>
  <si>
    <t>4.82 K</t>
  </si>
  <si>
    <t>1.10 K</t>
  </si>
  <si>
    <t>1.20 K</t>
  </si>
  <si>
    <t>3.83 K</t>
  </si>
  <si>
    <t>3.35 K</t>
  </si>
  <si>
    <t>2.49 K</t>
  </si>
  <si>
    <t>1.58 K</t>
  </si>
  <si>
    <t>1.79 K</t>
  </si>
  <si>
    <t>1.81 K</t>
  </si>
  <si>
    <t>1.77 K</t>
  </si>
  <si>
    <t>4.69 K</t>
  </si>
  <si>
    <t>2.67 K</t>
  </si>
  <si>
    <t>3.31 K</t>
  </si>
  <si>
    <t>2.11 K</t>
  </si>
  <si>
    <t>2.68 K</t>
  </si>
  <si>
    <t>4.08 K</t>
  </si>
  <si>
    <t>5.30 K</t>
  </si>
  <si>
    <t>6.21 K</t>
  </si>
  <si>
    <t>11.30 K</t>
  </si>
  <si>
    <t>11.37 K</t>
  </si>
  <si>
    <t>5.78 K</t>
  </si>
  <si>
    <t>5.07 K</t>
  </si>
  <si>
    <t>1.01 K</t>
  </si>
  <si>
    <t>4.76 K</t>
  </si>
  <si>
    <t>4.79 K</t>
  </si>
  <si>
    <t>1.08 K</t>
  </si>
  <si>
    <t>3.63 K</t>
  </si>
  <si>
    <t>6.28 K</t>
  </si>
  <si>
    <t>6.25 K</t>
  </si>
  <si>
    <t>6.85 K</t>
  </si>
  <si>
    <t>2.86 K</t>
  </si>
  <si>
    <t>6.00 K</t>
  </si>
  <si>
    <t>1.65 K</t>
  </si>
  <si>
    <t>3.51 K</t>
  </si>
  <si>
    <t>5.49 K</t>
  </si>
  <si>
    <t>5.50 K</t>
  </si>
  <si>
    <t>2.58 K</t>
  </si>
  <si>
    <t>2.28 K</t>
  </si>
  <si>
    <t>3.47 K</t>
  </si>
  <si>
    <t>7.22 K</t>
  </si>
  <si>
    <t>5.58 K</t>
  </si>
  <si>
    <t>7.10 K</t>
  </si>
  <si>
    <t>8.83 K</t>
  </si>
  <si>
    <t>8.84 K</t>
  </si>
  <si>
    <t>3.70 K</t>
  </si>
  <si>
    <t>6.08 K</t>
  </si>
  <si>
    <t>4.15 K</t>
  </si>
  <si>
    <t>4.55 K</t>
  </si>
  <si>
    <t>4.57 K</t>
  </si>
  <si>
    <t>8.08 K</t>
  </si>
  <si>
    <t>8.38 K</t>
  </si>
  <si>
    <t>9.39 K</t>
  </si>
  <si>
    <t>5.34 K</t>
  </si>
  <si>
    <t>9.42 K</t>
  </si>
  <si>
    <t>10.85 K</t>
  </si>
  <si>
    <t>11.25 K</t>
  </si>
  <si>
    <t>7.04 K</t>
  </si>
  <si>
    <t>8.60 K</t>
  </si>
  <si>
    <t>11.84 K</t>
  </si>
  <si>
    <t>11.85 K</t>
  </si>
  <si>
    <t>5.90 K</t>
  </si>
  <si>
    <t>6.80 K</t>
  </si>
  <si>
    <t>9.25 K</t>
  </si>
  <si>
    <t>9.57 K</t>
  </si>
  <si>
    <t>1.31 K</t>
  </si>
  <si>
    <t>4.31 K</t>
  </si>
  <si>
    <t>6.48 K</t>
  </si>
  <si>
    <t>3.64 K</t>
  </si>
  <si>
    <t>5.93 K</t>
  </si>
  <si>
    <t>2.37 K</t>
  </si>
  <si>
    <t>5.59 K</t>
  </si>
  <si>
    <t>6.40 K</t>
  </si>
  <si>
    <t>3.15 K</t>
  </si>
  <si>
    <t>5.70 K</t>
  </si>
  <si>
    <t>5.72 K</t>
  </si>
  <si>
    <t>3.27 K</t>
  </si>
  <si>
    <t>7.19 K</t>
  </si>
  <si>
    <t>7.20 K</t>
  </si>
  <si>
    <t>1.47 K</t>
  </si>
  <si>
    <t>2.54 K</t>
  </si>
  <si>
    <t>2.22 K</t>
  </si>
  <si>
    <t>2.92 K</t>
  </si>
  <si>
    <t>2.51 K</t>
  </si>
  <si>
    <t>3.01 K</t>
  </si>
  <si>
    <t>2.21 K</t>
  </si>
  <si>
    <t>22.29 K</t>
  </si>
  <si>
    <t>3.18 K</t>
  </si>
  <si>
    <t>2.69 K</t>
  </si>
  <si>
    <t>3.52 K</t>
  </si>
  <si>
    <t>1.83 K</t>
  </si>
  <si>
    <t>96.02 K</t>
  </si>
  <si>
    <t>96.97 K</t>
  </si>
  <si>
    <t>4.96 K</t>
  </si>
  <si>
    <t>5.02 K</t>
  </si>
  <si>
    <t>5.04 K</t>
  </si>
  <si>
    <t>2.93 K</t>
  </si>
  <si>
    <t>2.94 K</t>
  </si>
  <si>
    <t>2.17 K</t>
  </si>
  <si>
    <t>1.68 K</t>
  </si>
  <si>
    <t>2.82 K</t>
  </si>
  <si>
    <t>1.38 K</t>
  </si>
  <si>
    <t>35.21 K</t>
  </si>
  <si>
    <t>5.80 K</t>
  </si>
  <si>
    <t>1.89 K</t>
  </si>
  <si>
    <t>92.20 K</t>
  </si>
  <si>
    <t>93.12 K</t>
  </si>
  <si>
    <t>3.53 K</t>
  </si>
  <si>
    <t>2.74 K</t>
  </si>
  <si>
    <t>1.17 K</t>
  </si>
  <si>
    <t>3.44 K</t>
  </si>
  <si>
    <t>3.45 K</t>
  </si>
  <si>
    <t>4.03 K</t>
  </si>
  <si>
    <t>4.04 K</t>
  </si>
  <si>
    <t>2.71 K</t>
  </si>
  <si>
    <t>5.33 K</t>
  </si>
  <si>
    <t>3.09 K</t>
  </si>
  <si>
    <t>5.19 K</t>
  </si>
  <si>
    <t>2.14 K</t>
  </si>
  <si>
    <t>4.39 K</t>
  </si>
  <si>
    <t>2.50 K</t>
  </si>
  <si>
    <t>4.01 K</t>
  </si>
  <si>
    <t>3.99 K</t>
  </si>
  <si>
    <t>1.57 K</t>
  </si>
  <si>
    <t>3.72 K</t>
  </si>
  <si>
    <t>1.46 K</t>
  </si>
  <si>
    <t>1.05 K</t>
  </si>
  <si>
    <t>http://localhost:3000/d/rxKcwpFmk_3/load-test-monitoring_3?orgId=1&amp;from=1679499346301&amp;to=1679500251026&amp;var-group_time=5s&amp;var-metric=All&amp;var-scenario=All&amp;var-transactions=All&amp;var-server_measurements=All&amp;var-host=All&amp;var-measurement=jmeter</t>
  </si>
  <si>
    <t>1.11 K</t>
  </si>
  <si>
    <t>3.65 K</t>
  </si>
  <si>
    <t>1.72 K</t>
  </si>
  <si>
    <t>4.16 K</t>
  </si>
  <si>
    <t>5.31 K</t>
  </si>
  <si>
    <t>1.98 K</t>
  </si>
  <si>
    <t>5.18 K</t>
  </si>
  <si>
    <t>5.21 K</t>
  </si>
  <si>
    <t>1.71 K</t>
  </si>
  <si>
    <t>1.24 K</t>
  </si>
  <si>
    <t>3.90 K</t>
  </si>
  <si>
    <t>3.71 K</t>
  </si>
  <si>
    <t>7.03 K</t>
  </si>
  <si>
    <t>3.23 K</t>
  </si>
  <si>
    <t>7.71 K</t>
  </si>
  <si>
    <t>7.78 K</t>
  </si>
  <si>
    <t>5.28 K</t>
  </si>
  <si>
    <t>5.29 K</t>
  </si>
  <si>
    <t>2.80 K</t>
  </si>
  <si>
    <t>1.69 K</t>
  </si>
  <si>
    <t>5.20 K</t>
  </si>
  <si>
    <t>DB_1000_txt_posts</t>
  </si>
  <si>
    <t>DB_1000_img_posts</t>
  </si>
  <si>
    <t>DB_100_txt_posts</t>
  </si>
  <si>
    <t>DB_2000_txt_posts</t>
  </si>
  <si>
    <t>DB_5000_txt_posts</t>
  </si>
  <si>
    <t>http://localhost:3000/d/rxKcwpFmk_3/load-test-monitoring_3?orgId=1&amp;from=1679504769356&amp;to=1679505673931&amp;var-group_time=5s&amp;var-metric=All&amp;var-scenario=All&amp;var-transactions=All&amp;var-server_measurements=All&amp;var-host=All&amp;var-measurement=jmeter</t>
  </si>
  <si>
    <t>4.38 K</t>
  </si>
  <si>
    <t>1.43 K</t>
  </si>
  <si>
    <t>1.91 K</t>
  </si>
  <si>
    <t>1.33 K</t>
  </si>
  <si>
    <t>3.24 K</t>
  </si>
  <si>
    <t>4.25 K</t>
  </si>
  <si>
    <t>3.89 K</t>
  </si>
  <si>
    <t>5.76 K</t>
  </si>
  <si>
    <t>4.26 K</t>
  </si>
  <si>
    <t>4.30 K</t>
  </si>
  <si>
    <t>2.20 K</t>
  </si>
  <si>
    <t>4.32 K</t>
  </si>
  <si>
    <t>6.06 K</t>
  </si>
  <si>
    <t>2.08 K</t>
  </si>
  <si>
    <t>1.12 K</t>
  </si>
  <si>
    <t>1.94 K</t>
  </si>
  <si>
    <t>3.58 K</t>
  </si>
  <si>
    <t>3.73 K</t>
  </si>
  <si>
    <t>5.66 K</t>
  </si>
  <si>
    <t>4.43 K</t>
  </si>
  <si>
    <t>2.95 K</t>
  </si>
  <si>
    <t>4.58 K</t>
  </si>
  <si>
    <t>http://localhost:3000/d/rxKcwpFmk_3/load-test-monitoring_3?orgId=1&amp;from=1679506085780&amp;to=1679506992175&amp;var-group_time=5s&amp;var-metric=All&amp;var-scenario=All&amp;var-transactions=All&amp;var-server_measurements=All&amp;var-host=All&amp;var-measurement=jmeter</t>
  </si>
  <si>
    <t>3.61 K</t>
  </si>
  <si>
    <t>5.52 K</t>
  </si>
  <si>
    <t>5.56 K</t>
  </si>
  <si>
    <t>4.28 K</t>
  </si>
  <si>
    <t>11.75 K</t>
  </si>
  <si>
    <t>11.50 K</t>
  </si>
  <si>
    <t>6.59 K</t>
  </si>
  <si>
    <t>11.55 K</t>
  </si>
  <si>
    <t>11.56 K</t>
  </si>
  <si>
    <t>11.36 K</t>
  </si>
  <si>
    <t>1.34 K</t>
  </si>
  <si>
    <t>9.90 K</t>
  </si>
  <si>
    <t>11.33 K</t>
  </si>
  <si>
    <t>1.84 K</t>
  </si>
  <si>
    <t>4.37 K</t>
  </si>
  <si>
    <t>3.94 K</t>
  </si>
  <si>
    <t>2.09 K</t>
  </si>
  <si>
    <t>2.47 K</t>
  </si>
  <si>
    <t>2.87 K</t>
  </si>
  <si>
    <t>12.23 K</t>
  </si>
  <si>
    <t>7.24 K</t>
  </si>
  <si>
    <t>8.67 K</t>
  </si>
  <si>
    <t>1.07 K</t>
  </si>
  <si>
    <t>4.84 K</t>
  </si>
  <si>
    <t>11.66 K</t>
  </si>
  <si>
    <t>1.74 K</t>
  </si>
  <si>
    <t>1.35 K</t>
  </si>
  <si>
    <t>4.09 K</t>
  </si>
  <si>
    <t>8.56 K</t>
  </si>
  <si>
    <t>13.23 K</t>
  </si>
  <si>
    <t>14.24 K</t>
  </si>
  <si>
    <t>3.49 K</t>
  </si>
  <si>
    <t>4.74 K</t>
  </si>
  <si>
    <t>3.22 K</t>
  </si>
  <si>
    <t>10.29 K</t>
  </si>
  <si>
    <t>10.30 K</t>
  </si>
  <si>
    <t>6.52 K</t>
  </si>
  <si>
    <t>4.21 K</t>
  </si>
  <si>
    <t>6.47 K</t>
  </si>
  <si>
    <t>9.49 K</t>
  </si>
  <si>
    <t>9.17 K</t>
  </si>
  <si>
    <t>8.06 K</t>
  </si>
  <si>
    <t>8.09 K</t>
  </si>
  <si>
    <t>7.62 K</t>
  </si>
  <si>
    <t>9.73 K</t>
  </si>
  <si>
    <t>2.83 K</t>
  </si>
  <si>
    <t>1.93 K</t>
  </si>
  <si>
    <t>2.65 K</t>
  </si>
  <si>
    <t>8.71 K</t>
  </si>
  <si>
    <t>9.16 K</t>
  </si>
  <si>
    <t>2.66 K</t>
  </si>
  <si>
    <t>9.05 K</t>
  </si>
  <si>
    <t>5.23 K</t>
  </si>
  <si>
    <t>8.62 K</t>
  </si>
  <si>
    <t>9.61 K</t>
  </si>
  <si>
    <t>5.45 K</t>
  </si>
  <si>
    <t>9.52 K</t>
  </si>
  <si>
    <t>9.51 K</t>
  </si>
  <si>
    <t>9.59 K</t>
  </si>
  <si>
    <t>7.98 K</t>
  </si>
  <si>
    <t>9.21 K</t>
  </si>
  <si>
    <t>http://localhost:3000/d/rxKcwpFmk_3/load-test-monitoring_3?orgId=1&amp;from=1679507580405&amp;to=1679508486414&amp;var-group_time=5s&amp;var-metric=All&amp;var-scenario=All&amp;var-transactions=All&amp;var-server_measurements=All&amp;var-host=All&amp;var-measurement=jmeter</t>
  </si>
  <si>
    <t>8.61 K</t>
  </si>
  <si>
    <t>4.19 K</t>
  </si>
  <si>
    <t>3.67 K</t>
  </si>
  <si>
    <t>11.69 K</t>
  </si>
  <si>
    <t>11.74 K</t>
  </si>
  <si>
    <t>7.21 K</t>
  </si>
  <si>
    <t>9.07 K</t>
  </si>
  <si>
    <t>9.15 K</t>
  </si>
  <si>
    <t>3.78 K</t>
  </si>
  <si>
    <t>11.77 K</t>
  </si>
  <si>
    <t>4.68 K</t>
  </si>
  <si>
    <t>11.28 K</t>
  </si>
  <si>
    <t>11.32 K</t>
  </si>
  <si>
    <t>9.09 K</t>
  </si>
  <si>
    <t>9.12 K</t>
  </si>
  <si>
    <t>6.54 K</t>
  </si>
  <si>
    <t>9.43 K</t>
  </si>
  <si>
    <t>9.46 K</t>
  </si>
  <si>
    <t>11.68 K</t>
  </si>
  <si>
    <t>1.37 K</t>
  </si>
  <si>
    <t>9.18 K</t>
  </si>
  <si>
    <t>4.41 K</t>
  </si>
  <si>
    <t>6.24 K</t>
  </si>
  <si>
    <t>10.99 K</t>
  </si>
  <si>
    <t>7.00 K</t>
  </si>
  <si>
    <t>11.65 K</t>
  </si>
  <si>
    <t>11.70 K</t>
  </si>
  <si>
    <t>http://localhost:3000/d/rxKcwpFmk_3/load-test-monitoring_3?orgId=1&amp;from=1679522447857&amp;to=1679523354401&amp;var-group_time=5s&amp;var-metric=All&amp;var-scenario=All&amp;var-transactions=All&amp;var-server_measurements=All&amp;var-host=All&amp;var-measurement=jmeter</t>
  </si>
  <si>
    <t xml:space="preserve"> -- Performance Ind. --</t>
  </si>
  <si>
    <t xml:space="preserve"> -- Data --</t>
  </si>
  <si>
    <t>http://localhost:3000/d/rxKcwpFmk_3/load-test-monitoring_3?orgId=1&amp;from=1678625270804&amp;to=1678626178052&amp;var-group_time=5s&amp;var-metric=All&amp;var-scenario=All&amp;var-transactions=All&amp;var-server_measurements=All&amp;var-host=All&amp;var-measurement=jmeter</t>
  </si>
  <si>
    <t>http://localhost:3000/d/rxKcwpFmk_3/load-test-monitoring_3?orgId=1&amp;from=1678742010189&amp;to=1678742917819&amp;var-group_time=5s&amp;var-metric=All&amp;var-scenario=All&amp;var-transactions=All&amp;var-server_measurements=All&amp;var-host=All&amp;var-measurement=jmeter</t>
  </si>
  <si>
    <t>http://localhost:3000/d/rxKcwpFmk_3/load-test-monitoring_3?orgId=1&amp;from=1678740377059&amp;to=1678741284761&amp;var-group_time=5s&amp;var-metric=All&amp;var-scenario=All&amp;var-transactions=All&amp;var-server_measurements=All&amp;var-host=All&amp;var-measurement=jmeter</t>
  </si>
  <si>
    <t>http://localhost:3000/d/rxKcwpFmk_3/load-test-monitoring_3?orgId=1&amp;from=1678744299569&amp;to=1678745207301&amp;var-group_time=5s&amp;var-metric=All&amp;var-scenario=All&amp;var-transactions=All&amp;var-server_measurements=All&amp;var-host=All&amp;var-measurement=jmeter</t>
  </si>
  <si>
    <t>http://localhost:3000/d/rxKcwpFmk_3/load-test-monitoring_3?orgId=1&amp;from=1678748365307&amp;to=1678749274343&amp;var-group_time=5s&amp;var-metric=All&amp;var-scenario=All&amp;var-transactions=All&amp;var-server_measurements=All&amp;var-host=All&amp;var-measurement=jmeter</t>
  </si>
  <si>
    <t>Data converted to digital format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</si>
</sst>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8"/>
      <color rgb="FFCCCCDC"/>
      <name val="Roboto"/>
      <charset val="204"/>
    </font>
    <font>
      <sz val="8"/>
      <color rgb="FF33A2E5"/>
      <name val="Roboto"/>
      <charset val="204"/>
    </font>
    <font>
      <sz val="11"/>
      <color theme="1"/>
      <name val="Calibri"/>
      <family val="2"/>
      <charset val="204"/>
      <scheme val="minor"/>
    </font>
    <font>
      <sz val="8"/>
      <color rgb="FF33A2E5"/>
      <name val="Roboto"/>
      <charset val="204"/>
    </font>
    <font>
      <sz val="8"/>
      <color rgb="FFCCCCDC"/>
      <name val="Roboto"/>
      <charset val="204"/>
    </font>
    <font>
      <sz val="8"/>
      <color rgb="FF33A2E5"/>
      <name val="Roboto"/>
      <charset val="204"/>
    </font>
    <font>
      <u/>
      <sz val="11"/>
      <color theme="10"/>
      <name val="Calibri"/>
      <family val="2"/>
      <scheme val="minor"/>
    </font>
    <font>
      <sz val="8"/>
      <color rgb="FF33A2E5"/>
      <name val="Roboto"/>
      <charset val="204"/>
    </font>
    <font>
      <sz val="11"/>
      <color theme="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33A2E5"/>
      <name val="Roboto"/>
      <charset val="204"/>
    </font>
    <font>
      <b/>
      <sz val="9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181B1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/>
      <right style="medium">
        <color rgb="FF111217"/>
      </right>
      <top/>
      <bottom style="medium">
        <color rgb="FF111217"/>
      </bottom>
      <diagonal/>
    </border>
    <border>
      <left/>
      <right/>
      <top/>
      <bottom style="medium">
        <color rgb="FF111217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9" fillId="0" borderId="0" applyNumberFormat="0" applyFill="0" applyBorder="0" applyAlignment="0" applyProtection="0"/>
  </cellStyleXfs>
  <cellXfs count="40">
    <xf numFmtId="0" fontId="0" fillId="0" borderId="0" xfId="0"/>
    <xf numFmtId="0" fontId="2" fillId="0" borderId="0" xfId="0" applyFont="1"/>
    <xf numFmtId="0" fontId="3" fillId="2" borderId="1" xfId="0" applyFont="1" applyFill="1" applyBorder="1" applyAlignment="1">
      <alignment horizontal="left" vertical="center" wrapText="1" indent="1"/>
    </xf>
    <xf numFmtId="0" fontId="3" fillId="2" borderId="2" xfId="0" applyFont="1" applyFill="1" applyBorder="1" applyAlignment="1">
      <alignment horizontal="left" vertical="center" wrapText="1" indent="1"/>
    </xf>
    <xf numFmtId="0" fontId="4" fillId="2" borderId="0" xfId="0" applyFont="1" applyFill="1" applyAlignment="1">
      <alignment horizontal="left" vertical="center" wrapText="1" indent="1"/>
    </xf>
    <xf numFmtId="1" fontId="0" fillId="0" borderId="0" xfId="0" applyNumberFormat="1"/>
    <xf numFmtId="9" fontId="0" fillId="0" borderId="0" xfId="1" applyFont="1"/>
    <xf numFmtId="165" fontId="0" fillId="0" borderId="0" xfId="1" applyNumberFormat="1" applyFont="1"/>
    <xf numFmtId="10" fontId="0" fillId="0" borderId="0" xfId="1" applyNumberFormat="1" applyFont="1"/>
    <xf numFmtId="164" fontId="0" fillId="3" borderId="0" xfId="0" applyNumberFormat="1" applyFill="1"/>
    <xf numFmtId="1" fontId="0" fillId="3" borderId="0" xfId="0" applyNumberFormat="1" applyFill="1"/>
    <xf numFmtId="0" fontId="2" fillId="0" borderId="3" xfId="0" applyFont="1" applyBorder="1"/>
    <xf numFmtId="0" fontId="0" fillId="0" borderId="3" xfId="0" applyBorder="1"/>
    <xf numFmtId="1" fontId="0" fillId="0" borderId="3" xfId="0" applyNumberFormat="1" applyBorder="1"/>
    <xf numFmtId="1" fontId="2" fillId="0" borderId="3" xfId="0" applyNumberFormat="1" applyFont="1" applyBorder="1"/>
    <xf numFmtId="1" fontId="2" fillId="0" borderId="3" xfId="0" applyNumberFormat="1" applyFont="1" applyBorder="1" applyAlignment="1">
      <alignment horizontal="right"/>
    </xf>
    <xf numFmtId="0" fontId="5" fillId="0" borderId="3" xfId="0" applyFont="1" applyBorder="1"/>
    <xf numFmtId="1" fontId="5" fillId="0" borderId="3" xfId="0" applyNumberFormat="1" applyFont="1" applyBorder="1"/>
    <xf numFmtId="164" fontId="2" fillId="0" borderId="3" xfId="0" applyNumberFormat="1" applyFont="1" applyBorder="1"/>
    <xf numFmtId="0" fontId="2" fillId="4" borderId="3" xfId="0" applyFont="1" applyFill="1" applyBorder="1"/>
    <xf numFmtId="0" fontId="2" fillId="4" borderId="3" xfId="0" applyFont="1" applyFill="1" applyBorder="1" applyAlignment="1">
      <alignment horizontal="center"/>
    </xf>
    <xf numFmtId="9" fontId="2" fillId="0" borderId="3" xfId="1" applyFont="1" applyBorder="1"/>
    <xf numFmtId="165" fontId="2" fillId="0" borderId="3" xfId="1" applyNumberFormat="1" applyFont="1" applyBorder="1"/>
    <xf numFmtId="165" fontId="0" fillId="0" borderId="3" xfId="0" applyNumberFormat="1" applyBorder="1"/>
    <xf numFmtId="0" fontId="6" fillId="2" borderId="0" xfId="0" applyFont="1" applyFill="1" applyAlignment="1">
      <alignment horizontal="left" vertical="center" wrapText="1" indent="1"/>
    </xf>
    <xf numFmtId="0" fontId="2" fillId="3" borderId="3" xfId="0" applyFont="1" applyFill="1" applyBorder="1"/>
    <xf numFmtId="9" fontId="2" fillId="3" borderId="3" xfId="1" applyFont="1" applyFill="1" applyBorder="1"/>
    <xf numFmtId="0" fontId="7" fillId="2" borderId="1" xfId="0" applyFont="1" applyFill="1" applyBorder="1" applyAlignment="1">
      <alignment horizontal="left" vertical="center" wrapText="1" indent="1"/>
    </xf>
    <xf numFmtId="0" fontId="7" fillId="2" borderId="2" xfId="0" applyFont="1" applyFill="1" applyBorder="1" applyAlignment="1">
      <alignment horizontal="left" vertical="center" wrapText="1" indent="1"/>
    </xf>
    <xf numFmtId="0" fontId="8" fillId="2" borderId="0" xfId="0" applyFont="1" applyFill="1" applyAlignment="1">
      <alignment horizontal="left" vertical="center" wrapText="1" indent="1"/>
    </xf>
    <xf numFmtId="0" fontId="9" fillId="0" borderId="0" xfId="2"/>
    <xf numFmtId="0" fontId="10" fillId="2" borderId="0" xfId="0" applyFont="1" applyFill="1" applyAlignment="1">
      <alignment horizontal="left" vertical="center" wrapText="1" indent="1"/>
    </xf>
    <xf numFmtId="0" fontId="0" fillId="0" borderId="0" xfId="0" applyAlignment="1">
      <alignment horizontal="center"/>
    </xf>
    <xf numFmtId="0" fontId="9" fillId="5" borderId="0" xfId="2" applyFill="1"/>
    <xf numFmtId="0" fontId="4" fillId="2" borderId="0" xfId="0" applyFont="1" applyFill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3" fillId="2" borderId="0" xfId="0" applyFont="1" applyFill="1" applyAlignment="1">
      <alignment horizontal="center" vertical="center" wrapText="1"/>
    </xf>
    <xf numFmtId="0" fontId="11" fillId="0" borderId="0" xfId="0" applyFont="1"/>
    <xf numFmtId="0" fontId="11" fillId="0" borderId="0" xfId="0" applyFont="1" applyAlignment="1">
      <alignment horizontal="center"/>
    </xf>
    <xf numFmtId="0" fontId="14" fillId="0" borderId="0" xfId="0" applyFont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baseline="0">
                <a:effectLst/>
              </a:rPr>
              <a:t>Average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MIX_Avg!$P$3</c:f>
              <c:strCache>
                <c:ptCount val="1"/>
                <c:pt idx="0">
                  <c:v>DB_1000_img_posts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MIX_Avg!$P$4:$P$11</c:f>
              <c:numCache>
                <c:formatCode>0</c:formatCode>
                <c:ptCount val="8"/>
                <c:pt idx="0">
                  <c:v>811.64</c:v>
                </c:pt>
                <c:pt idx="1">
                  <c:v>420.4</c:v>
                </c:pt>
                <c:pt idx="2">
                  <c:v>187.79</c:v>
                </c:pt>
                <c:pt idx="3">
                  <c:v>214.35</c:v>
                </c:pt>
                <c:pt idx="4">
                  <c:v>205.12</c:v>
                </c:pt>
                <c:pt idx="5">
                  <c:v>357.6</c:v>
                </c:pt>
                <c:pt idx="6">
                  <c:v>184.8</c:v>
                </c:pt>
                <c:pt idx="7">
                  <c:v>62.57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289-46A4-8F7B-99D0D6C80B72}"/>
            </c:ext>
          </c:extLst>
        </c:ser>
        <c:ser>
          <c:idx val="12"/>
          <c:order val="1"/>
          <c:tx>
            <c:strRef>
              <c:f>MIX_Avg!$O$3</c:f>
              <c:strCache>
                <c:ptCount val="1"/>
                <c:pt idx="0">
                  <c:v>1000_img_posts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MIX_Avg!$O$4:$O$11</c:f>
              <c:numCache>
                <c:formatCode>0</c:formatCode>
                <c:ptCount val="8"/>
                <c:pt idx="0">
                  <c:v>2120</c:v>
                </c:pt>
                <c:pt idx="1">
                  <c:v>1700</c:v>
                </c:pt>
                <c:pt idx="2">
                  <c:v>584.79999999999995</c:v>
                </c:pt>
                <c:pt idx="3">
                  <c:v>711.32</c:v>
                </c:pt>
                <c:pt idx="4">
                  <c:v>2720</c:v>
                </c:pt>
                <c:pt idx="5">
                  <c:v>545.53</c:v>
                </c:pt>
                <c:pt idx="6">
                  <c:v>588.61</c:v>
                </c:pt>
                <c:pt idx="7">
                  <c:v>582.39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289-46A4-8F7B-99D0D6C80B72}"/>
            </c:ext>
          </c:extLst>
        </c:ser>
        <c:ser>
          <c:idx val="11"/>
          <c:order val="2"/>
          <c:tx>
            <c:strRef>
              <c:f>MIX_Avg!$N$3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MIX_Avg!$N$4:$N$11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8289-46A4-8F7B-99D0D6C80B72}"/>
            </c:ext>
          </c:extLst>
        </c:ser>
        <c:ser>
          <c:idx val="10"/>
          <c:order val="3"/>
          <c:tx>
            <c:strRef>
              <c:f>MIX_Avg!$M$3</c:f>
              <c:strCache>
                <c:ptCount val="1"/>
                <c:pt idx="0">
                  <c:v>DB_5000_txt_posts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MIX_Avg!$M$4:$M$11</c:f>
              <c:numCache>
                <c:formatCode>0</c:formatCode>
                <c:ptCount val="8"/>
                <c:pt idx="0">
                  <c:v>2280</c:v>
                </c:pt>
                <c:pt idx="1">
                  <c:v>917.48</c:v>
                </c:pt>
                <c:pt idx="2">
                  <c:v>1470</c:v>
                </c:pt>
                <c:pt idx="3">
                  <c:v>388.79</c:v>
                </c:pt>
                <c:pt idx="4">
                  <c:v>832.44</c:v>
                </c:pt>
                <c:pt idx="5">
                  <c:v>587.66999999999996</c:v>
                </c:pt>
                <c:pt idx="6">
                  <c:v>843.89</c:v>
                </c:pt>
                <c:pt idx="7">
                  <c:v>365.59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9-46A4-8F7B-99D0D6C80B72}"/>
            </c:ext>
          </c:extLst>
        </c:ser>
        <c:ser>
          <c:idx val="9"/>
          <c:order val="4"/>
          <c:tx>
            <c:strRef>
              <c:f>MIX_Avg!$L$3</c:f>
              <c:strCache>
                <c:ptCount val="1"/>
                <c:pt idx="0">
                  <c:v>5000_txt_posts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MIX_Avg!$L$4:$L$11</c:f>
              <c:numCache>
                <c:formatCode>0</c:formatCode>
                <c:ptCount val="8"/>
                <c:pt idx="0">
                  <c:v>5340</c:v>
                </c:pt>
                <c:pt idx="1">
                  <c:v>3510</c:v>
                </c:pt>
                <c:pt idx="2">
                  <c:v>2380</c:v>
                </c:pt>
                <c:pt idx="3">
                  <c:v>1660</c:v>
                </c:pt>
                <c:pt idx="4">
                  <c:v>3190</c:v>
                </c:pt>
                <c:pt idx="5">
                  <c:v>1650</c:v>
                </c:pt>
                <c:pt idx="6">
                  <c:v>2009.9999999999998</c:v>
                </c:pt>
                <c:pt idx="7">
                  <c:v>1760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89-46A4-8F7B-99D0D6C80B72}"/>
            </c:ext>
          </c:extLst>
        </c:ser>
        <c:ser>
          <c:idx val="8"/>
          <c:order val="5"/>
          <c:tx>
            <c:strRef>
              <c:f>MIX_Avg!$K$3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8289-46A4-8F7B-99D0D6C80B72}"/>
            </c:ext>
          </c:extLst>
        </c:ser>
        <c:ser>
          <c:idx val="7"/>
          <c:order val="6"/>
          <c:tx>
            <c:strRef>
              <c:f>MIX_Avg!$J$3</c:f>
              <c:strCache>
                <c:ptCount val="1"/>
                <c:pt idx="0">
                  <c:v>DB_2000_txt_posts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MIX_Avg!$J$4:$J$11</c:f>
              <c:numCache>
                <c:formatCode>0</c:formatCode>
                <c:ptCount val="8"/>
                <c:pt idx="0">
                  <c:v>800.41</c:v>
                </c:pt>
                <c:pt idx="1">
                  <c:v>360.83</c:v>
                </c:pt>
                <c:pt idx="2">
                  <c:v>189.45</c:v>
                </c:pt>
                <c:pt idx="3">
                  <c:v>93.06</c:v>
                </c:pt>
                <c:pt idx="4">
                  <c:v>333.53</c:v>
                </c:pt>
                <c:pt idx="5">
                  <c:v>233.14</c:v>
                </c:pt>
                <c:pt idx="6">
                  <c:v>226.69</c:v>
                </c:pt>
                <c:pt idx="7">
                  <c:v>172.24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89-46A4-8F7B-99D0D6C80B72}"/>
            </c:ext>
          </c:extLst>
        </c:ser>
        <c:ser>
          <c:idx val="6"/>
          <c:order val="7"/>
          <c:tx>
            <c:strRef>
              <c:f>MIX_Avg!$I$3</c:f>
              <c:strCache>
                <c:ptCount val="1"/>
                <c:pt idx="0">
                  <c:v>2000_txt_posts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MIX_Avg!$I$4:$I$11</c:f>
              <c:numCache>
                <c:formatCode>0</c:formatCode>
                <c:ptCount val="8"/>
                <c:pt idx="0">
                  <c:v>2250</c:v>
                </c:pt>
                <c:pt idx="1">
                  <c:v>1660</c:v>
                </c:pt>
                <c:pt idx="2">
                  <c:v>901.54</c:v>
                </c:pt>
                <c:pt idx="3">
                  <c:v>505.71</c:v>
                </c:pt>
                <c:pt idx="4">
                  <c:v>1080</c:v>
                </c:pt>
                <c:pt idx="5">
                  <c:v>548.96</c:v>
                </c:pt>
                <c:pt idx="6">
                  <c:v>779.33</c:v>
                </c:pt>
                <c:pt idx="7">
                  <c:v>702.02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289-46A4-8F7B-99D0D6C80B72}"/>
            </c:ext>
          </c:extLst>
        </c:ser>
        <c:ser>
          <c:idx val="5"/>
          <c:order val="8"/>
          <c:tx>
            <c:strRef>
              <c:f>MIX_Avg!$H$3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8289-46A4-8F7B-99D0D6C80B72}"/>
            </c:ext>
          </c:extLst>
        </c:ser>
        <c:ser>
          <c:idx val="3"/>
          <c:order val="9"/>
          <c:tx>
            <c:strRef>
              <c:f>MIX_Avg!$G$3</c:f>
              <c:strCache>
                <c:ptCount val="1"/>
                <c:pt idx="0">
                  <c:v>DB_1000_txt_posts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MIX_Avg!$G$4:$G$11</c:f>
              <c:numCache>
                <c:formatCode>0</c:formatCode>
                <c:ptCount val="8"/>
                <c:pt idx="0">
                  <c:v>657.06</c:v>
                </c:pt>
                <c:pt idx="1">
                  <c:v>348.14</c:v>
                </c:pt>
                <c:pt idx="2">
                  <c:v>128.78</c:v>
                </c:pt>
                <c:pt idx="3">
                  <c:v>79.010000000000005</c:v>
                </c:pt>
                <c:pt idx="4">
                  <c:v>311.74</c:v>
                </c:pt>
                <c:pt idx="5">
                  <c:v>180.82</c:v>
                </c:pt>
                <c:pt idx="6">
                  <c:v>160.44999999999999</c:v>
                </c:pt>
                <c:pt idx="7">
                  <c:v>168.29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289-46A4-8F7B-99D0D6C80B72}"/>
            </c:ext>
          </c:extLst>
        </c:ser>
        <c:ser>
          <c:idx val="0"/>
          <c:order val="10"/>
          <c:tx>
            <c:strRef>
              <c:f>MIX_Avg!$F$3</c:f>
              <c:strCache>
                <c:ptCount val="1"/>
                <c:pt idx="0">
                  <c:v>1000_txt_posts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MIX_Avg!$F$4:$F$11</c:f>
              <c:numCache>
                <c:formatCode>0</c:formatCode>
                <c:ptCount val="8"/>
                <c:pt idx="0">
                  <c:v>1380</c:v>
                </c:pt>
                <c:pt idx="1">
                  <c:v>993.77</c:v>
                </c:pt>
                <c:pt idx="2">
                  <c:v>539.03</c:v>
                </c:pt>
                <c:pt idx="3">
                  <c:v>291.68</c:v>
                </c:pt>
                <c:pt idx="4">
                  <c:v>628.48</c:v>
                </c:pt>
                <c:pt idx="5">
                  <c:v>290.41000000000003</c:v>
                </c:pt>
                <c:pt idx="6">
                  <c:v>406.92</c:v>
                </c:pt>
                <c:pt idx="7">
                  <c:v>246.9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289-46A4-8F7B-99D0D6C80B72}"/>
            </c:ext>
          </c:extLst>
        </c:ser>
        <c:ser>
          <c:idx val="1"/>
          <c:order val="11"/>
          <c:tx>
            <c:strRef>
              <c:f>MIX_Avg!$E$3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8289-46A4-8F7B-99D0D6C80B72}"/>
            </c:ext>
          </c:extLst>
        </c:ser>
        <c:ser>
          <c:idx val="2"/>
          <c:order val="12"/>
          <c:tx>
            <c:strRef>
              <c:f>MIX_Avg!$D$3</c:f>
              <c:strCache>
                <c:ptCount val="1"/>
                <c:pt idx="0">
                  <c:v>DB_100_txt_posts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MIX_Avg!$D$4:$D$11</c:f>
              <c:numCache>
                <c:formatCode>0</c:formatCode>
                <c:ptCount val="8"/>
                <c:pt idx="0">
                  <c:v>527.69000000000005</c:v>
                </c:pt>
                <c:pt idx="1">
                  <c:v>286.72000000000003</c:v>
                </c:pt>
                <c:pt idx="2">
                  <c:v>115.25</c:v>
                </c:pt>
                <c:pt idx="3">
                  <c:v>69.63</c:v>
                </c:pt>
                <c:pt idx="4">
                  <c:v>212.9</c:v>
                </c:pt>
                <c:pt idx="5">
                  <c:v>136.4</c:v>
                </c:pt>
                <c:pt idx="6">
                  <c:v>74.959999999999994</c:v>
                </c:pt>
                <c:pt idx="7">
                  <c:v>212.47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289-46A4-8F7B-99D0D6C80B72}"/>
            </c:ext>
          </c:extLst>
        </c:ser>
        <c:ser>
          <c:idx val="4"/>
          <c:order val="13"/>
          <c:tx>
            <c:strRef>
              <c:f>MIX_Avg!$C$3</c:f>
              <c:strCache>
                <c:ptCount val="1"/>
                <c:pt idx="0">
                  <c:v>100_txt_posts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MIX_Avg!$B$4:$B$11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MIX_Avg!$C$4:$C$11</c:f>
              <c:numCache>
                <c:formatCode>0</c:formatCode>
                <c:ptCount val="8"/>
                <c:pt idx="0">
                  <c:v>497.28</c:v>
                </c:pt>
                <c:pt idx="1">
                  <c:v>410.65</c:v>
                </c:pt>
                <c:pt idx="2">
                  <c:v>314.86</c:v>
                </c:pt>
                <c:pt idx="3">
                  <c:v>159.44999999999999</c:v>
                </c:pt>
                <c:pt idx="4">
                  <c:v>471.57</c:v>
                </c:pt>
                <c:pt idx="5">
                  <c:v>193.52</c:v>
                </c:pt>
                <c:pt idx="6">
                  <c:v>170.79</c:v>
                </c:pt>
                <c:pt idx="7">
                  <c:v>145.54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289-46A4-8F7B-99D0D6C80B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6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Pct90</a:t>
            </a:r>
            <a:r>
              <a:rPr lang="en-US" sz="1600" b="0" i="0" baseline="0">
                <a:effectLst/>
              </a:rPr>
              <a:t> </a:t>
            </a:r>
            <a:r>
              <a:rPr lang="en-US" sz="1600" b="0" i="0">
                <a:effectLst/>
              </a:rPr>
              <a:t>response time </a:t>
            </a:r>
            <a:r>
              <a:rPr lang="en-US" sz="1600" b="0" i="0" baseline="0">
                <a:effectLst/>
              </a:rPr>
              <a:t>(ms)</a:t>
            </a:r>
            <a:endParaRPr lang="en-US" sz="16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6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3"/>
          <c:order val="0"/>
          <c:tx>
            <c:strRef>
              <c:f>MIX_Pct90!$P$3</c:f>
              <c:strCache>
                <c:ptCount val="1"/>
                <c:pt idx="0">
                  <c:v>DB_1000_img_posts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MIX_Pct90!$P$4:$P$11</c:f>
              <c:numCache>
                <c:formatCode>0</c:formatCode>
                <c:ptCount val="8"/>
                <c:pt idx="0">
                  <c:v>5230</c:v>
                </c:pt>
                <c:pt idx="1">
                  <c:v>2620</c:v>
                </c:pt>
                <c:pt idx="2">
                  <c:v>1230</c:v>
                </c:pt>
                <c:pt idx="3">
                  <c:v>1750</c:v>
                </c:pt>
                <c:pt idx="4">
                  <c:v>470.9</c:v>
                </c:pt>
                <c:pt idx="5">
                  <c:v>4050</c:v>
                </c:pt>
                <c:pt idx="6">
                  <c:v>748.5</c:v>
                </c:pt>
                <c:pt idx="7">
                  <c:v>200.5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1E-4731-A67A-9B7845AAB0D5}"/>
            </c:ext>
          </c:extLst>
        </c:ser>
        <c:ser>
          <c:idx val="12"/>
          <c:order val="1"/>
          <c:tx>
            <c:strRef>
              <c:f>MIX_Pct90!$O$3</c:f>
              <c:strCache>
                <c:ptCount val="1"/>
                <c:pt idx="0">
                  <c:v>1000_img_posts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MIX_Pct90!$O$4:$O$11</c:f>
              <c:numCache>
                <c:formatCode>0</c:formatCode>
                <c:ptCount val="8"/>
                <c:pt idx="0">
                  <c:v>3930</c:v>
                </c:pt>
                <c:pt idx="1">
                  <c:v>4330</c:v>
                </c:pt>
                <c:pt idx="2">
                  <c:v>2000</c:v>
                </c:pt>
                <c:pt idx="3">
                  <c:v>2430</c:v>
                </c:pt>
                <c:pt idx="4">
                  <c:v>3000</c:v>
                </c:pt>
                <c:pt idx="5">
                  <c:v>1500</c:v>
                </c:pt>
                <c:pt idx="6">
                  <c:v>2130</c:v>
                </c:pt>
                <c:pt idx="7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1E-4731-A67A-9B7845AAB0D5}"/>
            </c:ext>
          </c:extLst>
        </c:ser>
        <c:ser>
          <c:idx val="11"/>
          <c:order val="2"/>
          <c:tx>
            <c:strRef>
              <c:f>MIX_Pct90!$N$3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val>
            <c:numRef>
              <c:f>MIX_Pct90!$N$4:$N$11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2-701E-4731-A67A-9B7845AAB0D5}"/>
            </c:ext>
          </c:extLst>
        </c:ser>
        <c:ser>
          <c:idx val="10"/>
          <c:order val="3"/>
          <c:tx>
            <c:strRef>
              <c:f>MIX_Pct90!$M$3</c:f>
              <c:strCache>
                <c:ptCount val="1"/>
                <c:pt idx="0">
                  <c:v>DB_5000_txt_posts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MIX_Pct90!$M$4:$M$11</c:f>
              <c:numCache>
                <c:formatCode>0</c:formatCode>
                <c:ptCount val="8"/>
                <c:pt idx="0">
                  <c:v>7240</c:v>
                </c:pt>
                <c:pt idx="1">
                  <c:v>2040</c:v>
                </c:pt>
                <c:pt idx="2">
                  <c:v>4840</c:v>
                </c:pt>
                <c:pt idx="3">
                  <c:v>2090</c:v>
                </c:pt>
                <c:pt idx="4">
                  <c:v>2870</c:v>
                </c:pt>
                <c:pt idx="5">
                  <c:v>2000</c:v>
                </c:pt>
                <c:pt idx="6">
                  <c:v>2200</c:v>
                </c:pt>
                <c:pt idx="7">
                  <c:v>1240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1E-4731-A67A-9B7845AAB0D5}"/>
            </c:ext>
          </c:extLst>
        </c:ser>
        <c:ser>
          <c:idx val="9"/>
          <c:order val="4"/>
          <c:tx>
            <c:strRef>
              <c:f>MIX_Pct90!$L$3</c:f>
              <c:strCache>
                <c:ptCount val="1"/>
                <c:pt idx="0">
                  <c:v>5000_txt_posts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MIX_Pct90!$L$4:$L$11</c:f>
              <c:numCache>
                <c:formatCode>0</c:formatCode>
                <c:ptCount val="8"/>
                <c:pt idx="0">
                  <c:v>9420</c:v>
                </c:pt>
                <c:pt idx="1">
                  <c:v>6800</c:v>
                </c:pt>
                <c:pt idx="2">
                  <c:v>7040</c:v>
                </c:pt>
                <c:pt idx="3">
                  <c:v>4150</c:v>
                </c:pt>
                <c:pt idx="4">
                  <c:v>8080</c:v>
                </c:pt>
                <c:pt idx="5">
                  <c:v>3510</c:v>
                </c:pt>
                <c:pt idx="6">
                  <c:v>4070.0000000000005</c:v>
                </c:pt>
                <c:pt idx="7">
                  <c:v>4550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1E-4731-A67A-9B7845AAB0D5}"/>
            </c:ext>
          </c:extLst>
        </c:ser>
        <c:ser>
          <c:idx val="8"/>
          <c:order val="5"/>
          <c:tx>
            <c:strRef>
              <c:f>MIX_Pct90!$K$3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MIX_Pct90!$K$4:$K$11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5-701E-4731-A67A-9B7845AAB0D5}"/>
            </c:ext>
          </c:extLst>
        </c:ser>
        <c:ser>
          <c:idx val="7"/>
          <c:order val="6"/>
          <c:tx>
            <c:strRef>
              <c:f>MIX_Pct90!$J$3</c:f>
              <c:strCache>
                <c:ptCount val="1"/>
                <c:pt idx="0">
                  <c:v>DB_2000_txt_posts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MIX_Pct90!$J$4:$J$11</c:f>
              <c:numCache>
                <c:formatCode>0</c:formatCode>
                <c:ptCount val="8"/>
                <c:pt idx="0">
                  <c:v>3230</c:v>
                </c:pt>
                <c:pt idx="1">
                  <c:v>2040</c:v>
                </c:pt>
                <c:pt idx="2">
                  <c:v>1000</c:v>
                </c:pt>
                <c:pt idx="3">
                  <c:v>556.20000000000005</c:v>
                </c:pt>
                <c:pt idx="4">
                  <c:v>1530</c:v>
                </c:pt>
                <c:pt idx="5">
                  <c:v>1510</c:v>
                </c:pt>
                <c:pt idx="6">
                  <c:v>807</c:v>
                </c:pt>
                <c:pt idx="7">
                  <c:v>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1E-4731-A67A-9B7845AAB0D5}"/>
            </c:ext>
          </c:extLst>
        </c:ser>
        <c:ser>
          <c:idx val="6"/>
          <c:order val="7"/>
          <c:tx>
            <c:strRef>
              <c:f>MIX_Pct90!$I$3</c:f>
              <c:strCache>
                <c:ptCount val="1"/>
                <c:pt idx="0">
                  <c:v>2000_txt_posts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MIX_Pct90!$I$4:$I$11</c:f>
              <c:numCache>
                <c:formatCode>0</c:formatCode>
                <c:ptCount val="8"/>
                <c:pt idx="0">
                  <c:v>4400</c:v>
                </c:pt>
                <c:pt idx="1">
                  <c:v>3340</c:v>
                </c:pt>
                <c:pt idx="2">
                  <c:v>2700</c:v>
                </c:pt>
                <c:pt idx="3">
                  <c:v>2110</c:v>
                </c:pt>
                <c:pt idx="4">
                  <c:v>2260</c:v>
                </c:pt>
                <c:pt idx="5">
                  <c:v>1410</c:v>
                </c:pt>
                <c:pt idx="6">
                  <c:v>1750</c:v>
                </c:pt>
                <c:pt idx="7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01E-4731-A67A-9B7845AAB0D5}"/>
            </c:ext>
          </c:extLst>
        </c:ser>
        <c:ser>
          <c:idx val="5"/>
          <c:order val="8"/>
          <c:tx>
            <c:strRef>
              <c:f>MIX_Pct90!$H$3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MIX_Pct90!$H$4:$H$11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8-701E-4731-A67A-9B7845AAB0D5}"/>
            </c:ext>
          </c:extLst>
        </c:ser>
        <c:ser>
          <c:idx val="3"/>
          <c:order val="9"/>
          <c:tx>
            <c:strRef>
              <c:f>MIX_Pct90!$G$3</c:f>
              <c:strCache>
                <c:ptCount val="1"/>
                <c:pt idx="0">
                  <c:v>DB_1000_txt_posts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MIX_Pct90!$G$4:$G$11</c:f>
              <c:numCache>
                <c:formatCode>0</c:formatCode>
                <c:ptCount val="8"/>
                <c:pt idx="0">
                  <c:v>3520</c:v>
                </c:pt>
                <c:pt idx="1">
                  <c:v>2500</c:v>
                </c:pt>
                <c:pt idx="2">
                  <c:v>704.7</c:v>
                </c:pt>
                <c:pt idx="3">
                  <c:v>358.2</c:v>
                </c:pt>
                <c:pt idx="4">
                  <c:v>1540</c:v>
                </c:pt>
                <c:pt idx="5">
                  <c:v>1460</c:v>
                </c:pt>
                <c:pt idx="6">
                  <c:v>795.5</c:v>
                </c:pt>
                <c:pt idx="7">
                  <c:v>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01E-4731-A67A-9B7845AAB0D5}"/>
            </c:ext>
          </c:extLst>
        </c:ser>
        <c:ser>
          <c:idx val="0"/>
          <c:order val="10"/>
          <c:tx>
            <c:strRef>
              <c:f>MIX_Pct90!$F$3</c:f>
              <c:strCache>
                <c:ptCount val="1"/>
                <c:pt idx="0">
                  <c:v>1000_txt_posts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MIX_Pct90!$F$4:$F$11</c:f>
              <c:numCache>
                <c:formatCode>0</c:formatCode>
                <c:ptCount val="8"/>
                <c:pt idx="0">
                  <c:v>4059.9999999999995</c:v>
                </c:pt>
                <c:pt idx="1">
                  <c:v>2480</c:v>
                </c:pt>
                <c:pt idx="2">
                  <c:v>1890</c:v>
                </c:pt>
                <c:pt idx="3">
                  <c:v>906.1</c:v>
                </c:pt>
                <c:pt idx="4">
                  <c:v>1750</c:v>
                </c:pt>
                <c:pt idx="5">
                  <c:v>933.2</c:v>
                </c:pt>
                <c:pt idx="6">
                  <c:v>1440</c:v>
                </c:pt>
                <c:pt idx="7">
                  <c:v>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01E-4731-A67A-9B7845AAB0D5}"/>
            </c:ext>
          </c:extLst>
        </c:ser>
        <c:ser>
          <c:idx val="1"/>
          <c:order val="11"/>
          <c:tx>
            <c:strRef>
              <c:f>MIX_Pct90!$E$3</c:f>
              <c:strCache>
                <c:ptCount val="1"/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MIX_Pct90!$E$4:$E$11</c:f>
              <c:numCache>
                <c:formatCode>0</c:formatCode>
                <c:ptCount val="8"/>
              </c:numCache>
            </c:numRef>
          </c:val>
          <c:extLst>
            <c:ext xmlns:c16="http://schemas.microsoft.com/office/drawing/2014/chart" uri="{C3380CC4-5D6E-409C-BE32-E72D297353CC}">
              <c16:uniqueId val="{0000000B-701E-4731-A67A-9B7845AAB0D5}"/>
            </c:ext>
          </c:extLst>
        </c:ser>
        <c:ser>
          <c:idx val="2"/>
          <c:order val="12"/>
          <c:tx>
            <c:strRef>
              <c:f>MIX_Pct90!$D$3</c:f>
              <c:strCache>
                <c:ptCount val="1"/>
                <c:pt idx="0">
                  <c:v>DB_100_txt_posts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MIX_Pct90!$D$4:$D$11</c:f>
              <c:numCache>
                <c:formatCode>0</c:formatCode>
                <c:ptCount val="8"/>
                <c:pt idx="0">
                  <c:v>3720</c:v>
                </c:pt>
                <c:pt idx="1">
                  <c:v>1680</c:v>
                </c:pt>
                <c:pt idx="2">
                  <c:v>571</c:v>
                </c:pt>
                <c:pt idx="3">
                  <c:v>678</c:v>
                </c:pt>
                <c:pt idx="4">
                  <c:v>1370</c:v>
                </c:pt>
                <c:pt idx="5">
                  <c:v>594.79999999999995</c:v>
                </c:pt>
                <c:pt idx="6">
                  <c:v>392.4</c:v>
                </c:pt>
                <c:pt idx="7">
                  <c:v>2400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01E-4731-A67A-9B7845AAB0D5}"/>
            </c:ext>
          </c:extLst>
        </c:ser>
        <c:ser>
          <c:idx val="4"/>
          <c:order val="13"/>
          <c:tx>
            <c:strRef>
              <c:f>MIX_Pct90!$C$3</c:f>
              <c:strCache>
                <c:ptCount val="1"/>
                <c:pt idx="0">
                  <c:v>100_txt_posts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MIX_Pct90!$B$4:$B$11</c:f>
              <c:strCache>
                <c:ptCount val="8"/>
                <c:pt idx="0">
                  <c:v>TC_Ed_Editpost</c:v>
                </c:pt>
                <c:pt idx="1">
                  <c:v>TC_Ad_Add user</c:v>
                </c:pt>
                <c:pt idx="2">
                  <c:v>leave a comment</c:v>
                </c:pt>
                <c:pt idx="3">
                  <c:v>TC_Ad_Login</c:v>
                </c:pt>
                <c:pt idx="4">
                  <c:v>TC_Ad_Delete user</c:v>
                </c:pt>
                <c:pt idx="5">
                  <c:v>TC_Ed_Open editpost page</c:v>
                </c:pt>
                <c:pt idx="6">
                  <c:v>TC_Search by Name</c:v>
                </c:pt>
                <c:pt idx="7">
                  <c:v>TC_Ad_LogOff</c:v>
                </c:pt>
              </c:strCache>
            </c:strRef>
          </c:cat>
          <c:val>
            <c:numRef>
              <c:f>MIX_Pct90!$C$4:$C$11</c:f>
              <c:numCache>
                <c:formatCode>0</c:formatCode>
                <c:ptCount val="8"/>
                <c:pt idx="0">
                  <c:v>2550</c:v>
                </c:pt>
                <c:pt idx="1">
                  <c:v>1400</c:v>
                </c:pt>
                <c:pt idx="2">
                  <c:v>1080</c:v>
                </c:pt>
                <c:pt idx="3">
                  <c:v>793.1</c:v>
                </c:pt>
                <c:pt idx="4">
                  <c:v>1150</c:v>
                </c:pt>
                <c:pt idx="5">
                  <c:v>963.5</c:v>
                </c:pt>
                <c:pt idx="6">
                  <c:v>898</c:v>
                </c:pt>
                <c:pt idx="7">
                  <c:v>787.1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01E-4731-A67A-9B7845AAB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4061487"/>
        <c:axId val="84061071"/>
      </c:barChart>
      <c:catAx>
        <c:axId val="840614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071"/>
        <c:crosses val="autoZero"/>
        <c:auto val="1"/>
        <c:lblAlgn val="ctr"/>
        <c:lblOffset val="100"/>
        <c:noMultiLvlLbl val="0"/>
      </c:catAx>
      <c:valAx>
        <c:axId val="84061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61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40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7FC08-589C-489D-BCCF-94B9BEF4E8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24765</xdr:colOff>
      <xdr:row>1</xdr:row>
      <xdr:rowOff>137158</xdr:rowOff>
    </xdr:from>
    <xdr:to>
      <xdr:col>29</xdr:col>
      <xdr:colOff>329565</xdr:colOff>
      <xdr:row>37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76C92-3E43-4EA0-940A-A5DA3186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1</xdr:rowOff>
    </xdr:from>
    <xdr:to>
      <xdr:col>10</xdr:col>
      <xdr:colOff>480061</xdr:colOff>
      <xdr:row>39</xdr:row>
      <xdr:rowOff>168803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C0FD72-BD36-D320-FCC5-8DFB65B0D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7216141"/>
          <a:ext cx="8282940" cy="14489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182655</xdr:colOff>
      <xdr:row>101</xdr:row>
      <xdr:rowOff>13596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E02B55-9FC8-E116-CF53-F5DDEE742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76460"/>
          <a:ext cx="18295395" cy="1007199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397849</xdr:colOff>
      <xdr:row>39</xdr:row>
      <xdr:rowOff>91440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8C0421-A620-1B09-61E6-A98F60397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9020"/>
          <a:ext cx="7873069" cy="1371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114075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4ED59-1381-338A-3114-7B4FC36C46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95395" cy="100719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476038</xdr:colOff>
      <xdr:row>40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1F3631-695C-9407-5637-0F3C64669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9020"/>
          <a:ext cx="8423698" cy="1463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155946</xdr:colOff>
      <xdr:row>100</xdr:row>
      <xdr:rowOff>110716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B3EEFA-EE2E-7C77-4A7F-A79E1F771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00106" cy="998623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10</xdr:col>
      <xdr:colOff>541021</xdr:colOff>
      <xdr:row>39</xdr:row>
      <xdr:rowOff>157933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07BDE7-53CF-36C6-F2D1-6E13904B8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209020"/>
          <a:ext cx="8313420" cy="14380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426495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F56470F-1F46-DB05-437E-DE233C17D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95395" cy="1007199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510540</xdr:colOff>
      <xdr:row>40</xdr:row>
      <xdr:rowOff>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D711CB-E383-2D0F-3CF1-8A52341D3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702040"/>
          <a:ext cx="8374380" cy="14633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26</xdr:col>
      <xdr:colOff>601724</xdr:colOff>
      <xdr:row>100</xdr:row>
      <xdr:rowOff>158361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B727C7-4566-FAFE-A5BD-903CDF741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262360"/>
          <a:ext cx="18219164" cy="100338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487680</xdr:colOff>
      <xdr:row>39</xdr:row>
      <xdr:rowOff>169917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A6B74C-8EE6-E64A-AB04-E6FBF90D2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216140"/>
          <a:ext cx="8290560" cy="14500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182655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C8A5CD-8676-A171-CCDA-2A29AC4C1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776460"/>
          <a:ext cx="18295395" cy="1007199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</xdr:colOff>
      <xdr:row>32</xdr:row>
      <xdr:rowOff>7620</xdr:rowOff>
    </xdr:from>
    <xdr:to>
      <xdr:col>10</xdr:col>
      <xdr:colOff>544980</xdr:colOff>
      <xdr:row>39</xdr:row>
      <xdr:rowOff>137160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F46F91-B62F-4A45-3409-CBD4A41FF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" y="11216640"/>
          <a:ext cx="7989720" cy="1409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25</xdr:col>
      <xdr:colOff>114075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1CB4197-7958-80FA-5529-8E874464A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95395" cy="1007199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537759</xdr:colOff>
      <xdr:row>40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6BB4C-973C-B5CC-B6F2-AE8C1C811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09020"/>
          <a:ext cx="8485419" cy="147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251235</xdr:colOff>
      <xdr:row>101</xdr:row>
      <xdr:rowOff>13596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09B54D-0173-5730-A1DE-F74C8031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95395" cy="1007199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32</xdr:row>
      <xdr:rowOff>0</xdr:rowOff>
    </xdr:from>
    <xdr:to>
      <xdr:col>10</xdr:col>
      <xdr:colOff>510541</xdr:colOff>
      <xdr:row>39</xdr:row>
      <xdr:rowOff>173220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4272BC-7D94-B06F-CBEC-F13E99AB5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1209020"/>
          <a:ext cx="8282940" cy="1453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350264</xdr:colOff>
      <xdr:row>99</xdr:row>
      <xdr:rowOff>7731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CE2AD-F833-8B98-F1DC-B6A834479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3769340"/>
          <a:ext cx="18219164" cy="97003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32</xdr:row>
      <xdr:rowOff>0</xdr:rowOff>
    </xdr:from>
    <xdr:to>
      <xdr:col>10</xdr:col>
      <xdr:colOff>540761</xdr:colOff>
      <xdr:row>39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371785-8EDF-C653-E664-65FE18A2A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572500"/>
          <a:ext cx="8404601" cy="14554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24</xdr:col>
      <xdr:colOff>481713</xdr:colOff>
      <xdr:row>100</xdr:row>
      <xdr:rowOff>72601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922B37-78EF-1506-C8CB-9DF2A87C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132820"/>
          <a:ext cx="18228693" cy="9948121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ocalhost:3000/d/rxKcwpFmk_3/load-test-monitoring_3?orgId=1&amp;from=1678744299569&amp;to=1678745207301&amp;var-group_time=5s&amp;var-metric=All&amp;var-scenario=All&amp;var-transactions=All&amp;var-server_measurements=All&amp;var-host=All&amp;var-measurement=jmeter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://localhost:3000/d/rxKcwpFmk_3/load-test-monitoring_3?orgId=1&amp;from=1678748365307&amp;to=1678749274343&amp;var-group_time=5s&amp;var-metric=All&amp;var-scenario=All&amp;var-transactions=All&amp;var-server_measurements=All&amp;var-host=All&amp;var-measurement=jmeter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://localhost:3000/d/rxKcwpFmk_3/load-test-monitoring_3?orgId=1&amp;from=1678740377059&amp;to=1678741284761&amp;var-group_time=5s&amp;var-metric=All&amp;var-scenario=All&amp;var-transactions=All&amp;var-server_measurements=All&amp;var-host=All&amp;var-measurement=jmeter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hyperlink" Target="http://localhost:3000/d/rxKcwpFmk_3/load-test-monitoring_3?orgId=1&amp;from=1678742010189&amp;to=1678742917819&amp;var-group_time=5s&amp;var-metric=All&amp;var-scenario=All&amp;var-transactions=All&amp;var-server_measurements=All&amp;var-host=All&amp;var-measurement=jmeter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://localhost:3000/d/rxKcwpFmk_3/load-test-monitoring_3?orgId=1&amp;from=1678625270804&amp;to=1678626178052&amp;var-group_time=5s&amp;var-metric=All&amp;var-scenario=All&amp;var-transactions=All&amp;var-server_measurements=All&amp;var-host=All&amp;var-measurement=jmeter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localhost:3000/d/rxKcwpFmk_3/load-test-monitoring_3?orgId=1&amp;from=1679522447857&amp;to=1679523354401&amp;var-group_time=5s&amp;var-metric=All&amp;var-scenario=All&amp;var-transactions=All&amp;var-server_measurements=All&amp;var-host=All&amp;var-measurement=jmeter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://localhost:3000/d/rxKcwpFmk_3/load-test-monitoring_3?orgId=1&amp;from=1679504769356&amp;to=1679505673931&amp;var-group_time=5s&amp;var-metric=All&amp;var-scenario=All&amp;var-transactions=All&amp;var-server_measurements=All&amp;var-host=All&amp;var-measurement=jmeter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hyperlink" Target="http://localhost:3000/d/rxKcwpFmk_3/load-test-monitoring_3?orgId=1&amp;from=1679499346301&amp;to=1679500251026&amp;var-group_time=5s&amp;var-metric=All&amp;var-scenario=All&amp;var-transactions=All&amp;var-server_measurements=All&amp;var-host=All&amp;var-measurement=jmeter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://localhost:3000/d/rxKcwpFmk_3/load-test-monitoring_3?orgId=1&amp;from=1679506085780&amp;to=1679506992175&amp;var-group_time=5s&amp;var-metric=All&amp;var-scenario=All&amp;var-transactions=All&amp;var-server_measurements=All&amp;var-host=All&amp;var-measurement=jmeter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hyperlink" Target="http://localhost:3000/d/rxKcwpFmk_3/load-test-monitoring_3?orgId=1&amp;from=1679507580405&amp;to=1679508486414&amp;var-group_time=5s&amp;var-metric=All&amp;var-scenario=All&amp;var-transactions=All&amp;var-server_measurements=All&amp;var-host=All&amp;var-measurement=jme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D2A52-AD90-4786-8D10-594F61FFDCF8}">
  <sheetPr>
    <tabColor rgb="FFC00000"/>
  </sheetPr>
  <dimension ref="A1:U82"/>
  <sheetViews>
    <sheetView tabSelected="1" topLeftCell="F1" zoomScaleNormal="100" workbookViewId="0">
      <selection activeCell="A61" sqref="A61"/>
    </sheetView>
  </sheetViews>
  <sheetFormatPr defaultRowHeight="14.4" outlineLevelRow="1" x14ac:dyDescent="0.3"/>
  <cols>
    <col min="1" max="1" width="8.88671875" style="37"/>
    <col min="2" max="2" width="32.88671875" bestFit="1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  <col min="14" max="14" width="2.33203125" customWidth="1"/>
    <col min="15" max="15" width="16.88671875" customWidth="1"/>
    <col min="16" max="16" width="19.21875" customWidth="1"/>
    <col min="17" max="17" width="1.77734375" customWidth="1"/>
  </cols>
  <sheetData>
    <row r="1" spans="1:21" x14ac:dyDescent="0.3">
      <c r="B1" s="37"/>
      <c r="C1" s="37" t="s">
        <v>89</v>
      </c>
      <c r="D1" s="37">
        <v>3</v>
      </c>
      <c r="F1" s="1" t="str">
        <f ca="1">_xlfn.CONCAT("'",F2,"' response time (ms) for posts in file vs DB modes")</f>
        <v>'Average' response time (ms) for posts in file vs DB modes</v>
      </c>
    </row>
    <row r="2" spans="1:21" s="32" customFormat="1" x14ac:dyDescent="0.3">
      <c r="A2" s="38"/>
      <c r="B2" s="34" t="s">
        <v>52</v>
      </c>
      <c r="C2" s="34" t="str">
        <f ca="1">VLOOKUP($B2,INDIRECT(_xlfn.CONCAT($C$1,C$3,$C$1,"!L:T"),1),$D$1,0)</f>
        <v>Average</v>
      </c>
      <c r="D2" s="34" t="str">
        <f ca="1">VLOOKUP($B2,INDIRECT(_xlfn.CONCAT($C$1,D$3,$C$1,"!L:T"),1),$D$1,0)</f>
        <v>Average</v>
      </c>
      <c r="E2" s="34"/>
      <c r="F2" s="34" t="str">
        <f ca="1">VLOOKUP($B2,INDIRECT(_xlfn.CONCAT($C$1,F$3,$C$1,"!L:T"),1),$D$1,0)</f>
        <v>Average</v>
      </c>
      <c r="G2" s="34" t="str">
        <f ca="1">VLOOKUP($B2,INDIRECT(_xlfn.CONCAT($C$1,G$3,$C$1,"!L:T"),1),$D$1,0)</f>
        <v>Average</v>
      </c>
      <c r="H2" s="34"/>
      <c r="I2" s="34" t="str">
        <f ca="1">VLOOKUP($B2,INDIRECT(_xlfn.CONCAT($C$1,I$3,$C$1,"!L:T"),1),$D$1,0)</f>
        <v>Average</v>
      </c>
      <c r="J2" s="34" t="str">
        <f ca="1">VLOOKUP($B2,INDIRECT(_xlfn.CONCAT($C$1,J$3,$C$1,"!L:T"),1),$D$1,0)</f>
        <v>Average</v>
      </c>
      <c r="K2" s="34"/>
      <c r="L2" s="34" t="str">
        <f ca="1">VLOOKUP($B2,INDIRECT(_xlfn.CONCAT($C$1,L$3,$C$1,"!L:T"),1),$D$1,0)</f>
        <v>Average</v>
      </c>
      <c r="M2" s="34" t="str">
        <f ca="1">VLOOKUP($B2,INDIRECT(_xlfn.CONCAT($C$1,M$3,$C$1,"!L:T"),1),$D$1,0)</f>
        <v>Average</v>
      </c>
      <c r="N2" s="34"/>
      <c r="O2" s="34" t="str">
        <f ca="1">VLOOKUP($B2,INDIRECT(_xlfn.CONCAT($C$1,O$3,$C$1,"!L:T"),1),$D$1,0)</f>
        <v>Average</v>
      </c>
      <c r="P2" s="34" t="str">
        <f ca="1">VLOOKUP($B2,INDIRECT(_xlfn.CONCAT($C$1,P$3,$C$1,"!L:T"),1),$D$1,0)</f>
        <v>Average</v>
      </c>
    </row>
    <row r="3" spans="1:21" s="35" customFormat="1" ht="15.6" customHeight="1" x14ac:dyDescent="0.25">
      <c r="A3" s="39"/>
      <c r="B3" s="36"/>
      <c r="C3" s="36" t="s">
        <v>141</v>
      </c>
      <c r="D3" s="36" t="s">
        <v>379</v>
      </c>
      <c r="E3" s="36"/>
      <c r="F3" s="36" t="s">
        <v>142</v>
      </c>
      <c r="G3" s="36" t="s">
        <v>377</v>
      </c>
      <c r="H3" s="36"/>
      <c r="I3" s="36" t="s">
        <v>143</v>
      </c>
      <c r="J3" s="36" t="s">
        <v>380</v>
      </c>
      <c r="K3" s="36"/>
      <c r="L3" s="36" t="s">
        <v>144</v>
      </c>
      <c r="M3" s="36" t="s">
        <v>381</v>
      </c>
      <c r="N3" s="36"/>
      <c r="O3" s="36" t="s">
        <v>145</v>
      </c>
      <c r="P3" s="36" t="s">
        <v>378</v>
      </c>
    </row>
    <row r="4" spans="1:21" x14ac:dyDescent="0.3">
      <c r="B4" s="1" t="s">
        <v>42</v>
      </c>
      <c r="C4" s="5">
        <f t="shared" ref="C4:D31" ca="1" si="0">VLOOKUP($B4,INDIRECT(_xlfn.CONCAT($C$1,C$3,$C$1,"!L:T"),1),$D$1,0)</f>
        <v>497.28</v>
      </c>
      <c r="D4" s="5">
        <f t="shared" ca="1" si="0"/>
        <v>527.69000000000005</v>
      </c>
      <c r="E4" s="5"/>
      <c r="F4" s="5">
        <f t="shared" ref="F4:G31" ca="1" si="1">VLOOKUP($B4,INDIRECT(_xlfn.CONCAT($C$1,F$3,$C$1,"!L:T"),1),$D$1,0)</f>
        <v>1380</v>
      </c>
      <c r="G4" s="5">
        <f t="shared" ca="1" si="1"/>
        <v>657.06</v>
      </c>
      <c r="H4" s="5"/>
      <c r="I4" s="5">
        <f t="shared" ref="I4:J31" ca="1" si="2">VLOOKUP($B4,INDIRECT(_xlfn.CONCAT($C$1,I$3,$C$1,"!L:T"),1),$D$1,0)</f>
        <v>2250</v>
      </c>
      <c r="J4" s="5">
        <f t="shared" ca="1" si="2"/>
        <v>800.41</v>
      </c>
      <c r="K4" s="5"/>
      <c r="L4" s="5">
        <f t="shared" ref="L4:M31" ca="1" si="3">VLOOKUP($B4,INDIRECT(_xlfn.CONCAT($C$1,L$3,$C$1,"!L:T"),1),$D$1,0)</f>
        <v>5340</v>
      </c>
      <c r="M4" s="5">
        <f t="shared" ca="1" si="3"/>
        <v>2280</v>
      </c>
      <c r="N4" s="5"/>
      <c r="O4" s="5">
        <f t="shared" ref="O4:P31" ca="1" si="4">VLOOKUP($B4,INDIRECT(_xlfn.CONCAT($C$1,O$3,$C$1,"!L:T"),1),$D$1,0)</f>
        <v>2120</v>
      </c>
      <c r="P4" s="5">
        <f t="shared" ca="1" si="4"/>
        <v>811.64</v>
      </c>
      <c r="Q4" s="5"/>
      <c r="R4" s="5"/>
      <c r="S4" s="6"/>
      <c r="T4" s="5"/>
      <c r="U4" s="6"/>
    </row>
    <row r="5" spans="1:21" x14ac:dyDescent="0.3">
      <c r="B5" t="s">
        <v>49</v>
      </c>
      <c r="C5" s="5">
        <f t="shared" ca="1" si="0"/>
        <v>410.65</v>
      </c>
      <c r="D5" s="5">
        <f t="shared" ca="1" si="0"/>
        <v>286.72000000000003</v>
      </c>
      <c r="E5" s="5"/>
      <c r="F5" s="5">
        <f t="shared" ca="1" si="1"/>
        <v>993.77</v>
      </c>
      <c r="G5" s="5">
        <f t="shared" ca="1" si="1"/>
        <v>348.14</v>
      </c>
      <c r="H5" s="5"/>
      <c r="I5" s="5">
        <f t="shared" ca="1" si="2"/>
        <v>1660</v>
      </c>
      <c r="J5" s="5">
        <f t="shared" ca="1" si="2"/>
        <v>360.83</v>
      </c>
      <c r="K5" s="5"/>
      <c r="L5" s="5">
        <f t="shared" ca="1" si="3"/>
        <v>3510</v>
      </c>
      <c r="M5" s="5">
        <f t="shared" ca="1" si="3"/>
        <v>917.48</v>
      </c>
      <c r="N5" s="5"/>
      <c r="O5" s="5">
        <f t="shared" ca="1" si="4"/>
        <v>1700</v>
      </c>
      <c r="P5" s="5">
        <f t="shared" ca="1" si="4"/>
        <v>420.4</v>
      </c>
      <c r="Q5" s="5"/>
      <c r="R5" s="5"/>
      <c r="S5" s="6"/>
      <c r="T5" s="5"/>
      <c r="U5" s="6"/>
    </row>
    <row r="6" spans="1:21" x14ac:dyDescent="0.3">
      <c r="B6" s="1" t="s">
        <v>45</v>
      </c>
      <c r="C6" s="5">
        <f t="shared" ca="1" si="0"/>
        <v>314.86</v>
      </c>
      <c r="D6" s="5">
        <f t="shared" ca="1" si="0"/>
        <v>115.25</v>
      </c>
      <c r="E6" s="5"/>
      <c r="F6" s="5">
        <f t="shared" ca="1" si="1"/>
        <v>539.03</v>
      </c>
      <c r="G6" s="5">
        <f t="shared" ca="1" si="1"/>
        <v>128.78</v>
      </c>
      <c r="H6" s="5"/>
      <c r="I6" s="5">
        <f t="shared" ca="1" si="2"/>
        <v>901.54</v>
      </c>
      <c r="J6" s="5">
        <f t="shared" ca="1" si="2"/>
        <v>189.45</v>
      </c>
      <c r="K6" s="5"/>
      <c r="L6" s="5">
        <f t="shared" ca="1" si="3"/>
        <v>2380</v>
      </c>
      <c r="M6" s="5">
        <f t="shared" ca="1" si="3"/>
        <v>1470</v>
      </c>
      <c r="N6" s="5"/>
      <c r="O6" s="5">
        <f t="shared" ca="1" si="4"/>
        <v>584.79999999999995</v>
      </c>
      <c r="P6" s="5">
        <f t="shared" ca="1" si="4"/>
        <v>187.79</v>
      </c>
      <c r="Q6" s="5"/>
      <c r="R6" s="5"/>
      <c r="S6" s="6"/>
      <c r="T6" s="5"/>
      <c r="U6" s="6"/>
    </row>
    <row r="7" spans="1:21" x14ac:dyDescent="0.3">
      <c r="B7" t="s">
        <v>35</v>
      </c>
      <c r="C7" s="5">
        <f t="shared" ca="1" si="0"/>
        <v>159.44999999999999</v>
      </c>
      <c r="D7" s="5">
        <f t="shared" ca="1" si="0"/>
        <v>69.63</v>
      </c>
      <c r="E7" s="5"/>
      <c r="F7" s="5">
        <f t="shared" ca="1" si="1"/>
        <v>291.68</v>
      </c>
      <c r="G7" s="5">
        <f t="shared" ca="1" si="1"/>
        <v>79.010000000000005</v>
      </c>
      <c r="H7" s="5"/>
      <c r="I7" s="5">
        <f t="shared" ca="1" si="2"/>
        <v>505.71</v>
      </c>
      <c r="J7" s="5">
        <f t="shared" ca="1" si="2"/>
        <v>93.06</v>
      </c>
      <c r="K7" s="5"/>
      <c r="L7" s="5">
        <f t="shared" ca="1" si="3"/>
        <v>1660</v>
      </c>
      <c r="M7" s="5">
        <f t="shared" ca="1" si="3"/>
        <v>388.79</v>
      </c>
      <c r="N7" s="5"/>
      <c r="O7" s="5">
        <f t="shared" ca="1" si="4"/>
        <v>711.32</v>
      </c>
      <c r="P7" s="5">
        <f t="shared" ca="1" si="4"/>
        <v>214.35</v>
      </c>
      <c r="Q7" s="5"/>
      <c r="R7" s="5"/>
      <c r="S7" s="6"/>
      <c r="T7" s="5"/>
      <c r="U7" s="6"/>
    </row>
    <row r="8" spans="1:21" x14ac:dyDescent="0.3">
      <c r="B8" t="s">
        <v>39</v>
      </c>
      <c r="C8" s="5">
        <f t="shared" ca="1" si="0"/>
        <v>471.57</v>
      </c>
      <c r="D8" s="5">
        <f t="shared" ca="1" si="0"/>
        <v>212.9</v>
      </c>
      <c r="E8" s="5"/>
      <c r="F8" s="5">
        <f t="shared" ca="1" si="1"/>
        <v>628.48</v>
      </c>
      <c r="G8" s="5">
        <f t="shared" ca="1" si="1"/>
        <v>311.74</v>
      </c>
      <c r="H8" s="5"/>
      <c r="I8" s="5">
        <f t="shared" ca="1" si="2"/>
        <v>1080</v>
      </c>
      <c r="J8" s="5">
        <f t="shared" ca="1" si="2"/>
        <v>333.53</v>
      </c>
      <c r="K8" s="5"/>
      <c r="L8" s="5">
        <f t="shared" ca="1" si="3"/>
        <v>3190</v>
      </c>
      <c r="M8" s="5">
        <f t="shared" ca="1" si="3"/>
        <v>832.44</v>
      </c>
      <c r="N8" s="5"/>
      <c r="O8" s="5">
        <f t="shared" ca="1" si="4"/>
        <v>2720</v>
      </c>
      <c r="P8" s="5">
        <f t="shared" ca="1" si="4"/>
        <v>205.12</v>
      </c>
      <c r="Q8" s="5"/>
      <c r="R8" s="5"/>
      <c r="S8" s="6"/>
      <c r="T8" s="5"/>
      <c r="U8" s="6"/>
    </row>
    <row r="9" spans="1:21" x14ac:dyDescent="0.3">
      <c r="B9" t="s">
        <v>19</v>
      </c>
      <c r="C9" s="5">
        <f t="shared" ca="1" si="0"/>
        <v>193.52</v>
      </c>
      <c r="D9" s="5">
        <f t="shared" ca="1" si="0"/>
        <v>136.4</v>
      </c>
      <c r="E9" s="5"/>
      <c r="F9" s="5">
        <f t="shared" ca="1" si="1"/>
        <v>290.41000000000003</v>
      </c>
      <c r="G9" s="5">
        <f t="shared" ca="1" si="1"/>
        <v>180.82</v>
      </c>
      <c r="H9" s="5"/>
      <c r="I9" s="5">
        <f t="shared" ca="1" si="2"/>
        <v>548.96</v>
      </c>
      <c r="J9" s="5">
        <f t="shared" ca="1" si="2"/>
        <v>233.14</v>
      </c>
      <c r="K9" s="5"/>
      <c r="L9" s="5">
        <f t="shared" ca="1" si="3"/>
        <v>1650</v>
      </c>
      <c r="M9" s="5">
        <f t="shared" ca="1" si="3"/>
        <v>587.66999999999996</v>
      </c>
      <c r="N9" s="5"/>
      <c r="O9" s="5">
        <f t="shared" ca="1" si="4"/>
        <v>545.53</v>
      </c>
      <c r="P9" s="5">
        <f t="shared" ca="1" si="4"/>
        <v>357.6</v>
      </c>
      <c r="Q9" s="5"/>
      <c r="R9" s="5"/>
      <c r="S9" s="6"/>
      <c r="T9" s="5"/>
      <c r="U9" s="6"/>
    </row>
    <row r="10" spans="1:21" x14ac:dyDescent="0.3">
      <c r="B10" s="1" t="s">
        <v>3</v>
      </c>
      <c r="C10" s="5">
        <f t="shared" ca="1" si="0"/>
        <v>170.79</v>
      </c>
      <c r="D10" s="5">
        <f t="shared" ca="1" si="0"/>
        <v>74.959999999999994</v>
      </c>
      <c r="E10" s="5"/>
      <c r="F10" s="5">
        <f t="shared" ca="1" si="1"/>
        <v>406.92</v>
      </c>
      <c r="G10" s="5">
        <f t="shared" ca="1" si="1"/>
        <v>160.44999999999999</v>
      </c>
      <c r="H10" s="5"/>
      <c r="I10" s="5">
        <f t="shared" ca="1" si="2"/>
        <v>779.33</v>
      </c>
      <c r="J10" s="5">
        <f t="shared" ca="1" si="2"/>
        <v>226.69</v>
      </c>
      <c r="K10" s="5"/>
      <c r="L10" s="5">
        <f t="shared" ca="1" si="3"/>
        <v>2009.9999999999998</v>
      </c>
      <c r="M10" s="5">
        <f t="shared" ca="1" si="3"/>
        <v>843.89</v>
      </c>
      <c r="N10" s="5"/>
      <c r="O10" s="5">
        <f t="shared" ca="1" si="4"/>
        <v>588.61</v>
      </c>
      <c r="P10" s="5">
        <f t="shared" ca="1" si="4"/>
        <v>184.8</v>
      </c>
      <c r="Q10" s="5"/>
      <c r="R10" s="5"/>
      <c r="S10" s="6"/>
      <c r="T10" s="5"/>
      <c r="U10" s="6"/>
    </row>
    <row r="11" spans="1:21" x14ac:dyDescent="0.3">
      <c r="B11" s="1" t="s">
        <v>37</v>
      </c>
      <c r="C11" s="5">
        <f t="shared" ca="1" si="0"/>
        <v>145.54</v>
      </c>
      <c r="D11" s="5">
        <f t="shared" ca="1" si="0"/>
        <v>212.47</v>
      </c>
      <c r="E11" s="5"/>
      <c r="F11" s="5">
        <f t="shared" ca="1" si="1"/>
        <v>246.9</v>
      </c>
      <c r="G11" s="5">
        <f t="shared" ca="1" si="1"/>
        <v>168.29</v>
      </c>
      <c r="H11" s="5"/>
      <c r="I11" s="5">
        <f t="shared" ca="1" si="2"/>
        <v>702.02</v>
      </c>
      <c r="J11" s="5">
        <f t="shared" ca="1" si="2"/>
        <v>172.24</v>
      </c>
      <c r="K11" s="5"/>
      <c r="L11" s="5">
        <f t="shared" ca="1" si="3"/>
        <v>1760</v>
      </c>
      <c r="M11" s="5">
        <f t="shared" ca="1" si="3"/>
        <v>365.59</v>
      </c>
      <c r="N11" s="5"/>
      <c r="O11" s="5">
        <f t="shared" ca="1" si="4"/>
        <v>582.39</v>
      </c>
      <c r="P11" s="5">
        <f t="shared" ca="1" si="4"/>
        <v>62.57</v>
      </c>
      <c r="Q11" s="5"/>
      <c r="R11" s="5"/>
      <c r="S11" s="7"/>
      <c r="T11" s="5"/>
      <c r="U11" s="7"/>
    </row>
    <row r="12" spans="1:21" x14ac:dyDescent="0.3">
      <c r="B12" s="1" t="s">
        <v>27</v>
      </c>
      <c r="C12" s="5">
        <f t="shared" ca="1" si="0"/>
        <v>259.14</v>
      </c>
      <c r="D12" s="5">
        <f t="shared" ca="1" si="0"/>
        <v>168.39</v>
      </c>
      <c r="E12" s="5"/>
      <c r="F12" s="5">
        <f t="shared" ca="1" si="1"/>
        <v>466.61</v>
      </c>
      <c r="G12" s="5">
        <f t="shared" ca="1" si="1"/>
        <v>233.57</v>
      </c>
      <c r="H12" s="5"/>
      <c r="I12" s="5">
        <f t="shared" ca="1" si="2"/>
        <v>741.82</v>
      </c>
      <c r="J12" s="5">
        <f t="shared" ca="1" si="2"/>
        <v>183.26</v>
      </c>
      <c r="K12" s="5"/>
      <c r="L12" s="5">
        <f t="shared" ca="1" si="3"/>
        <v>2250</v>
      </c>
      <c r="M12" s="5">
        <f t="shared" ca="1" si="3"/>
        <v>527.80999999999995</v>
      </c>
      <c r="N12" s="5"/>
      <c r="O12" s="5">
        <f t="shared" ca="1" si="4"/>
        <v>1040</v>
      </c>
      <c r="P12" s="5">
        <f t="shared" ca="1" si="4"/>
        <v>270.55</v>
      </c>
      <c r="Q12" s="5"/>
      <c r="R12" s="5"/>
      <c r="S12" s="6"/>
      <c r="T12" s="5"/>
      <c r="U12" s="8"/>
    </row>
    <row r="13" spans="1:21" x14ac:dyDescent="0.3">
      <c r="B13" t="s">
        <v>6</v>
      </c>
      <c r="C13" s="5">
        <f t="shared" ca="1" si="0"/>
        <v>94.59</v>
      </c>
      <c r="D13" s="5">
        <f t="shared" ca="1" si="0"/>
        <v>73.150000000000006</v>
      </c>
      <c r="E13" s="5"/>
      <c r="F13" s="5">
        <f t="shared" ca="1" si="1"/>
        <v>179.77</v>
      </c>
      <c r="G13" s="5">
        <f t="shared" ca="1" si="1"/>
        <v>466.38</v>
      </c>
      <c r="H13" s="5"/>
      <c r="I13" s="5">
        <f t="shared" ca="1" si="2"/>
        <v>411.15</v>
      </c>
      <c r="J13" s="5">
        <f t="shared" ca="1" si="2"/>
        <v>35.64</v>
      </c>
      <c r="K13" s="5"/>
      <c r="L13" s="5">
        <f t="shared" ca="1" si="3"/>
        <v>1160</v>
      </c>
      <c r="M13" s="5">
        <f t="shared" ca="1" si="3"/>
        <v>0</v>
      </c>
      <c r="N13" s="5"/>
      <c r="O13" s="5">
        <f t="shared" ca="1" si="4"/>
        <v>425.74</v>
      </c>
      <c r="P13" s="5">
        <f t="shared" ca="1" si="4"/>
        <v>179.69</v>
      </c>
      <c r="Q13" s="5"/>
      <c r="R13" s="5"/>
      <c r="S13" s="6"/>
      <c r="T13" s="5"/>
      <c r="U13" s="6"/>
    </row>
    <row r="14" spans="1:21" x14ac:dyDescent="0.3">
      <c r="B14" s="1" t="s">
        <v>28</v>
      </c>
      <c r="C14" s="5">
        <f t="shared" ca="1" si="0"/>
        <v>300.68</v>
      </c>
      <c r="D14" s="5">
        <f t="shared" ca="1" si="0"/>
        <v>231.99</v>
      </c>
      <c r="E14" s="5"/>
      <c r="F14" s="5">
        <f t="shared" ca="1" si="1"/>
        <v>466.47</v>
      </c>
      <c r="G14" s="5">
        <f t="shared" ca="1" si="1"/>
        <v>276.27</v>
      </c>
      <c r="H14" s="5"/>
      <c r="I14" s="5">
        <f t="shared" ca="1" si="2"/>
        <v>771.41</v>
      </c>
      <c r="J14" s="5">
        <f t="shared" ca="1" si="2"/>
        <v>265.07</v>
      </c>
      <c r="K14" s="5"/>
      <c r="L14" s="5">
        <f t="shared" ca="1" si="3"/>
        <v>2110</v>
      </c>
      <c r="M14" s="5">
        <f t="shared" ca="1" si="3"/>
        <v>654.75</v>
      </c>
      <c r="N14" s="5"/>
      <c r="O14" s="5">
        <f t="shared" ca="1" si="4"/>
        <v>733.14</v>
      </c>
      <c r="P14" s="5">
        <f t="shared" ca="1" si="4"/>
        <v>304.29000000000002</v>
      </c>
      <c r="Q14" s="5"/>
      <c r="R14" s="5"/>
      <c r="S14" s="6"/>
      <c r="T14" s="5"/>
      <c r="U14" s="6"/>
    </row>
    <row r="15" spans="1:21" x14ac:dyDescent="0.3">
      <c r="B15" s="1" t="s">
        <v>18</v>
      </c>
      <c r="C15" s="5">
        <f t="shared" ca="1" si="0"/>
        <v>123.89</v>
      </c>
      <c r="D15" s="5">
        <f t="shared" ca="1" si="0"/>
        <v>106.63</v>
      </c>
      <c r="E15" s="5"/>
      <c r="F15" s="5">
        <f t="shared" ca="1" si="1"/>
        <v>224.18</v>
      </c>
      <c r="G15" s="5">
        <f t="shared" ca="1" si="1"/>
        <v>132.15</v>
      </c>
      <c r="H15" s="5"/>
      <c r="I15" s="5">
        <f t="shared" ca="1" si="2"/>
        <v>594.65</v>
      </c>
      <c r="J15" s="5">
        <f t="shared" ca="1" si="2"/>
        <v>103.52</v>
      </c>
      <c r="K15" s="5"/>
      <c r="L15" s="5">
        <f t="shared" ca="1" si="3"/>
        <v>1000</v>
      </c>
      <c r="M15" s="5">
        <f t="shared" ca="1" si="3"/>
        <v>325.33</v>
      </c>
      <c r="N15" s="5"/>
      <c r="O15" s="5">
        <f t="shared" ca="1" si="4"/>
        <v>247.03</v>
      </c>
      <c r="P15" s="5">
        <f t="shared" ca="1" si="4"/>
        <v>157.83000000000001</v>
      </c>
      <c r="Q15" s="5"/>
      <c r="R15" s="5"/>
      <c r="S15" s="6"/>
      <c r="T15" s="5"/>
      <c r="U15" s="6"/>
    </row>
    <row r="16" spans="1:21" x14ac:dyDescent="0.3">
      <c r="B16" t="s">
        <v>31</v>
      </c>
      <c r="C16" s="5">
        <f t="shared" ca="1" si="0"/>
        <v>90.41</v>
      </c>
      <c r="D16" s="5">
        <f t="shared" ca="1" si="0"/>
        <v>62.87</v>
      </c>
      <c r="E16" s="5"/>
      <c r="F16" s="5">
        <f t="shared" ca="1" si="1"/>
        <v>145.75</v>
      </c>
      <c r="G16" s="5">
        <f t="shared" ca="1" si="1"/>
        <v>135.68</v>
      </c>
      <c r="H16" s="5"/>
      <c r="I16" s="5">
        <f t="shared" ca="1" si="2"/>
        <v>298.42</v>
      </c>
      <c r="J16" s="5">
        <f t="shared" ca="1" si="2"/>
        <v>94.46</v>
      </c>
      <c r="K16" s="5"/>
      <c r="L16" s="5">
        <f t="shared" ca="1" si="3"/>
        <v>939.43</v>
      </c>
      <c r="M16" s="5">
        <f t="shared" ca="1" si="3"/>
        <v>164.14</v>
      </c>
      <c r="N16" s="5"/>
      <c r="O16" s="5">
        <f t="shared" ca="1" si="4"/>
        <v>282.35000000000002</v>
      </c>
      <c r="P16" s="5">
        <f t="shared" ca="1" si="4"/>
        <v>45.04</v>
      </c>
      <c r="Q16" s="5"/>
      <c r="R16" s="5"/>
      <c r="S16" s="6"/>
      <c r="T16" s="5"/>
      <c r="U16" s="6"/>
    </row>
    <row r="17" spans="2:21" x14ac:dyDescent="0.3">
      <c r="B17" t="s">
        <v>51</v>
      </c>
      <c r="C17" s="5">
        <f t="shared" ca="1" si="0"/>
        <v>158.12</v>
      </c>
      <c r="D17" s="5">
        <f t="shared" ca="1" si="0"/>
        <v>66.95</v>
      </c>
      <c r="E17" s="5"/>
      <c r="F17" s="5">
        <f t="shared" ca="1" si="1"/>
        <v>294.10000000000002</v>
      </c>
      <c r="G17" s="5">
        <f t="shared" ca="1" si="1"/>
        <v>89.97</v>
      </c>
      <c r="H17" s="5"/>
      <c r="I17" s="5">
        <f t="shared" ca="1" si="2"/>
        <v>519.45000000000005</v>
      </c>
      <c r="J17" s="5">
        <f t="shared" ca="1" si="2"/>
        <v>115.73</v>
      </c>
      <c r="K17" s="5"/>
      <c r="L17" s="5">
        <f t="shared" ca="1" si="3"/>
        <v>1530</v>
      </c>
      <c r="M17" s="5">
        <f t="shared" ca="1" si="3"/>
        <v>377.86</v>
      </c>
      <c r="N17" s="5"/>
      <c r="O17" s="5">
        <f t="shared" ca="1" si="4"/>
        <v>444.98</v>
      </c>
      <c r="P17" s="5">
        <f t="shared" ca="1" si="4"/>
        <v>99.07</v>
      </c>
      <c r="Q17" s="5"/>
      <c r="R17" s="5"/>
      <c r="S17" s="6"/>
      <c r="T17" s="5"/>
      <c r="U17" s="6"/>
    </row>
    <row r="18" spans="2:21" x14ac:dyDescent="0.3">
      <c r="B18" t="s">
        <v>40</v>
      </c>
      <c r="C18" s="5">
        <f t="shared" ca="1" si="0"/>
        <v>172.01</v>
      </c>
      <c r="D18" s="5">
        <f t="shared" ca="1" si="0"/>
        <v>115.61</v>
      </c>
      <c r="E18" s="5"/>
      <c r="F18" s="5">
        <f t="shared" ca="1" si="1"/>
        <v>295.83999999999997</v>
      </c>
      <c r="G18" s="5">
        <f t="shared" ca="1" si="1"/>
        <v>95.89</v>
      </c>
      <c r="H18" s="5"/>
      <c r="I18" s="5">
        <f t="shared" ca="1" si="2"/>
        <v>505.47</v>
      </c>
      <c r="J18" s="5">
        <f t="shared" ca="1" si="2"/>
        <v>114.24</v>
      </c>
      <c r="K18" s="5"/>
      <c r="L18" s="5">
        <f t="shared" ca="1" si="3"/>
        <v>1490</v>
      </c>
      <c r="M18" s="5">
        <f t="shared" ca="1" si="3"/>
        <v>346.86</v>
      </c>
      <c r="N18" s="5"/>
      <c r="O18" s="5">
        <f t="shared" ca="1" si="4"/>
        <v>424.73</v>
      </c>
      <c r="P18" s="5">
        <f t="shared" ca="1" si="4"/>
        <v>126.34</v>
      </c>
      <c r="Q18" s="5"/>
      <c r="R18" s="5"/>
      <c r="S18" s="6"/>
      <c r="T18" s="5"/>
    </row>
    <row r="19" spans="2:21" x14ac:dyDescent="0.3">
      <c r="B19" t="s">
        <v>0</v>
      </c>
      <c r="C19" s="5">
        <f t="shared" ca="1" si="0"/>
        <v>111.06</v>
      </c>
      <c r="D19" s="5">
        <f t="shared" ca="1" si="0"/>
        <v>95.83</v>
      </c>
      <c r="E19" s="5"/>
      <c r="F19" s="5">
        <f t="shared" ca="1" si="1"/>
        <v>219.97</v>
      </c>
      <c r="G19" s="5">
        <f t="shared" ca="1" si="1"/>
        <v>104.77</v>
      </c>
      <c r="H19" s="5"/>
      <c r="I19" s="5">
        <f t="shared" ca="1" si="2"/>
        <v>426.96</v>
      </c>
      <c r="J19" s="5">
        <f t="shared" ca="1" si="2"/>
        <v>84.12</v>
      </c>
      <c r="K19" s="5"/>
      <c r="L19" s="5">
        <f t="shared" ca="1" si="3"/>
        <v>958.87</v>
      </c>
      <c r="M19" s="5">
        <f t="shared" ca="1" si="3"/>
        <v>453.07</v>
      </c>
      <c r="N19" s="5"/>
      <c r="O19" s="5">
        <f t="shared" ca="1" si="4"/>
        <v>453.45</v>
      </c>
      <c r="P19" s="5">
        <f t="shared" ca="1" si="4"/>
        <v>135.71</v>
      </c>
      <c r="Q19" s="5"/>
      <c r="R19" s="5"/>
      <c r="S19" s="6"/>
      <c r="T19" s="5"/>
    </row>
    <row r="20" spans="2:21" x14ac:dyDescent="0.3">
      <c r="B20" t="s">
        <v>21</v>
      </c>
      <c r="C20" s="5">
        <f t="shared" ca="1" si="0"/>
        <v>120.19</v>
      </c>
      <c r="D20" s="5">
        <f t="shared" ca="1" si="0"/>
        <v>76.25</v>
      </c>
      <c r="E20" s="5"/>
      <c r="F20" s="5">
        <f t="shared" ca="1" si="1"/>
        <v>174.11</v>
      </c>
      <c r="G20" s="5">
        <f t="shared" ca="1" si="1"/>
        <v>133.09</v>
      </c>
      <c r="H20" s="5"/>
      <c r="I20" s="5">
        <f t="shared" ca="1" si="2"/>
        <v>342.09</v>
      </c>
      <c r="J20" s="5">
        <f t="shared" ca="1" si="2"/>
        <v>128.25</v>
      </c>
      <c r="K20" s="5"/>
      <c r="L20" s="5">
        <f t="shared" ca="1" si="3"/>
        <v>978.69</v>
      </c>
      <c r="M20" s="5">
        <f t="shared" ca="1" si="3"/>
        <v>267.76</v>
      </c>
      <c r="N20" s="5"/>
      <c r="O20" s="5">
        <f t="shared" ca="1" si="4"/>
        <v>336.22</v>
      </c>
      <c r="P20" s="5">
        <f t="shared" ca="1" si="4"/>
        <v>75.180000000000007</v>
      </c>
      <c r="Q20" s="5"/>
      <c r="R20" s="5"/>
      <c r="S20" s="6"/>
      <c r="T20" s="5"/>
    </row>
    <row r="21" spans="2:21" x14ac:dyDescent="0.3">
      <c r="B21" t="s">
        <v>15</v>
      </c>
      <c r="C21" s="5">
        <f t="shared" ca="1" si="0"/>
        <v>162.38</v>
      </c>
      <c r="D21" s="5">
        <f t="shared" ca="1" si="0"/>
        <v>107.91</v>
      </c>
      <c r="E21" s="5"/>
      <c r="F21" s="5">
        <f t="shared" ca="1" si="1"/>
        <v>290.13</v>
      </c>
      <c r="G21" s="5">
        <f t="shared" ca="1" si="1"/>
        <v>86.94</v>
      </c>
      <c r="H21" s="5"/>
      <c r="I21" s="5">
        <f t="shared" ca="1" si="2"/>
        <v>452.47</v>
      </c>
      <c r="J21" s="5">
        <f t="shared" ca="1" si="2"/>
        <v>113.52</v>
      </c>
      <c r="K21" s="5"/>
      <c r="L21" s="5">
        <f t="shared" ca="1" si="3"/>
        <v>1310</v>
      </c>
      <c r="M21" s="5">
        <f t="shared" ca="1" si="3"/>
        <v>237.79</v>
      </c>
      <c r="N21" s="5"/>
      <c r="O21" s="5">
        <f t="shared" ca="1" si="4"/>
        <v>407.42</v>
      </c>
      <c r="P21" s="5">
        <f t="shared" ca="1" si="4"/>
        <v>101.97</v>
      </c>
      <c r="Q21" s="5"/>
      <c r="R21" s="5"/>
      <c r="S21" s="6"/>
      <c r="T21" s="5"/>
    </row>
    <row r="22" spans="2:21" x14ac:dyDescent="0.3">
      <c r="B22" t="s">
        <v>23</v>
      </c>
      <c r="C22" s="5">
        <f t="shared" ca="1" si="0"/>
        <v>107.08</v>
      </c>
      <c r="D22" s="5">
        <f t="shared" ca="1" si="0"/>
        <v>119.97</v>
      </c>
      <c r="E22" s="5"/>
      <c r="F22" s="5">
        <f t="shared" ca="1" si="1"/>
        <v>203.51</v>
      </c>
      <c r="G22" s="5">
        <f t="shared" ca="1" si="1"/>
        <v>80.3</v>
      </c>
      <c r="H22" s="5"/>
      <c r="I22" s="5">
        <f t="shared" ca="1" si="2"/>
        <v>336.17</v>
      </c>
      <c r="J22" s="5">
        <f t="shared" ca="1" si="2"/>
        <v>93.16</v>
      </c>
      <c r="K22" s="5"/>
      <c r="L22" s="5">
        <f t="shared" ca="1" si="3"/>
        <v>876.24</v>
      </c>
      <c r="M22" s="5">
        <f t="shared" ca="1" si="3"/>
        <v>384.77</v>
      </c>
      <c r="N22" s="5"/>
      <c r="O22" s="5">
        <f t="shared" ca="1" si="4"/>
        <v>341.25</v>
      </c>
      <c r="P22" s="5">
        <f t="shared" ca="1" si="4"/>
        <v>84.26</v>
      </c>
      <c r="Q22" s="5"/>
      <c r="R22" s="5"/>
      <c r="S22" s="6"/>
      <c r="T22" s="5"/>
    </row>
    <row r="23" spans="2:21" x14ac:dyDescent="0.3">
      <c r="B23" t="s">
        <v>13</v>
      </c>
      <c r="C23" s="5">
        <f t="shared" ca="1" si="0"/>
        <v>146.28</v>
      </c>
      <c r="D23" s="5">
        <f t="shared" ca="1" si="0"/>
        <v>98.91</v>
      </c>
      <c r="E23" s="5"/>
      <c r="F23" s="5">
        <f t="shared" ca="1" si="1"/>
        <v>270.23</v>
      </c>
      <c r="G23" s="5">
        <f t="shared" ca="1" si="1"/>
        <v>105.26</v>
      </c>
      <c r="H23" s="5"/>
      <c r="I23" s="5">
        <f t="shared" ca="1" si="2"/>
        <v>432.64</v>
      </c>
      <c r="J23" s="5">
        <f t="shared" ca="1" si="2"/>
        <v>103.63</v>
      </c>
      <c r="K23" s="5"/>
      <c r="L23" s="5">
        <f t="shared" ca="1" si="3"/>
        <v>1260</v>
      </c>
      <c r="M23" s="5">
        <f t="shared" ca="1" si="3"/>
        <v>226.33</v>
      </c>
      <c r="N23" s="5"/>
      <c r="O23" s="5">
        <f t="shared" ca="1" si="4"/>
        <v>427.81</v>
      </c>
      <c r="P23" s="5">
        <f t="shared" ca="1" si="4"/>
        <v>114.37</v>
      </c>
      <c r="Q23" s="5"/>
      <c r="R23" s="5"/>
      <c r="S23" s="6"/>
      <c r="T23" s="5"/>
    </row>
    <row r="24" spans="2:21" x14ac:dyDescent="0.3">
      <c r="B24" t="s">
        <v>16</v>
      </c>
      <c r="C24" s="5">
        <f t="shared" ca="1" si="0"/>
        <v>111.56</v>
      </c>
      <c r="D24" s="5">
        <f t="shared" ca="1" si="0"/>
        <v>106.1</v>
      </c>
      <c r="E24" s="5"/>
      <c r="F24" s="5">
        <f t="shared" ca="1" si="1"/>
        <v>233.75</v>
      </c>
      <c r="G24" s="5">
        <f t="shared" ca="1" si="1"/>
        <v>102.96</v>
      </c>
      <c r="H24" s="5"/>
      <c r="I24" s="5">
        <f t="shared" ca="1" si="2"/>
        <v>464.27</v>
      </c>
      <c r="J24" s="5">
        <f t="shared" ca="1" si="2"/>
        <v>143.5</v>
      </c>
      <c r="K24" s="5"/>
      <c r="L24" s="5">
        <f t="shared" ca="1" si="3"/>
        <v>1140</v>
      </c>
      <c r="M24" s="5">
        <f t="shared" ca="1" si="3"/>
        <v>225.03</v>
      </c>
      <c r="N24" s="5"/>
      <c r="O24" s="5">
        <f t="shared" ca="1" si="4"/>
        <v>422.68</v>
      </c>
      <c r="P24" s="5">
        <f t="shared" ca="1" si="4"/>
        <v>75.06</v>
      </c>
      <c r="Q24" s="5"/>
      <c r="R24" s="5"/>
      <c r="S24" s="6"/>
      <c r="T24" s="5"/>
    </row>
    <row r="25" spans="2:21" x14ac:dyDescent="0.3">
      <c r="B25" t="s">
        <v>5</v>
      </c>
      <c r="C25" s="5">
        <f t="shared" ca="1" si="0"/>
        <v>140.88</v>
      </c>
      <c r="D25" s="5">
        <f t="shared" ca="1" si="0"/>
        <v>82.37</v>
      </c>
      <c r="E25" s="5"/>
      <c r="F25" s="5">
        <f t="shared" ca="1" si="1"/>
        <v>287</v>
      </c>
      <c r="G25" s="5">
        <f t="shared" ca="1" si="1"/>
        <v>81.88</v>
      </c>
      <c r="H25" s="5"/>
      <c r="I25" s="5">
        <f t="shared" ca="1" si="2"/>
        <v>445.34</v>
      </c>
      <c r="J25" s="5">
        <f t="shared" ca="1" si="2"/>
        <v>115.73</v>
      </c>
      <c r="K25" s="5"/>
      <c r="L25" s="5">
        <f t="shared" ca="1" si="3"/>
        <v>1300</v>
      </c>
      <c r="M25" s="5">
        <f t="shared" ca="1" si="3"/>
        <v>256.49</v>
      </c>
      <c r="N25" s="5"/>
      <c r="O25" s="5">
        <f t="shared" ca="1" si="4"/>
        <v>409.45</v>
      </c>
      <c r="P25" s="5">
        <f t="shared" ca="1" si="4"/>
        <v>73.84</v>
      </c>
      <c r="Q25" s="5"/>
      <c r="R25" s="5"/>
      <c r="S25" s="6"/>
      <c r="T25" s="5"/>
    </row>
    <row r="26" spans="2:21" x14ac:dyDescent="0.3">
      <c r="B26" t="s">
        <v>11</v>
      </c>
      <c r="C26" s="5">
        <f t="shared" ca="1" si="0"/>
        <v>150.85</v>
      </c>
      <c r="D26" s="5">
        <f t="shared" ca="1" si="0"/>
        <v>85.65</v>
      </c>
      <c r="E26" s="5"/>
      <c r="F26" s="5">
        <f t="shared" ca="1" si="1"/>
        <v>267.61</v>
      </c>
      <c r="G26" s="5">
        <f t="shared" ca="1" si="1"/>
        <v>94.02</v>
      </c>
      <c r="H26" s="5"/>
      <c r="I26" s="5">
        <f t="shared" ca="1" si="2"/>
        <v>440</v>
      </c>
      <c r="J26" s="5">
        <f t="shared" ca="1" si="2"/>
        <v>107.03</v>
      </c>
      <c r="K26" s="5"/>
      <c r="L26" s="5">
        <f t="shared" ca="1" si="3"/>
        <v>1310</v>
      </c>
      <c r="M26" s="5">
        <f t="shared" ca="1" si="3"/>
        <v>230.23</v>
      </c>
      <c r="N26" s="5"/>
      <c r="O26" s="5">
        <f t="shared" ca="1" si="4"/>
        <v>406.75</v>
      </c>
      <c r="P26" s="5">
        <f t="shared" ca="1" si="4"/>
        <v>104.91</v>
      </c>
      <c r="Q26" s="5"/>
      <c r="R26" s="5"/>
      <c r="S26" s="6"/>
      <c r="T26" s="5"/>
    </row>
    <row r="27" spans="2:21" x14ac:dyDescent="0.3">
      <c r="B27" t="s">
        <v>9</v>
      </c>
      <c r="C27" s="5">
        <f t="shared" ca="1" si="0"/>
        <v>137.43</v>
      </c>
      <c r="D27" s="5">
        <f t="shared" ca="1" si="0"/>
        <v>74.849999999999994</v>
      </c>
      <c r="E27" s="5"/>
      <c r="F27" s="5">
        <f t="shared" ca="1" si="1"/>
        <v>263.33</v>
      </c>
      <c r="G27" s="5">
        <f t="shared" ca="1" si="1"/>
        <v>83.74</v>
      </c>
      <c r="H27" s="5"/>
      <c r="I27" s="5">
        <f t="shared" ca="1" si="2"/>
        <v>416.03</v>
      </c>
      <c r="J27" s="5">
        <f t="shared" ca="1" si="2"/>
        <v>110.54</v>
      </c>
      <c r="K27" s="5"/>
      <c r="L27" s="5">
        <f t="shared" ca="1" si="3"/>
        <v>1150</v>
      </c>
      <c r="M27" s="5">
        <f t="shared" ca="1" si="3"/>
        <v>304.58</v>
      </c>
      <c r="N27" s="5"/>
      <c r="O27" s="5">
        <f t="shared" ca="1" si="4"/>
        <v>420.31</v>
      </c>
      <c r="P27" s="5">
        <f t="shared" ca="1" si="4"/>
        <v>150.44999999999999</v>
      </c>
      <c r="Q27" s="5"/>
      <c r="R27" s="5"/>
      <c r="S27" s="6"/>
      <c r="T27" s="5"/>
    </row>
    <row r="28" spans="2:21" x14ac:dyDescent="0.3">
      <c r="B28" t="s">
        <v>32</v>
      </c>
      <c r="C28" s="5">
        <f t="shared" ca="1" si="0"/>
        <v>106.49</v>
      </c>
      <c r="D28" s="5">
        <f t="shared" ca="1" si="0"/>
        <v>106.8</v>
      </c>
      <c r="E28" s="5"/>
      <c r="F28" s="5">
        <f t="shared" ca="1" si="1"/>
        <v>177.33</v>
      </c>
      <c r="G28" s="5">
        <f t="shared" ca="1" si="1"/>
        <v>88.57</v>
      </c>
      <c r="H28" s="5"/>
      <c r="I28" s="5">
        <f t="shared" ca="1" si="2"/>
        <v>355.81</v>
      </c>
      <c r="J28" s="5">
        <f t="shared" ca="1" si="2"/>
        <v>110.17</v>
      </c>
      <c r="K28" s="5"/>
      <c r="L28" s="5">
        <f t="shared" ca="1" si="3"/>
        <v>911.39</v>
      </c>
      <c r="M28" s="5">
        <f t="shared" ca="1" si="3"/>
        <v>294.43</v>
      </c>
      <c r="N28" s="5"/>
      <c r="O28" s="5">
        <f t="shared" ca="1" si="4"/>
        <v>386.97</v>
      </c>
      <c r="P28" s="5">
        <f t="shared" ca="1" si="4"/>
        <v>105.33</v>
      </c>
      <c r="Q28" s="5"/>
      <c r="R28" s="5"/>
      <c r="S28" s="6"/>
      <c r="T28" s="5"/>
    </row>
    <row r="29" spans="2:21" x14ac:dyDescent="0.3">
      <c r="B29" t="s">
        <v>30</v>
      </c>
      <c r="C29" s="5">
        <f t="shared" ca="1" si="0"/>
        <v>96.38</v>
      </c>
      <c r="D29" s="5">
        <f t="shared" ca="1" si="0"/>
        <v>30.92</v>
      </c>
      <c r="E29" s="5"/>
      <c r="F29" s="5">
        <f t="shared" ca="1" si="1"/>
        <v>220.07</v>
      </c>
      <c r="G29" s="5">
        <f t="shared" ca="1" si="1"/>
        <v>99.48</v>
      </c>
      <c r="H29" s="5"/>
      <c r="I29" s="5">
        <f t="shared" ca="1" si="2"/>
        <v>410.61</v>
      </c>
      <c r="J29" s="5">
        <f t="shared" ca="1" si="2"/>
        <v>115.53</v>
      </c>
      <c r="K29" s="5"/>
      <c r="L29" s="5">
        <f t="shared" ca="1" si="3"/>
        <v>989.78</v>
      </c>
      <c r="M29" s="5">
        <f t="shared" ca="1" si="3"/>
        <v>327.77</v>
      </c>
      <c r="N29" s="5"/>
      <c r="O29" s="5">
        <f t="shared" ca="1" si="4"/>
        <v>387.23</v>
      </c>
      <c r="P29" s="5">
        <f t="shared" ca="1" si="4"/>
        <v>141</v>
      </c>
      <c r="Q29" s="5"/>
      <c r="R29" s="5"/>
      <c r="S29" s="6"/>
      <c r="T29" s="5"/>
    </row>
    <row r="30" spans="2:21" x14ac:dyDescent="0.3">
      <c r="B30" s="1" t="s">
        <v>25</v>
      </c>
      <c r="C30" s="5">
        <f t="shared" ca="1" si="0"/>
        <v>53.12</v>
      </c>
      <c r="D30" s="5">
        <f t="shared" ca="1" si="0"/>
        <v>19.43</v>
      </c>
      <c r="E30" s="5"/>
      <c r="F30" s="5">
        <f t="shared" ca="1" si="1"/>
        <v>149.13</v>
      </c>
      <c r="G30" s="5">
        <f t="shared" ca="1" si="1"/>
        <v>51.44</v>
      </c>
      <c r="H30" s="5"/>
      <c r="I30" s="5">
        <f t="shared" ca="1" si="2"/>
        <v>306.42</v>
      </c>
      <c r="J30" s="5">
        <f t="shared" ca="1" si="2"/>
        <v>40.07</v>
      </c>
      <c r="K30" s="5"/>
      <c r="L30" s="5">
        <f t="shared" ca="1" si="3"/>
        <v>794.52</v>
      </c>
      <c r="M30" s="5">
        <f t="shared" ca="1" si="3"/>
        <v>149.01</v>
      </c>
      <c r="N30" s="5"/>
      <c r="O30" s="5">
        <f t="shared" ca="1" si="4"/>
        <v>212.04</v>
      </c>
      <c r="P30" s="5">
        <f t="shared" ca="1" si="4"/>
        <v>83.02</v>
      </c>
      <c r="Q30" s="5"/>
      <c r="R30" s="5"/>
      <c r="S30" s="6"/>
      <c r="T30" s="5"/>
    </row>
    <row r="31" spans="2:21" x14ac:dyDescent="0.3">
      <c r="B31" t="s">
        <v>24</v>
      </c>
      <c r="C31" s="5">
        <f t="shared" ca="1" si="0"/>
        <v>37.380000000000003</v>
      </c>
      <c r="D31" s="5">
        <f t="shared" ca="1" si="0"/>
        <v>12.71</v>
      </c>
      <c r="E31" s="5"/>
      <c r="F31" s="5">
        <f t="shared" ca="1" si="1"/>
        <v>51.44</v>
      </c>
      <c r="G31" s="5">
        <f t="shared" ca="1" si="1"/>
        <v>41.96</v>
      </c>
      <c r="H31" s="5"/>
      <c r="I31" s="5">
        <f t="shared" ca="1" si="2"/>
        <v>265.47000000000003</v>
      </c>
      <c r="J31" s="5">
        <f t="shared" ca="1" si="2"/>
        <v>25.21</v>
      </c>
      <c r="K31" s="5"/>
      <c r="L31" s="5">
        <f t="shared" ca="1" si="3"/>
        <v>233.63</v>
      </c>
      <c r="M31" s="5">
        <f t="shared" ca="1" si="3"/>
        <v>114.49</v>
      </c>
      <c r="N31" s="5"/>
      <c r="O31" s="5">
        <f t="shared" ca="1" si="4"/>
        <v>151.13999999999999</v>
      </c>
      <c r="P31" s="5">
        <f t="shared" ca="1" si="4"/>
        <v>72.73</v>
      </c>
      <c r="Q31" s="5"/>
      <c r="R31" s="5"/>
      <c r="S31" s="6"/>
      <c r="T31" s="5"/>
    </row>
    <row r="32" spans="2:21" x14ac:dyDescent="0.3">
      <c r="R32" s="5"/>
      <c r="T32" s="5"/>
    </row>
    <row r="35" spans="2:17" x14ac:dyDescent="0.3">
      <c r="B35" s="19" t="s">
        <v>139</v>
      </c>
      <c r="C35" s="19" t="str">
        <f>C3</f>
        <v>100_txt_posts</v>
      </c>
      <c r="D35" s="19" t="str">
        <f t="shared" ref="D35" si="5">D3</f>
        <v>DB_100_txt_posts</v>
      </c>
      <c r="E35" s="19"/>
      <c r="F35" s="19" t="str">
        <f>F3</f>
        <v>1000_txt_posts</v>
      </c>
      <c r="G35" s="19" t="str">
        <f t="shared" ref="G35" si="6">G3</f>
        <v>DB_1000_txt_posts</v>
      </c>
      <c r="H35" s="19"/>
      <c r="I35" s="19" t="str">
        <f>I3</f>
        <v>2000_txt_posts</v>
      </c>
      <c r="J35" s="19" t="str">
        <f t="shared" ref="J35" si="7">J3</f>
        <v>DB_2000_txt_posts</v>
      </c>
      <c r="K35" s="19"/>
      <c r="L35" s="19" t="str">
        <f>L3</f>
        <v>5000_txt_posts</v>
      </c>
      <c r="M35" s="19" t="str">
        <f t="shared" ref="M35" si="8">M3</f>
        <v>DB_5000_txt_posts</v>
      </c>
      <c r="N35" s="19"/>
      <c r="O35" s="19" t="str">
        <f>O3</f>
        <v>1000_img_posts</v>
      </c>
      <c r="P35" s="19" t="str">
        <f t="shared" ref="P35" si="9">P3</f>
        <v>DB_1000_img_posts</v>
      </c>
      <c r="Q35" s="19"/>
    </row>
    <row r="36" spans="2:17" x14ac:dyDescent="0.3">
      <c r="B36" s="12" t="s">
        <v>119</v>
      </c>
      <c r="C36" s="13">
        <f ca="1">VLOOKUP($B36,INDIRECT(_xlfn.CONCAT($C$1,C$3,$C$1,"!L:T"),1),$D$1-1,0)</f>
        <v>46.4</v>
      </c>
      <c r="D36" s="13">
        <f t="shared" ref="C36:M46" ca="1" si="10">VLOOKUP($B36,INDIRECT(_xlfn.CONCAT($C$1,D$3,$C$1,"!L:T"),1),$D$1-1,0)</f>
        <v>39.6</v>
      </c>
      <c r="E36" s="13"/>
      <c r="F36" s="13">
        <f ca="1">VLOOKUP($B36,INDIRECT(_xlfn.CONCAT($C$1,F$3,$C$1,"!L:T"),1),$D$1-1,0)</f>
        <v>42</v>
      </c>
      <c r="G36" s="13">
        <f t="shared" ca="1" si="10"/>
        <v>37</v>
      </c>
      <c r="H36" s="13"/>
      <c r="I36" s="13">
        <f ca="1">VLOOKUP($B36,INDIRECT(_xlfn.CONCAT($C$1,I$3,$C$1,"!L:T"),1),$D$1-1,0)</f>
        <v>37.799999999999997</v>
      </c>
      <c r="J36" s="13">
        <f t="shared" ca="1" si="10"/>
        <v>35.4</v>
      </c>
      <c r="K36" s="13"/>
      <c r="L36" s="13">
        <f ca="1">VLOOKUP($B36,INDIRECT(_xlfn.CONCAT($C$1,L$3,$C$1,"!L:T"),1),$D$1-1,0)</f>
        <v>24.6</v>
      </c>
      <c r="M36" s="13">
        <f t="shared" ca="1" si="10"/>
        <v>32.799999999999997</v>
      </c>
      <c r="N36" s="13"/>
      <c r="O36" s="13">
        <f ca="1">VLOOKUP($B36,INDIRECT(_xlfn.CONCAT($C$1,O$3,$C$1,"!L:T"),1),$D$1-1,0)</f>
        <v>39.799999999999997</v>
      </c>
      <c r="P36" s="13">
        <f t="shared" ref="O36:P46" ca="1" si="11">VLOOKUP($B36,INDIRECT(_xlfn.CONCAT($C$1,P$3,$C$1,"!L:T"),1),$D$1-1,0)</f>
        <v>37.200000000000003</v>
      </c>
      <c r="Q36" s="13"/>
    </row>
    <row r="37" spans="2:17" x14ac:dyDescent="0.3">
      <c r="B37" s="11" t="s">
        <v>120</v>
      </c>
      <c r="C37" s="14">
        <f t="shared" ca="1" si="10"/>
        <v>33.299999999999997</v>
      </c>
      <c r="D37" s="14">
        <f ca="1">VLOOKUP($B37,INDIRECT(_xlfn.CONCAT($C$1,D$3,$C$1,"!L:T"),1),$D$1-1,0)</f>
        <v>31.1</v>
      </c>
      <c r="E37" s="14"/>
      <c r="F37" s="14">
        <f t="shared" ca="1" si="10"/>
        <v>27.9</v>
      </c>
      <c r="G37" s="14">
        <f t="shared" ca="1" si="10"/>
        <v>30.2</v>
      </c>
      <c r="H37" s="14"/>
      <c r="I37" s="14">
        <f t="shared" ca="1" si="10"/>
        <v>21.9</v>
      </c>
      <c r="J37" s="14">
        <f t="shared" ca="1" si="10"/>
        <v>28.8</v>
      </c>
      <c r="K37" s="14"/>
      <c r="L37" s="14">
        <f t="shared" ca="1" si="10"/>
        <v>11.4</v>
      </c>
      <c r="M37" s="14">
        <f t="shared" ca="1" si="10"/>
        <v>20</v>
      </c>
      <c r="N37" s="14"/>
      <c r="O37" s="14">
        <f t="shared" ca="1" si="11"/>
        <v>23.8</v>
      </c>
      <c r="P37" s="14">
        <f t="shared" ca="1" si="11"/>
        <v>29.3</v>
      </c>
      <c r="Q37" s="14"/>
    </row>
    <row r="38" spans="2:17" x14ac:dyDescent="0.3">
      <c r="B38" s="12" t="s">
        <v>121</v>
      </c>
      <c r="C38" s="13">
        <f t="shared" ca="1" si="10"/>
        <v>100</v>
      </c>
      <c r="D38" s="13">
        <f t="shared" ca="1" si="10"/>
        <v>100</v>
      </c>
      <c r="E38" s="13"/>
      <c r="F38" s="13">
        <f t="shared" ca="1" si="10"/>
        <v>100</v>
      </c>
      <c r="G38" s="13">
        <f t="shared" ca="1" si="10"/>
        <v>100</v>
      </c>
      <c r="H38" s="13"/>
      <c r="I38" s="13">
        <f t="shared" ca="1" si="10"/>
        <v>100</v>
      </c>
      <c r="J38" s="13">
        <f t="shared" ca="1" si="10"/>
        <v>100</v>
      </c>
      <c r="K38" s="13"/>
      <c r="L38" s="13">
        <f t="shared" ca="1" si="10"/>
        <v>100</v>
      </c>
      <c r="M38" s="13">
        <f t="shared" ca="1" si="10"/>
        <v>100</v>
      </c>
      <c r="N38" s="13"/>
      <c r="O38" s="13">
        <f t="shared" ca="1" si="11"/>
        <v>100</v>
      </c>
      <c r="P38" s="13">
        <f t="shared" ca="1" si="11"/>
        <v>100</v>
      </c>
      <c r="Q38" s="13"/>
    </row>
    <row r="39" spans="2:17" x14ac:dyDescent="0.3">
      <c r="B39" s="11" t="s">
        <v>122</v>
      </c>
      <c r="C39" s="14">
        <f t="shared" ca="1" si="10"/>
        <v>92.6</v>
      </c>
      <c r="D39" s="14">
        <f t="shared" ca="1" si="10"/>
        <v>73</v>
      </c>
      <c r="E39" s="14"/>
      <c r="F39" s="14">
        <f t="shared" ca="1" si="10"/>
        <v>97.8</v>
      </c>
      <c r="G39" s="14">
        <f t="shared" ca="1" si="10"/>
        <v>81.7</v>
      </c>
      <c r="H39" s="14"/>
      <c r="I39" s="14">
        <f t="shared" ca="1" si="10"/>
        <v>97.4</v>
      </c>
      <c r="J39" s="14">
        <f t="shared" ca="1" si="10"/>
        <v>82.3</v>
      </c>
      <c r="K39" s="14"/>
      <c r="L39" s="14">
        <f t="shared" ca="1" si="10"/>
        <v>98.9</v>
      </c>
      <c r="M39" s="14">
        <f t="shared" ca="1" si="10"/>
        <v>96.5</v>
      </c>
      <c r="N39" s="14"/>
      <c r="O39" s="14">
        <f t="shared" ca="1" si="11"/>
        <v>99</v>
      </c>
      <c r="P39" s="14">
        <f t="shared" ca="1" si="11"/>
        <v>81.599999999999994</v>
      </c>
      <c r="Q39" s="14"/>
    </row>
    <row r="40" spans="2:17" x14ac:dyDescent="0.3">
      <c r="B40" s="12" t="s">
        <v>123</v>
      </c>
      <c r="C40" s="13">
        <f t="shared" ca="1" si="10"/>
        <v>90.2</v>
      </c>
      <c r="D40" s="13">
        <f t="shared" ca="1" si="10"/>
        <v>87.6</v>
      </c>
      <c r="E40" s="13"/>
      <c r="F40" s="13">
        <f t="shared" ca="1" si="10"/>
        <v>89.9</v>
      </c>
      <c r="G40" s="13">
        <f t="shared" ca="1" si="10"/>
        <v>88.3</v>
      </c>
      <c r="H40" s="13"/>
      <c r="I40" s="13">
        <f t="shared" ca="1" si="10"/>
        <v>89.1</v>
      </c>
      <c r="J40" s="13">
        <f t="shared" ca="1" si="10"/>
        <v>90.2</v>
      </c>
      <c r="K40" s="13"/>
      <c r="L40" s="13">
        <f t="shared" ca="1" si="10"/>
        <v>85.3</v>
      </c>
      <c r="M40" s="13">
        <f t="shared" ca="1" si="10"/>
        <v>89.5</v>
      </c>
      <c r="N40" s="13"/>
      <c r="O40" s="13">
        <f t="shared" ca="1" si="11"/>
        <v>90.2</v>
      </c>
      <c r="P40" s="13">
        <f t="shared" ca="1" si="11"/>
        <v>89.2</v>
      </c>
      <c r="Q40" s="13"/>
    </row>
    <row r="41" spans="2:17" x14ac:dyDescent="0.3">
      <c r="B41" s="11" t="s">
        <v>124</v>
      </c>
      <c r="C41" s="14">
        <f t="shared" ca="1" si="10"/>
        <v>83.7</v>
      </c>
      <c r="D41" s="14">
        <f t="shared" ca="1" si="10"/>
        <v>82.2</v>
      </c>
      <c r="E41" s="14"/>
      <c r="F41" s="14">
        <f t="shared" ca="1" si="10"/>
        <v>84.5</v>
      </c>
      <c r="G41" s="14">
        <f t="shared" ca="1" si="10"/>
        <v>84.1</v>
      </c>
      <c r="H41" s="14"/>
      <c r="I41" s="14">
        <f t="shared" ca="1" si="10"/>
        <v>83.9</v>
      </c>
      <c r="J41" s="14">
        <f t="shared" ca="1" si="10"/>
        <v>83.2</v>
      </c>
      <c r="K41" s="14"/>
      <c r="L41" s="14">
        <f t="shared" ca="1" si="10"/>
        <v>80.599999999999994</v>
      </c>
      <c r="M41" s="14">
        <f t="shared" ca="1" si="10"/>
        <v>82.9</v>
      </c>
      <c r="N41" s="14"/>
      <c r="O41" s="14">
        <f t="shared" ca="1" si="11"/>
        <v>83.2</v>
      </c>
      <c r="P41" s="14">
        <f t="shared" ca="1" si="11"/>
        <v>83.4</v>
      </c>
      <c r="Q41" s="14"/>
    </row>
    <row r="42" spans="2:17" x14ac:dyDescent="0.3">
      <c r="B42" s="12" t="s">
        <v>140</v>
      </c>
      <c r="C42" s="15" t="str">
        <f t="shared" ca="1" si="10"/>
        <v>N</v>
      </c>
      <c r="D42" s="15" t="str">
        <f t="shared" ca="1" si="10"/>
        <v>N</v>
      </c>
      <c r="E42" s="15"/>
      <c r="F42" s="15" t="str">
        <f t="shared" ca="1" si="10"/>
        <v>N</v>
      </c>
      <c r="G42" s="15" t="str">
        <f t="shared" ca="1" si="10"/>
        <v>N</v>
      </c>
      <c r="H42" s="15"/>
      <c r="I42" s="15" t="str">
        <f t="shared" ca="1" si="10"/>
        <v>N</v>
      </c>
      <c r="J42" s="15" t="str">
        <f t="shared" ca="1" si="10"/>
        <v>N</v>
      </c>
      <c r="K42" s="15"/>
      <c r="L42" s="15" t="str">
        <f t="shared" ca="1" si="10"/>
        <v>N</v>
      </c>
      <c r="M42" s="15" t="str">
        <f t="shared" ca="1" si="10"/>
        <v>N</v>
      </c>
      <c r="N42" s="15"/>
      <c r="O42" s="15" t="str">
        <f t="shared" ca="1" si="11"/>
        <v>N</v>
      </c>
      <c r="P42" s="15" t="str">
        <f t="shared" ca="1" si="11"/>
        <v>N</v>
      </c>
      <c r="Q42" s="15"/>
    </row>
    <row r="43" spans="2:17" x14ac:dyDescent="0.3">
      <c r="B43" s="16" t="s">
        <v>125</v>
      </c>
      <c r="C43" s="14">
        <f t="shared" ca="1" si="10"/>
        <v>907.73199999999997</v>
      </c>
      <c r="D43" s="17">
        <f t="shared" ca="1" si="10"/>
        <v>906.54399999999998</v>
      </c>
      <c r="E43" s="17"/>
      <c r="F43" s="14">
        <f t="shared" ca="1" si="10"/>
        <v>909.03599999999994</v>
      </c>
      <c r="G43" s="17">
        <f t="shared" ca="1" si="10"/>
        <v>904.57500000000005</v>
      </c>
      <c r="H43" s="17"/>
      <c r="I43" s="14">
        <f t="shared" ca="1" si="10"/>
        <v>907.702</v>
      </c>
      <c r="J43" s="17">
        <f t="shared" ca="1" si="10"/>
        <v>904.72500000000002</v>
      </c>
      <c r="K43" s="17"/>
      <c r="L43" s="14">
        <f t="shared" ca="1" si="10"/>
        <v>907.63</v>
      </c>
      <c r="M43" s="17">
        <f t="shared" ca="1" si="10"/>
        <v>906.39499999999998</v>
      </c>
      <c r="N43" s="17"/>
      <c r="O43" s="14">
        <f t="shared" ca="1" si="11"/>
        <v>907.24800000000005</v>
      </c>
      <c r="P43" s="17">
        <f t="shared" ca="1" si="11"/>
        <v>906.00900000000001</v>
      </c>
      <c r="Q43" s="17"/>
    </row>
    <row r="44" spans="2:17" x14ac:dyDescent="0.3">
      <c r="B44" s="12" t="s">
        <v>126</v>
      </c>
      <c r="C44" s="13">
        <f t="shared" ca="1" si="10"/>
        <v>30099</v>
      </c>
      <c r="D44" s="13">
        <f t="shared" ca="1" si="10"/>
        <v>28015</v>
      </c>
      <c r="E44" s="13"/>
      <c r="F44" s="13">
        <f t="shared" ca="1" si="10"/>
        <v>25255</v>
      </c>
      <c r="G44" s="13">
        <f t="shared" ca="1" si="10"/>
        <v>27381</v>
      </c>
      <c r="H44" s="13"/>
      <c r="I44" s="13">
        <f t="shared" ca="1" si="10"/>
        <v>19773</v>
      </c>
      <c r="J44" s="13">
        <f t="shared" ca="1" si="10"/>
        <v>26074</v>
      </c>
      <c r="K44" s="13"/>
      <c r="L44" s="13">
        <f t="shared" ca="1" si="10"/>
        <v>10374</v>
      </c>
      <c r="M44" s="13">
        <f t="shared" ca="1" si="10"/>
        <v>18009</v>
      </c>
      <c r="N44" s="13"/>
      <c r="O44" s="13">
        <f t="shared" ca="1" si="11"/>
        <v>21555</v>
      </c>
      <c r="P44" s="13">
        <f t="shared" ca="1" si="11"/>
        <v>26387</v>
      </c>
      <c r="Q44" s="13"/>
    </row>
    <row r="45" spans="2:17" x14ac:dyDescent="0.3">
      <c r="B45" s="12" t="s">
        <v>127</v>
      </c>
      <c r="C45" s="13">
        <f t="shared" ca="1" si="10"/>
        <v>28</v>
      </c>
      <c r="D45" s="13">
        <f t="shared" ca="1" si="10"/>
        <v>10</v>
      </c>
      <c r="E45" s="13"/>
      <c r="F45" s="13">
        <f t="shared" ca="1" si="10"/>
        <v>86</v>
      </c>
      <c r="G45" s="13">
        <f t="shared" ca="1" si="10"/>
        <v>79</v>
      </c>
      <c r="H45" s="13"/>
      <c r="I45" s="13">
        <f t="shared" ca="1" si="10"/>
        <v>120</v>
      </c>
      <c r="J45" s="13">
        <f t="shared" ca="1" si="10"/>
        <v>133</v>
      </c>
      <c r="K45" s="13"/>
      <c r="L45" s="13">
        <f t="shared" ca="1" si="10"/>
        <v>68</v>
      </c>
      <c r="M45" s="13">
        <f t="shared" ca="1" si="10"/>
        <v>144</v>
      </c>
      <c r="N45" s="13"/>
      <c r="O45" s="13">
        <f t="shared" ca="1" si="11"/>
        <v>69</v>
      </c>
      <c r="P45" s="13">
        <f t="shared" ca="1" si="11"/>
        <v>73</v>
      </c>
      <c r="Q45" s="13"/>
    </row>
    <row r="46" spans="2:17" x14ac:dyDescent="0.3">
      <c r="B46" s="11" t="s">
        <v>128</v>
      </c>
      <c r="C46" s="18">
        <f t="shared" ca="1" si="10"/>
        <v>9.3026346390245526E-2</v>
      </c>
      <c r="D46" s="18">
        <f t="shared" ca="1" si="10"/>
        <v>3.5695163305372118E-2</v>
      </c>
      <c r="E46" s="18"/>
      <c r="F46" s="18">
        <f t="shared" ca="1" si="10"/>
        <v>0.3405266283904177</v>
      </c>
      <c r="G46" s="18">
        <f t="shared" ca="1" si="10"/>
        <v>0.2885212373543698</v>
      </c>
      <c r="H46" s="18"/>
      <c r="I46" s="18">
        <f t="shared" ca="1" si="10"/>
        <v>0.60688818085267793</v>
      </c>
      <c r="J46" s="18">
        <f t="shared" ca="1" si="10"/>
        <v>0.51008667638260341</v>
      </c>
      <c r="K46" s="18"/>
      <c r="L46" s="18">
        <f t="shared" ca="1" si="10"/>
        <v>0.65548486601118183</v>
      </c>
      <c r="M46" s="18">
        <f t="shared" ca="1" si="10"/>
        <v>0.79960019990004993</v>
      </c>
      <c r="N46" s="18"/>
      <c r="O46" s="18">
        <f t="shared" ca="1" si="11"/>
        <v>0.32011134307585243</v>
      </c>
      <c r="P46" s="18">
        <f t="shared" ca="1" si="11"/>
        <v>0.27665138136203432</v>
      </c>
      <c r="Q46" s="18"/>
    </row>
    <row r="49" spans="1:17" x14ac:dyDescent="0.3">
      <c r="B49" s="20"/>
      <c r="C49" s="19" t="str">
        <f>C35</f>
        <v>100_txt_posts</v>
      </c>
      <c r="D49" s="19" t="str">
        <f t="shared" ref="D49" si="12">D35</f>
        <v>DB_100_txt_posts</v>
      </c>
      <c r="E49" s="19"/>
      <c r="F49" s="19" t="str">
        <f t="shared" ref="F49:G49" si="13">F35</f>
        <v>1000_txt_posts</v>
      </c>
      <c r="G49" s="19" t="str">
        <f t="shared" si="13"/>
        <v>DB_1000_txt_posts</v>
      </c>
      <c r="H49" s="19"/>
      <c r="I49" s="19" t="str">
        <f t="shared" ref="I49:J49" si="14">I35</f>
        <v>2000_txt_posts</v>
      </c>
      <c r="J49" s="19" t="str">
        <f t="shared" si="14"/>
        <v>DB_2000_txt_posts</v>
      </c>
      <c r="K49" s="19"/>
      <c r="L49" s="19" t="str">
        <f t="shared" ref="L49:M49" si="15">L35</f>
        <v>5000_txt_posts</v>
      </c>
      <c r="M49" s="19" t="str">
        <f t="shared" si="15"/>
        <v>DB_5000_txt_posts</v>
      </c>
      <c r="N49" s="19"/>
      <c r="O49" s="19" t="str">
        <f t="shared" ref="O49:P49" si="16">O35</f>
        <v>1000_img_posts</v>
      </c>
      <c r="P49" s="19" t="str">
        <f t="shared" si="16"/>
        <v>DB_1000_img_posts</v>
      </c>
      <c r="Q49" s="19"/>
    </row>
    <row r="50" spans="1:17" hidden="1" outlineLevel="1" x14ac:dyDescent="0.3">
      <c r="B50" s="12" t="s">
        <v>126</v>
      </c>
      <c r="C50" s="13">
        <f t="shared" ref="C50:D50" ca="1" si="17">VLOOKUP($A52,INDIRECT(_xlfn.CONCAT($C$1,C$49,$C$1,"!L:T"),1),2,0)</f>
        <v>262</v>
      </c>
      <c r="D50" s="13">
        <f t="shared" ca="1" si="17"/>
        <v>286</v>
      </c>
      <c r="E50" s="13"/>
      <c r="F50" s="13">
        <f t="shared" ref="F50:G50" ca="1" si="18">VLOOKUP($A52,INDIRECT(_xlfn.CONCAT($C$1,F$49,$C$1,"!L:T"),1),2,0)</f>
        <v>221</v>
      </c>
      <c r="G50" s="13">
        <f t="shared" ca="1" si="18"/>
        <v>283</v>
      </c>
      <c r="H50" s="13"/>
      <c r="I50" s="13">
        <f t="shared" ref="I50:J50" ca="1" si="19">VLOOKUP($A52,INDIRECT(_xlfn.CONCAT($C$1,I$49,$C$1,"!L:T"),1),2,0)</f>
        <v>191</v>
      </c>
      <c r="J50" s="13">
        <f t="shared" ca="1" si="19"/>
        <v>271</v>
      </c>
      <c r="K50" s="13"/>
      <c r="L50" s="13">
        <f t="shared" ref="L50:M50" ca="1" si="20">VLOOKUP($A52,INDIRECT(_xlfn.CONCAT($C$1,L$49,$C$1,"!L:T"),1),2,0)</f>
        <v>112</v>
      </c>
      <c r="M50" s="13">
        <f t="shared" ca="1" si="20"/>
        <v>211</v>
      </c>
      <c r="N50" s="13"/>
      <c r="O50" s="13">
        <f t="shared" ref="O50:P50" ca="1" si="21">VLOOKUP($A52,INDIRECT(_xlfn.CONCAT($C$1,O$49,$C$1,"!L:T"),1),2,0)</f>
        <v>199</v>
      </c>
      <c r="P50" s="13">
        <f t="shared" ca="1" si="21"/>
        <v>275</v>
      </c>
      <c r="Q50" s="13"/>
    </row>
    <row r="51" spans="1:17" hidden="1" outlineLevel="1" x14ac:dyDescent="0.3">
      <c r="B51" s="12" t="s">
        <v>120</v>
      </c>
      <c r="C51" s="13">
        <f t="shared" ref="C51:P51" ca="1" si="22">VLOOKUP($A52,INDIRECT(_xlfn.CONCAT($C$1,C$49,$C$1,"!L:T"),1),9,0)</f>
        <v>21</v>
      </c>
      <c r="D51" s="13">
        <f t="shared" ca="1" si="22"/>
        <v>7</v>
      </c>
      <c r="E51" s="13"/>
      <c r="F51" s="13">
        <f t="shared" ca="1" si="22"/>
        <v>69</v>
      </c>
      <c r="G51" s="13">
        <f t="shared" ca="1" si="22"/>
        <v>43</v>
      </c>
      <c r="H51" s="13"/>
      <c r="I51" s="13">
        <f t="shared" ca="1" si="22"/>
        <v>90</v>
      </c>
      <c r="J51" s="13">
        <f t="shared" ca="1" si="22"/>
        <v>86</v>
      </c>
      <c r="K51" s="13"/>
      <c r="L51" s="13">
        <f t="shared" ca="1" si="22"/>
        <v>38</v>
      </c>
      <c r="M51" s="13">
        <f t="shared" ca="1" si="22"/>
        <v>98</v>
      </c>
      <c r="N51" s="13"/>
      <c r="O51" s="13">
        <f t="shared" ca="1" si="22"/>
        <v>51</v>
      </c>
      <c r="P51" s="13">
        <f t="shared" ca="1" si="22"/>
        <v>40</v>
      </c>
      <c r="Q51" s="13"/>
    </row>
    <row r="52" spans="1:17" collapsed="1" x14ac:dyDescent="0.3">
      <c r="A52" s="37" t="s">
        <v>42</v>
      </c>
      <c r="B52" s="25" t="str">
        <f>_xlfn.CONCAT("Error rate ",A52)</f>
        <v>Error rate TC_Ed_Editpost</v>
      </c>
      <c r="C52" s="26">
        <f t="shared" ref="C52:D52" ca="1" si="23">IF(ISERR(C51/C50),"-",C51/C50)</f>
        <v>8.0152671755725186E-2</v>
      </c>
      <c r="D52" s="26">
        <f t="shared" ca="1" si="23"/>
        <v>2.4475524475524476E-2</v>
      </c>
      <c r="E52" s="26"/>
      <c r="F52" s="26">
        <f t="shared" ref="F52:G52" ca="1" si="24">IF(ISERR(F51/F50),"-",F51/F50)</f>
        <v>0.31221719457013575</v>
      </c>
      <c r="G52" s="26">
        <f t="shared" ca="1" si="24"/>
        <v>0.1519434628975265</v>
      </c>
      <c r="H52" s="26"/>
      <c r="I52" s="26">
        <f t="shared" ref="I52:J52" ca="1" si="25">IF(ISERR(I51/I50),"-",I51/I50)</f>
        <v>0.47120418848167539</v>
      </c>
      <c r="J52" s="26">
        <f t="shared" ca="1" si="25"/>
        <v>0.31734317343173429</v>
      </c>
      <c r="K52" s="26"/>
      <c r="L52" s="26">
        <f t="shared" ref="L52:M52" ca="1" si="26">IF(ISERR(L51/L50),"-",L51/L50)</f>
        <v>0.3392857142857143</v>
      </c>
      <c r="M52" s="26">
        <f t="shared" ca="1" si="26"/>
        <v>0.46445497630331756</v>
      </c>
      <c r="N52" s="26"/>
      <c r="O52" s="26">
        <f t="shared" ref="O52:P52" ca="1" si="27">IF(ISERR(O51/O50),"-",O51/O50)</f>
        <v>0.25628140703517588</v>
      </c>
      <c r="P52" s="26">
        <f t="shared" ca="1" si="27"/>
        <v>0.14545454545454545</v>
      </c>
      <c r="Q52" s="26"/>
    </row>
    <row r="53" spans="1:17" hidden="1" outlineLevel="1" x14ac:dyDescent="0.3">
      <c r="B53" s="12" t="s">
        <v>126</v>
      </c>
      <c r="C53" s="13">
        <f t="shared" ref="C53:D53" ca="1" si="28">VLOOKUP($A55,INDIRECT(_xlfn.CONCAT($C$1,C$49,$C$1,"!L:T"),1),2,0)</f>
        <v>1830</v>
      </c>
      <c r="D53" s="13">
        <f t="shared" ca="1" si="28"/>
        <v>1680</v>
      </c>
      <c r="E53" s="13"/>
      <c r="F53" s="13">
        <f t="shared" ref="F53:G53" ca="1" si="29">VLOOKUP($A55,INDIRECT(_xlfn.CONCAT($C$1,F$49,$C$1,"!L:T"),1),2,0)</f>
        <v>1670</v>
      </c>
      <c r="G53" s="13">
        <f t="shared" ca="1" si="29"/>
        <v>1710</v>
      </c>
      <c r="H53" s="13"/>
      <c r="I53" s="13">
        <f t="shared" ref="I53:J53" ca="1" si="30">VLOOKUP($A55,INDIRECT(_xlfn.CONCAT($C$1,I$49,$C$1,"!L:T"),1),2,0)</f>
        <v>1280</v>
      </c>
      <c r="J53" s="13">
        <f t="shared" ca="1" si="30"/>
        <v>1660</v>
      </c>
      <c r="K53" s="13"/>
      <c r="L53" s="13">
        <f t="shared" ref="L53:M53" ca="1" si="31">VLOOKUP($A55,INDIRECT(_xlfn.CONCAT($C$1,L$49,$C$1,"!L:T"),1),2,0)</f>
        <v>648</v>
      </c>
      <c r="M53" s="13">
        <f t="shared" ca="1" si="31"/>
        <v>1070</v>
      </c>
      <c r="N53" s="13"/>
      <c r="O53" s="13">
        <f t="shared" ref="O53:P53" ca="1" si="32">VLOOKUP($A55,INDIRECT(_xlfn.CONCAT($C$1,O$49,$C$1,"!L:T"),1),2,0)</f>
        <v>1360</v>
      </c>
      <c r="P53" s="13">
        <f t="shared" ca="1" si="32"/>
        <v>1640</v>
      </c>
      <c r="Q53" s="13"/>
    </row>
    <row r="54" spans="1:17" hidden="1" outlineLevel="1" x14ac:dyDescent="0.3">
      <c r="B54" s="12" t="s">
        <v>120</v>
      </c>
      <c r="C54" s="13">
        <f t="shared" ref="C54:P78" ca="1" si="33">VLOOKUP($A55,INDIRECT(_xlfn.CONCAT($C$1,C$49,$C$1,"!L:T"),1),9,0)</f>
        <v>3</v>
      </c>
      <c r="D54" s="13" t="str">
        <f t="shared" ca="1" si="33"/>
        <v>-</v>
      </c>
      <c r="E54" s="13"/>
      <c r="F54" s="13">
        <f t="shared" ca="1" si="33"/>
        <v>3</v>
      </c>
      <c r="G54" s="13">
        <f t="shared" ca="1" si="33"/>
        <v>11</v>
      </c>
      <c r="H54" s="13"/>
      <c r="I54" s="13">
        <f t="shared" ca="1" si="33"/>
        <v>16</v>
      </c>
      <c r="J54" s="13">
        <f t="shared" ca="1" si="33"/>
        <v>13</v>
      </c>
      <c r="K54" s="13"/>
      <c r="L54" s="13">
        <f t="shared" ca="1" si="33"/>
        <v>12</v>
      </c>
      <c r="M54" s="13">
        <f t="shared" ca="1" si="33"/>
        <v>19</v>
      </c>
      <c r="N54" s="13"/>
      <c r="O54" s="13">
        <f t="shared" ca="1" si="33"/>
        <v>10</v>
      </c>
      <c r="P54" s="13">
        <f t="shared" ca="1" si="33"/>
        <v>7</v>
      </c>
      <c r="Q54" s="13"/>
    </row>
    <row r="55" spans="1:17" collapsed="1" x14ac:dyDescent="0.3">
      <c r="A55" s="37" t="s">
        <v>45</v>
      </c>
      <c r="B55" s="11" t="str">
        <f t="shared" ref="B55" si="34">_xlfn.CONCAT("Error rate ",A55)</f>
        <v>Error rate leave a comment</v>
      </c>
      <c r="C55" s="21">
        <f t="shared" ref="C55:D55" ca="1" si="35">IF(ISERR(C54/C53),"-",C54/C53)</f>
        <v>1.639344262295082E-3</v>
      </c>
      <c r="D55" s="21" t="str">
        <f t="shared" ca="1" si="35"/>
        <v>-</v>
      </c>
      <c r="E55" s="21"/>
      <c r="F55" s="21">
        <f t="shared" ref="F55:G55" ca="1" si="36">IF(ISERR(F54/F53),"-",F54/F53)</f>
        <v>1.7964071856287425E-3</v>
      </c>
      <c r="G55" s="21">
        <f t="shared" ca="1" si="36"/>
        <v>6.4327485380116962E-3</v>
      </c>
      <c r="H55" s="21"/>
      <c r="I55" s="21">
        <f t="shared" ref="I55:J55" ca="1" si="37">IF(ISERR(I54/I53),"-",I54/I53)</f>
        <v>1.2500000000000001E-2</v>
      </c>
      <c r="J55" s="21">
        <f t="shared" ca="1" si="37"/>
        <v>7.8313253012048199E-3</v>
      </c>
      <c r="K55" s="21"/>
      <c r="L55" s="21">
        <f t="shared" ref="L55:M55" ca="1" si="38">IF(ISERR(L54/L53),"-",L54/L53)</f>
        <v>1.8518518518518517E-2</v>
      </c>
      <c r="M55" s="21">
        <f t="shared" ca="1" si="38"/>
        <v>1.7757009345794394E-2</v>
      </c>
      <c r="N55" s="21"/>
      <c r="O55" s="21">
        <f t="shared" ref="O55:P55" ca="1" si="39">IF(ISERR(O54/O53),"-",O54/O53)</f>
        <v>7.3529411764705881E-3</v>
      </c>
      <c r="P55" s="21">
        <f t="shared" ca="1" si="39"/>
        <v>4.2682926829268296E-3</v>
      </c>
      <c r="Q55" s="21"/>
    </row>
    <row r="56" spans="1:17" hidden="1" outlineLevel="1" x14ac:dyDescent="0.3">
      <c r="B56" s="12" t="s">
        <v>126</v>
      </c>
      <c r="C56" s="13">
        <f t="shared" ref="C56:D56" ca="1" si="40">VLOOKUP($A58,INDIRECT(_xlfn.CONCAT($C$1,C$49,$C$1,"!L:T"),1),2,0)</f>
        <v>5970</v>
      </c>
      <c r="D56" s="13">
        <f t="shared" ca="1" si="40"/>
        <v>5490</v>
      </c>
      <c r="E56" s="13"/>
      <c r="F56" s="13">
        <f t="shared" ref="F56:G56" ca="1" si="41">VLOOKUP($A58,INDIRECT(_xlfn.CONCAT($C$1,F$49,$C$1,"!L:T"),1),2,0)</f>
        <v>5330</v>
      </c>
      <c r="G56" s="13">
        <f t="shared" ca="1" si="41"/>
        <v>5660</v>
      </c>
      <c r="H56" s="13"/>
      <c r="I56" s="13">
        <f t="shared" ref="I56:J56" ca="1" si="42">VLOOKUP($A58,INDIRECT(_xlfn.CONCAT($C$1,I$49,$C$1,"!L:T"),1),2,0)</f>
        <v>4080</v>
      </c>
      <c r="J56" s="13">
        <f t="shared" ca="1" si="42"/>
        <v>5280</v>
      </c>
      <c r="K56" s="13"/>
      <c r="L56" s="13">
        <f t="shared" ref="L56:M56" ca="1" si="43">VLOOKUP($A58,INDIRECT(_xlfn.CONCAT($C$1,L$49,$C$1,"!L:T"),1),2,0)</f>
        <v>2130</v>
      </c>
      <c r="M56" s="13">
        <f t="shared" ca="1" si="43"/>
        <v>3720</v>
      </c>
      <c r="N56" s="13"/>
      <c r="O56" s="13">
        <f t="shared" ref="O56:P56" ca="1" si="44">VLOOKUP($A58,INDIRECT(_xlfn.CONCAT($C$1,O$49,$C$1,"!L:T"),1),2,0)</f>
        <v>4530</v>
      </c>
      <c r="P56" s="13">
        <f t="shared" ca="1" si="44"/>
        <v>5450</v>
      </c>
      <c r="Q56" s="13"/>
    </row>
    <row r="57" spans="1:17" hidden="1" outlineLevel="1" x14ac:dyDescent="0.3">
      <c r="B57" s="12" t="s">
        <v>120</v>
      </c>
      <c r="C57" s="13" t="str">
        <f t="shared" ca="1" si="33"/>
        <v>-</v>
      </c>
      <c r="D57" s="13">
        <f t="shared" ca="1" si="33"/>
        <v>1</v>
      </c>
      <c r="E57" s="13"/>
      <c r="F57" s="13">
        <f t="shared" ca="1" si="33"/>
        <v>1</v>
      </c>
      <c r="G57" s="13">
        <f t="shared" ca="1" si="33"/>
        <v>18</v>
      </c>
      <c r="H57" s="13"/>
      <c r="I57" s="13" t="str">
        <f t="shared" ca="1" si="33"/>
        <v>-</v>
      </c>
      <c r="J57" s="13">
        <f t="shared" ca="1" si="33"/>
        <v>26</v>
      </c>
      <c r="K57" s="13"/>
      <c r="L57" s="13">
        <f t="shared" ca="1" si="33"/>
        <v>5</v>
      </c>
      <c r="M57" s="13">
        <f t="shared" ca="1" si="33"/>
        <v>13</v>
      </c>
      <c r="N57" s="13"/>
      <c r="O57" s="13" t="str">
        <f t="shared" ca="1" si="33"/>
        <v>-</v>
      </c>
      <c r="P57" s="13">
        <f t="shared" ca="1" si="33"/>
        <v>13</v>
      </c>
      <c r="Q57" s="13"/>
    </row>
    <row r="58" spans="1:17" collapsed="1" x14ac:dyDescent="0.3">
      <c r="A58" s="37" t="s">
        <v>51</v>
      </c>
      <c r="B58" s="11" t="str">
        <f t="shared" ref="B58" si="45">_xlfn.CONCAT("Error rate ",A58)</f>
        <v>Error rate Open Random post</v>
      </c>
      <c r="C58" s="21" t="str">
        <f t="shared" ref="C58:D58" ca="1" si="46">IF(ISERR(C57/C56),"-",C57/C56)</f>
        <v>-</v>
      </c>
      <c r="D58" s="21">
        <f t="shared" ca="1" si="46"/>
        <v>1.8214936247723133E-4</v>
      </c>
      <c r="E58" s="21"/>
      <c r="F58" s="21">
        <f t="shared" ref="F58:G58" ca="1" si="47">IF(ISERR(F57/F56),"-",F57/F56)</f>
        <v>1.876172607879925E-4</v>
      </c>
      <c r="G58" s="21">
        <f t="shared" ca="1" si="47"/>
        <v>3.1802120141342758E-3</v>
      </c>
      <c r="H58" s="21"/>
      <c r="I58" s="21" t="str">
        <f t="shared" ref="I58:J58" ca="1" si="48">IF(ISERR(I57/I56),"-",I57/I56)</f>
        <v>-</v>
      </c>
      <c r="J58" s="21">
        <f t="shared" ca="1" si="48"/>
        <v>4.9242424242424239E-3</v>
      </c>
      <c r="K58" s="21"/>
      <c r="L58" s="21">
        <f t="shared" ref="L58:M58" ca="1" si="49">IF(ISERR(L57/L56),"-",L57/L56)</f>
        <v>2.3474178403755869E-3</v>
      </c>
      <c r="M58" s="21">
        <f t="shared" ca="1" si="49"/>
        <v>3.4946236559139786E-3</v>
      </c>
      <c r="N58" s="21"/>
      <c r="O58" s="21" t="str">
        <f t="shared" ref="O58:P58" ca="1" si="50">IF(ISERR(O57/O56),"-",O57/O56)</f>
        <v>-</v>
      </c>
      <c r="P58" s="21">
        <f t="shared" ca="1" si="50"/>
        <v>2.3853211009174312E-3</v>
      </c>
      <c r="Q58" s="21"/>
    </row>
    <row r="59" spans="1:17" hidden="1" outlineLevel="1" x14ac:dyDescent="0.3">
      <c r="B59" s="12" t="s">
        <v>126</v>
      </c>
      <c r="C59" s="13">
        <f t="shared" ref="C59:D59" ca="1" si="51">VLOOKUP($A61,INDIRECT(_xlfn.CONCAT($C$1,C$49,$C$1,"!L:T"),1),2,0)</f>
        <v>190</v>
      </c>
      <c r="D59" s="13">
        <f t="shared" ca="1" si="51"/>
        <v>229</v>
      </c>
      <c r="E59" s="13"/>
      <c r="F59" s="13">
        <f t="shared" ref="F59:G59" ca="1" si="52">VLOOKUP($A61,INDIRECT(_xlfn.CONCAT($C$1,F$49,$C$1,"!L:T"),1),2,0)</f>
        <v>158</v>
      </c>
      <c r="G59" s="13">
        <f t="shared" ca="1" si="52"/>
        <v>220</v>
      </c>
      <c r="H59" s="13"/>
      <c r="I59" s="13">
        <f t="shared" ref="I59:J59" ca="1" si="53">VLOOKUP($A61,INDIRECT(_xlfn.CONCAT($C$1,I$49,$C$1,"!L:T"),1),2,0)</f>
        <v>123</v>
      </c>
      <c r="J59" s="13">
        <f t="shared" ca="1" si="53"/>
        <v>213</v>
      </c>
      <c r="K59" s="13"/>
      <c r="L59" s="13">
        <f t="shared" ref="L59:M59" ca="1" si="54">VLOOKUP($A61,INDIRECT(_xlfn.CONCAT($C$1,L$49,$C$1,"!L:T"),1),2,0)</f>
        <v>68</v>
      </c>
      <c r="M59" s="13">
        <f t="shared" ca="1" si="54"/>
        <v>162</v>
      </c>
      <c r="N59" s="13"/>
      <c r="O59" s="13">
        <f t="shared" ref="O59:P59" ca="1" si="55">VLOOKUP($A61,INDIRECT(_xlfn.CONCAT($C$1,O$49,$C$1,"!L:T"),1),2,0)</f>
        <v>131</v>
      </c>
      <c r="P59" s="13">
        <f t="shared" ca="1" si="55"/>
        <v>213</v>
      </c>
      <c r="Q59" s="13"/>
    </row>
    <row r="60" spans="1:17" hidden="1" outlineLevel="1" x14ac:dyDescent="0.3">
      <c r="B60" s="12" t="s">
        <v>120</v>
      </c>
      <c r="C60" s="13">
        <f t="shared" ca="1" si="33"/>
        <v>4</v>
      </c>
      <c r="D60" s="13">
        <f t="shared" ca="1" si="33"/>
        <v>2</v>
      </c>
      <c r="E60" s="13"/>
      <c r="F60" s="13">
        <f t="shared" ca="1" si="33"/>
        <v>7</v>
      </c>
      <c r="G60" s="13" t="str">
        <f t="shared" ca="1" si="33"/>
        <v>-</v>
      </c>
      <c r="H60" s="13"/>
      <c r="I60" s="13">
        <f t="shared" ca="1" si="33"/>
        <v>7</v>
      </c>
      <c r="J60" s="13" t="str">
        <f t="shared" ca="1" si="33"/>
        <v>-</v>
      </c>
      <c r="K60" s="13"/>
      <c r="L60" s="13">
        <f t="shared" ca="1" si="33"/>
        <v>4</v>
      </c>
      <c r="M60" s="13">
        <f t="shared" ca="1" si="33"/>
        <v>1</v>
      </c>
      <c r="N60" s="13"/>
      <c r="O60" s="13">
        <f t="shared" ca="1" si="33"/>
        <v>6</v>
      </c>
      <c r="P60" s="13">
        <f t="shared" ca="1" si="33"/>
        <v>2</v>
      </c>
      <c r="Q60" s="13"/>
    </row>
    <row r="61" spans="1:17" collapsed="1" x14ac:dyDescent="0.3">
      <c r="A61" s="37" t="s">
        <v>49</v>
      </c>
      <c r="B61" s="11" t="str">
        <f t="shared" ref="B61" si="56">_xlfn.CONCAT("Error rate ",A61)</f>
        <v>Error rate TC_Ad_Add user</v>
      </c>
      <c r="C61" s="21">
        <f t="shared" ref="C61:D61" ca="1" si="57">IF(ISERR(C60/C59),"-",C60/C59)</f>
        <v>2.1052631578947368E-2</v>
      </c>
      <c r="D61" s="21">
        <f t="shared" ca="1" si="57"/>
        <v>8.7336244541484712E-3</v>
      </c>
      <c r="E61" s="21"/>
      <c r="F61" s="21">
        <f t="shared" ref="F61:G61" ca="1" si="58">IF(ISERR(F60/F59),"-",F60/F59)</f>
        <v>4.4303797468354431E-2</v>
      </c>
      <c r="G61" s="21" t="str">
        <f t="shared" ca="1" si="58"/>
        <v>-</v>
      </c>
      <c r="H61" s="21"/>
      <c r="I61" s="21">
        <f t="shared" ref="I61:J61" ca="1" si="59">IF(ISERR(I60/I59),"-",I60/I59)</f>
        <v>5.6910569105691054E-2</v>
      </c>
      <c r="J61" s="21" t="str">
        <f t="shared" ca="1" si="59"/>
        <v>-</v>
      </c>
      <c r="K61" s="21"/>
      <c r="L61" s="21">
        <f t="shared" ref="L61:M61" ca="1" si="60">IF(ISERR(L60/L59),"-",L60/L59)</f>
        <v>5.8823529411764705E-2</v>
      </c>
      <c r="M61" s="21">
        <f t="shared" ca="1" si="60"/>
        <v>6.1728395061728392E-3</v>
      </c>
      <c r="N61" s="21"/>
      <c r="O61" s="21">
        <f t="shared" ref="O61:P61" ca="1" si="61">IF(ISERR(O60/O59),"-",O60/O59)</f>
        <v>4.5801526717557252E-2</v>
      </c>
      <c r="P61" s="21">
        <f t="shared" ca="1" si="61"/>
        <v>9.3896713615023476E-3</v>
      </c>
      <c r="Q61" s="21"/>
    </row>
    <row r="62" spans="1:17" hidden="1" outlineLevel="1" x14ac:dyDescent="0.3">
      <c r="B62" s="12" t="s">
        <v>126</v>
      </c>
      <c r="C62" s="13">
        <f t="shared" ref="C62:D62" ca="1" si="62">VLOOKUP($A64,INDIRECT(_xlfn.CONCAT($C$1,C$49,$C$1,"!L:T"),1),2,0)</f>
        <v>2250</v>
      </c>
      <c r="D62" s="13">
        <f t="shared" ca="1" si="62"/>
        <v>2070</v>
      </c>
      <c r="E62" s="13"/>
      <c r="F62" s="13">
        <f t="shared" ref="F62:G62" ca="1" si="63">VLOOKUP($A64,INDIRECT(_xlfn.CONCAT($C$1,F$49,$C$1,"!L:T"),1),2,0)</f>
        <v>1790</v>
      </c>
      <c r="G62" s="13">
        <f t="shared" ca="1" si="63"/>
        <v>1950</v>
      </c>
      <c r="H62" s="13"/>
      <c r="I62" s="13">
        <f t="shared" ref="I62:J62" ca="1" si="64">VLOOKUP($A64,INDIRECT(_xlfn.CONCAT($C$1,I$49,$C$1,"!L:T"),1),2,0)</f>
        <v>1450</v>
      </c>
      <c r="J62" s="13">
        <f t="shared" ca="1" si="64"/>
        <v>1790</v>
      </c>
      <c r="K62" s="13"/>
      <c r="L62" s="13">
        <f t="shared" ref="L62:M62" ca="1" si="65">VLOOKUP($A64,INDIRECT(_xlfn.CONCAT($C$1,L$49,$C$1,"!L:T"),1),2,0)</f>
        <v>714</v>
      </c>
      <c r="M62" s="13">
        <f t="shared" ca="1" si="65"/>
        <v>1240</v>
      </c>
      <c r="N62" s="13"/>
      <c r="O62" s="13">
        <f t="shared" ref="O62:P62" ca="1" si="66">VLOOKUP($A64,INDIRECT(_xlfn.CONCAT($C$1,O$49,$C$1,"!L:T"),1),2,0)</f>
        <v>1550</v>
      </c>
      <c r="P62" s="13">
        <f t="shared" ca="1" si="66"/>
        <v>1830</v>
      </c>
      <c r="Q62" s="13"/>
    </row>
    <row r="63" spans="1:17" hidden="1" outlineLevel="1" x14ac:dyDescent="0.3">
      <c r="B63" s="12" t="s">
        <v>120</v>
      </c>
      <c r="C63" s="13" t="str">
        <f t="shared" ca="1" si="33"/>
        <v>-</v>
      </c>
      <c r="D63" s="13" t="str">
        <f t="shared" ca="1" si="33"/>
        <v>-</v>
      </c>
      <c r="E63" s="13"/>
      <c r="F63" s="13" t="str">
        <f t="shared" ca="1" si="33"/>
        <v>-</v>
      </c>
      <c r="G63" s="13" t="str">
        <f t="shared" ca="1" si="33"/>
        <v>-</v>
      </c>
      <c r="H63" s="13"/>
      <c r="I63" s="13">
        <f t="shared" ca="1" si="33"/>
        <v>1</v>
      </c>
      <c r="J63" s="13" t="str">
        <f t="shared" ca="1" si="33"/>
        <v>-</v>
      </c>
      <c r="K63" s="13"/>
      <c r="L63" s="13">
        <f t="shared" ca="1" si="33"/>
        <v>3</v>
      </c>
      <c r="M63" s="13" t="str">
        <f t="shared" ca="1" si="33"/>
        <v>-</v>
      </c>
      <c r="N63" s="13"/>
      <c r="O63" s="13">
        <f t="shared" ca="1" si="33"/>
        <v>1</v>
      </c>
      <c r="P63" s="13" t="str">
        <f t="shared" ca="1" si="33"/>
        <v>-</v>
      </c>
      <c r="Q63" s="13"/>
    </row>
    <row r="64" spans="1:17" collapsed="1" x14ac:dyDescent="0.3">
      <c r="A64" s="37" t="s">
        <v>15</v>
      </c>
      <c r="B64" s="11" t="str">
        <f t="shared" ref="B64" si="67">_xlfn.CONCAT("Error rate ",A64)</f>
        <v>Error rate TC_Open Home page</v>
      </c>
      <c r="C64" s="21" t="str">
        <f t="shared" ref="C64:D64" ca="1" si="68">IF(ISERR(C63/C62),"-",C63/C62)</f>
        <v>-</v>
      </c>
      <c r="D64" s="21" t="str">
        <f t="shared" ca="1" si="68"/>
        <v>-</v>
      </c>
      <c r="E64" s="21"/>
      <c r="F64" s="21" t="str">
        <f t="shared" ref="F64:G64" ca="1" si="69">IF(ISERR(F63/F62),"-",F63/F62)</f>
        <v>-</v>
      </c>
      <c r="G64" s="21" t="str">
        <f t="shared" ca="1" si="69"/>
        <v>-</v>
      </c>
      <c r="H64" s="21"/>
      <c r="I64" s="21">
        <f t="shared" ref="I64:J64" ca="1" si="70">IF(ISERR(I63/I62),"-",I63/I62)</f>
        <v>6.8965517241379305E-4</v>
      </c>
      <c r="J64" s="21" t="str">
        <f t="shared" ca="1" si="70"/>
        <v>-</v>
      </c>
      <c r="K64" s="21"/>
      <c r="L64" s="21">
        <f t="shared" ref="L64:M64" ca="1" si="71">IF(ISERR(L63/L62),"-",L63/L62)</f>
        <v>4.2016806722689074E-3</v>
      </c>
      <c r="M64" s="21" t="str">
        <f t="shared" ca="1" si="71"/>
        <v>-</v>
      </c>
      <c r="N64" s="21"/>
      <c r="O64" s="21">
        <f t="shared" ref="O64:P64" ca="1" si="72">IF(ISERR(O63/O62),"-",O63/O62)</f>
        <v>6.4516129032258064E-4</v>
      </c>
      <c r="P64" s="21" t="str">
        <f t="shared" ca="1" si="72"/>
        <v>-</v>
      </c>
      <c r="Q64" s="21"/>
    </row>
    <row r="65" spans="1:17" hidden="1" outlineLevel="1" x14ac:dyDescent="0.3">
      <c r="B65" s="12" t="s">
        <v>126</v>
      </c>
      <c r="C65" s="13">
        <f t="shared" ref="C65:D65" ca="1" si="73">VLOOKUP($A67,INDIRECT(_xlfn.CONCAT($C$1,C$49,$C$1,"!L:T"),1),2,0)</f>
        <v>3180</v>
      </c>
      <c r="D65" s="13">
        <f t="shared" ca="1" si="73"/>
        <v>2830</v>
      </c>
      <c r="E65" s="13"/>
      <c r="F65" s="13">
        <f t="shared" ref="F65:G65" ca="1" si="74">VLOOKUP($A67,INDIRECT(_xlfn.CONCAT($C$1,F$49,$C$1,"!L:T"),1),2,0)</f>
        <v>2700</v>
      </c>
      <c r="G65" s="13">
        <f t="shared" ca="1" si="74"/>
        <v>2950</v>
      </c>
      <c r="H65" s="13"/>
      <c r="I65" s="13">
        <f t="shared" ref="I65:J65" ca="1" si="75">VLOOKUP($A67,INDIRECT(_xlfn.CONCAT($C$1,I$49,$C$1,"!L:T"),1),2,0)</f>
        <v>2120</v>
      </c>
      <c r="J65" s="13">
        <f t="shared" ca="1" si="75"/>
        <v>2800</v>
      </c>
      <c r="K65" s="13"/>
      <c r="L65" s="13">
        <f t="shared" ref="L65:M65" ca="1" si="76">VLOOKUP($A67,INDIRECT(_xlfn.CONCAT($C$1,L$49,$C$1,"!L:T"),1),2,0)</f>
        <v>1090</v>
      </c>
      <c r="M65" s="13">
        <f t="shared" ca="1" si="76"/>
        <v>1890</v>
      </c>
      <c r="N65" s="13"/>
      <c r="O65" s="13">
        <f t="shared" ref="O65:P65" ca="1" si="77">VLOOKUP($A67,INDIRECT(_xlfn.CONCAT($C$1,O$49,$C$1,"!L:T"),1),2,0)</f>
        <v>2330</v>
      </c>
      <c r="P65" s="13">
        <f t="shared" ca="1" si="77"/>
        <v>2870</v>
      </c>
      <c r="Q65" s="13"/>
    </row>
    <row r="66" spans="1:17" hidden="1" outlineLevel="1" x14ac:dyDescent="0.3">
      <c r="B66" s="12" t="s">
        <v>120</v>
      </c>
      <c r="C66" s="13" t="str">
        <f t="shared" ca="1" si="33"/>
        <v>-</v>
      </c>
      <c r="D66" s="13" t="str">
        <f t="shared" ca="1" si="33"/>
        <v>-</v>
      </c>
      <c r="E66" s="13"/>
      <c r="F66" s="13" t="str">
        <f t="shared" ca="1" si="33"/>
        <v>-</v>
      </c>
      <c r="G66" s="13">
        <f t="shared" ca="1" si="33"/>
        <v>7</v>
      </c>
      <c r="H66" s="13"/>
      <c r="I66" s="13" t="str">
        <f t="shared" ca="1" si="33"/>
        <v>-</v>
      </c>
      <c r="J66" s="13">
        <f t="shared" ca="1" si="33"/>
        <v>7</v>
      </c>
      <c r="K66" s="13"/>
      <c r="L66" s="13">
        <f t="shared" ca="1" si="33"/>
        <v>2</v>
      </c>
      <c r="M66" s="13">
        <f t="shared" ca="1" si="33"/>
        <v>9</v>
      </c>
      <c r="N66" s="13"/>
      <c r="O66" s="13" t="str">
        <f t="shared" ca="1" si="33"/>
        <v>-</v>
      </c>
      <c r="P66" s="13">
        <f t="shared" ca="1" si="33"/>
        <v>11</v>
      </c>
      <c r="Q66" s="13"/>
    </row>
    <row r="67" spans="1:17" collapsed="1" x14ac:dyDescent="0.3">
      <c r="A67" s="37" t="s">
        <v>40</v>
      </c>
      <c r="B67" s="11" t="str">
        <f t="shared" ref="B67" si="78">_xlfn.CONCAT("Error rate ",A67)</f>
        <v>Error rate Open first post</v>
      </c>
      <c r="C67" s="21" t="str">
        <f t="shared" ref="C67:D67" ca="1" si="79">IF(ISERR(C66/C65),"-",C66/C65)</f>
        <v>-</v>
      </c>
      <c r="D67" s="21" t="str">
        <f t="shared" ca="1" si="79"/>
        <v>-</v>
      </c>
      <c r="E67" s="21"/>
      <c r="F67" s="21" t="str">
        <f t="shared" ref="F67:G67" ca="1" si="80">IF(ISERR(F66/F65),"-",F66/F65)</f>
        <v>-</v>
      </c>
      <c r="G67" s="21">
        <f t="shared" ca="1" si="80"/>
        <v>2.3728813559322033E-3</v>
      </c>
      <c r="H67" s="21"/>
      <c r="I67" s="21" t="str">
        <f t="shared" ref="I67:J67" ca="1" si="81">IF(ISERR(I66/I65),"-",I66/I65)</f>
        <v>-</v>
      </c>
      <c r="J67" s="21">
        <f t="shared" ca="1" si="81"/>
        <v>2.5000000000000001E-3</v>
      </c>
      <c r="K67" s="21"/>
      <c r="L67" s="21">
        <f t="shared" ref="L67:M67" ca="1" si="82">IF(ISERR(L66/L65),"-",L66/L65)</f>
        <v>1.834862385321101E-3</v>
      </c>
      <c r="M67" s="21">
        <f t="shared" ca="1" si="82"/>
        <v>4.7619047619047623E-3</v>
      </c>
      <c r="N67" s="21"/>
      <c r="O67" s="21" t="str">
        <f t="shared" ref="O67:P67" ca="1" si="83">IF(ISERR(O66/O65),"-",O66/O65)</f>
        <v>-</v>
      </c>
      <c r="P67" s="21">
        <f t="shared" ca="1" si="83"/>
        <v>3.8327526132404181E-3</v>
      </c>
      <c r="Q67" s="21"/>
    </row>
    <row r="68" spans="1:17" hidden="1" outlineLevel="1" x14ac:dyDescent="0.3">
      <c r="B68" s="12" t="s">
        <v>126</v>
      </c>
      <c r="C68" s="13">
        <f t="shared" ref="C68:D68" ca="1" si="84">VLOOKUP($A70,INDIRECT(_xlfn.CONCAT($C$1,C$49,$C$1,"!L:T"),1),2,0)</f>
        <v>312</v>
      </c>
      <c r="D68" s="13">
        <f t="shared" ca="1" si="84"/>
        <v>283</v>
      </c>
      <c r="E68" s="13"/>
      <c r="F68" s="13">
        <f t="shared" ref="F68:G68" ca="1" si="85">VLOOKUP($A70,INDIRECT(_xlfn.CONCAT($C$1,F$49,$C$1,"!L:T"),1),2,0)</f>
        <v>250</v>
      </c>
      <c r="G68" s="13">
        <f t="shared" ca="1" si="85"/>
        <v>267</v>
      </c>
      <c r="H68" s="13"/>
      <c r="I68" s="13">
        <f t="shared" ref="I68:J68" ca="1" si="86">VLOOKUP($A70,INDIRECT(_xlfn.CONCAT($C$1,I$49,$C$1,"!L:T"),1),2,0)</f>
        <v>194</v>
      </c>
      <c r="J68" s="13">
        <f t="shared" ca="1" si="86"/>
        <v>253</v>
      </c>
      <c r="K68" s="13"/>
      <c r="L68" s="13">
        <f t="shared" ref="L68:M68" ca="1" si="87">VLOOKUP($A70,INDIRECT(_xlfn.CONCAT($C$1,L$49,$C$1,"!L:T"),1),2,0)</f>
        <v>112</v>
      </c>
      <c r="M68" s="13">
        <f t="shared" ca="1" si="87"/>
        <v>176</v>
      </c>
      <c r="N68" s="13"/>
      <c r="O68" s="13">
        <f t="shared" ref="O68:P68" ca="1" si="88">VLOOKUP($A70,INDIRECT(_xlfn.CONCAT($C$1,O$49,$C$1,"!L:T"),1),2,0)</f>
        <v>216</v>
      </c>
      <c r="P68" s="13">
        <f t="shared" ca="1" si="88"/>
        <v>258</v>
      </c>
      <c r="Q68" s="13"/>
    </row>
    <row r="69" spans="1:17" hidden="1" outlineLevel="1" x14ac:dyDescent="0.3">
      <c r="B69" s="12" t="s">
        <v>120</v>
      </c>
      <c r="C69" s="13" t="str">
        <f t="shared" ca="1" si="33"/>
        <v>-</v>
      </c>
      <c r="D69" s="13" t="str">
        <f t="shared" ca="1" si="33"/>
        <v>-</v>
      </c>
      <c r="E69" s="13"/>
      <c r="F69" s="13" t="str">
        <f t="shared" ca="1" si="33"/>
        <v>-</v>
      </c>
      <c r="G69" s="13" t="str">
        <f t="shared" ca="1" si="33"/>
        <v>-</v>
      </c>
      <c r="H69" s="13"/>
      <c r="I69" s="13" t="str">
        <f t="shared" ca="1" si="33"/>
        <v>-</v>
      </c>
      <c r="J69" s="13" t="str">
        <f t="shared" ca="1" si="33"/>
        <v>-</v>
      </c>
      <c r="K69" s="13"/>
      <c r="L69" s="13">
        <f t="shared" ca="1" si="33"/>
        <v>1</v>
      </c>
      <c r="M69" s="13" t="str">
        <f t="shared" ca="1" si="33"/>
        <v>-</v>
      </c>
      <c r="N69" s="13"/>
      <c r="O69" s="13" t="str">
        <f t="shared" ca="1" si="33"/>
        <v>-</v>
      </c>
      <c r="P69" s="13" t="str">
        <f t="shared" ca="1" si="33"/>
        <v>-</v>
      </c>
      <c r="Q69" s="13"/>
    </row>
    <row r="70" spans="1:17" collapsed="1" x14ac:dyDescent="0.3">
      <c r="A70" s="37" t="s">
        <v>0</v>
      </c>
      <c r="B70" s="11" t="str">
        <f t="shared" ref="B70" si="89">_xlfn.CONCAT("Error rate ",A70)</f>
        <v>Error rate TC_start_Open Home page</v>
      </c>
      <c r="C70" s="21" t="str">
        <f t="shared" ref="C70:D70" ca="1" si="90">IF(ISERR(C69/C68),"-",C69/C68)</f>
        <v>-</v>
      </c>
      <c r="D70" s="21" t="str">
        <f t="shared" ca="1" si="90"/>
        <v>-</v>
      </c>
      <c r="E70" s="21"/>
      <c r="F70" s="21" t="str">
        <f t="shared" ref="F70:G70" ca="1" si="91">IF(ISERR(F69/F68),"-",F69/F68)</f>
        <v>-</v>
      </c>
      <c r="G70" s="21" t="str">
        <f t="shared" ca="1" si="91"/>
        <v>-</v>
      </c>
      <c r="H70" s="21"/>
      <c r="I70" s="21" t="str">
        <f t="shared" ref="I70:J70" ca="1" si="92">IF(ISERR(I69/I68),"-",I69/I68)</f>
        <v>-</v>
      </c>
      <c r="J70" s="21" t="str">
        <f t="shared" ca="1" si="92"/>
        <v>-</v>
      </c>
      <c r="K70" s="21"/>
      <c r="L70" s="21">
        <f t="shared" ref="L70:M70" ca="1" si="93">IF(ISERR(L69/L68),"-",L69/L68)</f>
        <v>8.9285714285714281E-3</v>
      </c>
      <c r="M70" s="21" t="str">
        <f t="shared" ca="1" si="93"/>
        <v>-</v>
      </c>
      <c r="N70" s="21"/>
      <c r="O70" s="21" t="str">
        <f t="shared" ref="O70:P70" ca="1" si="94">IF(ISERR(O69/O68),"-",O69/O68)</f>
        <v>-</v>
      </c>
      <c r="P70" s="21" t="str">
        <f t="shared" ca="1" si="94"/>
        <v>-</v>
      </c>
      <c r="Q70" s="21"/>
    </row>
    <row r="71" spans="1:17" hidden="1" outlineLevel="1" x14ac:dyDescent="0.3">
      <c r="B71" s="12" t="s">
        <v>126</v>
      </c>
      <c r="C71" s="13">
        <f t="shared" ref="C71:D71" ca="1" si="95">VLOOKUP($A73,INDIRECT(_xlfn.CONCAT($C$1,C$49,$C$1,"!L:T"),1),2,0)</f>
        <v>4530</v>
      </c>
      <c r="D71" s="13">
        <f t="shared" ca="1" si="95"/>
        <v>4190</v>
      </c>
      <c r="E71" s="13"/>
      <c r="F71" s="13">
        <f t="shared" ref="F71:G71" ca="1" si="96">VLOOKUP($A73,INDIRECT(_xlfn.CONCAT($C$1,F$49,$C$1,"!L:T"),1),2,0)</f>
        <v>3700</v>
      </c>
      <c r="G71" s="13">
        <f t="shared" ca="1" si="96"/>
        <v>3830</v>
      </c>
      <c r="H71" s="13"/>
      <c r="I71" s="13">
        <f t="shared" ref="I71:J71" ca="1" si="97">VLOOKUP($A73,INDIRECT(_xlfn.CONCAT($C$1,I$49,$C$1,"!L:T"),1),2,0)</f>
        <v>2780</v>
      </c>
      <c r="J71" s="13">
        <f t="shared" ca="1" si="97"/>
        <v>3650</v>
      </c>
      <c r="K71" s="13"/>
      <c r="L71" s="13">
        <f t="shared" ref="L71:M71" ca="1" si="98">VLOOKUP($A73,INDIRECT(_xlfn.CONCAT($C$1,L$49,$C$1,"!L:T"),1),2,0)</f>
        <v>1410</v>
      </c>
      <c r="M71" s="13">
        <f t="shared" ca="1" si="98"/>
        <v>2520</v>
      </c>
      <c r="N71" s="13"/>
      <c r="O71" s="13">
        <f t="shared" ref="O71:P71" ca="1" si="99">VLOOKUP($A73,INDIRECT(_xlfn.CONCAT($C$1,O$49,$C$1,"!L:T"),1),2,0)</f>
        <v>3100</v>
      </c>
      <c r="P71" s="13">
        <f t="shared" ca="1" si="99"/>
        <v>3700</v>
      </c>
      <c r="Q71" s="13"/>
    </row>
    <row r="72" spans="1:17" hidden="1" outlineLevel="1" x14ac:dyDescent="0.3">
      <c r="B72" s="12" t="s">
        <v>120</v>
      </c>
      <c r="C72" s="13" t="str">
        <f t="shared" ca="1" si="33"/>
        <v>-</v>
      </c>
      <c r="D72" s="13" t="str">
        <f t="shared" ca="1" si="33"/>
        <v>-</v>
      </c>
      <c r="E72" s="13"/>
      <c r="F72" s="13" t="str">
        <f t="shared" ca="1" si="33"/>
        <v>-</v>
      </c>
      <c r="G72" s="13" t="str">
        <f t="shared" ca="1" si="33"/>
        <v>-</v>
      </c>
      <c r="H72" s="13"/>
      <c r="I72" s="13">
        <f t="shared" ca="1" si="33"/>
        <v>2</v>
      </c>
      <c r="J72" s="13" t="str">
        <f t="shared" ca="1" si="33"/>
        <v>-</v>
      </c>
      <c r="K72" s="13"/>
      <c r="L72" s="13">
        <f t="shared" ca="1" si="33"/>
        <v>1</v>
      </c>
      <c r="M72" s="13" t="str">
        <f t="shared" ca="1" si="33"/>
        <v>-</v>
      </c>
      <c r="N72" s="13"/>
      <c r="O72" s="13" t="str">
        <f t="shared" ca="1" si="33"/>
        <v>-</v>
      </c>
      <c r="P72" s="13" t="str">
        <f t="shared" ca="1" si="33"/>
        <v>-</v>
      </c>
      <c r="Q72" s="13"/>
    </row>
    <row r="73" spans="1:17" collapsed="1" x14ac:dyDescent="0.3">
      <c r="A73" s="37" t="s">
        <v>3</v>
      </c>
      <c r="B73" s="11" t="str">
        <f t="shared" ref="B73" si="100">_xlfn.CONCAT("Error rate ",A73)</f>
        <v>Error rate TC_Search by Name</v>
      </c>
      <c r="C73" s="21" t="str">
        <f t="shared" ref="C73:D73" ca="1" si="101">IF(ISERR(C72/C71),"-",C72/C71)</f>
        <v>-</v>
      </c>
      <c r="D73" s="21" t="str">
        <f t="shared" ca="1" si="101"/>
        <v>-</v>
      </c>
      <c r="E73" s="21"/>
      <c r="F73" s="21" t="str">
        <f t="shared" ref="F73:G73" ca="1" si="102">IF(ISERR(F72/F71),"-",F72/F71)</f>
        <v>-</v>
      </c>
      <c r="G73" s="21" t="str">
        <f t="shared" ca="1" si="102"/>
        <v>-</v>
      </c>
      <c r="H73" s="21"/>
      <c r="I73" s="21">
        <f t="shared" ref="I73:J73" ca="1" si="103">IF(ISERR(I72/I71),"-",I72/I71)</f>
        <v>7.1942446043165469E-4</v>
      </c>
      <c r="J73" s="21" t="str">
        <f t="shared" ca="1" si="103"/>
        <v>-</v>
      </c>
      <c r="K73" s="21"/>
      <c r="L73" s="21">
        <f t="shared" ref="L73:M73" ca="1" si="104">IF(ISERR(L72/L71),"-",L72/L71)</f>
        <v>7.0921985815602842E-4</v>
      </c>
      <c r="M73" s="21" t="str">
        <f t="shared" ca="1" si="104"/>
        <v>-</v>
      </c>
      <c r="N73" s="21"/>
      <c r="O73" s="21" t="str">
        <f t="shared" ref="O73:P73" ca="1" si="105">IF(ISERR(O72/O71),"-",O72/O71)</f>
        <v>-</v>
      </c>
      <c r="P73" s="21" t="str">
        <f t="shared" ca="1" si="105"/>
        <v>-</v>
      </c>
      <c r="Q73" s="21"/>
    </row>
    <row r="74" spans="1:17" hidden="1" outlineLevel="1" x14ac:dyDescent="0.3">
      <c r="B74" s="12" t="s">
        <v>126</v>
      </c>
      <c r="C74" s="13">
        <f t="shared" ref="C74:D74" ca="1" si="106">VLOOKUP($A76,INDIRECT(_xlfn.CONCAT($C$1,C$49,$C$1,"!L:T"),1),2,0)</f>
        <v>1530</v>
      </c>
      <c r="D74" s="13">
        <f t="shared" ca="1" si="106"/>
        <v>1310</v>
      </c>
      <c r="E74" s="13"/>
      <c r="F74" s="13">
        <f t="shared" ref="F74:G74" ca="1" si="107">VLOOKUP($A76,INDIRECT(_xlfn.CONCAT($C$1,F$49,$C$1,"!L:T"),1),2,0)</f>
        <v>1220</v>
      </c>
      <c r="G74" s="13">
        <f t="shared" ca="1" si="107"/>
        <v>1330</v>
      </c>
      <c r="H74" s="13"/>
      <c r="I74" s="13">
        <f t="shared" ref="I74:J74" ca="1" si="108">VLOOKUP($A76,INDIRECT(_xlfn.CONCAT($C$1,I$49,$C$1,"!L:T"),1),2,0)</f>
        <v>882</v>
      </c>
      <c r="J74" s="13">
        <f t="shared" ca="1" si="108"/>
        <v>1230</v>
      </c>
      <c r="K74" s="13"/>
      <c r="L74" s="13">
        <f t="shared" ref="L74:M74" ca="1" si="109">VLOOKUP($A76,INDIRECT(_xlfn.CONCAT($C$1,L$49,$C$1,"!L:T"),1),2,0)</f>
        <v>480</v>
      </c>
      <c r="M74" s="13">
        <f t="shared" ca="1" si="109"/>
        <v>806</v>
      </c>
      <c r="N74" s="13"/>
      <c r="O74" s="13">
        <f t="shared" ref="O74:P74" ca="1" si="110">VLOOKUP($A76,INDIRECT(_xlfn.CONCAT($C$1,O$49,$C$1,"!L:T"),1),2,0)</f>
        <v>1040</v>
      </c>
      <c r="P74" s="13">
        <f t="shared" ca="1" si="110"/>
        <v>1240</v>
      </c>
      <c r="Q74" s="13"/>
    </row>
    <row r="75" spans="1:17" hidden="1" outlineLevel="1" x14ac:dyDescent="0.3">
      <c r="B75" s="12" t="s">
        <v>120</v>
      </c>
      <c r="C75" s="13" t="str">
        <f t="shared" ca="1" si="33"/>
        <v>-</v>
      </c>
      <c r="D75" s="13" t="str">
        <f t="shared" ca="1" si="33"/>
        <v>-</v>
      </c>
      <c r="E75" s="13"/>
      <c r="F75" s="13" t="str">
        <f t="shared" ca="1" si="33"/>
        <v>-</v>
      </c>
      <c r="G75" s="13" t="str">
        <f t="shared" ca="1" si="33"/>
        <v>-</v>
      </c>
      <c r="H75" s="13"/>
      <c r="I75" s="13">
        <f t="shared" ca="1" si="33"/>
        <v>1</v>
      </c>
      <c r="J75" s="13" t="str">
        <f t="shared" ca="1" si="33"/>
        <v>-</v>
      </c>
      <c r="K75" s="13"/>
      <c r="L75" s="13">
        <f t="shared" ca="1" si="33"/>
        <v>1</v>
      </c>
      <c r="M75" s="13" t="str">
        <f t="shared" ca="1" si="33"/>
        <v>-</v>
      </c>
      <c r="N75" s="13"/>
      <c r="O75" s="13" t="str">
        <f t="shared" ca="1" si="33"/>
        <v>-</v>
      </c>
      <c r="P75" s="13" t="str">
        <f t="shared" ca="1" si="33"/>
        <v>-</v>
      </c>
      <c r="Q75" s="13"/>
    </row>
    <row r="76" spans="1:17" collapsed="1" x14ac:dyDescent="0.3">
      <c r="A76" s="37" t="s">
        <v>9</v>
      </c>
      <c r="B76" s="11" t="str">
        <f t="shared" ref="B76" si="111">_xlfn.CONCAT("Error rate ",A76)</f>
        <v>Error rate TC_Open Random Date</v>
      </c>
      <c r="C76" s="21" t="str">
        <f t="shared" ref="C76:D76" ca="1" si="112">IF(ISERR(C75/C74),"-",C75/C74)</f>
        <v>-</v>
      </c>
      <c r="D76" s="21" t="str">
        <f t="shared" ca="1" si="112"/>
        <v>-</v>
      </c>
      <c r="E76" s="21"/>
      <c r="F76" s="21" t="str">
        <f t="shared" ref="F76:G76" ca="1" si="113">IF(ISERR(F75/F74),"-",F75/F74)</f>
        <v>-</v>
      </c>
      <c r="G76" s="21" t="str">
        <f t="shared" ca="1" si="113"/>
        <v>-</v>
      </c>
      <c r="H76" s="21"/>
      <c r="I76" s="21">
        <f t="shared" ref="I76:J76" ca="1" si="114">IF(ISERR(I75/I74),"-",I75/I74)</f>
        <v>1.1337868480725624E-3</v>
      </c>
      <c r="J76" s="21" t="str">
        <f t="shared" ca="1" si="114"/>
        <v>-</v>
      </c>
      <c r="K76" s="21"/>
      <c r="L76" s="21">
        <f t="shared" ref="L76:M76" ca="1" si="115">IF(ISERR(L75/L74),"-",L75/L74)</f>
        <v>2.0833333333333333E-3</v>
      </c>
      <c r="M76" s="21" t="str">
        <f t="shared" ca="1" si="115"/>
        <v>-</v>
      </c>
      <c r="N76" s="21"/>
      <c r="O76" s="21" t="str">
        <f t="shared" ref="O76:P76" ca="1" si="116">IF(ISERR(O75/O74),"-",O75/O74)</f>
        <v>-</v>
      </c>
      <c r="P76" s="21" t="str">
        <f t="shared" ca="1" si="116"/>
        <v>-</v>
      </c>
      <c r="Q76" s="21"/>
    </row>
    <row r="77" spans="1:17" hidden="1" outlineLevel="1" x14ac:dyDescent="0.3">
      <c r="B77" s="12" t="s">
        <v>126</v>
      </c>
      <c r="C77" s="13">
        <f t="shared" ref="C77:D77" ca="1" si="117">VLOOKUP($A79,INDIRECT(_xlfn.CONCAT($C$1,C$49,$C$1,"!L:T"),1),2,0)</f>
        <v>4550</v>
      </c>
      <c r="D77" s="13">
        <f t="shared" ca="1" si="117"/>
        <v>4160</v>
      </c>
      <c r="E77" s="13"/>
      <c r="F77" s="13">
        <f t="shared" ref="F77:G77" ca="1" si="118">VLOOKUP($A79,INDIRECT(_xlfn.CONCAT($C$1,F$49,$C$1,"!L:T"),1),2,0)</f>
        <v>3530</v>
      </c>
      <c r="G77" s="13">
        <f t="shared" ca="1" si="118"/>
        <v>3810</v>
      </c>
      <c r="H77" s="13"/>
      <c r="I77" s="13">
        <f t="shared" ref="I77:J77" ca="1" si="119">VLOOKUP($A79,INDIRECT(_xlfn.CONCAT($C$1,I$49,$C$1,"!L:T"),1),2,0)</f>
        <v>2760</v>
      </c>
      <c r="J77" s="13">
        <f t="shared" ca="1" si="119"/>
        <v>3700</v>
      </c>
      <c r="K77" s="13"/>
      <c r="L77" s="13">
        <f t="shared" ref="L77:M77" ca="1" si="120">VLOOKUP($A79,INDIRECT(_xlfn.CONCAT($C$1,L$49,$C$1,"!L:T"),1),2,0)</f>
        <v>1480</v>
      </c>
      <c r="M77" s="13">
        <f t="shared" ca="1" si="120"/>
        <v>2550</v>
      </c>
      <c r="N77" s="13"/>
      <c r="O77" s="13">
        <f t="shared" ref="O77:P77" ca="1" si="121">VLOOKUP($A79,INDIRECT(_xlfn.CONCAT($C$1,O$49,$C$1,"!L:T"),1),2,0)</f>
        <v>3030</v>
      </c>
      <c r="P77" s="13">
        <f t="shared" ca="1" si="121"/>
        <v>3700</v>
      </c>
      <c r="Q77" s="13"/>
    </row>
    <row r="78" spans="1:17" hidden="1" outlineLevel="1" x14ac:dyDescent="0.3">
      <c r="B78" s="12" t="s">
        <v>120</v>
      </c>
      <c r="C78" s="13" t="str">
        <f t="shared" ca="1" si="33"/>
        <v>-</v>
      </c>
      <c r="D78" s="13" t="str">
        <f t="shared" ca="1" si="33"/>
        <v>-</v>
      </c>
      <c r="E78" s="13"/>
      <c r="F78" s="13">
        <f t="shared" ca="1" si="33"/>
        <v>1</v>
      </c>
      <c r="G78" s="13" t="str">
        <f t="shared" ca="1" si="33"/>
        <v>-</v>
      </c>
      <c r="H78" s="13"/>
      <c r="I78" s="13" t="str">
        <f t="shared" ca="1" si="33"/>
        <v>-</v>
      </c>
      <c r="J78" s="13" t="str">
        <f t="shared" ca="1" si="33"/>
        <v>-</v>
      </c>
      <c r="K78" s="13"/>
      <c r="L78" s="13">
        <f t="shared" ca="1" si="33"/>
        <v>1</v>
      </c>
      <c r="M78" s="13" t="str">
        <f t="shared" ca="1" si="33"/>
        <v>-</v>
      </c>
      <c r="N78" s="13"/>
      <c r="O78" s="13" t="str">
        <f t="shared" ca="1" si="33"/>
        <v>-</v>
      </c>
      <c r="P78" s="13" t="str">
        <f t="shared" ca="1" si="33"/>
        <v>-</v>
      </c>
      <c r="Q78" s="13"/>
    </row>
    <row r="79" spans="1:17" collapsed="1" x14ac:dyDescent="0.3">
      <c r="A79" s="37" t="s">
        <v>11</v>
      </c>
      <c r="B79" s="11" t="str">
        <f t="shared" ref="B79" si="122">_xlfn.CONCAT("Error rate ",A79)</f>
        <v>Error rate TC_Open Predefined Date</v>
      </c>
      <c r="C79" s="21" t="str">
        <f t="shared" ref="C79:D79" ca="1" si="123">IF(ISERR(C78/C77),"-",C78/C77)</f>
        <v>-</v>
      </c>
      <c r="D79" s="21" t="str">
        <f t="shared" ca="1" si="123"/>
        <v>-</v>
      </c>
      <c r="E79" s="21"/>
      <c r="F79" s="21">
        <f t="shared" ref="F79:G79" ca="1" si="124">IF(ISERR(F78/F77),"-",F78/F77)</f>
        <v>2.8328611898016995E-4</v>
      </c>
      <c r="G79" s="21" t="str">
        <f t="shared" ca="1" si="124"/>
        <v>-</v>
      </c>
      <c r="H79" s="21"/>
      <c r="I79" s="21" t="str">
        <f t="shared" ref="I79:J79" ca="1" si="125">IF(ISERR(I78/I77),"-",I78/I77)</f>
        <v>-</v>
      </c>
      <c r="J79" s="21" t="str">
        <f t="shared" ca="1" si="125"/>
        <v>-</v>
      </c>
      <c r="K79" s="21"/>
      <c r="L79" s="21">
        <f t="shared" ref="L79:M79" ca="1" si="126">IF(ISERR(L78/L77),"-",L78/L77)</f>
        <v>6.7567567567567571E-4</v>
      </c>
      <c r="M79" s="21" t="str">
        <f t="shared" ca="1" si="126"/>
        <v>-</v>
      </c>
      <c r="N79" s="21"/>
      <c r="O79" s="21" t="str">
        <f t="shared" ref="O79:P79" ca="1" si="127">IF(ISERR(O78/O77),"-",O78/O77)</f>
        <v>-</v>
      </c>
      <c r="P79" s="21" t="str">
        <f t="shared" ca="1" si="127"/>
        <v>-</v>
      </c>
      <c r="Q79" s="21"/>
    </row>
    <row r="80" spans="1:17" hidden="1" outlineLevel="1" x14ac:dyDescent="0.3">
      <c r="B80" s="12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3"/>
      <c r="O80" s="23"/>
      <c r="P80" s="23"/>
      <c r="Q80" s="23"/>
    </row>
    <row r="81" spans="2:17" hidden="1" outlineLevel="1" x14ac:dyDescent="0.3">
      <c r="B81" s="12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3"/>
      <c r="O81" s="23"/>
      <c r="P81" s="23"/>
      <c r="Q81" s="23"/>
    </row>
    <row r="82" spans="2:17" collapsed="1" x14ac:dyDescent="0.3">
      <c r="B82" s="11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6FFF8-90D6-4BBC-8556-3D38D15C8604}">
  <sheetPr>
    <tabColor rgb="FFC00000"/>
  </sheetPr>
  <dimension ref="A1:U39"/>
  <sheetViews>
    <sheetView topLeftCell="A21" workbookViewId="0">
      <selection activeCell="F1" sqref="F1"/>
    </sheetView>
  </sheetViews>
  <sheetFormatPr defaultRowHeight="14.4" x14ac:dyDescent="0.3"/>
  <cols>
    <col min="2" max="2" width="19.33203125" customWidth="1"/>
    <col min="3" max="4" width="16.88671875" customWidth="1"/>
    <col min="5" max="5" width="1.44140625" customWidth="1"/>
    <col min="6" max="7" width="16.88671875" customWidth="1"/>
    <col min="8" max="8" width="2.109375" customWidth="1"/>
    <col min="9" max="10" width="16.88671875" customWidth="1"/>
    <col min="11" max="11" width="2.33203125" customWidth="1"/>
    <col min="12" max="13" width="16.88671875" customWidth="1"/>
    <col min="14" max="14" width="2.33203125" customWidth="1"/>
    <col min="15" max="15" width="16.88671875" customWidth="1"/>
    <col min="16" max="16" width="18.6640625" customWidth="1"/>
    <col min="17" max="17" width="1.77734375" customWidth="1"/>
  </cols>
  <sheetData>
    <row r="1" spans="1:21" x14ac:dyDescent="0.3">
      <c r="A1" s="37"/>
      <c r="B1" s="37"/>
      <c r="C1" s="37" t="s">
        <v>89</v>
      </c>
      <c r="D1" s="37">
        <v>4</v>
      </c>
      <c r="F1" s="1" t="str">
        <f ca="1">_xlfn.CONCAT("'",F2,"' response time (ms) for posts in file vs DB modes")</f>
        <v>'pct90' response time (ms) for posts in file vs DB modes</v>
      </c>
    </row>
    <row r="2" spans="1:21" s="32" customFormat="1" x14ac:dyDescent="0.3">
      <c r="B2" s="34" t="s">
        <v>52</v>
      </c>
      <c r="C2" s="34" t="str">
        <f ca="1">VLOOKUP($B2,INDIRECT(_xlfn.CONCAT($C$1,C$3,$C$1,"!L:T"),1),$D$1,0)</f>
        <v>pct90</v>
      </c>
      <c r="D2" s="34" t="str">
        <f ca="1">VLOOKUP($B2,INDIRECT(_xlfn.CONCAT($C$1,D$3,$C$1,"!L:T"),1),$D$1,0)</f>
        <v>pct90</v>
      </c>
      <c r="E2" s="34"/>
      <c r="F2" s="34" t="str">
        <f ca="1">VLOOKUP($B2,INDIRECT(_xlfn.CONCAT($C$1,F$3,$C$1,"!L:T"),1),$D$1,0)</f>
        <v>pct90</v>
      </c>
      <c r="G2" s="34" t="str">
        <f ca="1">VLOOKUP($B2,INDIRECT(_xlfn.CONCAT($C$1,G$3,$C$1,"!L:T"),1),$D$1,0)</f>
        <v>pct90</v>
      </c>
      <c r="H2" s="34"/>
      <c r="I2" s="34" t="str">
        <f ca="1">VLOOKUP($B2,INDIRECT(_xlfn.CONCAT($C$1,I$3,$C$1,"!L:T"),1),$D$1,0)</f>
        <v>pct90</v>
      </c>
      <c r="J2" s="34" t="str">
        <f ca="1">VLOOKUP($B2,INDIRECT(_xlfn.CONCAT($C$1,J$3,$C$1,"!L:T"),1),$D$1,0)</f>
        <v>pct90</v>
      </c>
      <c r="K2" s="34"/>
      <c r="L2" s="34" t="str">
        <f ca="1">VLOOKUP($B2,INDIRECT(_xlfn.CONCAT($C$1,L$3,$C$1,"!L:T"),1),$D$1,0)</f>
        <v>pct90</v>
      </c>
      <c r="M2" s="34" t="str">
        <f ca="1">VLOOKUP($B2,INDIRECT(_xlfn.CONCAT($C$1,M$3,$C$1,"!L:T"),1),$D$1,0)</f>
        <v>pct90</v>
      </c>
      <c r="N2" s="34"/>
      <c r="O2" s="34" t="str">
        <f ca="1">VLOOKUP($B2,INDIRECT(_xlfn.CONCAT($C$1,O$3,$C$1,"!L:T"),1),$D$1,0)</f>
        <v>pct90</v>
      </c>
      <c r="P2" s="34" t="str">
        <f ca="1">VLOOKUP($B2,INDIRECT(_xlfn.CONCAT($C$1,P$3,$C$1,"!L:T"),1),$D$1,0)</f>
        <v>pct90</v>
      </c>
    </row>
    <row r="3" spans="1:21" s="35" customFormat="1" ht="15.6" customHeight="1" x14ac:dyDescent="0.25">
      <c r="B3" s="36"/>
      <c r="C3" s="36" t="s">
        <v>141</v>
      </c>
      <c r="D3" s="36" t="s">
        <v>379</v>
      </c>
      <c r="E3" s="36"/>
      <c r="F3" s="36" t="s">
        <v>142</v>
      </c>
      <c r="G3" s="36" t="s">
        <v>377</v>
      </c>
      <c r="H3" s="36"/>
      <c r="I3" s="36" t="s">
        <v>143</v>
      </c>
      <c r="J3" s="36" t="s">
        <v>380</v>
      </c>
      <c r="K3" s="36"/>
      <c r="L3" s="36" t="s">
        <v>144</v>
      </c>
      <c r="M3" s="36" t="s">
        <v>381</v>
      </c>
      <c r="N3" s="36"/>
      <c r="O3" s="36" t="s">
        <v>145</v>
      </c>
      <c r="P3" s="36" t="s">
        <v>378</v>
      </c>
    </row>
    <row r="4" spans="1:21" x14ac:dyDescent="0.3">
      <c r="B4" t="s">
        <v>42</v>
      </c>
      <c r="C4" s="5">
        <f t="shared" ref="C4:D31" ca="1" si="0">VLOOKUP($B4,INDIRECT(_xlfn.CONCAT($C$1,C$3,$C$1,"!L:T"),1),$D$1,0)</f>
        <v>2550</v>
      </c>
      <c r="D4" s="5">
        <f t="shared" ca="1" si="0"/>
        <v>3720</v>
      </c>
      <c r="E4" s="5"/>
      <c r="F4" s="5">
        <f t="shared" ref="F4:G31" ca="1" si="1">VLOOKUP($B4,INDIRECT(_xlfn.CONCAT($C$1,F$3,$C$1,"!L:T"),1),$D$1,0)</f>
        <v>4059.9999999999995</v>
      </c>
      <c r="G4" s="5">
        <f t="shared" ca="1" si="1"/>
        <v>3520</v>
      </c>
      <c r="H4" s="5"/>
      <c r="I4" s="5">
        <f t="shared" ref="I4:J31" ca="1" si="2">VLOOKUP($B4,INDIRECT(_xlfn.CONCAT($C$1,I$3,$C$1,"!L:T"),1),$D$1,0)</f>
        <v>4400</v>
      </c>
      <c r="J4" s="5">
        <f t="shared" ca="1" si="2"/>
        <v>3230</v>
      </c>
      <c r="K4" s="5"/>
      <c r="L4" s="5">
        <f t="shared" ref="L4:M31" ca="1" si="3">VLOOKUP($B4,INDIRECT(_xlfn.CONCAT($C$1,L$3,$C$1,"!L:T"),1),$D$1,0)</f>
        <v>9420</v>
      </c>
      <c r="M4" s="5">
        <f t="shared" ca="1" si="3"/>
        <v>7240</v>
      </c>
      <c r="N4" s="5"/>
      <c r="O4" s="5">
        <f t="shared" ref="O4:P31" ca="1" si="4">VLOOKUP($B4,INDIRECT(_xlfn.CONCAT($C$1,O$3,$C$1,"!L:T"),1),$D$1,0)</f>
        <v>3930</v>
      </c>
      <c r="P4" s="5">
        <f t="shared" ca="1" si="4"/>
        <v>5230</v>
      </c>
      <c r="Q4" s="5"/>
      <c r="R4" s="5"/>
      <c r="S4" s="6"/>
      <c r="T4" s="5"/>
      <c r="U4" s="6"/>
    </row>
    <row r="5" spans="1:21" x14ac:dyDescent="0.3">
      <c r="B5" t="s">
        <v>49</v>
      </c>
      <c r="C5" s="5">
        <f t="shared" ca="1" si="0"/>
        <v>1400</v>
      </c>
      <c r="D5" s="5">
        <f t="shared" ca="1" si="0"/>
        <v>1680</v>
      </c>
      <c r="E5" s="5"/>
      <c r="F5" s="5">
        <f t="shared" ca="1" si="1"/>
        <v>2480</v>
      </c>
      <c r="G5" s="5">
        <f t="shared" ca="1" si="1"/>
        <v>2500</v>
      </c>
      <c r="H5" s="5"/>
      <c r="I5" s="5">
        <f t="shared" ca="1" si="2"/>
        <v>3340</v>
      </c>
      <c r="J5" s="5">
        <f t="shared" ca="1" si="2"/>
        <v>2040</v>
      </c>
      <c r="K5" s="5"/>
      <c r="L5" s="5">
        <f t="shared" ca="1" si="3"/>
        <v>6800</v>
      </c>
      <c r="M5" s="5">
        <f t="shared" ca="1" si="3"/>
        <v>2040</v>
      </c>
      <c r="N5" s="5"/>
      <c r="O5" s="5">
        <f t="shared" ca="1" si="4"/>
        <v>4330</v>
      </c>
      <c r="P5" s="5">
        <f t="shared" ca="1" si="4"/>
        <v>2620</v>
      </c>
      <c r="Q5" s="5"/>
      <c r="R5" s="5"/>
      <c r="S5" s="6"/>
      <c r="T5" s="5"/>
      <c r="U5" s="6"/>
    </row>
    <row r="6" spans="1:21" x14ac:dyDescent="0.3">
      <c r="B6" t="s">
        <v>45</v>
      </c>
      <c r="C6" s="5">
        <f t="shared" ca="1" si="0"/>
        <v>1080</v>
      </c>
      <c r="D6" s="5">
        <f t="shared" ca="1" si="0"/>
        <v>571</v>
      </c>
      <c r="E6" s="5"/>
      <c r="F6" s="5">
        <f t="shared" ca="1" si="1"/>
        <v>1890</v>
      </c>
      <c r="G6" s="5">
        <f t="shared" ca="1" si="1"/>
        <v>704.7</v>
      </c>
      <c r="H6" s="5"/>
      <c r="I6" s="5">
        <f t="shared" ca="1" si="2"/>
        <v>2700</v>
      </c>
      <c r="J6" s="5">
        <f t="shared" ca="1" si="2"/>
        <v>1000</v>
      </c>
      <c r="K6" s="5"/>
      <c r="L6" s="5">
        <f t="shared" ca="1" si="3"/>
        <v>7040</v>
      </c>
      <c r="M6" s="5">
        <f t="shared" ca="1" si="3"/>
        <v>4840</v>
      </c>
      <c r="N6" s="5"/>
      <c r="O6" s="5">
        <f t="shared" ca="1" si="4"/>
        <v>2000</v>
      </c>
      <c r="P6" s="5">
        <f t="shared" ca="1" si="4"/>
        <v>1230</v>
      </c>
      <c r="Q6" s="5"/>
      <c r="R6" s="5"/>
      <c r="S6" s="6"/>
      <c r="T6" s="5"/>
      <c r="U6" s="6"/>
    </row>
    <row r="7" spans="1:21" x14ac:dyDescent="0.3">
      <c r="B7" t="s">
        <v>35</v>
      </c>
      <c r="C7" s="5">
        <f t="shared" ca="1" si="0"/>
        <v>793.1</v>
      </c>
      <c r="D7" s="5">
        <f t="shared" ca="1" si="0"/>
        <v>678</v>
      </c>
      <c r="E7" s="5"/>
      <c r="F7" s="5">
        <f t="shared" ca="1" si="1"/>
        <v>906.1</v>
      </c>
      <c r="G7" s="5">
        <f t="shared" ca="1" si="1"/>
        <v>358.2</v>
      </c>
      <c r="H7" s="5"/>
      <c r="I7" s="5">
        <f t="shared" ca="1" si="2"/>
        <v>2110</v>
      </c>
      <c r="J7" s="5">
        <f t="shared" ca="1" si="2"/>
        <v>556.20000000000005</v>
      </c>
      <c r="K7" s="5"/>
      <c r="L7" s="5">
        <f t="shared" ca="1" si="3"/>
        <v>4150</v>
      </c>
      <c r="M7" s="5">
        <f t="shared" ca="1" si="3"/>
        <v>2090</v>
      </c>
      <c r="N7" s="5"/>
      <c r="O7" s="5">
        <f t="shared" ca="1" si="4"/>
        <v>2430</v>
      </c>
      <c r="P7" s="5">
        <f t="shared" ca="1" si="4"/>
        <v>1750</v>
      </c>
      <c r="Q7" s="5"/>
      <c r="R7" s="5"/>
      <c r="S7" s="6"/>
      <c r="T7" s="5"/>
      <c r="U7" s="6"/>
    </row>
    <row r="8" spans="1:21" x14ac:dyDescent="0.3">
      <c r="B8" t="s">
        <v>39</v>
      </c>
      <c r="C8" s="5">
        <f t="shared" ca="1" si="0"/>
        <v>1150</v>
      </c>
      <c r="D8" s="5">
        <f t="shared" ca="1" si="0"/>
        <v>1370</v>
      </c>
      <c r="E8" s="5"/>
      <c r="F8" s="5">
        <f t="shared" ca="1" si="1"/>
        <v>1750</v>
      </c>
      <c r="G8" s="5">
        <f t="shared" ca="1" si="1"/>
        <v>1540</v>
      </c>
      <c r="H8" s="5"/>
      <c r="I8" s="5">
        <f t="shared" ca="1" si="2"/>
        <v>2260</v>
      </c>
      <c r="J8" s="5">
        <f t="shared" ca="1" si="2"/>
        <v>1530</v>
      </c>
      <c r="K8" s="5"/>
      <c r="L8" s="5">
        <f t="shared" ca="1" si="3"/>
        <v>8080</v>
      </c>
      <c r="M8" s="5">
        <f t="shared" ca="1" si="3"/>
        <v>2870</v>
      </c>
      <c r="N8" s="5"/>
      <c r="O8" s="5">
        <f t="shared" ca="1" si="4"/>
        <v>3000</v>
      </c>
      <c r="P8" s="5">
        <f t="shared" ca="1" si="4"/>
        <v>470.9</v>
      </c>
      <c r="Q8" s="5"/>
      <c r="R8" s="5"/>
      <c r="S8" s="6"/>
      <c r="T8" s="5"/>
      <c r="U8" s="6"/>
    </row>
    <row r="9" spans="1:21" x14ac:dyDescent="0.3">
      <c r="B9" t="s">
        <v>19</v>
      </c>
      <c r="C9" s="5">
        <f t="shared" ca="1" si="0"/>
        <v>963.5</v>
      </c>
      <c r="D9" s="5">
        <f t="shared" ca="1" si="0"/>
        <v>594.79999999999995</v>
      </c>
      <c r="E9" s="5"/>
      <c r="F9" s="5">
        <f t="shared" ca="1" si="1"/>
        <v>933.2</v>
      </c>
      <c r="G9" s="5">
        <f t="shared" ca="1" si="1"/>
        <v>1460</v>
      </c>
      <c r="H9" s="5"/>
      <c r="I9" s="5">
        <f t="shared" ca="1" si="2"/>
        <v>1410</v>
      </c>
      <c r="J9" s="5">
        <f t="shared" ca="1" si="2"/>
        <v>1510</v>
      </c>
      <c r="K9" s="5"/>
      <c r="L9" s="5">
        <f t="shared" ca="1" si="3"/>
        <v>3510</v>
      </c>
      <c r="M9" s="5">
        <f t="shared" ca="1" si="3"/>
        <v>2000</v>
      </c>
      <c r="N9" s="5"/>
      <c r="O9" s="5">
        <f t="shared" ca="1" si="4"/>
        <v>1500</v>
      </c>
      <c r="P9" s="5">
        <f t="shared" ca="1" si="4"/>
        <v>4050</v>
      </c>
      <c r="Q9" s="5"/>
      <c r="R9" s="5"/>
      <c r="S9" s="6"/>
      <c r="T9" s="5"/>
      <c r="U9" s="6"/>
    </row>
    <row r="10" spans="1:21" x14ac:dyDescent="0.3">
      <c r="B10" t="s">
        <v>3</v>
      </c>
      <c r="C10" s="5">
        <f t="shared" ca="1" si="0"/>
        <v>898</v>
      </c>
      <c r="D10" s="5">
        <f t="shared" ca="1" si="0"/>
        <v>392.4</v>
      </c>
      <c r="E10" s="5"/>
      <c r="F10" s="5">
        <f t="shared" ca="1" si="1"/>
        <v>1440</v>
      </c>
      <c r="G10" s="5">
        <f t="shared" ca="1" si="1"/>
        <v>795.5</v>
      </c>
      <c r="H10" s="5"/>
      <c r="I10" s="5">
        <f t="shared" ca="1" si="2"/>
        <v>1750</v>
      </c>
      <c r="J10" s="5">
        <f t="shared" ca="1" si="2"/>
        <v>807</v>
      </c>
      <c r="K10" s="5"/>
      <c r="L10" s="5">
        <f t="shared" ca="1" si="3"/>
        <v>4070.0000000000005</v>
      </c>
      <c r="M10" s="5">
        <f t="shared" ca="1" si="3"/>
        <v>2200</v>
      </c>
      <c r="N10" s="5"/>
      <c r="O10" s="5">
        <f t="shared" ca="1" si="4"/>
        <v>2130</v>
      </c>
      <c r="P10" s="5">
        <f t="shared" ca="1" si="4"/>
        <v>748.5</v>
      </c>
      <c r="Q10" s="5"/>
      <c r="R10" s="5"/>
      <c r="S10" s="6"/>
      <c r="T10" s="5"/>
      <c r="U10" s="6"/>
    </row>
    <row r="11" spans="1:21" x14ac:dyDescent="0.3">
      <c r="B11" t="s">
        <v>37</v>
      </c>
      <c r="C11" s="5">
        <f t="shared" ca="1" si="0"/>
        <v>787.1</v>
      </c>
      <c r="D11" s="5">
        <f t="shared" ca="1" si="0"/>
        <v>2400</v>
      </c>
      <c r="E11" s="5"/>
      <c r="F11" s="5">
        <f t="shared" ca="1" si="1"/>
        <v>639</v>
      </c>
      <c r="G11" s="5">
        <f t="shared" ca="1" si="1"/>
        <v>495</v>
      </c>
      <c r="H11" s="5"/>
      <c r="I11" s="5">
        <f t="shared" ca="1" si="2"/>
        <v>1530</v>
      </c>
      <c r="J11" s="5">
        <f t="shared" ca="1" si="2"/>
        <v>876</v>
      </c>
      <c r="K11" s="5"/>
      <c r="L11" s="5">
        <f t="shared" ca="1" si="3"/>
        <v>4550</v>
      </c>
      <c r="M11" s="5">
        <f t="shared" ca="1" si="3"/>
        <v>1240</v>
      </c>
      <c r="N11" s="5"/>
      <c r="O11" s="5">
        <f t="shared" ca="1" si="4"/>
        <v>1400</v>
      </c>
      <c r="P11" s="5">
        <f t="shared" ca="1" si="4"/>
        <v>200.5</v>
      </c>
      <c r="Q11" s="5"/>
      <c r="R11" s="5"/>
      <c r="S11" s="7"/>
      <c r="T11" s="5"/>
      <c r="U11" s="7"/>
    </row>
    <row r="12" spans="1:21" x14ac:dyDescent="0.3">
      <c r="B12" t="s">
        <v>27</v>
      </c>
      <c r="C12" s="5">
        <f t="shared" ca="1" si="0"/>
        <v>1250</v>
      </c>
      <c r="D12" s="5">
        <f t="shared" ca="1" si="0"/>
        <v>1460</v>
      </c>
      <c r="E12" s="5"/>
      <c r="F12" s="5">
        <f t="shared" ca="1" si="1"/>
        <v>1020</v>
      </c>
      <c r="G12" s="5">
        <f t="shared" ca="1" si="1"/>
        <v>2009.9999999999998</v>
      </c>
      <c r="H12" s="5"/>
      <c r="I12" s="5">
        <f t="shared" ca="1" si="2"/>
        <v>2040</v>
      </c>
      <c r="J12" s="5">
        <f t="shared" ca="1" si="2"/>
        <v>849.2</v>
      </c>
      <c r="K12" s="5"/>
      <c r="L12" s="5">
        <f t="shared" ca="1" si="3"/>
        <v>7220</v>
      </c>
      <c r="M12" s="5">
        <f t="shared" ca="1" si="3"/>
        <v>1670</v>
      </c>
      <c r="N12" s="5"/>
      <c r="O12" s="5">
        <f t="shared" ca="1" si="4"/>
        <v>4140</v>
      </c>
      <c r="P12" s="5">
        <f t="shared" ca="1" si="4"/>
        <v>1930</v>
      </c>
      <c r="Q12" s="5"/>
      <c r="R12" s="5"/>
      <c r="S12" s="6"/>
      <c r="T12" s="5"/>
      <c r="U12" s="8"/>
    </row>
    <row r="13" spans="1:21" x14ac:dyDescent="0.3">
      <c r="B13" t="s">
        <v>6</v>
      </c>
      <c r="C13" s="5">
        <f t="shared" ca="1" si="0"/>
        <v>398.4</v>
      </c>
      <c r="D13" s="5">
        <f t="shared" ca="1" si="0"/>
        <v>1040</v>
      </c>
      <c r="E13" s="5"/>
      <c r="F13" s="5">
        <f t="shared" ca="1" si="1"/>
        <v>523.79999999999995</v>
      </c>
      <c r="G13" s="5">
        <f t="shared" ca="1" si="1"/>
        <v>794</v>
      </c>
      <c r="H13" s="5"/>
      <c r="I13" s="5">
        <f t="shared" ca="1" si="2"/>
        <v>846.1</v>
      </c>
      <c r="J13" s="5">
        <f t="shared" ca="1" si="2"/>
        <v>53</v>
      </c>
      <c r="K13" s="5"/>
      <c r="L13" s="5">
        <f t="shared" ca="1" si="3"/>
        <v>3140</v>
      </c>
      <c r="M13" s="5">
        <f t="shared" ca="1" si="3"/>
        <v>0</v>
      </c>
      <c r="N13" s="5"/>
      <c r="O13" s="5">
        <f t="shared" ca="1" si="4"/>
        <v>969.2</v>
      </c>
      <c r="P13" s="5">
        <f t="shared" ca="1" si="4"/>
        <v>797</v>
      </c>
      <c r="Q13" s="5"/>
      <c r="R13" s="5"/>
      <c r="S13" s="6"/>
      <c r="T13" s="5"/>
      <c r="U13" s="6"/>
    </row>
    <row r="14" spans="1:21" x14ac:dyDescent="0.3">
      <c r="B14" t="s">
        <v>28</v>
      </c>
      <c r="C14" s="5">
        <f t="shared" ca="1" si="0"/>
        <v>1550</v>
      </c>
      <c r="D14" s="5">
        <f t="shared" ca="1" si="0"/>
        <v>1560</v>
      </c>
      <c r="E14" s="5"/>
      <c r="F14" s="5">
        <f t="shared" ca="1" si="1"/>
        <v>2490</v>
      </c>
      <c r="G14" s="5">
        <f t="shared" ca="1" si="1"/>
        <v>2200</v>
      </c>
      <c r="H14" s="5"/>
      <c r="I14" s="5">
        <f t="shared" ca="1" si="2"/>
        <v>1900</v>
      </c>
      <c r="J14" s="5">
        <f t="shared" ca="1" si="2"/>
        <v>2360</v>
      </c>
      <c r="K14" s="5"/>
      <c r="L14" s="5">
        <f t="shared" ca="1" si="3"/>
        <v>5580</v>
      </c>
      <c r="M14" s="5">
        <f t="shared" ca="1" si="3"/>
        <v>4370</v>
      </c>
      <c r="N14" s="5"/>
      <c r="O14" s="5">
        <f t="shared" ca="1" si="4"/>
        <v>2150</v>
      </c>
      <c r="P14" s="5">
        <f t="shared" ca="1" si="4"/>
        <v>2650</v>
      </c>
      <c r="Q14" s="5"/>
      <c r="R14" s="5"/>
      <c r="S14" s="6"/>
      <c r="T14" s="5"/>
      <c r="U14" s="6"/>
    </row>
    <row r="15" spans="1:21" x14ac:dyDescent="0.3">
      <c r="B15" t="s">
        <v>18</v>
      </c>
      <c r="C15" s="5">
        <f t="shared" ca="1" si="0"/>
        <v>206</v>
      </c>
      <c r="D15" s="5">
        <f t="shared" ca="1" si="0"/>
        <v>427</v>
      </c>
      <c r="E15" s="5"/>
      <c r="F15" s="5">
        <f t="shared" ca="1" si="1"/>
        <v>443</v>
      </c>
      <c r="G15" s="5">
        <f t="shared" ca="1" si="1"/>
        <v>278</v>
      </c>
      <c r="H15" s="5"/>
      <c r="I15" s="5">
        <f t="shared" ca="1" si="2"/>
        <v>2490</v>
      </c>
      <c r="J15" s="5">
        <f t="shared" ca="1" si="2"/>
        <v>174</v>
      </c>
      <c r="K15" s="5"/>
      <c r="L15" s="5">
        <f t="shared" ca="1" si="3"/>
        <v>3910</v>
      </c>
      <c r="M15" s="5">
        <f t="shared" ca="1" si="3"/>
        <v>1500</v>
      </c>
      <c r="N15" s="5"/>
      <c r="O15" s="5">
        <f t="shared" ca="1" si="4"/>
        <v>828</v>
      </c>
      <c r="P15" s="5">
        <f t="shared" ca="1" si="4"/>
        <v>303</v>
      </c>
      <c r="Q15" s="5"/>
      <c r="R15" s="5"/>
      <c r="S15" s="6"/>
      <c r="T15" s="5"/>
      <c r="U15" s="6"/>
    </row>
    <row r="16" spans="1:21" x14ac:dyDescent="0.3">
      <c r="B16" t="s">
        <v>31</v>
      </c>
      <c r="C16" s="5">
        <f t="shared" ca="1" si="0"/>
        <v>449.4</v>
      </c>
      <c r="D16" s="5">
        <f t="shared" ca="1" si="0"/>
        <v>560.6</v>
      </c>
      <c r="E16" s="5"/>
      <c r="F16" s="5">
        <f t="shared" ca="1" si="1"/>
        <v>424.4</v>
      </c>
      <c r="G16" s="5">
        <f t="shared" ca="1" si="1"/>
        <v>1240</v>
      </c>
      <c r="H16" s="5"/>
      <c r="I16" s="5">
        <f t="shared" ca="1" si="2"/>
        <v>1490</v>
      </c>
      <c r="J16" s="5">
        <f t="shared" ca="1" si="2"/>
        <v>889</v>
      </c>
      <c r="K16" s="5"/>
      <c r="L16" s="5">
        <f t="shared" ca="1" si="3"/>
        <v>2330</v>
      </c>
      <c r="M16" s="5">
        <f t="shared" ca="1" si="3"/>
        <v>896</v>
      </c>
      <c r="N16" s="5"/>
      <c r="O16" s="5">
        <f t="shared" ca="1" si="4"/>
        <v>791</v>
      </c>
      <c r="P16" s="5">
        <f t="shared" ca="1" si="4"/>
        <v>110.6</v>
      </c>
      <c r="Q16" s="5"/>
      <c r="R16" s="5"/>
      <c r="S16" s="6"/>
      <c r="T16" s="5"/>
      <c r="U16" s="6"/>
    </row>
    <row r="17" spans="2:21" x14ac:dyDescent="0.3">
      <c r="B17" t="s">
        <v>51</v>
      </c>
      <c r="C17" s="5">
        <f t="shared" ca="1" si="0"/>
        <v>879.8</v>
      </c>
      <c r="D17" s="5">
        <f t="shared" ca="1" si="0"/>
        <v>314.89999999999998</v>
      </c>
      <c r="E17" s="5"/>
      <c r="F17" s="5">
        <f t="shared" ca="1" si="1"/>
        <v>1590</v>
      </c>
      <c r="G17" s="5">
        <f t="shared" ca="1" si="1"/>
        <v>676.8</v>
      </c>
      <c r="H17" s="5"/>
      <c r="I17" s="5">
        <f t="shared" ca="1" si="2"/>
        <v>1640</v>
      </c>
      <c r="J17" s="5">
        <f t="shared" ca="1" si="2"/>
        <v>660.2</v>
      </c>
      <c r="K17" s="5"/>
      <c r="L17" s="5">
        <f t="shared" ca="1" si="3"/>
        <v>4050</v>
      </c>
      <c r="M17" s="5">
        <f t="shared" ca="1" si="3"/>
        <v>1740</v>
      </c>
      <c r="N17" s="5"/>
      <c r="O17" s="5">
        <f t="shared" ca="1" si="4"/>
        <v>1950</v>
      </c>
      <c r="P17" s="5">
        <f t="shared" ca="1" si="4"/>
        <v>453.2</v>
      </c>
      <c r="Q17" s="5"/>
      <c r="R17" s="5"/>
      <c r="S17" s="6"/>
      <c r="T17" s="5"/>
      <c r="U17" s="6"/>
    </row>
    <row r="18" spans="2:21" x14ac:dyDescent="0.3">
      <c r="B18" t="s">
        <v>40</v>
      </c>
      <c r="C18" s="5">
        <f t="shared" ca="1" si="0"/>
        <v>731</v>
      </c>
      <c r="D18" s="5">
        <f t="shared" ca="1" si="0"/>
        <v>1020</v>
      </c>
      <c r="E18" s="5"/>
      <c r="F18" s="5">
        <f t="shared" ca="1" si="1"/>
        <v>1130</v>
      </c>
      <c r="G18" s="5">
        <f t="shared" ca="1" si="1"/>
        <v>582.29999999999995</v>
      </c>
      <c r="H18" s="5"/>
      <c r="I18" s="5">
        <f t="shared" ca="1" si="2"/>
        <v>1610</v>
      </c>
      <c r="J18" s="5">
        <f t="shared" ca="1" si="2"/>
        <v>929.3</v>
      </c>
      <c r="K18" s="5"/>
      <c r="L18" s="5">
        <f t="shared" ca="1" si="3"/>
        <v>3640</v>
      </c>
      <c r="M18" s="5">
        <f t="shared" ca="1" si="3"/>
        <v>1350</v>
      </c>
      <c r="N18" s="5"/>
      <c r="O18" s="5">
        <f t="shared" ca="1" si="4"/>
        <v>1760</v>
      </c>
      <c r="P18" s="5">
        <f t="shared" ca="1" si="4"/>
        <v>554.29999999999995</v>
      </c>
      <c r="Q18" s="5"/>
      <c r="R18" s="5"/>
      <c r="S18" s="6"/>
      <c r="T18" s="5"/>
    </row>
    <row r="19" spans="2:21" x14ac:dyDescent="0.3">
      <c r="B19" t="s">
        <v>0</v>
      </c>
      <c r="C19" s="5">
        <f t="shared" ca="1" si="0"/>
        <v>396.4</v>
      </c>
      <c r="D19" s="5">
        <f t="shared" ca="1" si="0"/>
        <v>1190</v>
      </c>
      <c r="E19" s="5"/>
      <c r="F19" s="5">
        <f t="shared" ca="1" si="1"/>
        <v>1130</v>
      </c>
      <c r="G19" s="5">
        <f t="shared" ca="1" si="1"/>
        <v>793</v>
      </c>
      <c r="H19" s="5"/>
      <c r="I19" s="5">
        <f t="shared" ca="1" si="2"/>
        <v>1520</v>
      </c>
      <c r="J19" s="5">
        <f t="shared" ca="1" si="2"/>
        <v>215</v>
      </c>
      <c r="K19" s="5"/>
      <c r="L19" s="5">
        <f t="shared" ca="1" si="3"/>
        <v>2370</v>
      </c>
      <c r="M19" s="5">
        <f t="shared" ca="1" si="3"/>
        <v>3610</v>
      </c>
      <c r="N19" s="5"/>
      <c r="O19" s="5">
        <f t="shared" ca="1" si="4"/>
        <v>1230</v>
      </c>
      <c r="P19" s="5">
        <f t="shared" ca="1" si="4"/>
        <v>1450</v>
      </c>
      <c r="Q19" s="5"/>
      <c r="R19" s="5"/>
      <c r="S19" s="6"/>
      <c r="T19" s="5"/>
    </row>
    <row r="20" spans="2:21" x14ac:dyDescent="0.3">
      <c r="B20" t="s">
        <v>21</v>
      </c>
      <c r="C20" s="5">
        <f t="shared" ca="1" si="0"/>
        <v>423.1</v>
      </c>
      <c r="D20" s="5">
        <f t="shared" ca="1" si="0"/>
        <v>622</v>
      </c>
      <c r="E20" s="5"/>
      <c r="F20" s="5">
        <f t="shared" ca="1" si="1"/>
        <v>492</v>
      </c>
      <c r="G20" s="5">
        <f t="shared" ca="1" si="1"/>
        <v>774.3</v>
      </c>
      <c r="H20" s="5"/>
      <c r="I20" s="5">
        <f t="shared" ca="1" si="2"/>
        <v>879</v>
      </c>
      <c r="J20" s="5">
        <f t="shared" ca="1" si="2"/>
        <v>757.3</v>
      </c>
      <c r="K20" s="5"/>
      <c r="L20" s="5">
        <f t="shared" ca="1" si="3"/>
        <v>2130</v>
      </c>
      <c r="M20" s="5">
        <f t="shared" ca="1" si="3"/>
        <v>1130</v>
      </c>
      <c r="N20" s="5"/>
      <c r="O20" s="5">
        <f t="shared" ca="1" si="4"/>
        <v>1030</v>
      </c>
      <c r="P20" s="5">
        <f t="shared" ca="1" si="4"/>
        <v>192.8</v>
      </c>
      <c r="Q20" s="5"/>
      <c r="R20" s="5"/>
      <c r="S20" s="6"/>
      <c r="T20" s="5"/>
    </row>
    <row r="21" spans="2:21" x14ac:dyDescent="0.3">
      <c r="B21" t="s">
        <v>15</v>
      </c>
      <c r="C21" s="5">
        <f t="shared" ca="1" si="0"/>
        <v>1020</v>
      </c>
      <c r="D21" s="5">
        <f t="shared" ca="1" si="0"/>
        <v>458</v>
      </c>
      <c r="E21" s="5"/>
      <c r="F21" s="5">
        <f t="shared" ca="1" si="1"/>
        <v>1850</v>
      </c>
      <c r="G21" s="5">
        <f t="shared" ca="1" si="1"/>
        <v>558.20000000000005</v>
      </c>
      <c r="H21" s="5"/>
      <c r="I21" s="5">
        <f t="shared" ca="1" si="2"/>
        <v>1490</v>
      </c>
      <c r="J21" s="5">
        <f t="shared" ca="1" si="2"/>
        <v>897</v>
      </c>
      <c r="K21" s="5"/>
      <c r="L21" s="5">
        <f t="shared" ca="1" si="3"/>
        <v>3160</v>
      </c>
      <c r="M21" s="5">
        <f t="shared" ca="1" si="3"/>
        <v>826.3</v>
      </c>
      <c r="N21" s="5"/>
      <c r="O21" s="5">
        <f t="shared" ca="1" si="4"/>
        <v>1270</v>
      </c>
      <c r="P21" s="5">
        <f t="shared" ca="1" si="4"/>
        <v>472.4</v>
      </c>
      <c r="Q21" s="5"/>
      <c r="R21" s="5"/>
      <c r="S21" s="6"/>
      <c r="T21" s="5"/>
    </row>
    <row r="22" spans="2:21" x14ac:dyDescent="0.3">
      <c r="B22" t="s">
        <v>23</v>
      </c>
      <c r="C22" s="5">
        <f t="shared" ca="1" si="0"/>
        <v>356.8</v>
      </c>
      <c r="D22" s="5">
        <f t="shared" ca="1" si="0"/>
        <v>810.1</v>
      </c>
      <c r="E22" s="5"/>
      <c r="F22" s="5">
        <f t="shared" ca="1" si="1"/>
        <v>630.20000000000005</v>
      </c>
      <c r="G22" s="5">
        <f t="shared" ca="1" si="1"/>
        <v>579.29999999999995</v>
      </c>
      <c r="H22" s="5"/>
      <c r="I22" s="5">
        <f t="shared" ca="1" si="2"/>
        <v>882</v>
      </c>
      <c r="J22" s="5">
        <f t="shared" ca="1" si="2"/>
        <v>860.2</v>
      </c>
      <c r="K22" s="5"/>
      <c r="L22" s="5">
        <f t="shared" ca="1" si="3"/>
        <v>2280</v>
      </c>
      <c r="M22" s="5">
        <f t="shared" ca="1" si="3"/>
        <v>1460</v>
      </c>
      <c r="N22" s="5"/>
      <c r="O22" s="5">
        <f t="shared" ca="1" si="4"/>
        <v>854.8</v>
      </c>
      <c r="P22" s="5">
        <f t="shared" ca="1" si="4"/>
        <v>232</v>
      </c>
      <c r="Q22" s="5"/>
      <c r="R22" s="5"/>
      <c r="S22" s="6"/>
      <c r="T22" s="5"/>
    </row>
    <row r="23" spans="2:21" x14ac:dyDescent="0.3">
      <c r="B23" t="s">
        <v>13</v>
      </c>
      <c r="C23" s="5">
        <f t="shared" ca="1" si="0"/>
        <v>889.8</v>
      </c>
      <c r="D23" s="5">
        <f t="shared" ca="1" si="0"/>
        <v>505.7</v>
      </c>
      <c r="E23" s="5"/>
      <c r="F23" s="5">
        <f t="shared" ca="1" si="1"/>
        <v>1470</v>
      </c>
      <c r="G23" s="5">
        <f t="shared" ca="1" si="1"/>
        <v>733.6</v>
      </c>
      <c r="H23" s="5"/>
      <c r="I23" s="5">
        <f t="shared" ca="1" si="2"/>
        <v>1090</v>
      </c>
      <c r="J23" s="5">
        <f t="shared" ca="1" si="2"/>
        <v>654.5</v>
      </c>
      <c r="K23" s="5"/>
      <c r="L23" s="5">
        <f t="shared" ca="1" si="3"/>
        <v>3130</v>
      </c>
      <c r="M23" s="5">
        <f t="shared" ca="1" si="3"/>
        <v>764.2</v>
      </c>
      <c r="N23" s="5"/>
      <c r="O23" s="5">
        <f t="shared" ca="1" si="4"/>
        <v>1320</v>
      </c>
      <c r="P23" s="5">
        <f t="shared" ca="1" si="4"/>
        <v>729.9</v>
      </c>
      <c r="Q23" s="5"/>
      <c r="R23" s="5"/>
      <c r="S23" s="6"/>
      <c r="T23" s="5"/>
    </row>
    <row r="24" spans="2:21" x14ac:dyDescent="0.3">
      <c r="B24" t="s">
        <v>16</v>
      </c>
      <c r="C24" s="5">
        <f t="shared" ca="1" si="0"/>
        <v>353.2</v>
      </c>
      <c r="D24" s="5">
        <f t="shared" ca="1" si="0"/>
        <v>579.9</v>
      </c>
      <c r="E24" s="5"/>
      <c r="F24" s="5">
        <f t="shared" ca="1" si="1"/>
        <v>1090</v>
      </c>
      <c r="G24" s="5">
        <f t="shared" ca="1" si="1"/>
        <v>772.3</v>
      </c>
      <c r="H24" s="5"/>
      <c r="I24" s="5">
        <f t="shared" ca="1" si="2"/>
        <v>1500</v>
      </c>
      <c r="J24" s="5">
        <f t="shared" ca="1" si="2"/>
        <v>1540</v>
      </c>
      <c r="K24" s="5"/>
      <c r="L24" s="5">
        <f t="shared" ca="1" si="3"/>
        <v>2860</v>
      </c>
      <c r="M24" s="5">
        <f t="shared" ca="1" si="3"/>
        <v>547.79999999999995</v>
      </c>
      <c r="N24" s="5"/>
      <c r="O24" s="5">
        <f t="shared" ca="1" si="4"/>
        <v>1210</v>
      </c>
      <c r="P24" s="5">
        <f t="shared" ca="1" si="4"/>
        <v>428.8</v>
      </c>
      <c r="Q24" s="5"/>
      <c r="R24" s="5"/>
      <c r="S24" s="6"/>
      <c r="T24" s="5"/>
    </row>
    <row r="25" spans="2:21" x14ac:dyDescent="0.3">
      <c r="B25" t="s">
        <v>5</v>
      </c>
      <c r="C25" s="5">
        <f t="shared" ca="1" si="0"/>
        <v>552</v>
      </c>
      <c r="D25" s="5">
        <f t="shared" ca="1" si="0"/>
        <v>596.9</v>
      </c>
      <c r="E25" s="5"/>
      <c r="F25" s="5">
        <f t="shared" ca="1" si="1"/>
        <v>1510</v>
      </c>
      <c r="G25" s="5">
        <f t="shared" ca="1" si="1"/>
        <v>545.1</v>
      </c>
      <c r="H25" s="5"/>
      <c r="I25" s="5">
        <f t="shared" ca="1" si="2"/>
        <v>1060</v>
      </c>
      <c r="J25" s="5">
        <f t="shared" ca="1" si="2"/>
        <v>686.4</v>
      </c>
      <c r="K25" s="5"/>
      <c r="L25" s="5">
        <f t="shared" ca="1" si="3"/>
        <v>3050</v>
      </c>
      <c r="M25" s="5">
        <f t="shared" ca="1" si="3"/>
        <v>993.5</v>
      </c>
      <c r="N25" s="5"/>
      <c r="O25" s="5">
        <f t="shared" ca="1" si="4"/>
        <v>1450</v>
      </c>
      <c r="P25" s="5">
        <f t="shared" ca="1" si="4"/>
        <v>202.9</v>
      </c>
      <c r="Q25" s="5"/>
      <c r="R25" s="5"/>
      <c r="S25" s="6"/>
      <c r="T25" s="5"/>
    </row>
    <row r="26" spans="2:21" x14ac:dyDescent="0.3">
      <c r="B26" t="s">
        <v>11</v>
      </c>
      <c r="C26" s="5">
        <f t="shared" ca="1" si="0"/>
        <v>807</v>
      </c>
      <c r="D26" s="5">
        <f t="shared" ca="1" si="0"/>
        <v>430.2</v>
      </c>
      <c r="E26" s="5"/>
      <c r="F26" s="5">
        <f t="shared" ca="1" si="1"/>
        <v>1230</v>
      </c>
      <c r="G26" s="5">
        <f t="shared" ca="1" si="1"/>
        <v>718.7</v>
      </c>
      <c r="H26" s="5"/>
      <c r="I26" s="5">
        <f t="shared" ca="1" si="2"/>
        <v>1200</v>
      </c>
      <c r="J26" s="5">
        <f t="shared" ca="1" si="2"/>
        <v>557.70000000000005</v>
      </c>
      <c r="K26" s="5"/>
      <c r="L26" s="5">
        <f t="shared" ca="1" si="3"/>
        <v>3270</v>
      </c>
      <c r="M26" s="5">
        <f t="shared" ca="1" si="3"/>
        <v>826.4</v>
      </c>
      <c r="N26" s="5"/>
      <c r="O26" s="5">
        <f t="shared" ca="1" si="4"/>
        <v>1670</v>
      </c>
      <c r="P26" s="5">
        <f t="shared" ca="1" si="4"/>
        <v>535.20000000000005</v>
      </c>
      <c r="Q26" s="5"/>
      <c r="R26" s="5"/>
      <c r="S26" s="6"/>
      <c r="T26" s="5"/>
    </row>
    <row r="27" spans="2:21" x14ac:dyDescent="0.3">
      <c r="B27" t="s">
        <v>9</v>
      </c>
      <c r="C27" s="5">
        <f t="shared" ca="1" si="0"/>
        <v>668.7</v>
      </c>
      <c r="D27" s="5">
        <f t="shared" ca="1" si="0"/>
        <v>266.5</v>
      </c>
      <c r="E27" s="5"/>
      <c r="F27" s="5">
        <f t="shared" ca="1" si="1"/>
        <v>1290</v>
      </c>
      <c r="G27" s="5">
        <f t="shared" ca="1" si="1"/>
        <v>314.60000000000002</v>
      </c>
      <c r="H27" s="5"/>
      <c r="I27" s="5">
        <f t="shared" ca="1" si="2"/>
        <v>1030</v>
      </c>
      <c r="J27" s="5">
        <f t="shared" ca="1" si="2"/>
        <v>782.4</v>
      </c>
      <c r="K27" s="5"/>
      <c r="L27" s="5">
        <f t="shared" ca="1" si="3"/>
        <v>2560</v>
      </c>
      <c r="M27" s="5">
        <f t="shared" ca="1" si="3"/>
        <v>1000</v>
      </c>
      <c r="N27" s="5"/>
      <c r="O27" s="5">
        <f t="shared" ca="1" si="4"/>
        <v>1360</v>
      </c>
      <c r="P27" s="5">
        <f t="shared" ca="1" si="4"/>
        <v>2270</v>
      </c>
      <c r="Q27" s="5"/>
      <c r="R27" s="5"/>
      <c r="S27" s="6"/>
      <c r="T27" s="5"/>
    </row>
    <row r="28" spans="2:21" x14ac:dyDescent="0.3">
      <c r="B28" t="s">
        <v>32</v>
      </c>
      <c r="C28" s="5">
        <f t="shared" ca="1" si="0"/>
        <v>397.3</v>
      </c>
      <c r="D28" s="5">
        <f t="shared" ca="1" si="0"/>
        <v>253.4</v>
      </c>
      <c r="E28" s="5"/>
      <c r="F28" s="5">
        <f t="shared" ca="1" si="1"/>
        <v>720.4</v>
      </c>
      <c r="G28" s="5">
        <f t="shared" ca="1" si="1"/>
        <v>261.8</v>
      </c>
      <c r="H28" s="5"/>
      <c r="I28" s="5">
        <f t="shared" ca="1" si="2"/>
        <v>999.7</v>
      </c>
      <c r="J28" s="5">
        <f t="shared" ca="1" si="2"/>
        <v>926.9</v>
      </c>
      <c r="K28" s="5"/>
      <c r="L28" s="5">
        <f t="shared" ca="1" si="3"/>
        <v>2700</v>
      </c>
      <c r="M28" s="5">
        <f t="shared" ca="1" si="3"/>
        <v>1000</v>
      </c>
      <c r="N28" s="5"/>
      <c r="O28" s="5">
        <f t="shared" ca="1" si="4"/>
        <v>1130</v>
      </c>
      <c r="P28" s="5">
        <f t="shared" ca="1" si="4"/>
        <v>697.4</v>
      </c>
      <c r="Q28" s="5"/>
      <c r="R28" s="5"/>
      <c r="S28" s="6"/>
      <c r="T28" s="5"/>
    </row>
    <row r="29" spans="2:21" x14ac:dyDescent="0.3">
      <c r="B29" t="s">
        <v>30</v>
      </c>
      <c r="C29" s="5">
        <f t="shared" ca="1" si="0"/>
        <v>403.4</v>
      </c>
      <c r="D29" s="5">
        <f t="shared" ca="1" si="0"/>
        <v>85.1</v>
      </c>
      <c r="E29" s="5"/>
      <c r="F29" s="5">
        <f t="shared" ca="1" si="1"/>
        <v>685</v>
      </c>
      <c r="G29" s="5">
        <f t="shared" ca="1" si="1"/>
        <v>805.8</v>
      </c>
      <c r="H29" s="5"/>
      <c r="I29" s="5">
        <f t="shared" ca="1" si="2"/>
        <v>1010</v>
      </c>
      <c r="J29" s="5">
        <f t="shared" ca="1" si="2"/>
        <v>575.4</v>
      </c>
      <c r="K29" s="5"/>
      <c r="L29" s="5">
        <f t="shared" ca="1" si="3"/>
        <v>2390</v>
      </c>
      <c r="M29" s="5">
        <f t="shared" ca="1" si="3"/>
        <v>1080</v>
      </c>
      <c r="N29" s="5"/>
      <c r="O29" s="5">
        <f t="shared" ca="1" si="4"/>
        <v>1090</v>
      </c>
      <c r="P29" s="5">
        <f t="shared" ca="1" si="4"/>
        <v>288.8</v>
      </c>
      <c r="Q29" s="5"/>
      <c r="R29" s="5"/>
      <c r="S29" s="6"/>
      <c r="T29" s="5"/>
    </row>
    <row r="30" spans="2:21" x14ac:dyDescent="0.3">
      <c r="B30" t="s">
        <v>25</v>
      </c>
      <c r="C30" s="5">
        <f t="shared" ca="1" si="0"/>
        <v>155</v>
      </c>
      <c r="D30" s="5">
        <f t="shared" ca="1" si="0"/>
        <v>63</v>
      </c>
      <c r="E30" s="5"/>
      <c r="F30" s="5">
        <f t="shared" ca="1" si="1"/>
        <v>479</v>
      </c>
      <c r="G30" s="5">
        <f t="shared" ca="1" si="1"/>
        <v>130</v>
      </c>
      <c r="H30" s="5"/>
      <c r="I30" s="5">
        <f t="shared" ca="1" si="2"/>
        <v>1490</v>
      </c>
      <c r="J30" s="5">
        <f t="shared" ca="1" si="2"/>
        <v>44</v>
      </c>
      <c r="K30" s="5"/>
      <c r="L30" s="5">
        <f t="shared" ca="1" si="3"/>
        <v>2960</v>
      </c>
      <c r="M30" s="5">
        <f t="shared" ca="1" si="3"/>
        <v>856</v>
      </c>
      <c r="N30" s="5"/>
      <c r="O30" s="5">
        <f t="shared" ca="1" si="4"/>
        <v>975</v>
      </c>
      <c r="P30" s="5">
        <f t="shared" ca="1" si="4"/>
        <v>347</v>
      </c>
      <c r="Q30" s="5"/>
      <c r="R30" s="5"/>
      <c r="S30" s="6"/>
      <c r="T30" s="5"/>
    </row>
    <row r="31" spans="2:21" x14ac:dyDescent="0.3">
      <c r="B31" t="s">
        <v>24</v>
      </c>
      <c r="C31" s="5">
        <f t="shared" ca="1" si="0"/>
        <v>122</v>
      </c>
      <c r="D31" s="5">
        <f t="shared" ca="1" si="0"/>
        <v>59</v>
      </c>
      <c r="E31" s="5"/>
      <c r="F31" s="5">
        <f t="shared" ca="1" si="1"/>
        <v>370</v>
      </c>
      <c r="G31" s="5">
        <f t="shared" ca="1" si="1"/>
        <v>143</v>
      </c>
      <c r="H31" s="5"/>
      <c r="I31" s="5">
        <f t="shared" ca="1" si="2"/>
        <v>856</v>
      </c>
      <c r="J31" s="5">
        <f t="shared" ca="1" si="2"/>
        <v>166</v>
      </c>
      <c r="K31" s="5"/>
      <c r="L31" s="5">
        <f t="shared" ca="1" si="3"/>
        <v>622</v>
      </c>
      <c r="M31" s="5">
        <f t="shared" ca="1" si="3"/>
        <v>238</v>
      </c>
      <c r="N31" s="5"/>
      <c r="O31" s="5">
        <f t="shared" ca="1" si="4"/>
        <v>582</v>
      </c>
      <c r="P31" s="5">
        <f t="shared" ca="1" si="4"/>
        <v>228</v>
      </c>
      <c r="Q31" s="5"/>
      <c r="R31" s="5"/>
      <c r="S31" s="6"/>
      <c r="T31" s="5"/>
    </row>
    <row r="32" spans="2:21" x14ac:dyDescent="0.3">
      <c r="R32" s="5"/>
      <c r="T32" s="5"/>
    </row>
    <row r="35" spans="2:17" x14ac:dyDescent="0.3">
      <c r="B35" s="19" t="s">
        <v>139</v>
      </c>
      <c r="C35" s="19" t="str">
        <f>C3</f>
        <v>100_txt_posts</v>
      </c>
      <c r="D35" s="19" t="str">
        <f t="shared" ref="D35" si="5">D3</f>
        <v>DB_100_txt_posts</v>
      </c>
      <c r="E35" s="19"/>
      <c r="F35" s="19" t="str">
        <f>F3</f>
        <v>1000_txt_posts</v>
      </c>
      <c r="G35" s="19" t="str">
        <f t="shared" ref="G35" si="6">G3</f>
        <v>DB_1000_txt_posts</v>
      </c>
      <c r="H35" s="19"/>
      <c r="I35" s="19" t="str">
        <f>I3</f>
        <v>2000_txt_posts</v>
      </c>
      <c r="J35" s="19" t="str">
        <f t="shared" ref="J35" si="7">J3</f>
        <v>DB_2000_txt_posts</v>
      </c>
      <c r="K35" s="19"/>
      <c r="L35" s="19" t="str">
        <f>L3</f>
        <v>5000_txt_posts</v>
      </c>
      <c r="M35" s="19" t="str">
        <f t="shared" ref="M35" si="8">M3</f>
        <v>DB_5000_txt_posts</v>
      </c>
      <c r="N35" s="19"/>
      <c r="O35" s="19" t="str">
        <f>O3</f>
        <v>1000_img_posts</v>
      </c>
      <c r="P35" s="19" t="str">
        <f t="shared" ref="P35" si="9">P3</f>
        <v>DB_1000_img_posts</v>
      </c>
      <c r="Q35" s="19"/>
    </row>
    <row r="36" spans="2:17" x14ac:dyDescent="0.3">
      <c r="B36" s="11" t="s">
        <v>120</v>
      </c>
      <c r="C36" s="14">
        <f ca="1">VLOOKUP($B36,MIX_Avg!$B:$P,COLUMN()-1,0)</f>
        <v>33.299999999999997</v>
      </c>
      <c r="D36" s="14">
        <f ca="1">VLOOKUP($B36,MIX_Avg!$B:$P,COLUMN()-1,0)</f>
        <v>31.1</v>
      </c>
      <c r="E36" s="14">
        <f>VLOOKUP($B36,MIX_Avg!$B:$P,COLUMN()-1,0)</f>
        <v>0</v>
      </c>
      <c r="F36" s="14">
        <f ca="1">VLOOKUP($B36,MIX_Avg!$B:$P,COLUMN()-1,0)</f>
        <v>27.9</v>
      </c>
      <c r="G36" s="14">
        <f ca="1">VLOOKUP($B36,MIX_Avg!$B:$P,COLUMN()-1,0)</f>
        <v>30.2</v>
      </c>
      <c r="H36" s="14"/>
      <c r="I36" s="14">
        <f ca="1">VLOOKUP($B36,MIX_Avg!$B:$P,COLUMN()-1,0)</f>
        <v>21.9</v>
      </c>
      <c r="J36" s="14">
        <f ca="1">VLOOKUP($B36,MIX_Avg!$B:$P,COLUMN()-1,0)</f>
        <v>28.8</v>
      </c>
      <c r="K36" s="14"/>
      <c r="L36" s="14">
        <f ca="1">VLOOKUP($B36,MIX_Avg!$B:$P,COLUMN()-1,0)</f>
        <v>11.4</v>
      </c>
      <c r="M36" s="14">
        <f ca="1">VLOOKUP($B36,MIX_Avg!$B:$P,COLUMN()-1,0)</f>
        <v>20</v>
      </c>
      <c r="N36" s="14"/>
      <c r="O36" s="14">
        <f ca="1">VLOOKUP($B36,MIX_Avg!$B:$P,COLUMN()-1,0)</f>
        <v>23.8</v>
      </c>
      <c r="P36" s="14">
        <f ca="1">VLOOKUP($B36,MIX_Avg!$B:$P,COLUMN()-1,0)</f>
        <v>29.3</v>
      </c>
      <c r="Q36" s="14"/>
    </row>
    <row r="37" spans="2:17" x14ac:dyDescent="0.3">
      <c r="B37" s="11" t="s">
        <v>122</v>
      </c>
      <c r="C37" s="14">
        <f ca="1">VLOOKUP($B37,MIX_Avg!$B:$P,COLUMN()-1,0)</f>
        <v>92.6</v>
      </c>
      <c r="D37" s="14">
        <f ca="1">VLOOKUP($B37,MIX_Avg!$B:$P,COLUMN()-1,0)</f>
        <v>73</v>
      </c>
      <c r="E37" s="14">
        <f>VLOOKUP($B37,MIX_Avg!$B:$P,COLUMN()-1,0)</f>
        <v>0</v>
      </c>
      <c r="F37" s="14">
        <f ca="1">VLOOKUP($B37,MIX_Avg!$B:$P,COLUMN()-1,0)</f>
        <v>97.8</v>
      </c>
      <c r="G37" s="14">
        <f ca="1">VLOOKUP($B37,MIX_Avg!$B:$P,COLUMN()-1,0)</f>
        <v>81.7</v>
      </c>
      <c r="H37" s="14"/>
      <c r="I37" s="14">
        <f ca="1">VLOOKUP($B37,MIX_Avg!$B:$P,COLUMN()-1,0)</f>
        <v>97.4</v>
      </c>
      <c r="J37" s="14">
        <f ca="1">VLOOKUP($B37,MIX_Avg!$B:$P,COLUMN()-1,0)</f>
        <v>82.3</v>
      </c>
      <c r="K37" s="14"/>
      <c r="L37" s="14">
        <f ca="1">VLOOKUP($B37,MIX_Avg!$B:$P,COLUMN()-1,0)</f>
        <v>98.9</v>
      </c>
      <c r="M37" s="14">
        <f ca="1">VLOOKUP($B37,MIX_Avg!$B:$P,COLUMN()-1,0)</f>
        <v>96.5</v>
      </c>
      <c r="N37" s="14"/>
      <c r="O37" s="14">
        <f ca="1">VLOOKUP($B37,MIX_Avg!$B:$P,COLUMN()-1,0)</f>
        <v>99</v>
      </c>
      <c r="P37" s="14">
        <f ca="1">VLOOKUP($B37,MIX_Avg!$B:$P,COLUMN()-1,0)</f>
        <v>81.599999999999994</v>
      </c>
      <c r="Q37" s="14"/>
    </row>
    <row r="38" spans="2:17" x14ac:dyDescent="0.3">
      <c r="B38" s="11" t="s">
        <v>124</v>
      </c>
      <c r="C38" s="14">
        <f ca="1">VLOOKUP($B38,MIX_Avg!$B:$P,COLUMN()-1,0)</f>
        <v>83.7</v>
      </c>
      <c r="D38" s="14">
        <f ca="1">VLOOKUP($B38,MIX_Avg!$B:$P,COLUMN()-1,0)</f>
        <v>82.2</v>
      </c>
      <c r="E38" s="14">
        <f>VLOOKUP($B38,MIX_Avg!$B:$P,COLUMN()-1,0)</f>
        <v>0</v>
      </c>
      <c r="F38" s="14">
        <f ca="1">VLOOKUP($B38,MIX_Avg!$B:$P,COLUMN()-1,0)</f>
        <v>84.5</v>
      </c>
      <c r="G38" s="14">
        <f ca="1">VLOOKUP($B38,MIX_Avg!$B:$P,COLUMN()-1,0)</f>
        <v>84.1</v>
      </c>
      <c r="H38" s="14"/>
      <c r="I38" s="14">
        <f ca="1">VLOOKUP($B38,MIX_Avg!$B:$P,COLUMN()-1,0)</f>
        <v>83.9</v>
      </c>
      <c r="J38" s="14">
        <f ca="1">VLOOKUP($B38,MIX_Avg!$B:$P,COLUMN()-1,0)</f>
        <v>83.2</v>
      </c>
      <c r="K38" s="14"/>
      <c r="L38" s="14">
        <f ca="1">VLOOKUP($B38,MIX_Avg!$B:$P,COLUMN()-1,0)</f>
        <v>80.599999999999994</v>
      </c>
      <c r="M38" s="14">
        <f ca="1">VLOOKUP($B38,MIX_Avg!$B:$P,COLUMN()-1,0)</f>
        <v>82.9</v>
      </c>
      <c r="N38" s="14"/>
      <c r="O38" s="14">
        <f ca="1">VLOOKUP($B38,MIX_Avg!$B:$P,COLUMN()-1,0)</f>
        <v>83.2</v>
      </c>
      <c r="P38" s="14">
        <f ca="1">VLOOKUP($B38,MIX_Avg!$B:$P,COLUMN()-1,0)</f>
        <v>83.4</v>
      </c>
      <c r="Q38" s="14"/>
    </row>
    <row r="39" spans="2:17" x14ac:dyDescent="0.3">
      <c r="B39" s="11" t="s">
        <v>128</v>
      </c>
      <c r="C39" s="18">
        <f ca="1">VLOOKUP($B39,MIX_Avg!$B:$P,COLUMN()-1,0)</f>
        <v>9.3026346390245526E-2</v>
      </c>
      <c r="D39" s="18">
        <f ca="1">VLOOKUP($B39,MIX_Avg!$B:$P,COLUMN()-1,0)</f>
        <v>3.5695163305372118E-2</v>
      </c>
      <c r="E39" s="18">
        <f>VLOOKUP($B39,MIX_Avg!$B:$P,COLUMN()-1,0)</f>
        <v>0</v>
      </c>
      <c r="F39" s="18">
        <f ca="1">VLOOKUP($B39,MIX_Avg!$B:$P,COLUMN()-1,0)</f>
        <v>0.3405266283904177</v>
      </c>
      <c r="G39" s="18">
        <f ca="1">VLOOKUP($B39,MIX_Avg!$B:$P,COLUMN()-1,0)</f>
        <v>0.2885212373543698</v>
      </c>
      <c r="H39" s="18"/>
      <c r="I39" s="18">
        <f ca="1">VLOOKUP($B39,MIX_Avg!$B:$P,COLUMN()-1,0)</f>
        <v>0.60688818085267793</v>
      </c>
      <c r="J39" s="18">
        <f ca="1">VLOOKUP($B39,MIX_Avg!$B:$P,COLUMN()-1,0)</f>
        <v>0.51008667638260341</v>
      </c>
      <c r="K39" s="18"/>
      <c r="L39" s="18">
        <f ca="1">VLOOKUP($B39,MIX_Avg!$B:$P,COLUMN()-1,0)</f>
        <v>0.65548486601118183</v>
      </c>
      <c r="M39" s="18">
        <f ca="1">VLOOKUP($B39,MIX_Avg!$B:$P,COLUMN()-1,0)</f>
        <v>0.79960019990004993</v>
      </c>
      <c r="N39" s="18"/>
      <c r="O39" s="18">
        <f ca="1">VLOOKUP($B39,MIX_Avg!$B:$P,COLUMN()-1,0)</f>
        <v>0.32011134307585243</v>
      </c>
      <c r="P39" s="18">
        <f ca="1">VLOOKUP($B39,MIX_Avg!$B:$P,COLUMN()-1,0)</f>
        <v>0.27665138136203432</v>
      </c>
      <c r="Q39" s="1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9AC57-7CF5-432A-BC44-996221848198}">
  <sheetPr>
    <tabColor theme="9" tint="0.59999389629810485"/>
  </sheetPr>
  <dimension ref="B1:T45"/>
  <sheetViews>
    <sheetView topLeftCell="A8" workbookViewId="0">
      <selection activeCell="H13" sqref="H13"/>
    </sheetView>
  </sheetViews>
  <sheetFormatPr defaultRowHeight="14.4" x14ac:dyDescent="0.3"/>
  <cols>
    <col min="2" max="2" width="22.88671875" customWidth="1"/>
    <col min="3" max="3" width="13.5546875" bestFit="1" customWidth="1"/>
    <col min="4" max="5" width="12" bestFit="1" customWidth="1"/>
    <col min="12" max="12" width="28.5546875" bestFit="1" customWidth="1"/>
    <col min="14" max="15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(file mode)")</f>
        <v>Aggregate report data for 100_txt_posts (file mode)</v>
      </c>
      <c r="L1" s="1" t="s">
        <v>503</v>
      </c>
    </row>
    <row r="2" spans="2:20" ht="20.399999999999999" x14ac:dyDescent="0.3">
      <c r="B2" s="24" t="s">
        <v>52</v>
      </c>
      <c r="C2" s="24" t="s">
        <v>53</v>
      </c>
      <c r="D2" s="24" t="s">
        <v>54</v>
      </c>
      <c r="E2" s="24" t="s">
        <v>55</v>
      </c>
      <c r="F2" s="24" t="s">
        <v>56</v>
      </c>
      <c r="G2" s="24" t="s">
        <v>57</v>
      </c>
      <c r="H2" s="24" t="s">
        <v>58</v>
      </c>
      <c r="I2" s="24" t="s">
        <v>59</v>
      </c>
      <c r="J2" s="24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21" thickBot="1" x14ac:dyDescent="0.35">
      <c r="B3" s="2" t="s">
        <v>0</v>
      </c>
      <c r="C3" s="2">
        <v>312</v>
      </c>
      <c r="D3" s="2">
        <v>111.06</v>
      </c>
      <c r="E3" s="2">
        <v>396.4</v>
      </c>
      <c r="F3" s="2">
        <v>751.45</v>
      </c>
      <c r="G3" s="2" t="s">
        <v>161</v>
      </c>
      <c r="H3" s="2">
        <v>7</v>
      </c>
      <c r="I3" s="2" t="s">
        <v>161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312</v>
      </c>
      <c r="N3" s="2">
        <f t="shared" ref="N3:T18" si="0">IF(ISERR(FIND(" K",D3,1)),D3,REPLACE(D3,FIND(" K",D3,1),2,"")*1000)</f>
        <v>111.06</v>
      </c>
      <c r="O3" s="2">
        <f t="shared" si="0"/>
        <v>396.4</v>
      </c>
      <c r="P3" s="2">
        <f t="shared" si="0"/>
        <v>751.45</v>
      </c>
      <c r="Q3" s="2">
        <f t="shared" si="0"/>
        <v>2130</v>
      </c>
      <c r="R3" s="2">
        <f t="shared" si="0"/>
        <v>7</v>
      </c>
      <c r="S3" s="2">
        <f t="shared" si="0"/>
        <v>2130</v>
      </c>
      <c r="T3" s="3" t="str">
        <f t="shared" si="0"/>
        <v>-</v>
      </c>
    </row>
    <row r="4" spans="2:20" ht="15" thickBot="1" x14ac:dyDescent="0.35">
      <c r="B4" s="2" t="s">
        <v>3</v>
      </c>
      <c r="C4" s="2" t="s">
        <v>113</v>
      </c>
      <c r="D4" s="2">
        <v>170.79</v>
      </c>
      <c r="E4" s="2">
        <v>898</v>
      </c>
      <c r="F4" s="2" t="s">
        <v>164</v>
      </c>
      <c r="G4" s="2" t="s">
        <v>243</v>
      </c>
      <c r="H4" s="2">
        <v>0</v>
      </c>
      <c r="I4" s="2" t="s">
        <v>243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4530</v>
      </c>
      <c r="N4" s="2">
        <f t="shared" si="0"/>
        <v>170.79</v>
      </c>
      <c r="O4" s="2">
        <f t="shared" si="0"/>
        <v>898</v>
      </c>
      <c r="P4" s="2">
        <f t="shared" si="0"/>
        <v>2260</v>
      </c>
      <c r="Q4" s="2">
        <f t="shared" si="0"/>
        <v>2680</v>
      </c>
      <c r="R4" s="2">
        <f t="shared" si="0"/>
        <v>0</v>
      </c>
      <c r="S4" s="2">
        <f t="shared" si="0"/>
        <v>2680</v>
      </c>
      <c r="T4" s="3" t="str">
        <f t="shared" si="0"/>
        <v>-</v>
      </c>
    </row>
    <row r="5" spans="2:20" ht="21" thickBot="1" x14ac:dyDescent="0.35">
      <c r="B5" s="2" t="s">
        <v>5</v>
      </c>
      <c r="C5" s="2" t="s">
        <v>251</v>
      </c>
      <c r="D5" s="2">
        <v>140.88</v>
      </c>
      <c r="E5" s="2">
        <v>552</v>
      </c>
      <c r="F5" s="2" t="s">
        <v>12</v>
      </c>
      <c r="G5" s="2" t="s">
        <v>243</v>
      </c>
      <c r="H5" s="2">
        <v>0</v>
      </c>
      <c r="I5" s="2" t="s">
        <v>243</v>
      </c>
      <c r="J5" s="3" t="s">
        <v>2</v>
      </c>
      <c r="L5" s="2" t="str">
        <f t="shared" si="1"/>
        <v>TC_Open Random page &gt;1</v>
      </c>
      <c r="M5" s="2">
        <f t="shared" si="1"/>
        <v>1010</v>
      </c>
      <c r="N5" s="2">
        <f t="shared" si="0"/>
        <v>140.88</v>
      </c>
      <c r="O5" s="2">
        <f t="shared" si="0"/>
        <v>552</v>
      </c>
      <c r="P5" s="2">
        <f t="shared" si="0"/>
        <v>2410</v>
      </c>
      <c r="Q5" s="2">
        <f t="shared" si="0"/>
        <v>2680</v>
      </c>
      <c r="R5" s="2">
        <f t="shared" si="0"/>
        <v>0</v>
      </c>
      <c r="S5" s="2">
        <f t="shared" si="0"/>
        <v>2680</v>
      </c>
      <c r="T5" s="3" t="str">
        <f t="shared" si="0"/>
        <v>-</v>
      </c>
    </row>
    <row r="6" spans="2:20" ht="21" thickBot="1" x14ac:dyDescent="0.35">
      <c r="B6" s="2" t="s">
        <v>6</v>
      </c>
      <c r="C6" s="2">
        <v>139</v>
      </c>
      <c r="D6" s="2">
        <v>94.59</v>
      </c>
      <c r="E6" s="2">
        <v>398.4</v>
      </c>
      <c r="F6" s="2">
        <v>943.3</v>
      </c>
      <c r="G6" s="2" t="s">
        <v>118</v>
      </c>
      <c r="H6" s="2">
        <v>8</v>
      </c>
      <c r="I6" s="2" t="s">
        <v>118</v>
      </c>
      <c r="J6" s="3" t="s">
        <v>2</v>
      </c>
      <c r="L6" s="2" t="str">
        <f t="shared" si="1"/>
        <v>TC_Open Random page =1</v>
      </c>
      <c r="M6" s="2">
        <f t="shared" si="1"/>
        <v>139</v>
      </c>
      <c r="N6" s="2">
        <f t="shared" si="0"/>
        <v>94.59</v>
      </c>
      <c r="O6" s="2">
        <f t="shared" si="0"/>
        <v>398.4</v>
      </c>
      <c r="P6" s="2">
        <f t="shared" si="0"/>
        <v>943.3</v>
      </c>
      <c r="Q6" s="2">
        <f t="shared" si="0"/>
        <v>2480</v>
      </c>
      <c r="R6" s="2">
        <f t="shared" si="0"/>
        <v>8</v>
      </c>
      <c r="S6" s="2">
        <f t="shared" si="0"/>
        <v>2480</v>
      </c>
      <c r="T6" s="3" t="str">
        <f t="shared" si="0"/>
        <v>-</v>
      </c>
    </row>
    <row r="7" spans="2:20" ht="15" thickBot="1" x14ac:dyDescent="0.35">
      <c r="B7" s="2" t="s">
        <v>9</v>
      </c>
      <c r="C7" s="2" t="s">
        <v>155</v>
      </c>
      <c r="D7" s="2">
        <v>137.43</v>
      </c>
      <c r="E7" s="2">
        <v>668.7</v>
      </c>
      <c r="F7" s="2" t="s">
        <v>73</v>
      </c>
      <c r="G7" s="2" t="s">
        <v>17</v>
      </c>
      <c r="H7" s="2">
        <v>5</v>
      </c>
      <c r="I7" s="2" t="s">
        <v>108</v>
      </c>
      <c r="J7" s="3" t="s">
        <v>2</v>
      </c>
      <c r="L7" s="2" t="str">
        <f t="shared" si="1"/>
        <v>TC_Open Random Date</v>
      </c>
      <c r="M7" s="2">
        <f t="shared" si="1"/>
        <v>1530</v>
      </c>
      <c r="N7" s="2">
        <f t="shared" si="0"/>
        <v>137.43</v>
      </c>
      <c r="O7" s="2">
        <f t="shared" si="0"/>
        <v>668.7</v>
      </c>
      <c r="P7" s="2">
        <f t="shared" si="0"/>
        <v>1960</v>
      </c>
      <c r="Q7" s="2">
        <f t="shared" si="0"/>
        <v>2590</v>
      </c>
      <c r="R7" s="2">
        <f t="shared" si="0"/>
        <v>5</v>
      </c>
      <c r="S7" s="2">
        <f t="shared" si="0"/>
        <v>2600</v>
      </c>
      <c r="T7" s="3" t="str">
        <f t="shared" si="0"/>
        <v>-</v>
      </c>
    </row>
    <row r="8" spans="2:20" ht="21" thickBot="1" x14ac:dyDescent="0.35">
      <c r="B8" s="2" t="s">
        <v>11</v>
      </c>
      <c r="C8" s="2" t="s">
        <v>276</v>
      </c>
      <c r="D8" s="2">
        <v>150.85</v>
      </c>
      <c r="E8" s="2">
        <v>807</v>
      </c>
      <c r="F8" s="2" t="s">
        <v>22</v>
      </c>
      <c r="G8" s="2" t="s">
        <v>200</v>
      </c>
      <c r="H8" s="2">
        <v>6</v>
      </c>
      <c r="I8" s="2" t="s">
        <v>194</v>
      </c>
      <c r="J8" s="3" t="s">
        <v>2</v>
      </c>
      <c r="L8" s="2" t="str">
        <f t="shared" si="1"/>
        <v>TC_Open Predefined Date</v>
      </c>
      <c r="M8" s="2">
        <f t="shared" si="1"/>
        <v>4550</v>
      </c>
      <c r="N8" s="2">
        <f t="shared" si="0"/>
        <v>150.85</v>
      </c>
      <c r="O8" s="2">
        <f t="shared" si="0"/>
        <v>807</v>
      </c>
      <c r="P8" s="2">
        <f t="shared" si="0"/>
        <v>2040</v>
      </c>
      <c r="Q8" s="2">
        <f t="shared" si="0"/>
        <v>2700</v>
      </c>
      <c r="R8" s="2">
        <f t="shared" si="0"/>
        <v>6</v>
      </c>
      <c r="S8" s="2">
        <f t="shared" si="0"/>
        <v>2720</v>
      </c>
      <c r="T8" s="3" t="str">
        <f t="shared" si="0"/>
        <v>-</v>
      </c>
    </row>
    <row r="9" spans="2:20" ht="21" thickBot="1" x14ac:dyDescent="0.35">
      <c r="B9" s="2" t="s">
        <v>13</v>
      </c>
      <c r="C9" s="2" t="s">
        <v>307</v>
      </c>
      <c r="D9" s="2">
        <v>146.28</v>
      </c>
      <c r="E9" s="2">
        <v>889.8</v>
      </c>
      <c r="F9" s="2" t="s">
        <v>161</v>
      </c>
      <c r="G9" s="2" t="s">
        <v>151</v>
      </c>
      <c r="H9" s="2">
        <v>0</v>
      </c>
      <c r="I9" s="2" t="s">
        <v>211</v>
      </c>
      <c r="J9" s="3" t="s">
        <v>2</v>
      </c>
      <c r="L9" s="2" t="str">
        <f t="shared" si="1"/>
        <v>TC_Open Large Calendar</v>
      </c>
      <c r="M9" s="2">
        <f t="shared" si="1"/>
        <v>1470</v>
      </c>
      <c r="N9" s="2">
        <f t="shared" si="0"/>
        <v>146.28</v>
      </c>
      <c r="O9" s="2">
        <f t="shared" si="0"/>
        <v>889.8</v>
      </c>
      <c r="P9" s="2">
        <f t="shared" si="0"/>
        <v>2130</v>
      </c>
      <c r="Q9" s="2">
        <f t="shared" si="0"/>
        <v>2610</v>
      </c>
      <c r="R9" s="2">
        <f t="shared" si="0"/>
        <v>0</v>
      </c>
      <c r="S9" s="2">
        <f t="shared" si="0"/>
        <v>2620</v>
      </c>
      <c r="T9" s="3" t="str">
        <f t="shared" si="0"/>
        <v>-</v>
      </c>
    </row>
    <row r="10" spans="2:20" ht="15" thickBot="1" x14ac:dyDescent="0.35">
      <c r="B10" s="2" t="s">
        <v>15</v>
      </c>
      <c r="C10" s="2" t="s">
        <v>70</v>
      </c>
      <c r="D10" s="2">
        <v>162.38</v>
      </c>
      <c r="E10" s="2" t="s">
        <v>213</v>
      </c>
      <c r="F10" s="2" t="s">
        <v>12</v>
      </c>
      <c r="G10" s="2" t="s">
        <v>1</v>
      </c>
      <c r="H10" s="2">
        <v>7</v>
      </c>
      <c r="I10" s="2" t="s">
        <v>1</v>
      </c>
      <c r="J10" s="3" t="s">
        <v>2</v>
      </c>
      <c r="L10" s="2" t="str">
        <f t="shared" si="1"/>
        <v>TC_Open Home page</v>
      </c>
      <c r="M10" s="2">
        <f t="shared" si="1"/>
        <v>2250</v>
      </c>
      <c r="N10" s="2">
        <f t="shared" si="0"/>
        <v>162.38</v>
      </c>
      <c r="O10" s="2">
        <f t="shared" si="0"/>
        <v>1020</v>
      </c>
      <c r="P10" s="2">
        <f t="shared" si="0"/>
        <v>2410</v>
      </c>
      <c r="Q10" s="2">
        <f t="shared" si="0"/>
        <v>2730</v>
      </c>
      <c r="R10" s="2">
        <f t="shared" si="0"/>
        <v>7</v>
      </c>
      <c r="S10" s="2">
        <f t="shared" si="0"/>
        <v>2730</v>
      </c>
      <c r="T10" s="3" t="str">
        <f t="shared" si="0"/>
        <v>-</v>
      </c>
    </row>
    <row r="11" spans="2:20" ht="15" thickBot="1" x14ac:dyDescent="0.35">
      <c r="B11" s="2" t="s">
        <v>16</v>
      </c>
      <c r="C11" s="2">
        <v>581</v>
      </c>
      <c r="D11" s="2">
        <v>111.56</v>
      </c>
      <c r="E11" s="2">
        <v>353.2</v>
      </c>
      <c r="F11" s="2">
        <v>551.1</v>
      </c>
      <c r="G11" s="2" t="s">
        <v>34</v>
      </c>
      <c r="H11" s="2">
        <v>0</v>
      </c>
      <c r="I11" s="2" t="s">
        <v>308</v>
      </c>
      <c r="J11" s="3" t="s">
        <v>2</v>
      </c>
      <c r="L11" s="2" t="str">
        <f t="shared" si="1"/>
        <v>TC_Open Contacts</v>
      </c>
      <c r="M11" s="2">
        <f t="shared" si="1"/>
        <v>581</v>
      </c>
      <c r="N11" s="2">
        <f t="shared" si="0"/>
        <v>111.56</v>
      </c>
      <c r="O11" s="2">
        <f t="shared" si="0"/>
        <v>353.2</v>
      </c>
      <c r="P11" s="2">
        <f t="shared" si="0"/>
        <v>551.1</v>
      </c>
      <c r="Q11" s="2">
        <f t="shared" si="0"/>
        <v>2530</v>
      </c>
      <c r="R11" s="2">
        <f t="shared" si="0"/>
        <v>0</v>
      </c>
      <c r="S11" s="2">
        <f t="shared" si="0"/>
        <v>2540</v>
      </c>
      <c r="T11" s="3" t="str">
        <f t="shared" si="0"/>
        <v>-</v>
      </c>
    </row>
    <row r="12" spans="2:20" ht="15" thickBot="1" x14ac:dyDescent="0.35">
      <c r="B12" s="2" t="s">
        <v>18</v>
      </c>
      <c r="C12" s="2">
        <v>6</v>
      </c>
      <c r="D12" s="2">
        <v>123.89</v>
      </c>
      <c r="E12" s="2">
        <v>206</v>
      </c>
      <c r="F12" s="2">
        <v>206</v>
      </c>
      <c r="G12" s="2">
        <v>206</v>
      </c>
      <c r="H12" s="2">
        <v>104</v>
      </c>
      <c r="I12" s="2">
        <v>206</v>
      </c>
      <c r="J12" s="3" t="s">
        <v>2</v>
      </c>
      <c r="L12" s="2" t="str">
        <f t="shared" si="1"/>
        <v>TC_Ed_Open login page</v>
      </c>
      <c r="M12" s="2">
        <f t="shared" si="1"/>
        <v>6</v>
      </c>
      <c r="N12" s="2">
        <f t="shared" si="0"/>
        <v>123.89</v>
      </c>
      <c r="O12" s="2">
        <f t="shared" si="0"/>
        <v>206</v>
      </c>
      <c r="P12" s="2">
        <f t="shared" si="0"/>
        <v>206</v>
      </c>
      <c r="Q12" s="2">
        <f t="shared" si="0"/>
        <v>206</v>
      </c>
      <c r="R12" s="2">
        <f t="shared" si="0"/>
        <v>104</v>
      </c>
      <c r="S12" s="2">
        <f t="shared" si="0"/>
        <v>206</v>
      </c>
      <c r="T12" s="3" t="str">
        <f t="shared" si="0"/>
        <v>-</v>
      </c>
    </row>
    <row r="13" spans="2:20" ht="21" thickBot="1" x14ac:dyDescent="0.35">
      <c r="B13" s="2" t="s">
        <v>19</v>
      </c>
      <c r="C13" s="2">
        <v>263</v>
      </c>
      <c r="D13" s="2">
        <v>193.52</v>
      </c>
      <c r="E13" s="2">
        <v>963.5</v>
      </c>
      <c r="F13" s="2" t="s">
        <v>61</v>
      </c>
      <c r="G13" s="2" t="s">
        <v>17</v>
      </c>
      <c r="H13" s="2">
        <v>7</v>
      </c>
      <c r="I13" s="2" t="s">
        <v>17</v>
      </c>
      <c r="J13" s="3" t="s">
        <v>2</v>
      </c>
      <c r="L13" s="2" t="str">
        <f t="shared" si="1"/>
        <v>TC_Ed_Open editpost page</v>
      </c>
      <c r="M13" s="2">
        <f t="shared" si="1"/>
        <v>263</v>
      </c>
      <c r="N13" s="2">
        <f t="shared" si="0"/>
        <v>193.52</v>
      </c>
      <c r="O13" s="2">
        <f t="shared" si="0"/>
        <v>963.5</v>
      </c>
      <c r="P13" s="2">
        <f t="shared" si="0"/>
        <v>1700</v>
      </c>
      <c r="Q13" s="2">
        <f t="shared" si="0"/>
        <v>2590</v>
      </c>
      <c r="R13" s="2">
        <f t="shared" si="0"/>
        <v>7</v>
      </c>
      <c r="S13" s="2">
        <f t="shared" si="0"/>
        <v>2590</v>
      </c>
      <c r="T13" s="3" t="str">
        <f t="shared" si="0"/>
        <v>-</v>
      </c>
    </row>
    <row r="14" spans="2:20" ht="21" thickBot="1" x14ac:dyDescent="0.35">
      <c r="B14" s="2" t="s">
        <v>21</v>
      </c>
      <c r="C14" s="2">
        <v>263</v>
      </c>
      <c r="D14" s="2">
        <v>120.19</v>
      </c>
      <c r="E14" s="2">
        <v>423.1</v>
      </c>
      <c r="F14" s="2">
        <v>812.85</v>
      </c>
      <c r="G14" s="2" t="s">
        <v>309</v>
      </c>
      <c r="H14" s="2">
        <v>11</v>
      </c>
      <c r="I14" s="2" t="s">
        <v>309</v>
      </c>
      <c r="J14" s="3" t="s">
        <v>2</v>
      </c>
      <c r="L14" s="2" t="str">
        <f>IF(ISERR(FIND(" K",B14,1)),B14,REPLACE(B14,FIND(" K",B14,1),2,"")*1000)</f>
        <v>TC_Ed_Open Random post</v>
      </c>
      <c r="M14" s="2">
        <f t="shared" si="1"/>
        <v>263</v>
      </c>
      <c r="N14" s="2">
        <f t="shared" si="0"/>
        <v>120.19</v>
      </c>
      <c r="O14" s="2">
        <f t="shared" si="0"/>
        <v>423.1</v>
      </c>
      <c r="P14" s="2">
        <f t="shared" si="0"/>
        <v>812.85</v>
      </c>
      <c r="Q14" s="2">
        <f t="shared" si="0"/>
        <v>2220</v>
      </c>
      <c r="R14" s="2">
        <f t="shared" si="0"/>
        <v>11</v>
      </c>
      <c r="S14" s="2">
        <f t="shared" si="0"/>
        <v>2220</v>
      </c>
      <c r="T14" s="3" t="str">
        <f t="shared" si="0"/>
        <v>-</v>
      </c>
    </row>
    <row r="15" spans="2:20" ht="21" thickBot="1" x14ac:dyDescent="0.35">
      <c r="B15" s="2" t="s">
        <v>23</v>
      </c>
      <c r="C15" s="2">
        <v>263</v>
      </c>
      <c r="D15" s="2">
        <v>107.08</v>
      </c>
      <c r="E15" s="2">
        <v>356.8</v>
      </c>
      <c r="F15" s="2">
        <v>890.3</v>
      </c>
      <c r="G15" s="2" t="s">
        <v>136</v>
      </c>
      <c r="H15" s="2">
        <v>7</v>
      </c>
      <c r="I15" s="2" t="s">
        <v>34</v>
      </c>
      <c r="J15" s="3" t="s">
        <v>2</v>
      </c>
      <c r="L15" s="2" t="str">
        <f t="shared" si="1"/>
        <v>TC_Ed_Open Predefined Date</v>
      </c>
      <c r="M15" s="2">
        <f t="shared" si="1"/>
        <v>263</v>
      </c>
      <c r="N15" s="2">
        <f t="shared" si="0"/>
        <v>107.08</v>
      </c>
      <c r="O15" s="2">
        <f t="shared" si="0"/>
        <v>356.8</v>
      </c>
      <c r="P15" s="2">
        <f t="shared" si="0"/>
        <v>890.3</v>
      </c>
      <c r="Q15" s="2">
        <f t="shared" si="0"/>
        <v>2520</v>
      </c>
      <c r="R15" s="2">
        <f t="shared" si="0"/>
        <v>7</v>
      </c>
      <c r="S15" s="2">
        <f t="shared" si="0"/>
        <v>2530</v>
      </c>
      <c r="T15" s="3" t="str">
        <f t="shared" si="0"/>
        <v>-</v>
      </c>
    </row>
    <row r="16" spans="2:20" ht="21" thickBot="1" x14ac:dyDescent="0.35">
      <c r="B16" s="2" t="s">
        <v>24</v>
      </c>
      <c r="C16" s="2">
        <v>6</v>
      </c>
      <c r="D16" s="2">
        <v>37.380000000000003</v>
      </c>
      <c r="E16" s="2">
        <v>122</v>
      </c>
      <c r="F16" s="2">
        <v>122</v>
      </c>
      <c r="G16" s="2">
        <v>122</v>
      </c>
      <c r="H16" s="2">
        <v>15</v>
      </c>
      <c r="I16" s="2">
        <v>122</v>
      </c>
      <c r="J16" s="3" t="s">
        <v>2</v>
      </c>
      <c r="L16" s="2" t="str">
        <f t="shared" si="1"/>
        <v>TC_Ed_Open Home page</v>
      </c>
      <c r="M16" s="2">
        <f t="shared" si="1"/>
        <v>6</v>
      </c>
      <c r="N16" s="2">
        <f t="shared" si="0"/>
        <v>37.380000000000003</v>
      </c>
      <c r="O16" s="2">
        <f t="shared" si="0"/>
        <v>122</v>
      </c>
      <c r="P16" s="2">
        <f t="shared" si="0"/>
        <v>122</v>
      </c>
      <c r="Q16" s="2">
        <f t="shared" si="0"/>
        <v>122</v>
      </c>
      <c r="R16" s="2">
        <f t="shared" si="0"/>
        <v>15</v>
      </c>
      <c r="S16" s="2">
        <f t="shared" si="0"/>
        <v>122</v>
      </c>
      <c r="T16" s="3" t="str">
        <f t="shared" si="0"/>
        <v>-</v>
      </c>
    </row>
    <row r="17" spans="2:20" ht="15" thickBot="1" x14ac:dyDescent="0.35">
      <c r="B17" s="2" t="s">
        <v>25</v>
      </c>
      <c r="C17" s="2">
        <v>6</v>
      </c>
      <c r="D17" s="2">
        <v>53.12</v>
      </c>
      <c r="E17" s="2">
        <v>155</v>
      </c>
      <c r="F17" s="2">
        <v>155</v>
      </c>
      <c r="G17" s="2">
        <v>155</v>
      </c>
      <c r="H17" s="2">
        <v>28</v>
      </c>
      <c r="I17" s="2">
        <v>155</v>
      </c>
      <c r="J17" s="3" t="s">
        <v>2</v>
      </c>
      <c r="L17" s="2" t="str">
        <f t="shared" si="1"/>
        <v>TC_Ed_Login</v>
      </c>
      <c r="M17" s="2">
        <f t="shared" si="1"/>
        <v>6</v>
      </c>
      <c r="N17" s="2">
        <f t="shared" si="0"/>
        <v>53.12</v>
      </c>
      <c r="O17" s="2">
        <f t="shared" si="0"/>
        <v>155</v>
      </c>
      <c r="P17" s="2">
        <f t="shared" si="0"/>
        <v>155</v>
      </c>
      <c r="Q17" s="2">
        <f t="shared" si="0"/>
        <v>155</v>
      </c>
      <c r="R17" s="2">
        <f t="shared" si="0"/>
        <v>28</v>
      </c>
      <c r="S17" s="2">
        <f t="shared" si="0"/>
        <v>155</v>
      </c>
      <c r="T17" s="3" t="str">
        <f t="shared" si="0"/>
        <v>-</v>
      </c>
    </row>
    <row r="18" spans="2:20" ht="15" thickBot="1" x14ac:dyDescent="0.35">
      <c r="B18" s="2" t="s">
        <v>26</v>
      </c>
      <c r="C18" s="2">
        <v>4</v>
      </c>
      <c r="D18" s="2">
        <v>97.67</v>
      </c>
      <c r="E18" s="2">
        <v>168</v>
      </c>
      <c r="F18" s="2">
        <v>168</v>
      </c>
      <c r="G18" s="2">
        <v>168</v>
      </c>
      <c r="H18" s="2">
        <v>13</v>
      </c>
      <c r="I18" s="2">
        <v>168</v>
      </c>
      <c r="J18" s="3" t="s">
        <v>2</v>
      </c>
      <c r="L18" s="2" t="str">
        <f t="shared" si="1"/>
        <v>TC_Ed_LogOff</v>
      </c>
      <c r="M18" s="2">
        <f t="shared" si="1"/>
        <v>4</v>
      </c>
      <c r="N18" s="2">
        <f t="shared" si="0"/>
        <v>97.67</v>
      </c>
      <c r="O18" s="2">
        <f t="shared" si="0"/>
        <v>168</v>
      </c>
      <c r="P18" s="2">
        <f t="shared" si="0"/>
        <v>168</v>
      </c>
      <c r="Q18" s="2">
        <f t="shared" si="0"/>
        <v>168</v>
      </c>
      <c r="R18" s="2">
        <f t="shared" si="0"/>
        <v>13</v>
      </c>
      <c r="S18" s="2">
        <f t="shared" si="0"/>
        <v>168</v>
      </c>
      <c r="T18" s="3" t="str">
        <f t="shared" si="0"/>
        <v>-</v>
      </c>
    </row>
    <row r="19" spans="2:20" ht="21" thickBot="1" x14ac:dyDescent="0.35">
      <c r="B19" s="2" t="s">
        <v>27</v>
      </c>
      <c r="C19" s="2">
        <v>40</v>
      </c>
      <c r="D19" s="2">
        <v>259.14</v>
      </c>
      <c r="E19" s="2" t="s">
        <v>38</v>
      </c>
      <c r="F19" s="2" t="s">
        <v>86</v>
      </c>
      <c r="G19" s="2" t="s">
        <v>310</v>
      </c>
      <c r="H19" s="2">
        <v>68</v>
      </c>
      <c r="I19" s="2" t="s">
        <v>310</v>
      </c>
      <c r="J19" s="3" t="s">
        <v>2</v>
      </c>
      <c r="L19" s="2" t="str">
        <f t="shared" si="1"/>
        <v>TC_Ad_Open login page</v>
      </c>
      <c r="M19" s="2">
        <f t="shared" si="1"/>
        <v>40</v>
      </c>
      <c r="N19" s="2">
        <f t="shared" si="1"/>
        <v>259.14</v>
      </c>
      <c r="O19" s="2">
        <f t="shared" si="1"/>
        <v>1250</v>
      </c>
      <c r="P19" s="2">
        <f t="shared" si="1"/>
        <v>1450</v>
      </c>
      <c r="Q19" s="2">
        <f t="shared" si="1"/>
        <v>2920</v>
      </c>
      <c r="R19" s="2">
        <f t="shared" si="1"/>
        <v>68</v>
      </c>
      <c r="S19" s="2">
        <f t="shared" si="1"/>
        <v>2920</v>
      </c>
      <c r="T19" s="3" t="str">
        <f t="shared" si="1"/>
        <v>-</v>
      </c>
    </row>
    <row r="20" spans="2:20" ht="21" thickBot="1" x14ac:dyDescent="0.35">
      <c r="B20" s="2" t="s">
        <v>28</v>
      </c>
      <c r="C20" s="2">
        <v>385</v>
      </c>
      <c r="D20" s="2">
        <v>300.68</v>
      </c>
      <c r="E20" s="2" t="s">
        <v>71</v>
      </c>
      <c r="F20" s="2" t="s">
        <v>311</v>
      </c>
      <c r="G20" s="2" t="s">
        <v>137</v>
      </c>
      <c r="H20" s="2">
        <v>22</v>
      </c>
      <c r="I20" s="2" t="s">
        <v>312</v>
      </c>
      <c r="J20" s="3" t="s">
        <v>2</v>
      </c>
      <c r="L20" s="2" t="str">
        <f t="shared" si="1"/>
        <v>TC_Ad_Open Users page</v>
      </c>
      <c r="M20" s="2">
        <f t="shared" si="1"/>
        <v>385</v>
      </c>
      <c r="N20" s="2">
        <f t="shared" si="1"/>
        <v>300.68</v>
      </c>
      <c r="O20" s="2">
        <f t="shared" si="1"/>
        <v>1550</v>
      </c>
      <c r="P20" s="2">
        <f t="shared" si="1"/>
        <v>2510</v>
      </c>
      <c r="Q20" s="2">
        <f t="shared" si="1"/>
        <v>3000</v>
      </c>
      <c r="R20" s="2">
        <f t="shared" si="1"/>
        <v>22</v>
      </c>
      <c r="S20" s="2">
        <f t="shared" si="1"/>
        <v>3010</v>
      </c>
      <c r="T20" s="3" t="str">
        <f t="shared" si="1"/>
        <v>-</v>
      </c>
    </row>
    <row r="21" spans="2:20" ht="21" thickBot="1" x14ac:dyDescent="0.35">
      <c r="B21" s="2" t="s">
        <v>30</v>
      </c>
      <c r="C21" s="2">
        <v>385</v>
      </c>
      <c r="D21" s="2">
        <v>96.38</v>
      </c>
      <c r="E21" s="2">
        <v>403.4</v>
      </c>
      <c r="F21" s="2">
        <v>536.85</v>
      </c>
      <c r="G21" s="2" t="s">
        <v>313</v>
      </c>
      <c r="H21" s="2">
        <v>3</v>
      </c>
      <c r="I21" s="2" t="s">
        <v>313</v>
      </c>
      <c r="J21" s="3" t="s">
        <v>2</v>
      </c>
      <c r="L21" s="2" t="str">
        <f t="shared" si="1"/>
        <v>TC_Ad_Open USERS menu</v>
      </c>
      <c r="M21" s="2">
        <f t="shared" si="1"/>
        <v>385</v>
      </c>
      <c r="N21" s="2">
        <f t="shared" si="1"/>
        <v>96.38</v>
      </c>
      <c r="O21" s="2">
        <f t="shared" si="1"/>
        <v>403.4</v>
      </c>
      <c r="P21" s="2">
        <f t="shared" si="1"/>
        <v>536.85</v>
      </c>
      <c r="Q21" s="2">
        <f t="shared" si="1"/>
        <v>2210</v>
      </c>
      <c r="R21" s="2">
        <f t="shared" si="1"/>
        <v>3</v>
      </c>
      <c r="S21" s="2">
        <f t="shared" si="1"/>
        <v>2210</v>
      </c>
      <c r="T21" s="3" t="str">
        <f t="shared" si="1"/>
        <v>-</v>
      </c>
    </row>
    <row r="22" spans="2:20" ht="15" thickBot="1" x14ac:dyDescent="0.35">
      <c r="B22" s="2" t="s">
        <v>31</v>
      </c>
      <c r="C22" s="2">
        <v>40</v>
      </c>
      <c r="D22" s="2">
        <v>90.41</v>
      </c>
      <c r="E22" s="2">
        <v>449.4</v>
      </c>
      <c r="F22" s="2" t="s">
        <v>170</v>
      </c>
      <c r="G22" s="2" t="s">
        <v>117</v>
      </c>
      <c r="H22" s="2">
        <v>10</v>
      </c>
      <c r="I22" s="2" t="s">
        <v>117</v>
      </c>
      <c r="J22" s="3" t="s">
        <v>2</v>
      </c>
      <c r="L22" s="2" t="str">
        <f t="shared" si="1"/>
        <v>TC_Ad_Open Home page</v>
      </c>
      <c r="M22" s="2">
        <f t="shared" si="1"/>
        <v>40</v>
      </c>
      <c r="N22" s="2">
        <f t="shared" si="1"/>
        <v>90.41</v>
      </c>
      <c r="O22" s="2">
        <f t="shared" si="1"/>
        <v>449.4</v>
      </c>
      <c r="P22" s="2">
        <f t="shared" si="1"/>
        <v>1540</v>
      </c>
      <c r="Q22" s="2">
        <f t="shared" si="1"/>
        <v>2330</v>
      </c>
      <c r="R22" s="2">
        <f t="shared" si="1"/>
        <v>10</v>
      </c>
      <c r="S22" s="2">
        <f t="shared" si="1"/>
        <v>2330</v>
      </c>
      <c r="T22" s="3" t="str">
        <f t="shared" si="1"/>
        <v>-</v>
      </c>
    </row>
    <row r="23" spans="2:20" ht="15" thickBot="1" x14ac:dyDescent="0.35">
      <c r="B23" s="2" t="s">
        <v>32</v>
      </c>
      <c r="C23" s="2">
        <v>385</v>
      </c>
      <c r="D23" s="2">
        <v>106.49</v>
      </c>
      <c r="E23" s="2">
        <v>397.3</v>
      </c>
      <c r="F23" s="2" t="s">
        <v>76</v>
      </c>
      <c r="G23" s="2" t="s">
        <v>313</v>
      </c>
      <c r="H23" s="2">
        <v>2</v>
      </c>
      <c r="I23" s="2" t="s">
        <v>313</v>
      </c>
      <c r="J23" s="3" t="s">
        <v>2</v>
      </c>
      <c r="L23" s="2" t="str">
        <f t="shared" si="1"/>
        <v>TC_Ad_Open Admin Page</v>
      </c>
      <c r="M23" s="2">
        <f t="shared" si="1"/>
        <v>385</v>
      </c>
      <c r="N23" s="2">
        <f t="shared" si="1"/>
        <v>106.49</v>
      </c>
      <c r="O23" s="2">
        <f t="shared" si="1"/>
        <v>397.3</v>
      </c>
      <c r="P23" s="2">
        <f t="shared" si="1"/>
        <v>1210</v>
      </c>
      <c r="Q23" s="2">
        <f t="shared" si="1"/>
        <v>2210</v>
      </c>
      <c r="R23" s="2">
        <f t="shared" si="1"/>
        <v>2</v>
      </c>
      <c r="S23" s="2">
        <f t="shared" si="1"/>
        <v>2210</v>
      </c>
      <c r="T23" s="3" t="str">
        <f t="shared" si="1"/>
        <v>-</v>
      </c>
    </row>
    <row r="24" spans="2:20" ht="15" thickBot="1" x14ac:dyDescent="0.35">
      <c r="B24" s="2" t="s">
        <v>35</v>
      </c>
      <c r="C24" s="2">
        <v>40</v>
      </c>
      <c r="D24" s="2">
        <v>159.44999999999999</v>
      </c>
      <c r="E24" s="2">
        <v>793.1</v>
      </c>
      <c r="F24" s="2" t="s">
        <v>99</v>
      </c>
      <c r="G24" s="2" t="s">
        <v>161</v>
      </c>
      <c r="H24" s="2">
        <v>15</v>
      </c>
      <c r="I24" s="2" t="s">
        <v>161</v>
      </c>
      <c r="J24" s="3" t="s">
        <v>2</v>
      </c>
      <c r="L24" s="2" t="str">
        <f t="shared" si="1"/>
        <v>TC_Ad_Login</v>
      </c>
      <c r="M24" s="2">
        <f t="shared" si="1"/>
        <v>40</v>
      </c>
      <c r="N24" s="2">
        <f t="shared" si="1"/>
        <v>159.44999999999999</v>
      </c>
      <c r="O24" s="2">
        <f t="shared" si="1"/>
        <v>793.1</v>
      </c>
      <c r="P24" s="2">
        <f t="shared" si="1"/>
        <v>1390</v>
      </c>
      <c r="Q24" s="2">
        <f t="shared" si="1"/>
        <v>2130</v>
      </c>
      <c r="R24" s="2">
        <f t="shared" si="1"/>
        <v>15</v>
      </c>
      <c r="S24" s="2">
        <f t="shared" si="1"/>
        <v>2130</v>
      </c>
      <c r="T24" s="3" t="str">
        <f t="shared" si="1"/>
        <v>-</v>
      </c>
    </row>
    <row r="25" spans="2:20" ht="15" thickBot="1" x14ac:dyDescent="0.35">
      <c r="B25" s="2" t="s">
        <v>37</v>
      </c>
      <c r="C25" s="2">
        <v>38</v>
      </c>
      <c r="D25" s="2">
        <v>145.54</v>
      </c>
      <c r="E25" s="2">
        <v>787.1</v>
      </c>
      <c r="F25" s="2" t="s">
        <v>85</v>
      </c>
      <c r="G25" s="2" t="s">
        <v>64</v>
      </c>
      <c r="H25" s="2">
        <v>14</v>
      </c>
      <c r="I25" s="2" t="s">
        <v>64</v>
      </c>
      <c r="J25" s="3" t="s">
        <v>2</v>
      </c>
      <c r="L25" s="2" t="str">
        <f t="shared" si="1"/>
        <v>TC_Ad_LogOff</v>
      </c>
      <c r="M25" s="2">
        <f t="shared" si="1"/>
        <v>38</v>
      </c>
      <c r="N25" s="2">
        <f t="shared" si="1"/>
        <v>145.54</v>
      </c>
      <c r="O25" s="2">
        <f t="shared" si="1"/>
        <v>787.1</v>
      </c>
      <c r="P25" s="2">
        <f t="shared" si="1"/>
        <v>1280</v>
      </c>
      <c r="Q25" s="2">
        <f t="shared" si="1"/>
        <v>1560</v>
      </c>
      <c r="R25" s="2">
        <f t="shared" si="1"/>
        <v>14</v>
      </c>
      <c r="S25" s="2">
        <f t="shared" si="1"/>
        <v>1560</v>
      </c>
      <c r="T25" s="3" t="str">
        <f t="shared" si="1"/>
        <v>-</v>
      </c>
    </row>
    <row r="26" spans="2:20" ht="15" thickBot="1" x14ac:dyDescent="0.35">
      <c r="B26" s="2" t="s">
        <v>39</v>
      </c>
      <c r="C26" s="2">
        <v>194</v>
      </c>
      <c r="D26" s="2">
        <v>471.57</v>
      </c>
      <c r="E26" s="2" t="s">
        <v>110</v>
      </c>
      <c r="F26" s="2" t="s">
        <v>183</v>
      </c>
      <c r="G26" s="2" t="s">
        <v>314</v>
      </c>
      <c r="H26" s="2">
        <v>11</v>
      </c>
      <c r="I26" s="2" t="s">
        <v>314</v>
      </c>
      <c r="J26" s="3" t="s">
        <v>2</v>
      </c>
      <c r="L26" s="2" t="str">
        <f t="shared" si="1"/>
        <v>TC_Ad_Delete user</v>
      </c>
      <c r="M26" s="2">
        <f t="shared" si="1"/>
        <v>194</v>
      </c>
      <c r="N26" s="2">
        <f t="shared" si="1"/>
        <v>471.57</v>
      </c>
      <c r="O26" s="2">
        <f t="shared" si="1"/>
        <v>1150</v>
      </c>
      <c r="P26" s="2">
        <f t="shared" si="1"/>
        <v>2460</v>
      </c>
      <c r="Q26" s="2">
        <f t="shared" si="1"/>
        <v>22290</v>
      </c>
      <c r="R26" s="2">
        <f t="shared" si="1"/>
        <v>11</v>
      </c>
      <c r="S26" s="2">
        <f t="shared" si="1"/>
        <v>22290</v>
      </c>
      <c r="T26" s="3" t="str">
        <f t="shared" si="1"/>
        <v>-</v>
      </c>
    </row>
    <row r="27" spans="2:20" ht="15" thickBot="1" x14ac:dyDescent="0.35">
      <c r="B27" s="2" t="s">
        <v>40</v>
      </c>
      <c r="C27" s="2" t="s">
        <v>315</v>
      </c>
      <c r="D27" s="2">
        <v>172.01</v>
      </c>
      <c r="E27" s="2">
        <v>731</v>
      </c>
      <c r="F27" s="2" t="s">
        <v>112</v>
      </c>
      <c r="G27" s="2" t="s">
        <v>165</v>
      </c>
      <c r="H27" s="2">
        <v>6</v>
      </c>
      <c r="I27" s="2" t="s">
        <v>165</v>
      </c>
      <c r="J27" s="3" t="s">
        <v>2</v>
      </c>
      <c r="L27" s="2" t="str">
        <f t="shared" si="1"/>
        <v>Open first post</v>
      </c>
      <c r="M27" s="2">
        <f t="shared" si="1"/>
        <v>3180</v>
      </c>
      <c r="N27" s="2">
        <f t="shared" si="1"/>
        <v>172.01</v>
      </c>
      <c r="O27" s="2">
        <f t="shared" si="1"/>
        <v>731</v>
      </c>
      <c r="P27" s="2">
        <f t="shared" si="1"/>
        <v>2550</v>
      </c>
      <c r="Q27" s="2">
        <f t="shared" si="1"/>
        <v>2790</v>
      </c>
      <c r="R27" s="2">
        <f t="shared" si="1"/>
        <v>6</v>
      </c>
      <c r="S27" s="2">
        <f t="shared" si="1"/>
        <v>2790</v>
      </c>
      <c r="T27" s="3" t="str">
        <f t="shared" si="1"/>
        <v>-</v>
      </c>
    </row>
    <row r="28" spans="2:20" ht="15" thickBot="1" x14ac:dyDescent="0.35">
      <c r="B28" s="2" t="s">
        <v>51</v>
      </c>
      <c r="C28" s="2" t="s">
        <v>201</v>
      </c>
      <c r="D28" s="2">
        <v>158.12</v>
      </c>
      <c r="E28" s="2">
        <v>879.8</v>
      </c>
      <c r="F28" s="2" t="s">
        <v>133</v>
      </c>
      <c r="G28" s="2" t="s">
        <v>316</v>
      </c>
      <c r="H28" s="2">
        <v>6</v>
      </c>
      <c r="I28" s="2" t="s">
        <v>316</v>
      </c>
      <c r="J28" s="3" t="s">
        <v>2</v>
      </c>
      <c r="L28" s="2" t="str">
        <f t="shared" si="1"/>
        <v>Open Random post</v>
      </c>
      <c r="M28" s="2">
        <f t="shared" si="1"/>
        <v>5970</v>
      </c>
      <c r="N28" s="2">
        <f t="shared" si="1"/>
        <v>158.12</v>
      </c>
      <c r="O28" s="2">
        <f t="shared" si="1"/>
        <v>879.8</v>
      </c>
      <c r="P28" s="2">
        <f t="shared" si="1"/>
        <v>2100</v>
      </c>
      <c r="Q28" s="2">
        <f t="shared" si="1"/>
        <v>2690</v>
      </c>
      <c r="R28" s="2">
        <f t="shared" si="1"/>
        <v>6</v>
      </c>
      <c r="S28" s="2">
        <f t="shared" si="1"/>
        <v>2690</v>
      </c>
      <c r="T28" s="3" t="str">
        <f t="shared" si="1"/>
        <v>-</v>
      </c>
    </row>
    <row r="29" spans="2:20" ht="15" thickBot="1" x14ac:dyDescent="0.35">
      <c r="B29" s="2" t="s">
        <v>42</v>
      </c>
      <c r="C29" s="2">
        <v>262</v>
      </c>
      <c r="D29" s="2">
        <v>497.28</v>
      </c>
      <c r="E29" s="2" t="s">
        <v>112</v>
      </c>
      <c r="F29" s="2" t="s">
        <v>153</v>
      </c>
      <c r="G29" s="2" t="s">
        <v>190</v>
      </c>
      <c r="H29" s="2">
        <v>49</v>
      </c>
      <c r="I29" s="2" t="s">
        <v>190</v>
      </c>
      <c r="J29" s="3">
        <v>21</v>
      </c>
      <c r="L29" s="2" t="str">
        <f t="shared" si="1"/>
        <v>TC_Ed_Editpost</v>
      </c>
      <c r="M29" s="2">
        <f t="shared" si="1"/>
        <v>262</v>
      </c>
      <c r="N29" s="2">
        <f t="shared" si="1"/>
        <v>497.28</v>
      </c>
      <c r="O29" s="2">
        <f t="shared" si="1"/>
        <v>2550</v>
      </c>
      <c r="P29" s="2">
        <f t="shared" si="1"/>
        <v>2970</v>
      </c>
      <c r="Q29" s="2">
        <f t="shared" si="1"/>
        <v>4140</v>
      </c>
      <c r="R29" s="2">
        <f t="shared" si="1"/>
        <v>49</v>
      </c>
      <c r="S29" s="2">
        <f t="shared" si="1"/>
        <v>4140</v>
      </c>
      <c r="T29" s="3">
        <f t="shared" si="1"/>
        <v>21</v>
      </c>
    </row>
    <row r="30" spans="2:20" ht="15" thickBot="1" x14ac:dyDescent="0.35">
      <c r="B30" s="2" t="s">
        <v>49</v>
      </c>
      <c r="C30" s="2">
        <v>190</v>
      </c>
      <c r="D30" s="2">
        <v>410.65</v>
      </c>
      <c r="E30" s="2" t="s">
        <v>88</v>
      </c>
      <c r="F30" s="2" t="s">
        <v>183</v>
      </c>
      <c r="G30" s="2" t="s">
        <v>317</v>
      </c>
      <c r="H30" s="2">
        <v>28</v>
      </c>
      <c r="I30" s="2" t="s">
        <v>317</v>
      </c>
      <c r="J30" s="3">
        <v>4</v>
      </c>
      <c r="L30" s="2" t="str">
        <f t="shared" si="1"/>
        <v>TC_Ad_Add user</v>
      </c>
      <c r="M30" s="2">
        <f t="shared" si="1"/>
        <v>190</v>
      </c>
      <c r="N30" s="2">
        <f t="shared" si="1"/>
        <v>410.65</v>
      </c>
      <c r="O30" s="2">
        <f t="shared" si="1"/>
        <v>1400</v>
      </c>
      <c r="P30" s="2">
        <f t="shared" si="1"/>
        <v>2460</v>
      </c>
      <c r="Q30" s="2">
        <f t="shared" si="1"/>
        <v>3520</v>
      </c>
      <c r="R30" s="2">
        <f t="shared" si="1"/>
        <v>28</v>
      </c>
      <c r="S30" s="2">
        <f t="shared" si="1"/>
        <v>3520</v>
      </c>
      <c r="T30" s="3">
        <f t="shared" si="1"/>
        <v>4</v>
      </c>
    </row>
    <row r="31" spans="2:20" ht="15" thickBot="1" x14ac:dyDescent="0.35">
      <c r="B31" s="2" t="s">
        <v>45</v>
      </c>
      <c r="C31" s="2" t="s">
        <v>318</v>
      </c>
      <c r="D31" s="2">
        <v>314.86</v>
      </c>
      <c r="E31" s="2" t="s">
        <v>254</v>
      </c>
      <c r="F31" s="2" t="s">
        <v>222</v>
      </c>
      <c r="G31" s="2" t="s">
        <v>319</v>
      </c>
      <c r="H31" s="2">
        <v>7</v>
      </c>
      <c r="I31" s="2" t="s">
        <v>320</v>
      </c>
      <c r="J31" s="3">
        <v>3</v>
      </c>
      <c r="L31" s="2" t="str">
        <f t="shared" ref="L31" si="2">IF(ISERR(FIND(" K",B31,1)),B31,REPLACE(B31,FIND(" K",B31,1),2,"")*1000)</f>
        <v>leave a comment</v>
      </c>
      <c r="M31" s="2">
        <f t="shared" ref="M31" si="3">IF(ISERR(FIND(" K",C31,1)),C31,REPLACE(C31,FIND(" K",C31,1),2,"")*1000)</f>
        <v>1830</v>
      </c>
      <c r="N31" s="2">
        <f t="shared" ref="N31" si="4">IF(ISERR(FIND(" K",D31,1)),D31,REPLACE(D31,FIND(" K",D31,1),2,"")*1000)</f>
        <v>314.86</v>
      </c>
      <c r="O31" s="2">
        <f t="shared" ref="O31" si="5">IF(ISERR(FIND(" K",E31,1)),E31,REPLACE(E31,FIND(" K",E31,1),2,"")*1000)</f>
        <v>1080</v>
      </c>
      <c r="P31" s="2">
        <f t="shared" ref="P31" si="6">IF(ISERR(FIND(" K",F31,1)),F31,REPLACE(F31,FIND(" K",F31,1),2,"")*1000)</f>
        <v>2160</v>
      </c>
      <c r="Q31" s="2">
        <f t="shared" ref="Q31" si="7">IF(ISERR(FIND(" K",G31,1)),G31,REPLACE(G31,FIND(" K",G31,1),2,"")*1000)</f>
        <v>96020</v>
      </c>
      <c r="R31" s="2">
        <f t="shared" ref="R31" si="8">IF(ISERR(FIND(" K",H31,1)),H31,REPLACE(H31,FIND(" K",H31,1),2,"")*1000)</f>
        <v>7</v>
      </c>
      <c r="S31" s="2">
        <f t="shared" ref="S31" si="9">IF(ISERR(FIND(" K",I31,1)),I31,REPLACE(I31,FIND(" K",I31,1),2,"")*1000)</f>
        <v>96970</v>
      </c>
      <c r="T31" s="3">
        <f t="shared" ref="T31" si="10">IF(ISERR(FIND(" K",J31,1)),J31,REPLACE(J31,FIND(" K",J31,1),2,"")*1000)</f>
        <v>3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46.4</v>
      </c>
    </row>
    <row r="35" spans="12:15" x14ac:dyDescent="0.3">
      <c r="L35" t="s">
        <v>120</v>
      </c>
      <c r="M35">
        <v>33.299999999999997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92.6</v>
      </c>
    </row>
    <row r="38" spans="12:15" x14ac:dyDescent="0.3">
      <c r="L38" t="s">
        <v>123</v>
      </c>
      <c r="M38">
        <v>90.2</v>
      </c>
    </row>
    <row r="39" spans="12:15" x14ac:dyDescent="0.3">
      <c r="L39" t="s">
        <v>124</v>
      </c>
      <c r="M39">
        <v>83.7</v>
      </c>
    </row>
    <row r="40" spans="12:15" x14ac:dyDescent="0.3">
      <c r="L40" t="s">
        <v>140</v>
      </c>
      <c r="M40" s="32" t="s">
        <v>129</v>
      </c>
      <c r="N40" s="33" t="s">
        <v>501</v>
      </c>
    </row>
    <row r="41" spans="12:15" x14ac:dyDescent="0.3">
      <c r="L41" t="s">
        <v>125</v>
      </c>
      <c r="M41" s="10">
        <f>(O41-N41)/1000</f>
        <v>907.73199999999997</v>
      </c>
      <c r="N41" t="str">
        <f>MID(N40,FIND("&amp;from=",N40,1)+6,13)</f>
        <v>1678744299569</v>
      </c>
      <c r="O41" t="str">
        <f>MID(N40,FIND("&amp;to=",N40,1)+4,13)</f>
        <v>1678745207301</v>
      </c>
    </row>
    <row r="43" spans="12:15" x14ac:dyDescent="0.3">
      <c r="L43" t="s">
        <v>126</v>
      </c>
      <c r="M43">
        <v>30099</v>
      </c>
    </row>
    <row r="44" spans="12:15" x14ac:dyDescent="0.3">
      <c r="L44" t="s">
        <v>127</v>
      </c>
      <c r="M44">
        <v>28</v>
      </c>
    </row>
    <row r="45" spans="12:15" x14ac:dyDescent="0.3">
      <c r="L45" t="s">
        <v>128</v>
      </c>
      <c r="M45" s="9">
        <f>M44/M43*100</f>
        <v>9.3026346390245526E-2</v>
      </c>
    </row>
  </sheetData>
  <hyperlinks>
    <hyperlink ref="N40" r:id="rId1" xr:uid="{BC7C8587-F496-45B0-99D6-C211D548AE5A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C11F1-9AE7-4947-81C1-AEE986B683DD}">
  <sheetPr>
    <tabColor theme="9" tint="0.59999389629810485"/>
  </sheetPr>
  <dimension ref="B1:T45"/>
  <sheetViews>
    <sheetView topLeftCell="B13" workbookViewId="0">
      <selection sqref="A1:XFD1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(file mode)")</f>
        <v>Aggregate report data for 1000_txt_posts (file mode)</v>
      </c>
      <c r="L1" s="1" t="s">
        <v>503</v>
      </c>
    </row>
    <row r="2" spans="2:20" ht="20.399999999999999" x14ac:dyDescent="0.3">
      <c r="B2" s="24" t="s">
        <v>52</v>
      </c>
      <c r="C2" s="24" t="s">
        <v>53</v>
      </c>
      <c r="D2" s="24" t="s">
        <v>54</v>
      </c>
      <c r="E2" s="24" t="s">
        <v>55</v>
      </c>
      <c r="F2" s="24" t="s">
        <v>56</v>
      </c>
      <c r="G2" s="24" t="s">
        <v>57</v>
      </c>
      <c r="H2" s="24" t="s">
        <v>58</v>
      </c>
      <c r="I2" s="24" t="s">
        <v>59</v>
      </c>
      <c r="J2" s="24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41.4" thickBot="1" x14ac:dyDescent="0.35">
      <c r="B3" s="2" t="s">
        <v>0</v>
      </c>
      <c r="C3" s="2">
        <v>250</v>
      </c>
      <c r="D3" s="2">
        <v>219.97</v>
      </c>
      <c r="E3" s="2" t="s">
        <v>193</v>
      </c>
      <c r="F3" s="2" t="s">
        <v>226</v>
      </c>
      <c r="G3" s="2" t="s">
        <v>221</v>
      </c>
      <c r="H3" s="2">
        <v>11</v>
      </c>
      <c r="I3" s="2" t="s">
        <v>221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250</v>
      </c>
      <c r="N3" s="2">
        <f t="shared" ref="N3:T3" si="0">IF(ISERR(FIND(" K",D3,1)),D3,REPLACE(D3,FIND(" K",D3,1),2,"")*1000)</f>
        <v>219.97</v>
      </c>
      <c r="O3" s="2">
        <f t="shared" si="0"/>
        <v>1130</v>
      </c>
      <c r="P3" s="2">
        <f t="shared" si="0"/>
        <v>1860</v>
      </c>
      <c r="Q3" s="2">
        <f t="shared" si="0"/>
        <v>2340</v>
      </c>
      <c r="R3" s="2">
        <f t="shared" si="0"/>
        <v>11</v>
      </c>
      <c r="S3" s="2">
        <f t="shared" si="0"/>
        <v>2340</v>
      </c>
      <c r="T3" s="3" t="str">
        <f t="shared" si="0"/>
        <v>-</v>
      </c>
    </row>
    <row r="4" spans="2:20" ht="21" thickBot="1" x14ac:dyDescent="0.35">
      <c r="B4" s="2" t="s">
        <v>3</v>
      </c>
      <c r="C4" s="2" t="s">
        <v>273</v>
      </c>
      <c r="D4" s="2">
        <v>406.92</v>
      </c>
      <c r="E4" s="2" t="s">
        <v>10</v>
      </c>
      <c r="F4" s="2" t="s">
        <v>215</v>
      </c>
      <c r="G4" s="2" t="s">
        <v>188</v>
      </c>
      <c r="H4" s="2">
        <v>8</v>
      </c>
      <c r="I4" s="2" t="s">
        <v>188</v>
      </c>
      <c r="J4" s="3" t="s">
        <v>2</v>
      </c>
      <c r="L4" s="2" t="str">
        <f t="shared" ref="L4:L30" si="1">IF(ISERR(FIND(" K",B4,1)),B4,REPLACE(B4,FIND(" K",B4,1),2,"")*1000)</f>
        <v>TC_Search by Name</v>
      </c>
      <c r="M4" s="2">
        <f t="shared" ref="M4:M30" si="2">IF(ISERR(FIND(" K",C4,1)),C4,REPLACE(C4,FIND(" K",C4,1),2,"")*1000)</f>
        <v>3700</v>
      </c>
      <c r="N4" s="2">
        <f t="shared" ref="N4:N30" si="3">IF(ISERR(FIND(" K",D4,1)),D4,REPLACE(D4,FIND(" K",D4,1),2,"")*1000)</f>
        <v>406.92</v>
      </c>
      <c r="O4" s="2">
        <f t="shared" ref="O4:O30" si="4">IF(ISERR(FIND(" K",E4,1)),E4,REPLACE(E4,FIND(" K",E4,1),2,"")*1000)</f>
        <v>1440</v>
      </c>
      <c r="P4" s="2">
        <f t="shared" ref="P4:P30" si="5">IF(ISERR(FIND(" K",F4,1)),F4,REPLACE(F4,FIND(" K",F4,1),2,"")*1000)</f>
        <v>2630</v>
      </c>
      <c r="Q4" s="2">
        <f t="shared" ref="Q4:Q30" si="6">IF(ISERR(FIND(" K",G4,1)),G4,REPLACE(G4,FIND(" K",G4,1),2,"")*1000)</f>
        <v>5060</v>
      </c>
      <c r="R4" s="2">
        <f t="shared" ref="R4:R30" si="7">IF(ISERR(FIND(" K",H4,1)),H4,REPLACE(H4,FIND(" K",H4,1),2,"")*1000)</f>
        <v>8</v>
      </c>
      <c r="S4" s="2">
        <f t="shared" ref="S4:S30" si="8">IF(ISERR(FIND(" K",I4,1)),I4,REPLACE(I4,FIND(" K",I4,1),2,"")*1000)</f>
        <v>5060</v>
      </c>
      <c r="T4" s="3" t="str">
        <f t="shared" ref="T4:T30" si="9">IF(ISERR(FIND(" K",J4,1)),J4,REPLACE(J4,FIND(" K",J4,1),2,"")*1000)</f>
        <v>-</v>
      </c>
    </row>
    <row r="5" spans="2:20" ht="31.2" thickBot="1" x14ac:dyDescent="0.35">
      <c r="B5" s="2" t="s">
        <v>5</v>
      </c>
      <c r="C5" s="2">
        <v>992</v>
      </c>
      <c r="D5" s="2">
        <v>287</v>
      </c>
      <c r="E5" s="2" t="s">
        <v>131</v>
      </c>
      <c r="F5" s="2" t="s">
        <v>137</v>
      </c>
      <c r="G5" s="2" t="s">
        <v>321</v>
      </c>
      <c r="H5" s="2">
        <v>0</v>
      </c>
      <c r="I5" s="2" t="s">
        <v>212</v>
      </c>
      <c r="J5" s="3" t="s">
        <v>2</v>
      </c>
      <c r="L5" s="2" t="str">
        <f t="shared" si="1"/>
        <v>TC_Open Random page &gt;1</v>
      </c>
      <c r="M5" s="2">
        <f t="shared" si="2"/>
        <v>992</v>
      </c>
      <c r="N5" s="2">
        <f t="shared" si="3"/>
        <v>287</v>
      </c>
      <c r="O5" s="2">
        <f t="shared" si="4"/>
        <v>1510</v>
      </c>
      <c r="P5" s="2">
        <f t="shared" si="5"/>
        <v>3000</v>
      </c>
      <c r="Q5" s="2">
        <f t="shared" si="6"/>
        <v>4960</v>
      </c>
      <c r="R5" s="2">
        <f t="shared" si="7"/>
        <v>0</v>
      </c>
      <c r="S5" s="2">
        <f t="shared" si="8"/>
        <v>4970</v>
      </c>
      <c r="T5" s="3" t="str">
        <f t="shared" si="9"/>
        <v>-</v>
      </c>
    </row>
    <row r="6" spans="2:20" ht="31.2" thickBot="1" x14ac:dyDescent="0.35">
      <c r="B6" s="2" t="s">
        <v>6</v>
      </c>
      <c r="C6" s="2">
        <v>117</v>
      </c>
      <c r="D6" s="2">
        <v>179.77</v>
      </c>
      <c r="E6" s="2">
        <v>523.79999999999995</v>
      </c>
      <c r="F6" s="2">
        <v>928</v>
      </c>
      <c r="G6" s="2" t="s">
        <v>153</v>
      </c>
      <c r="H6" s="2">
        <v>8</v>
      </c>
      <c r="I6" s="2" t="s">
        <v>153</v>
      </c>
      <c r="J6" s="3" t="s">
        <v>2</v>
      </c>
      <c r="L6" s="2" t="str">
        <f t="shared" si="1"/>
        <v>TC_Open Random page =1</v>
      </c>
      <c r="M6" s="2">
        <f t="shared" si="2"/>
        <v>117</v>
      </c>
      <c r="N6" s="2">
        <f t="shared" si="3"/>
        <v>179.77</v>
      </c>
      <c r="O6" s="2">
        <f t="shared" si="4"/>
        <v>523.79999999999995</v>
      </c>
      <c r="P6" s="2">
        <f t="shared" si="5"/>
        <v>928</v>
      </c>
      <c r="Q6" s="2">
        <f t="shared" si="6"/>
        <v>2970</v>
      </c>
      <c r="R6" s="2">
        <f t="shared" si="7"/>
        <v>8</v>
      </c>
      <c r="S6" s="2">
        <f t="shared" si="8"/>
        <v>2970</v>
      </c>
      <c r="T6" s="3" t="str">
        <f t="shared" si="9"/>
        <v>-</v>
      </c>
    </row>
    <row r="7" spans="2:20" ht="31.2" thickBot="1" x14ac:dyDescent="0.35">
      <c r="B7" s="2" t="s">
        <v>9</v>
      </c>
      <c r="C7" s="2" t="s">
        <v>79</v>
      </c>
      <c r="D7" s="2">
        <v>263.33</v>
      </c>
      <c r="E7" s="2" t="s">
        <v>80</v>
      </c>
      <c r="F7" s="2" t="s">
        <v>50</v>
      </c>
      <c r="G7" s="2" t="s">
        <v>216</v>
      </c>
      <c r="H7" s="2">
        <v>0</v>
      </c>
      <c r="I7" s="2" t="s">
        <v>216</v>
      </c>
      <c r="J7" s="3" t="s">
        <v>2</v>
      </c>
      <c r="L7" s="2" t="str">
        <f t="shared" si="1"/>
        <v>TC_Open Random Date</v>
      </c>
      <c r="M7" s="2">
        <f t="shared" si="2"/>
        <v>1220</v>
      </c>
      <c r="N7" s="2">
        <f t="shared" si="3"/>
        <v>263.33</v>
      </c>
      <c r="O7" s="2">
        <f t="shared" si="4"/>
        <v>1290</v>
      </c>
      <c r="P7" s="2">
        <f t="shared" si="5"/>
        <v>2770</v>
      </c>
      <c r="Q7" s="2">
        <f t="shared" si="6"/>
        <v>3290</v>
      </c>
      <c r="R7" s="2">
        <f t="shared" si="7"/>
        <v>0</v>
      </c>
      <c r="S7" s="2">
        <f t="shared" si="8"/>
        <v>3290</v>
      </c>
      <c r="T7" s="3" t="str">
        <f t="shared" si="9"/>
        <v>-</v>
      </c>
    </row>
    <row r="8" spans="2:20" ht="31.2" thickBot="1" x14ac:dyDescent="0.35">
      <c r="B8" s="2" t="s">
        <v>15</v>
      </c>
      <c r="C8" s="2" t="s">
        <v>236</v>
      </c>
      <c r="D8" s="2">
        <v>290.13</v>
      </c>
      <c r="E8" s="2" t="s">
        <v>160</v>
      </c>
      <c r="F8" s="2" t="s">
        <v>198</v>
      </c>
      <c r="G8" s="2" t="s">
        <v>322</v>
      </c>
      <c r="H8" s="2">
        <v>10</v>
      </c>
      <c r="I8" s="2" t="s">
        <v>323</v>
      </c>
      <c r="J8" s="3" t="s">
        <v>2</v>
      </c>
      <c r="L8" s="2" t="str">
        <f t="shared" si="1"/>
        <v>TC_Open Home page</v>
      </c>
      <c r="M8" s="2">
        <f t="shared" si="2"/>
        <v>1790</v>
      </c>
      <c r="N8" s="2">
        <f t="shared" si="3"/>
        <v>290.13</v>
      </c>
      <c r="O8" s="2">
        <f t="shared" si="4"/>
        <v>1850</v>
      </c>
      <c r="P8" s="2">
        <f t="shared" si="5"/>
        <v>3070</v>
      </c>
      <c r="Q8" s="2">
        <f t="shared" si="6"/>
        <v>5020</v>
      </c>
      <c r="R8" s="2">
        <f t="shared" si="7"/>
        <v>10</v>
      </c>
      <c r="S8" s="2">
        <f t="shared" si="8"/>
        <v>5040</v>
      </c>
      <c r="T8" s="3" t="str">
        <f t="shared" si="9"/>
        <v>-</v>
      </c>
    </row>
    <row r="9" spans="2:20" ht="21" thickBot="1" x14ac:dyDescent="0.35">
      <c r="B9" s="2" t="s">
        <v>16</v>
      </c>
      <c r="C9" s="2">
        <v>459</v>
      </c>
      <c r="D9" s="2">
        <v>233.75</v>
      </c>
      <c r="E9" s="2" t="s">
        <v>191</v>
      </c>
      <c r="F9" s="2" t="s">
        <v>206</v>
      </c>
      <c r="G9" s="2" t="s">
        <v>198</v>
      </c>
      <c r="H9" s="2">
        <v>0</v>
      </c>
      <c r="I9" s="2" t="s">
        <v>198</v>
      </c>
      <c r="J9" s="3" t="s">
        <v>2</v>
      </c>
      <c r="L9" s="2" t="str">
        <f t="shared" si="1"/>
        <v>TC_Open Contacts</v>
      </c>
      <c r="M9" s="2">
        <f t="shared" si="2"/>
        <v>459</v>
      </c>
      <c r="N9" s="2">
        <f t="shared" si="3"/>
        <v>233.75</v>
      </c>
      <c r="O9" s="2">
        <f t="shared" si="4"/>
        <v>1090</v>
      </c>
      <c r="P9" s="2">
        <f t="shared" si="5"/>
        <v>2400</v>
      </c>
      <c r="Q9" s="2">
        <f t="shared" si="6"/>
        <v>3070</v>
      </c>
      <c r="R9" s="2">
        <f t="shared" si="7"/>
        <v>0</v>
      </c>
      <c r="S9" s="2">
        <f t="shared" si="8"/>
        <v>3070</v>
      </c>
      <c r="T9" s="3" t="str">
        <f t="shared" si="9"/>
        <v>-</v>
      </c>
    </row>
    <row r="10" spans="2:20" ht="31.2" thickBot="1" x14ac:dyDescent="0.35">
      <c r="B10" s="2" t="s">
        <v>18</v>
      </c>
      <c r="C10" s="2">
        <v>6</v>
      </c>
      <c r="D10" s="2">
        <v>224.18</v>
      </c>
      <c r="E10" s="2">
        <v>443</v>
      </c>
      <c r="F10" s="2">
        <v>527</v>
      </c>
      <c r="G10" s="2">
        <v>527</v>
      </c>
      <c r="H10" s="2">
        <v>156</v>
      </c>
      <c r="I10" s="2">
        <v>527</v>
      </c>
      <c r="J10" s="3" t="s">
        <v>2</v>
      </c>
      <c r="L10" s="2" t="str">
        <f t="shared" si="1"/>
        <v>TC_Ed_Open login page</v>
      </c>
      <c r="M10" s="2">
        <f t="shared" si="2"/>
        <v>6</v>
      </c>
      <c r="N10" s="2">
        <f t="shared" si="3"/>
        <v>224.18</v>
      </c>
      <c r="O10" s="2">
        <f t="shared" si="4"/>
        <v>443</v>
      </c>
      <c r="P10" s="2">
        <f t="shared" si="5"/>
        <v>527</v>
      </c>
      <c r="Q10" s="2">
        <f t="shared" si="6"/>
        <v>527</v>
      </c>
      <c r="R10" s="2">
        <f t="shared" si="7"/>
        <v>156</v>
      </c>
      <c r="S10" s="2">
        <f t="shared" si="8"/>
        <v>527</v>
      </c>
      <c r="T10" s="3" t="str">
        <f t="shared" si="9"/>
        <v>-</v>
      </c>
    </row>
    <row r="11" spans="2:20" ht="41.4" thickBot="1" x14ac:dyDescent="0.35">
      <c r="B11" s="2" t="s">
        <v>19</v>
      </c>
      <c r="C11" s="2">
        <v>222</v>
      </c>
      <c r="D11" s="2">
        <v>290.41000000000003</v>
      </c>
      <c r="E11" s="2">
        <v>933.2</v>
      </c>
      <c r="F11" s="2" t="s">
        <v>77</v>
      </c>
      <c r="G11" s="2" t="s">
        <v>112</v>
      </c>
      <c r="H11" s="2">
        <v>9</v>
      </c>
      <c r="I11" s="2" t="s">
        <v>101</v>
      </c>
      <c r="J11" s="3" t="s">
        <v>2</v>
      </c>
      <c r="L11" s="2" t="str">
        <f t="shared" si="1"/>
        <v>TC_Ed_Open editpost page</v>
      </c>
      <c r="M11" s="2">
        <f t="shared" si="2"/>
        <v>222</v>
      </c>
      <c r="N11" s="2">
        <f t="shared" si="3"/>
        <v>290.41000000000003</v>
      </c>
      <c r="O11" s="2">
        <f t="shared" si="4"/>
        <v>933.2</v>
      </c>
      <c r="P11" s="2">
        <f t="shared" si="5"/>
        <v>1190</v>
      </c>
      <c r="Q11" s="2">
        <f t="shared" si="6"/>
        <v>2550</v>
      </c>
      <c r="R11" s="2">
        <f t="shared" si="7"/>
        <v>9</v>
      </c>
      <c r="S11" s="2">
        <f t="shared" si="8"/>
        <v>2560</v>
      </c>
      <c r="T11" s="3" t="str">
        <f t="shared" si="9"/>
        <v>-</v>
      </c>
    </row>
    <row r="12" spans="2:20" ht="41.4" thickBot="1" x14ac:dyDescent="0.35">
      <c r="B12" s="2" t="s">
        <v>21</v>
      </c>
      <c r="C12" s="2">
        <v>222</v>
      </c>
      <c r="D12" s="2">
        <v>174.11</v>
      </c>
      <c r="E12" s="2">
        <v>492</v>
      </c>
      <c r="F12" s="2">
        <v>669.15</v>
      </c>
      <c r="G12" s="2" t="s">
        <v>309</v>
      </c>
      <c r="H12" s="2">
        <v>11</v>
      </c>
      <c r="I12" s="2" t="s">
        <v>309</v>
      </c>
      <c r="J12" s="3" t="s">
        <v>2</v>
      </c>
      <c r="L12" s="2" t="str">
        <f t="shared" si="1"/>
        <v>TC_Ed_Open Random post</v>
      </c>
      <c r="M12" s="2">
        <f t="shared" si="2"/>
        <v>222</v>
      </c>
      <c r="N12" s="2">
        <f t="shared" si="3"/>
        <v>174.11</v>
      </c>
      <c r="O12" s="2">
        <f t="shared" si="4"/>
        <v>492</v>
      </c>
      <c r="P12" s="2">
        <f t="shared" si="5"/>
        <v>669.15</v>
      </c>
      <c r="Q12" s="2">
        <f t="shared" si="6"/>
        <v>2220</v>
      </c>
      <c r="R12" s="2">
        <f t="shared" si="7"/>
        <v>11</v>
      </c>
      <c r="S12" s="2">
        <f t="shared" si="8"/>
        <v>2220</v>
      </c>
      <c r="T12" s="3" t="str">
        <f t="shared" si="9"/>
        <v>-</v>
      </c>
    </row>
    <row r="13" spans="2:20" ht="41.4" thickBot="1" x14ac:dyDescent="0.35">
      <c r="B13" s="2" t="s">
        <v>23</v>
      </c>
      <c r="C13" s="2">
        <v>222</v>
      </c>
      <c r="D13" s="2">
        <v>203.51</v>
      </c>
      <c r="E13" s="2">
        <v>630.20000000000005</v>
      </c>
      <c r="F13" s="2" t="s">
        <v>210</v>
      </c>
      <c r="G13" s="2" t="s">
        <v>324</v>
      </c>
      <c r="H13" s="2">
        <v>9</v>
      </c>
      <c r="I13" s="2" t="s">
        <v>325</v>
      </c>
      <c r="J13" s="3" t="s">
        <v>2</v>
      </c>
      <c r="L13" s="2" t="str">
        <f t="shared" si="1"/>
        <v>TC_Ed_Open Predefined Date</v>
      </c>
      <c r="M13" s="2">
        <f t="shared" si="2"/>
        <v>222</v>
      </c>
      <c r="N13" s="2">
        <f t="shared" si="3"/>
        <v>203.51</v>
      </c>
      <c r="O13" s="2">
        <f t="shared" si="4"/>
        <v>630.20000000000005</v>
      </c>
      <c r="P13" s="2">
        <f t="shared" si="5"/>
        <v>2070</v>
      </c>
      <c r="Q13" s="2">
        <f t="shared" si="6"/>
        <v>2930</v>
      </c>
      <c r="R13" s="2">
        <f t="shared" si="7"/>
        <v>9</v>
      </c>
      <c r="S13" s="2">
        <f t="shared" si="8"/>
        <v>2940</v>
      </c>
      <c r="T13" s="3" t="str">
        <f t="shared" si="9"/>
        <v>-</v>
      </c>
    </row>
    <row r="14" spans="2:20" ht="15" thickBot="1" x14ac:dyDescent="0.35">
      <c r="B14" s="2" t="s">
        <v>24</v>
      </c>
      <c r="C14" s="2">
        <v>6</v>
      </c>
      <c r="D14" s="2">
        <v>51.44</v>
      </c>
      <c r="E14" s="2">
        <v>370</v>
      </c>
      <c r="F14" s="2">
        <v>370</v>
      </c>
      <c r="G14" s="2">
        <v>370</v>
      </c>
      <c r="H14" s="2">
        <v>15</v>
      </c>
      <c r="I14" s="2">
        <v>370</v>
      </c>
      <c r="J14" s="3" t="s">
        <v>2</v>
      </c>
      <c r="L14" s="2" t="str">
        <f>IF(ISERR(FIND(" K",B14,1)),B14,REPLACE(B14,FIND(" K",B14,1),2,"")*1000)</f>
        <v>TC_Ed_Open Home page</v>
      </c>
      <c r="M14" s="2">
        <f t="shared" si="2"/>
        <v>6</v>
      </c>
      <c r="N14" s="2">
        <f t="shared" si="3"/>
        <v>51.44</v>
      </c>
      <c r="O14" s="2">
        <f t="shared" si="4"/>
        <v>370</v>
      </c>
      <c r="P14" s="2">
        <f t="shared" si="5"/>
        <v>370</v>
      </c>
      <c r="Q14" s="2">
        <f t="shared" si="6"/>
        <v>370</v>
      </c>
      <c r="R14" s="2">
        <f t="shared" si="7"/>
        <v>15</v>
      </c>
      <c r="S14" s="2">
        <f t="shared" si="8"/>
        <v>370</v>
      </c>
      <c r="T14" s="3" t="str">
        <f t="shared" si="9"/>
        <v>-</v>
      </c>
    </row>
    <row r="15" spans="2:20" ht="15" thickBot="1" x14ac:dyDescent="0.35">
      <c r="B15" s="2" t="s">
        <v>25</v>
      </c>
      <c r="C15" s="2">
        <v>6</v>
      </c>
      <c r="D15" s="2">
        <v>149.13</v>
      </c>
      <c r="E15" s="2">
        <v>479</v>
      </c>
      <c r="F15" s="2">
        <v>479</v>
      </c>
      <c r="G15" s="2">
        <v>479</v>
      </c>
      <c r="H15" s="2">
        <v>33</v>
      </c>
      <c r="I15" s="2">
        <v>479</v>
      </c>
      <c r="J15" s="3" t="s">
        <v>2</v>
      </c>
      <c r="L15" s="2" t="str">
        <f t="shared" si="1"/>
        <v>TC_Ed_Login</v>
      </c>
      <c r="M15" s="2">
        <f t="shared" si="2"/>
        <v>6</v>
      </c>
      <c r="N15" s="2">
        <f t="shared" si="3"/>
        <v>149.13</v>
      </c>
      <c r="O15" s="2">
        <f t="shared" si="4"/>
        <v>479</v>
      </c>
      <c r="P15" s="2">
        <f t="shared" si="5"/>
        <v>479</v>
      </c>
      <c r="Q15" s="2">
        <f t="shared" si="6"/>
        <v>479</v>
      </c>
      <c r="R15" s="2">
        <f t="shared" si="7"/>
        <v>33</v>
      </c>
      <c r="S15" s="2">
        <f t="shared" si="8"/>
        <v>479</v>
      </c>
      <c r="T15" s="3" t="str">
        <f t="shared" si="9"/>
        <v>-</v>
      </c>
    </row>
    <row r="16" spans="2:20" ht="15" thickBot="1" x14ac:dyDescent="0.35">
      <c r="B16" s="2" t="s">
        <v>26</v>
      </c>
      <c r="C16" s="2">
        <v>4</v>
      </c>
      <c r="D16" s="2">
        <v>200.44</v>
      </c>
      <c r="E16" s="2">
        <v>907</v>
      </c>
      <c r="F16" s="2">
        <v>907</v>
      </c>
      <c r="G16" s="2">
        <v>907</v>
      </c>
      <c r="H16" s="2">
        <v>23</v>
      </c>
      <c r="I16" s="2">
        <v>907</v>
      </c>
      <c r="J16" s="3" t="s">
        <v>2</v>
      </c>
      <c r="L16" s="2" t="str">
        <f t="shared" si="1"/>
        <v>TC_Ed_LogOff</v>
      </c>
      <c r="M16" s="2">
        <f t="shared" si="2"/>
        <v>4</v>
      </c>
      <c r="N16" s="2">
        <f t="shared" si="3"/>
        <v>200.44</v>
      </c>
      <c r="O16" s="2">
        <f t="shared" si="4"/>
        <v>907</v>
      </c>
      <c r="P16" s="2">
        <f t="shared" si="5"/>
        <v>907</v>
      </c>
      <c r="Q16" s="2">
        <f t="shared" si="6"/>
        <v>907</v>
      </c>
      <c r="R16" s="2">
        <f t="shared" si="7"/>
        <v>23</v>
      </c>
      <c r="S16" s="2">
        <f t="shared" si="8"/>
        <v>907</v>
      </c>
      <c r="T16" s="3" t="str">
        <f t="shared" si="9"/>
        <v>-</v>
      </c>
    </row>
    <row r="17" spans="2:20" ht="15" thickBot="1" x14ac:dyDescent="0.35">
      <c r="B17" s="2" t="s">
        <v>27</v>
      </c>
      <c r="C17" s="2">
        <v>33</v>
      </c>
      <c r="D17" s="2">
        <v>466.61</v>
      </c>
      <c r="E17" s="2" t="s">
        <v>213</v>
      </c>
      <c r="F17" s="2" t="s">
        <v>326</v>
      </c>
      <c r="G17" s="2" t="s">
        <v>312</v>
      </c>
      <c r="H17" s="2">
        <v>109</v>
      </c>
      <c r="I17" s="2" t="s">
        <v>312</v>
      </c>
      <c r="J17" s="3" t="s">
        <v>2</v>
      </c>
      <c r="L17" s="2" t="str">
        <f t="shared" si="1"/>
        <v>TC_Ad_Open login page</v>
      </c>
      <c r="M17" s="2">
        <f t="shared" si="2"/>
        <v>33</v>
      </c>
      <c r="N17" s="2">
        <f t="shared" si="3"/>
        <v>466.61</v>
      </c>
      <c r="O17" s="2">
        <f t="shared" si="4"/>
        <v>1020</v>
      </c>
      <c r="P17" s="2">
        <f t="shared" si="5"/>
        <v>2170</v>
      </c>
      <c r="Q17" s="2">
        <f t="shared" si="6"/>
        <v>3010</v>
      </c>
      <c r="R17" s="2">
        <f t="shared" si="7"/>
        <v>109</v>
      </c>
      <c r="S17" s="2">
        <f t="shared" si="8"/>
        <v>3010</v>
      </c>
      <c r="T17" s="3" t="str">
        <f t="shared" si="9"/>
        <v>-</v>
      </c>
    </row>
    <row r="18" spans="2:20" ht="15" thickBot="1" x14ac:dyDescent="0.35">
      <c r="B18" s="2" t="s">
        <v>31</v>
      </c>
      <c r="C18" s="2">
        <v>33</v>
      </c>
      <c r="D18" s="2">
        <v>145.75</v>
      </c>
      <c r="E18" s="2">
        <v>424.4</v>
      </c>
      <c r="F18" s="2">
        <v>591.20000000000005</v>
      </c>
      <c r="G18" s="2">
        <v>608</v>
      </c>
      <c r="H18" s="2">
        <v>15</v>
      </c>
      <c r="I18" s="2">
        <v>608</v>
      </c>
      <c r="J18" s="3" t="s">
        <v>2</v>
      </c>
      <c r="L18" s="2" t="str">
        <f t="shared" si="1"/>
        <v>TC_Ad_Open Home page</v>
      </c>
      <c r="M18" s="2">
        <f t="shared" si="2"/>
        <v>33</v>
      </c>
      <c r="N18" s="2">
        <f t="shared" si="3"/>
        <v>145.75</v>
      </c>
      <c r="O18" s="2">
        <f t="shared" si="4"/>
        <v>424.4</v>
      </c>
      <c r="P18" s="2">
        <f t="shared" si="5"/>
        <v>591.20000000000005</v>
      </c>
      <c r="Q18" s="2">
        <f t="shared" si="6"/>
        <v>608</v>
      </c>
      <c r="R18" s="2">
        <f t="shared" si="7"/>
        <v>15</v>
      </c>
      <c r="S18" s="2">
        <f t="shared" si="8"/>
        <v>608</v>
      </c>
      <c r="T18" s="3" t="str">
        <f t="shared" si="9"/>
        <v>-</v>
      </c>
    </row>
    <row r="19" spans="2:20" ht="15" thickBot="1" x14ac:dyDescent="0.35">
      <c r="B19" s="2" t="s">
        <v>32</v>
      </c>
      <c r="C19" s="2">
        <v>323</v>
      </c>
      <c r="D19" s="2">
        <v>177.33</v>
      </c>
      <c r="E19" s="2">
        <v>720.4</v>
      </c>
      <c r="F19" s="2" t="s">
        <v>327</v>
      </c>
      <c r="G19" s="2" t="s">
        <v>154</v>
      </c>
      <c r="H19" s="2">
        <v>2</v>
      </c>
      <c r="I19" s="2" t="s">
        <v>328</v>
      </c>
      <c r="J19" s="3" t="s">
        <v>2</v>
      </c>
      <c r="L19" s="2" t="str">
        <f t="shared" si="1"/>
        <v>TC_Ad_Open Admin Page</v>
      </c>
      <c r="M19" s="2">
        <f t="shared" si="2"/>
        <v>323</v>
      </c>
      <c r="N19" s="2">
        <f t="shared" si="3"/>
        <v>177.33</v>
      </c>
      <c r="O19" s="2">
        <f t="shared" si="4"/>
        <v>720.4</v>
      </c>
      <c r="P19" s="2">
        <f t="shared" si="5"/>
        <v>1680</v>
      </c>
      <c r="Q19" s="2">
        <f t="shared" si="6"/>
        <v>2810</v>
      </c>
      <c r="R19" s="2">
        <f t="shared" si="7"/>
        <v>2</v>
      </c>
      <c r="S19" s="2">
        <f t="shared" si="8"/>
        <v>2820</v>
      </c>
      <c r="T19" s="3" t="str">
        <f t="shared" si="9"/>
        <v>-</v>
      </c>
    </row>
    <row r="20" spans="2:20" ht="15" thickBot="1" x14ac:dyDescent="0.35">
      <c r="B20" s="2" t="s">
        <v>35</v>
      </c>
      <c r="C20" s="2">
        <v>33</v>
      </c>
      <c r="D20" s="2">
        <v>291.68</v>
      </c>
      <c r="E20" s="2">
        <v>906.1</v>
      </c>
      <c r="F20" s="2" t="s">
        <v>130</v>
      </c>
      <c r="G20" s="2" t="s">
        <v>160</v>
      </c>
      <c r="H20" s="2">
        <v>28</v>
      </c>
      <c r="I20" s="2" t="s">
        <v>160</v>
      </c>
      <c r="J20" s="3" t="s">
        <v>2</v>
      </c>
      <c r="L20" s="2" t="str">
        <f t="shared" si="1"/>
        <v>TC_Ad_Login</v>
      </c>
      <c r="M20" s="2">
        <f t="shared" si="2"/>
        <v>33</v>
      </c>
      <c r="N20" s="2">
        <f t="shared" si="3"/>
        <v>291.68</v>
      </c>
      <c r="O20" s="2">
        <f t="shared" si="4"/>
        <v>906.1</v>
      </c>
      <c r="P20" s="2">
        <f t="shared" si="5"/>
        <v>1660</v>
      </c>
      <c r="Q20" s="2">
        <f t="shared" si="6"/>
        <v>1850</v>
      </c>
      <c r="R20" s="2">
        <f t="shared" si="7"/>
        <v>28</v>
      </c>
      <c r="S20" s="2">
        <f t="shared" si="8"/>
        <v>1850</v>
      </c>
      <c r="T20" s="3" t="str">
        <f t="shared" si="9"/>
        <v>-</v>
      </c>
    </row>
    <row r="21" spans="2:20" ht="15" thickBot="1" x14ac:dyDescent="0.35">
      <c r="B21" s="2" t="s">
        <v>37</v>
      </c>
      <c r="C21" s="2">
        <v>31</v>
      </c>
      <c r="D21" s="2">
        <v>246.9</v>
      </c>
      <c r="E21" s="2">
        <v>639</v>
      </c>
      <c r="F21" s="2">
        <v>861.75</v>
      </c>
      <c r="G21" s="2">
        <v>928</v>
      </c>
      <c r="H21" s="2">
        <v>19</v>
      </c>
      <c r="I21" s="2">
        <v>928</v>
      </c>
      <c r="J21" s="3" t="s">
        <v>2</v>
      </c>
      <c r="L21" s="2" t="str">
        <f t="shared" si="1"/>
        <v>TC_Ad_LogOff</v>
      </c>
      <c r="M21" s="2">
        <f t="shared" si="2"/>
        <v>31</v>
      </c>
      <c r="N21" s="2">
        <f t="shared" si="3"/>
        <v>246.9</v>
      </c>
      <c r="O21" s="2">
        <f t="shared" si="4"/>
        <v>639</v>
      </c>
      <c r="P21" s="2">
        <f t="shared" si="5"/>
        <v>861.75</v>
      </c>
      <c r="Q21" s="2">
        <f t="shared" si="6"/>
        <v>928</v>
      </c>
      <c r="R21" s="2">
        <f t="shared" si="7"/>
        <v>19</v>
      </c>
      <c r="S21" s="2">
        <f t="shared" si="8"/>
        <v>928</v>
      </c>
      <c r="T21" s="3" t="str">
        <f t="shared" si="9"/>
        <v>-</v>
      </c>
    </row>
    <row r="22" spans="2:20" ht="15" thickBot="1" x14ac:dyDescent="0.35">
      <c r="B22" s="2" t="s">
        <v>40</v>
      </c>
      <c r="C22" s="2" t="s">
        <v>200</v>
      </c>
      <c r="D22" s="2">
        <v>295.83999999999997</v>
      </c>
      <c r="E22" s="2" t="s">
        <v>193</v>
      </c>
      <c r="F22" s="2" t="s">
        <v>43</v>
      </c>
      <c r="G22" s="2" t="s">
        <v>166</v>
      </c>
      <c r="H22" s="2">
        <v>9</v>
      </c>
      <c r="I22" s="2" t="s">
        <v>166</v>
      </c>
      <c r="J22" s="3" t="s">
        <v>2</v>
      </c>
      <c r="L22" s="2" t="str">
        <f t="shared" si="1"/>
        <v>Open first post</v>
      </c>
      <c r="M22" s="2">
        <f t="shared" si="2"/>
        <v>2700</v>
      </c>
      <c r="N22" s="2">
        <f t="shared" si="3"/>
        <v>295.83999999999997</v>
      </c>
      <c r="O22" s="2">
        <f t="shared" si="4"/>
        <v>1130</v>
      </c>
      <c r="P22" s="2">
        <f t="shared" si="5"/>
        <v>2780</v>
      </c>
      <c r="Q22" s="2">
        <f t="shared" si="6"/>
        <v>5110</v>
      </c>
      <c r="R22" s="2">
        <f t="shared" si="7"/>
        <v>9</v>
      </c>
      <c r="S22" s="2">
        <f t="shared" si="8"/>
        <v>5110</v>
      </c>
      <c r="T22" s="3" t="str">
        <f t="shared" si="9"/>
        <v>-</v>
      </c>
    </row>
    <row r="23" spans="2:20" ht="15" thickBot="1" x14ac:dyDescent="0.35">
      <c r="B23" s="2" t="s">
        <v>42</v>
      </c>
      <c r="C23" s="2">
        <v>221</v>
      </c>
      <c r="D23" s="2" t="s">
        <v>329</v>
      </c>
      <c r="E23" s="2" t="s">
        <v>182</v>
      </c>
      <c r="F23" s="2" t="s">
        <v>186</v>
      </c>
      <c r="G23" s="2" t="s">
        <v>330</v>
      </c>
      <c r="H23" s="2">
        <v>0</v>
      </c>
      <c r="I23" s="2" t="s">
        <v>330</v>
      </c>
      <c r="J23" s="3">
        <v>69</v>
      </c>
      <c r="L23" s="2" t="str">
        <f t="shared" si="1"/>
        <v>TC_Ed_Editpost</v>
      </c>
      <c r="M23" s="2">
        <f t="shared" si="2"/>
        <v>221</v>
      </c>
      <c r="N23" s="2">
        <f t="shared" si="3"/>
        <v>1380</v>
      </c>
      <c r="O23" s="2">
        <f t="shared" si="4"/>
        <v>4059.9999999999995</v>
      </c>
      <c r="P23" s="2">
        <f t="shared" si="5"/>
        <v>5030</v>
      </c>
      <c r="Q23" s="2">
        <f t="shared" si="6"/>
        <v>35210</v>
      </c>
      <c r="R23" s="2">
        <f t="shared" si="7"/>
        <v>0</v>
      </c>
      <c r="S23" s="2">
        <f t="shared" si="8"/>
        <v>35210</v>
      </c>
      <c r="T23" s="3">
        <f t="shared" si="9"/>
        <v>69</v>
      </c>
    </row>
    <row r="24" spans="2:20" ht="15" thickBot="1" x14ac:dyDescent="0.35">
      <c r="B24" s="2" t="s">
        <v>49</v>
      </c>
      <c r="C24" s="2">
        <v>158</v>
      </c>
      <c r="D24" s="2">
        <v>993.77</v>
      </c>
      <c r="E24" s="2" t="s">
        <v>118</v>
      </c>
      <c r="F24" s="2" t="s">
        <v>175</v>
      </c>
      <c r="G24" s="2" t="s">
        <v>331</v>
      </c>
      <c r="H24" s="2">
        <v>73</v>
      </c>
      <c r="I24" s="2" t="s">
        <v>331</v>
      </c>
      <c r="J24" s="3">
        <v>7</v>
      </c>
      <c r="L24" s="2" t="str">
        <f t="shared" si="1"/>
        <v>TC_Ad_Add user</v>
      </c>
      <c r="M24" s="2">
        <f t="shared" si="2"/>
        <v>158</v>
      </c>
      <c r="N24" s="2">
        <f t="shared" si="3"/>
        <v>993.77</v>
      </c>
      <c r="O24" s="2">
        <f t="shared" si="4"/>
        <v>2480</v>
      </c>
      <c r="P24" s="2">
        <f t="shared" si="5"/>
        <v>4200</v>
      </c>
      <c r="Q24" s="2">
        <f t="shared" si="6"/>
        <v>5800</v>
      </c>
      <c r="R24" s="2">
        <f t="shared" si="7"/>
        <v>73</v>
      </c>
      <c r="S24" s="2">
        <f t="shared" si="8"/>
        <v>5800</v>
      </c>
      <c r="T24" s="3">
        <f t="shared" si="9"/>
        <v>7</v>
      </c>
    </row>
    <row r="25" spans="2:20" ht="15" thickBot="1" x14ac:dyDescent="0.35">
      <c r="B25" s="2" t="s">
        <v>45</v>
      </c>
      <c r="C25" s="2" t="s">
        <v>67</v>
      </c>
      <c r="D25" s="2">
        <v>539.03</v>
      </c>
      <c r="E25" s="2" t="s">
        <v>332</v>
      </c>
      <c r="F25" s="2" t="s">
        <v>171</v>
      </c>
      <c r="G25" s="2" t="s">
        <v>333</v>
      </c>
      <c r="H25" s="2">
        <v>8</v>
      </c>
      <c r="I25" s="2" t="s">
        <v>334</v>
      </c>
      <c r="J25" s="3">
        <v>3</v>
      </c>
      <c r="L25" s="2" t="str">
        <f t="shared" si="1"/>
        <v>leave a comment</v>
      </c>
      <c r="M25" s="2">
        <f t="shared" si="2"/>
        <v>1670</v>
      </c>
      <c r="N25" s="2">
        <f t="shared" si="3"/>
        <v>539.03</v>
      </c>
      <c r="O25" s="2">
        <f t="shared" si="4"/>
        <v>1890</v>
      </c>
      <c r="P25" s="2">
        <f t="shared" si="5"/>
        <v>4450</v>
      </c>
      <c r="Q25" s="2">
        <f t="shared" si="6"/>
        <v>92200</v>
      </c>
      <c r="R25" s="2">
        <f t="shared" si="7"/>
        <v>8</v>
      </c>
      <c r="S25" s="2">
        <f t="shared" si="8"/>
        <v>93120</v>
      </c>
      <c r="T25" s="3">
        <f t="shared" si="9"/>
        <v>3</v>
      </c>
    </row>
    <row r="26" spans="2:20" ht="15" thickBot="1" x14ac:dyDescent="0.35">
      <c r="B26" s="2" t="s">
        <v>39</v>
      </c>
      <c r="C26" s="2">
        <v>165</v>
      </c>
      <c r="D26" s="2">
        <v>628.48</v>
      </c>
      <c r="E26" s="2" t="s">
        <v>7</v>
      </c>
      <c r="F26" s="2" t="s">
        <v>136</v>
      </c>
      <c r="G26" s="2" t="s">
        <v>232</v>
      </c>
      <c r="H26" s="2">
        <v>11</v>
      </c>
      <c r="I26" s="2" t="s">
        <v>232</v>
      </c>
      <c r="J26" s="3">
        <v>2</v>
      </c>
      <c r="L26" s="2" t="str">
        <f t="shared" si="1"/>
        <v>TC_Ad_Delete user</v>
      </c>
      <c r="M26" s="2">
        <f t="shared" si="2"/>
        <v>165</v>
      </c>
      <c r="N26" s="2">
        <f t="shared" si="3"/>
        <v>628.48</v>
      </c>
      <c r="O26" s="2">
        <f t="shared" si="4"/>
        <v>1750</v>
      </c>
      <c r="P26" s="2">
        <f t="shared" si="5"/>
        <v>2520</v>
      </c>
      <c r="Q26" s="2">
        <f t="shared" si="6"/>
        <v>3830</v>
      </c>
      <c r="R26" s="2">
        <f t="shared" si="7"/>
        <v>11</v>
      </c>
      <c r="S26" s="2">
        <f t="shared" si="8"/>
        <v>3830</v>
      </c>
      <c r="T26" s="3">
        <f t="shared" si="9"/>
        <v>2</v>
      </c>
    </row>
    <row r="27" spans="2:20" ht="15" thickBot="1" x14ac:dyDescent="0.35">
      <c r="B27" s="2" t="s">
        <v>11</v>
      </c>
      <c r="C27" s="2" t="s">
        <v>335</v>
      </c>
      <c r="D27" s="2">
        <v>267.61</v>
      </c>
      <c r="E27" s="2" t="s">
        <v>68</v>
      </c>
      <c r="F27" s="2" t="s">
        <v>336</v>
      </c>
      <c r="G27" s="2" t="s">
        <v>317</v>
      </c>
      <c r="H27" s="2">
        <v>0</v>
      </c>
      <c r="I27" s="2" t="s">
        <v>317</v>
      </c>
      <c r="J27" s="3">
        <v>1</v>
      </c>
      <c r="L27" s="2" t="str">
        <f t="shared" si="1"/>
        <v>TC_Open Predefined Date</v>
      </c>
      <c r="M27" s="2">
        <f t="shared" si="2"/>
        <v>3530</v>
      </c>
      <c r="N27" s="2">
        <f t="shared" si="3"/>
        <v>267.61</v>
      </c>
      <c r="O27" s="2">
        <f t="shared" si="4"/>
        <v>1230</v>
      </c>
      <c r="P27" s="2">
        <f t="shared" si="5"/>
        <v>2740</v>
      </c>
      <c r="Q27" s="2">
        <f t="shared" si="6"/>
        <v>3520</v>
      </c>
      <c r="R27" s="2">
        <f t="shared" si="7"/>
        <v>0</v>
      </c>
      <c r="S27" s="2">
        <f t="shared" si="8"/>
        <v>3520</v>
      </c>
      <c r="T27" s="3">
        <f t="shared" si="9"/>
        <v>1</v>
      </c>
    </row>
    <row r="28" spans="2:20" ht="15" thickBot="1" x14ac:dyDescent="0.35">
      <c r="B28" s="2" t="s">
        <v>13</v>
      </c>
      <c r="C28" s="2" t="s">
        <v>337</v>
      </c>
      <c r="D28" s="2">
        <v>270.23</v>
      </c>
      <c r="E28" s="2" t="s">
        <v>307</v>
      </c>
      <c r="F28" s="2" t="s">
        <v>136</v>
      </c>
      <c r="G28" s="2" t="s">
        <v>338</v>
      </c>
      <c r="H28" s="2">
        <v>0</v>
      </c>
      <c r="I28" s="2" t="s">
        <v>339</v>
      </c>
      <c r="J28" s="3">
        <v>1</v>
      </c>
      <c r="L28" s="2" t="str">
        <f t="shared" si="1"/>
        <v>TC_Open Large Calendar</v>
      </c>
      <c r="M28" s="2">
        <f t="shared" si="2"/>
        <v>1170</v>
      </c>
      <c r="N28" s="2">
        <f t="shared" si="3"/>
        <v>270.23</v>
      </c>
      <c r="O28" s="2">
        <f t="shared" si="4"/>
        <v>1470</v>
      </c>
      <c r="P28" s="2">
        <f t="shared" si="5"/>
        <v>2520</v>
      </c>
      <c r="Q28" s="2">
        <f t="shared" si="6"/>
        <v>3440</v>
      </c>
      <c r="R28" s="2">
        <f t="shared" si="7"/>
        <v>0</v>
      </c>
      <c r="S28" s="2">
        <f t="shared" si="8"/>
        <v>3450</v>
      </c>
      <c r="T28" s="3">
        <f t="shared" si="9"/>
        <v>1</v>
      </c>
    </row>
    <row r="29" spans="2:20" ht="15" thickBot="1" x14ac:dyDescent="0.35">
      <c r="B29" s="2" t="s">
        <v>28</v>
      </c>
      <c r="C29" s="2">
        <v>323</v>
      </c>
      <c r="D29" s="2">
        <v>466.47</v>
      </c>
      <c r="E29" s="2" t="s">
        <v>234</v>
      </c>
      <c r="F29" s="2" t="s">
        <v>187</v>
      </c>
      <c r="G29" s="2" t="s">
        <v>340</v>
      </c>
      <c r="H29" s="2">
        <v>24</v>
      </c>
      <c r="I29" s="2" t="s">
        <v>341</v>
      </c>
      <c r="J29" s="3">
        <v>1</v>
      </c>
      <c r="L29" s="2" t="str">
        <f t="shared" si="1"/>
        <v>TC_Ad_Open Users page</v>
      </c>
      <c r="M29" s="2">
        <f t="shared" si="2"/>
        <v>323</v>
      </c>
      <c r="N29" s="2">
        <f t="shared" si="3"/>
        <v>466.47</v>
      </c>
      <c r="O29" s="2">
        <f t="shared" si="4"/>
        <v>2490</v>
      </c>
      <c r="P29" s="2">
        <f t="shared" si="5"/>
        <v>3030</v>
      </c>
      <c r="Q29" s="2">
        <f t="shared" si="6"/>
        <v>4030.0000000000005</v>
      </c>
      <c r="R29" s="2">
        <f t="shared" si="7"/>
        <v>24</v>
      </c>
      <c r="S29" s="2">
        <f t="shared" si="8"/>
        <v>4040</v>
      </c>
      <c r="T29" s="3">
        <f t="shared" si="9"/>
        <v>1</v>
      </c>
    </row>
    <row r="30" spans="2:20" ht="15" thickBot="1" x14ac:dyDescent="0.35">
      <c r="B30" s="2" t="s">
        <v>30</v>
      </c>
      <c r="C30" s="2">
        <v>323</v>
      </c>
      <c r="D30" s="2">
        <v>220.07</v>
      </c>
      <c r="E30" s="2">
        <v>685</v>
      </c>
      <c r="F30" s="2" t="s">
        <v>342</v>
      </c>
      <c r="G30" s="2" t="s">
        <v>152</v>
      </c>
      <c r="H30" s="2">
        <v>3</v>
      </c>
      <c r="I30" s="2" t="s">
        <v>152</v>
      </c>
      <c r="J30" s="3">
        <v>1</v>
      </c>
      <c r="L30" s="2" t="str">
        <f t="shared" si="1"/>
        <v>TC_Ad_Open USERS menu</v>
      </c>
      <c r="M30" s="2">
        <f t="shared" si="2"/>
        <v>323</v>
      </c>
      <c r="N30" s="2">
        <f t="shared" si="3"/>
        <v>220.07</v>
      </c>
      <c r="O30" s="2">
        <f t="shared" si="4"/>
        <v>685</v>
      </c>
      <c r="P30" s="2">
        <f t="shared" si="5"/>
        <v>2710</v>
      </c>
      <c r="Q30" s="2">
        <f t="shared" si="6"/>
        <v>3380</v>
      </c>
      <c r="R30" s="2">
        <f t="shared" si="7"/>
        <v>3</v>
      </c>
      <c r="S30" s="2">
        <f t="shared" si="8"/>
        <v>3380</v>
      </c>
      <c r="T30" s="3">
        <f t="shared" si="9"/>
        <v>1</v>
      </c>
    </row>
    <row r="31" spans="2:20" ht="15" thickBot="1" x14ac:dyDescent="0.35">
      <c r="B31" s="2" t="s">
        <v>51</v>
      </c>
      <c r="C31" s="2" t="s">
        <v>343</v>
      </c>
      <c r="D31" s="2">
        <v>294.10000000000002</v>
      </c>
      <c r="E31" s="2" t="s">
        <v>87</v>
      </c>
      <c r="F31" s="2" t="s">
        <v>344</v>
      </c>
      <c r="G31" s="2" t="s">
        <v>345</v>
      </c>
      <c r="H31" s="2">
        <v>9</v>
      </c>
      <c r="I31" s="2" t="s">
        <v>345</v>
      </c>
      <c r="J31" s="3">
        <v>1</v>
      </c>
      <c r="L31" s="2" t="str">
        <f t="shared" ref="L31" si="10">IF(ISERR(FIND(" K",B31,1)),B31,REPLACE(B31,FIND(" K",B31,1),2,"")*1000)</f>
        <v>Open Random post</v>
      </c>
      <c r="M31" s="2">
        <f t="shared" ref="M31" si="11">IF(ISERR(FIND(" K",C31,1)),C31,REPLACE(C31,FIND(" K",C31,1),2,"")*1000)</f>
        <v>5330</v>
      </c>
      <c r="N31" s="2">
        <f t="shared" ref="N31" si="12">IF(ISERR(FIND(" K",D31,1)),D31,REPLACE(D31,FIND(" K",D31,1),2,"")*1000)</f>
        <v>294.10000000000002</v>
      </c>
      <c r="O31" s="2">
        <f t="shared" ref="O31" si="13">IF(ISERR(FIND(" K",E31,1)),E31,REPLACE(E31,FIND(" K",E31,1),2,"")*1000)</f>
        <v>1590</v>
      </c>
      <c r="P31" s="2">
        <f t="shared" ref="P31" si="14">IF(ISERR(FIND(" K",F31,1)),F31,REPLACE(F31,FIND(" K",F31,1),2,"")*1000)</f>
        <v>3090</v>
      </c>
      <c r="Q31" s="2">
        <f t="shared" ref="Q31" si="15">IF(ISERR(FIND(" K",G31,1)),G31,REPLACE(G31,FIND(" K",G31,1),2,"")*1000)</f>
        <v>5190</v>
      </c>
      <c r="R31" s="2">
        <f t="shared" ref="R31" si="16">IF(ISERR(FIND(" K",H31,1)),H31,REPLACE(H31,FIND(" K",H31,1),2,"")*1000)</f>
        <v>9</v>
      </c>
      <c r="S31" s="2">
        <f t="shared" ref="S31" si="17">IF(ISERR(FIND(" K",I31,1)),I31,REPLACE(I31,FIND(" K",I31,1),2,"")*1000)</f>
        <v>5190</v>
      </c>
      <c r="T31" s="3">
        <f t="shared" ref="T31" si="18">IF(ISERR(FIND(" K",J31,1)),J31,REPLACE(J31,FIND(" K",J31,1),2,"")*1000)</f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42</v>
      </c>
    </row>
    <row r="35" spans="12:15" x14ac:dyDescent="0.3">
      <c r="L35" t="s">
        <v>120</v>
      </c>
      <c r="M35">
        <v>27.9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97.8</v>
      </c>
    </row>
    <row r="38" spans="12:15" x14ac:dyDescent="0.3">
      <c r="L38" t="s">
        <v>123</v>
      </c>
      <c r="M38">
        <v>89.9</v>
      </c>
    </row>
    <row r="39" spans="12:15" x14ac:dyDescent="0.3">
      <c r="L39" t="s">
        <v>124</v>
      </c>
      <c r="M39">
        <v>84.5</v>
      </c>
    </row>
    <row r="40" spans="12:15" x14ac:dyDescent="0.3">
      <c r="L40" t="s">
        <v>140</v>
      </c>
      <c r="M40" s="32" t="s">
        <v>129</v>
      </c>
      <c r="N40" s="33" t="s">
        <v>502</v>
      </c>
    </row>
    <row r="41" spans="12:15" x14ac:dyDescent="0.3">
      <c r="L41" t="s">
        <v>125</v>
      </c>
      <c r="M41" s="10">
        <f>(O41-N41)/1000</f>
        <v>909.03599999999994</v>
      </c>
      <c r="N41" t="str">
        <f>MID(N40,FIND("&amp;from=",N40,1)+6,13)</f>
        <v>1678748365307</v>
      </c>
      <c r="O41" t="str">
        <f>MID(N40,FIND("&amp;to=",N40,1)+4,13)</f>
        <v>1678749274343</v>
      </c>
    </row>
    <row r="43" spans="12:15" x14ac:dyDescent="0.3">
      <c r="L43" t="s">
        <v>126</v>
      </c>
      <c r="M43">
        <v>25255</v>
      </c>
    </row>
    <row r="44" spans="12:15" x14ac:dyDescent="0.3">
      <c r="L44" t="s">
        <v>127</v>
      </c>
      <c r="M44">
        <v>86</v>
      </c>
    </row>
    <row r="45" spans="12:15" x14ac:dyDescent="0.3">
      <c r="L45" t="s">
        <v>128</v>
      </c>
      <c r="M45" s="9">
        <f>M44/M43*100</f>
        <v>0.3405266283904177</v>
      </c>
    </row>
  </sheetData>
  <hyperlinks>
    <hyperlink ref="N40" r:id="rId1" xr:uid="{75D28C41-23B1-4C7E-8133-C60DD76254ED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F2457-099B-46E7-BA3D-F2A03C98DE62}">
  <sheetPr>
    <tabColor theme="9" tint="0.59999389629810485"/>
  </sheetPr>
  <dimension ref="B1:T45"/>
  <sheetViews>
    <sheetView workbookViewId="0">
      <selection sqref="A1:XFD1"/>
    </sheetView>
  </sheetViews>
  <sheetFormatPr defaultRowHeight="14.4" x14ac:dyDescent="0.3"/>
  <cols>
    <col min="2" max="2" width="29.664062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(file mode)")</f>
        <v>Aggregate report data for 2000_txt_posts (file mode)</v>
      </c>
      <c r="L1" s="1" t="s">
        <v>503</v>
      </c>
    </row>
    <row r="2" spans="2:20" ht="20.399999999999999" x14ac:dyDescent="0.3">
      <c r="B2" s="24" t="s">
        <v>52</v>
      </c>
      <c r="C2" s="24" t="s">
        <v>53</v>
      </c>
      <c r="D2" s="24" t="s">
        <v>54</v>
      </c>
      <c r="E2" s="24" t="s">
        <v>55</v>
      </c>
      <c r="F2" s="24" t="s">
        <v>56</v>
      </c>
      <c r="G2" s="24" t="s">
        <v>57</v>
      </c>
      <c r="H2" s="24" t="s">
        <v>58</v>
      </c>
      <c r="I2" s="24" t="s">
        <v>59</v>
      </c>
      <c r="J2" s="24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41.4" thickBot="1" x14ac:dyDescent="0.35">
      <c r="B3" s="2" t="s">
        <v>0</v>
      </c>
      <c r="C3" s="2">
        <v>194</v>
      </c>
      <c r="D3" s="2">
        <v>426.96</v>
      </c>
      <c r="E3" s="2" t="s">
        <v>65</v>
      </c>
      <c r="F3" s="2" t="s">
        <v>95</v>
      </c>
      <c r="G3" s="2" t="s">
        <v>209</v>
      </c>
      <c r="H3" s="2">
        <v>16</v>
      </c>
      <c r="I3" s="2" t="s">
        <v>227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194</v>
      </c>
      <c r="N3" s="2">
        <f t="shared" ref="N3:T18" si="0">IF(ISERR(FIND(" K",D3,1)),D3,REPLACE(D3,FIND(" K",D3,1),2,"")*1000)</f>
        <v>426.96</v>
      </c>
      <c r="O3" s="2">
        <f t="shared" si="0"/>
        <v>1520</v>
      </c>
      <c r="P3" s="2">
        <f t="shared" si="0"/>
        <v>3130</v>
      </c>
      <c r="Q3" s="2">
        <f t="shared" si="0"/>
        <v>3800</v>
      </c>
      <c r="R3" s="2">
        <f t="shared" si="0"/>
        <v>16</v>
      </c>
      <c r="S3" s="2">
        <f t="shared" si="0"/>
        <v>3810</v>
      </c>
      <c r="T3" s="3" t="str">
        <f t="shared" si="0"/>
        <v>-</v>
      </c>
    </row>
    <row r="4" spans="2:20" ht="31.2" thickBot="1" x14ac:dyDescent="0.35">
      <c r="B4" s="2" t="s">
        <v>5</v>
      </c>
      <c r="C4" s="2">
        <v>914</v>
      </c>
      <c r="D4" s="2">
        <v>445.34</v>
      </c>
      <c r="E4" s="2" t="s">
        <v>82</v>
      </c>
      <c r="F4" s="2" t="s">
        <v>228</v>
      </c>
      <c r="G4" s="2" t="s">
        <v>156</v>
      </c>
      <c r="H4" s="2">
        <v>14</v>
      </c>
      <c r="I4" s="2" t="s">
        <v>229</v>
      </c>
      <c r="J4" s="3" t="s">
        <v>2</v>
      </c>
      <c r="L4" s="2" t="str">
        <f t="shared" ref="L4:T30" si="1">IF(ISERR(FIND(" K",B4,1)),B4,REPLACE(B4,FIND(" K",B4,1),2,"")*1000)</f>
        <v>TC_Open Random page &gt;1</v>
      </c>
      <c r="M4" s="2">
        <f t="shared" si="1"/>
        <v>914</v>
      </c>
      <c r="N4" s="2">
        <f t="shared" si="0"/>
        <v>445.34</v>
      </c>
      <c r="O4" s="2">
        <f t="shared" si="0"/>
        <v>1060</v>
      </c>
      <c r="P4" s="2">
        <f t="shared" si="0"/>
        <v>2270</v>
      </c>
      <c r="Q4" s="2">
        <f t="shared" si="0"/>
        <v>4810</v>
      </c>
      <c r="R4" s="2">
        <f t="shared" si="0"/>
        <v>14</v>
      </c>
      <c r="S4" s="2">
        <f t="shared" si="0"/>
        <v>4820</v>
      </c>
      <c r="T4" s="3" t="str">
        <f t="shared" si="0"/>
        <v>-</v>
      </c>
    </row>
    <row r="5" spans="2:20" ht="31.2" thickBot="1" x14ac:dyDescent="0.35">
      <c r="B5" s="2" t="s">
        <v>6</v>
      </c>
      <c r="C5" s="2">
        <v>146</v>
      </c>
      <c r="D5" s="2">
        <v>411.15</v>
      </c>
      <c r="E5" s="2">
        <v>846.1</v>
      </c>
      <c r="F5" s="2" t="s">
        <v>230</v>
      </c>
      <c r="G5" s="2" t="s">
        <v>220</v>
      </c>
      <c r="H5" s="2">
        <v>20</v>
      </c>
      <c r="I5" s="2" t="s">
        <v>220</v>
      </c>
      <c r="J5" s="3" t="s">
        <v>2</v>
      </c>
      <c r="L5" s="2" t="str">
        <f t="shared" si="1"/>
        <v>TC_Open Random page =1</v>
      </c>
      <c r="M5" s="2">
        <f t="shared" si="1"/>
        <v>146</v>
      </c>
      <c r="N5" s="2">
        <f t="shared" si="0"/>
        <v>411.15</v>
      </c>
      <c r="O5" s="2">
        <f t="shared" si="0"/>
        <v>846.1</v>
      </c>
      <c r="P5" s="2">
        <f t="shared" si="0"/>
        <v>1100</v>
      </c>
      <c r="Q5" s="2">
        <f t="shared" si="0"/>
        <v>1610</v>
      </c>
      <c r="R5" s="2">
        <f t="shared" si="0"/>
        <v>20</v>
      </c>
      <c r="S5" s="2">
        <f t="shared" si="0"/>
        <v>1610</v>
      </c>
      <c r="T5" s="3" t="str">
        <f t="shared" si="0"/>
        <v>-</v>
      </c>
    </row>
    <row r="6" spans="2:20" ht="31.2" thickBot="1" x14ac:dyDescent="0.35">
      <c r="B6" s="2" t="s">
        <v>11</v>
      </c>
      <c r="C6" s="2" t="s">
        <v>103</v>
      </c>
      <c r="D6" s="2">
        <v>440</v>
      </c>
      <c r="E6" s="2" t="s">
        <v>231</v>
      </c>
      <c r="F6" s="2" t="s">
        <v>208</v>
      </c>
      <c r="G6" s="2" t="s">
        <v>167</v>
      </c>
      <c r="H6" s="2">
        <v>0</v>
      </c>
      <c r="I6" s="2" t="s">
        <v>167</v>
      </c>
      <c r="J6" s="3" t="s">
        <v>2</v>
      </c>
      <c r="L6" s="2" t="str">
        <f t="shared" si="1"/>
        <v>TC_Open Predefined Date</v>
      </c>
      <c r="M6" s="2">
        <f t="shared" si="1"/>
        <v>2760</v>
      </c>
      <c r="N6" s="2">
        <f t="shared" si="0"/>
        <v>440</v>
      </c>
      <c r="O6" s="2">
        <f t="shared" si="0"/>
        <v>1200</v>
      </c>
      <c r="P6" s="2">
        <f t="shared" si="0"/>
        <v>2880</v>
      </c>
      <c r="Q6" s="2">
        <f t="shared" si="0"/>
        <v>4900</v>
      </c>
      <c r="R6" s="2">
        <f t="shared" si="0"/>
        <v>0</v>
      </c>
      <c r="S6" s="2">
        <f t="shared" si="0"/>
        <v>4900</v>
      </c>
      <c r="T6" s="3" t="str">
        <f t="shared" si="0"/>
        <v>-</v>
      </c>
    </row>
    <row r="7" spans="2:20" ht="31.2" thickBot="1" x14ac:dyDescent="0.35">
      <c r="B7" s="2" t="s">
        <v>13</v>
      </c>
      <c r="C7" s="2">
        <v>882</v>
      </c>
      <c r="D7" s="2">
        <v>432.64</v>
      </c>
      <c r="E7" s="2" t="s">
        <v>191</v>
      </c>
      <c r="F7" s="2" t="s">
        <v>1</v>
      </c>
      <c r="G7" s="2" t="s">
        <v>232</v>
      </c>
      <c r="H7" s="2">
        <v>0</v>
      </c>
      <c r="I7" s="2" t="s">
        <v>149</v>
      </c>
      <c r="J7" s="3" t="s">
        <v>2</v>
      </c>
      <c r="L7" s="2" t="str">
        <f t="shared" si="1"/>
        <v>TC_Open Large Calendar</v>
      </c>
      <c r="M7" s="2">
        <f t="shared" si="1"/>
        <v>882</v>
      </c>
      <c r="N7" s="2">
        <f t="shared" si="0"/>
        <v>432.64</v>
      </c>
      <c r="O7" s="2">
        <f t="shared" si="0"/>
        <v>1090</v>
      </c>
      <c r="P7" s="2">
        <f t="shared" si="0"/>
        <v>2730</v>
      </c>
      <c r="Q7" s="2">
        <f t="shared" si="0"/>
        <v>3830</v>
      </c>
      <c r="R7" s="2">
        <f t="shared" si="0"/>
        <v>0</v>
      </c>
      <c r="S7" s="2">
        <f t="shared" si="0"/>
        <v>3850</v>
      </c>
      <c r="T7" s="3" t="str">
        <f t="shared" si="0"/>
        <v>-</v>
      </c>
    </row>
    <row r="8" spans="2:20" ht="21" thickBot="1" x14ac:dyDescent="0.35">
      <c r="B8" s="2" t="s">
        <v>16</v>
      </c>
      <c r="C8" s="2">
        <v>376</v>
      </c>
      <c r="D8" s="2">
        <v>464.27</v>
      </c>
      <c r="E8" s="2" t="s">
        <v>189</v>
      </c>
      <c r="F8" s="2" t="s">
        <v>233</v>
      </c>
      <c r="G8" s="2" t="s">
        <v>162</v>
      </c>
      <c r="H8" s="2">
        <v>11</v>
      </c>
      <c r="I8" s="2" t="s">
        <v>162</v>
      </c>
      <c r="J8" s="3" t="s">
        <v>2</v>
      </c>
      <c r="L8" s="2" t="str">
        <f t="shared" si="1"/>
        <v>TC_Open Contacts</v>
      </c>
      <c r="M8" s="2">
        <f t="shared" si="1"/>
        <v>376</v>
      </c>
      <c r="N8" s="2">
        <f t="shared" si="0"/>
        <v>464.27</v>
      </c>
      <c r="O8" s="2">
        <f t="shared" si="0"/>
        <v>1500</v>
      </c>
      <c r="P8" s="2">
        <f t="shared" si="0"/>
        <v>3350</v>
      </c>
      <c r="Q8" s="2">
        <f t="shared" si="0"/>
        <v>4730</v>
      </c>
      <c r="R8" s="2">
        <f t="shared" si="0"/>
        <v>11</v>
      </c>
      <c r="S8" s="2">
        <f t="shared" si="0"/>
        <v>4730</v>
      </c>
      <c r="T8" s="3" t="str">
        <f t="shared" si="0"/>
        <v>-</v>
      </c>
    </row>
    <row r="9" spans="2:20" ht="31.2" thickBot="1" x14ac:dyDescent="0.35">
      <c r="B9" s="2" t="s">
        <v>18</v>
      </c>
      <c r="C9" s="2">
        <v>4</v>
      </c>
      <c r="D9" s="2">
        <v>594.65</v>
      </c>
      <c r="E9" s="2" t="s">
        <v>234</v>
      </c>
      <c r="F9" s="2" t="s">
        <v>234</v>
      </c>
      <c r="G9" s="2" t="s">
        <v>234</v>
      </c>
      <c r="H9" s="2">
        <v>122</v>
      </c>
      <c r="I9" s="2" t="s">
        <v>234</v>
      </c>
      <c r="J9" s="3" t="s">
        <v>2</v>
      </c>
      <c r="L9" s="2" t="str">
        <f t="shared" si="1"/>
        <v>TC_Ed_Open login page</v>
      </c>
      <c r="M9" s="2">
        <f t="shared" si="1"/>
        <v>4</v>
      </c>
      <c r="N9" s="2">
        <f t="shared" si="0"/>
        <v>594.65</v>
      </c>
      <c r="O9" s="2">
        <f t="shared" si="0"/>
        <v>2490</v>
      </c>
      <c r="P9" s="2">
        <f t="shared" si="0"/>
        <v>2490</v>
      </c>
      <c r="Q9" s="2">
        <f t="shared" si="0"/>
        <v>2490</v>
      </c>
      <c r="R9" s="2">
        <f t="shared" si="0"/>
        <v>122</v>
      </c>
      <c r="S9" s="2">
        <f t="shared" si="0"/>
        <v>2490</v>
      </c>
      <c r="T9" s="3" t="str">
        <f t="shared" si="0"/>
        <v>-</v>
      </c>
    </row>
    <row r="10" spans="2:20" ht="41.4" thickBot="1" x14ac:dyDescent="0.35">
      <c r="B10" s="2" t="s">
        <v>19</v>
      </c>
      <c r="C10" s="2">
        <v>191</v>
      </c>
      <c r="D10" s="2">
        <v>548.96</v>
      </c>
      <c r="E10" s="2" t="s">
        <v>14</v>
      </c>
      <c r="F10" s="2" t="s">
        <v>235</v>
      </c>
      <c r="G10" s="2" t="s">
        <v>236</v>
      </c>
      <c r="H10" s="2">
        <v>27</v>
      </c>
      <c r="I10" s="2" t="s">
        <v>236</v>
      </c>
      <c r="J10" s="3" t="s">
        <v>2</v>
      </c>
      <c r="L10" s="2" t="str">
        <f t="shared" si="1"/>
        <v>TC_Ed_Open editpost page</v>
      </c>
      <c r="M10" s="2">
        <f t="shared" si="1"/>
        <v>191</v>
      </c>
      <c r="N10" s="2">
        <f t="shared" si="0"/>
        <v>548.96</v>
      </c>
      <c r="O10" s="2">
        <f t="shared" si="0"/>
        <v>1410</v>
      </c>
      <c r="P10" s="2">
        <f t="shared" si="0"/>
        <v>1580</v>
      </c>
      <c r="Q10" s="2">
        <f t="shared" si="0"/>
        <v>1790</v>
      </c>
      <c r="R10" s="2">
        <f t="shared" si="0"/>
        <v>27</v>
      </c>
      <c r="S10" s="2">
        <f t="shared" si="0"/>
        <v>1790</v>
      </c>
      <c r="T10" s="3" t="str">
        <f t="shared" si="0"/>
        <v>-</v>
      </c>
    </row>
    <row r="11" spans="2:20" ht="41.4" thickBot="1" x14ac:dyDescent="0.35">
      <c r="B11" s="2" t="s">
        <v>21</v>
      </c>
      <c r="C11" s="2">
        <v>191</v>
      </c>
      <c r="D11" s="2">
        <v>342.09</v>
      </c>
      <c r="E11" s="2">
        <v>879</v>
      </c>
      <c r="F11" s="2" t="s">
        <v>93</v>
      </c>
      <c r="G11" s="2" t="s">
        <v>105</v>
      </c>
      <c r="H11" s="2">
        <v>15</v>
      </c>
      <c r="I11" s="2" t="s">
        <v>237</v>
      </c>
      <c r="J11" s="3" t="s">
        <v>2</v>
      </c>
      <c r="L11" s="2" t="str">
        <f t="shared" si="1"/>
        <v>TC_Ed_Open Random post</v>
      </c>
      <c r="M11" s="2">
        <f t="shared" si="1"/>
        <v>191</v>
      </c>
      <c r="N11" s="2">
        <f t="shared" si="0"/>
        <v>342.09</v>
      </c>
      <c r="O11" s="2">
        <f t="shared" si="0"/>
        <v>879</v>
      </c>
      <c r="P11" s="2">
        <f t="shared" si="0"/>
        <v>1300</v>
      </c>
      <c r="Q11" s="2">
        <f t="shared" si="0"/>
        <v>1800</v>
      </c>
      <c r="R11" s="2">
        <f t="shared" si="0"/>
        <v>15</v>
      </c>
      <c r="S11" s="2">
        <f t="shared" si="0"/>
        <v>1810</v>
      </c>
      <c r="T11" s="3" t="str">
        <f t="shared" si="0"/>
        <v>-</v>
      </c>
    </row>
    <row r="12" spans="2:20" ht="41.4" thickBot="1" x14ac:dyDescent="0.35">
      <c r="B12" s="2" t="s">
        <v>23</v>
      </c>
      <c r="C12" s="2">
        <v>191</v>
      </c>
      <c r="D12" s="2">
        <v>336.17</v>
      </c>
      <c r="E12" s="2">
        <v>882</v>
      </c>
      <c r="F12" s="2" t="s">
        <v>231</v>
      </c>
      <c r="G12" s="2" t="s">
        <v>92</v>
      </c>
      <c r="H12" s="2">
        <v>16</v>
      </c>
      <c r="I12" s="2" t="s">
        <v>103</v>
      </c>
      <c r="J12" s="3" t="s">
        <v>2</v>
      </c>
      <c r="L12" s="2" t="str">
        <f t="shared" si="1"/>
        <v>TC_Ed_Open Predefined Date</v>
      </c>
      <c r="M12" s="2">
        <f t="shared" si="1"/>
        <v>191</v>
      </c>
      <c r="N12" s="2">
        <f t="shared" si="0"/>
        <v>336.17</v>
      </c>
      <c r="O12" s="2">
        <f t="shared" si="0"/>
        <v>882</v>
      </c>
      <c r="P12" s="2">
        <f t="shared" si="0"/>
        <v>1200</v>
      </c>
      <c r="Q12" s="2">
        <f t="shared" si="0"/>
        <v>2750</v>
      </c>
      <c r="R12" s="2">
        <f t="shared" si="0"/>
        <v>16</v>
      </c>
      <c r="S12" s="2">
        <f t="shared" si="0"/>
        <v>2760</v>
      </c>
      <c r="T12" s="3" t="str">
        <f t="shared" si="0"/>
        <v>-</v>
      </c>
    </row>
    <row r="13" spans="2:20" ht="31.2" thickBot="1" x14ac:dyDescent="0.35">
      <c r="B13" s="2" t="s">
        <v>24</v>
      </c>
      <c r="C13" s="2">
        <v>4</v>
      </c>
      <c r="D13" s="2">
        <v>265.47000000000003</v>
      </c>
      <c r="E13" s="2">
        <v>856</v>
      </c>
      <c r="F13" s="2">
        <v>856</v>
      </c>
      <c r="G13" s="2">
        <v>856</v>
      </c>
      <c r="H13" s="2">
        <v>52</v>
      </c>
      <c r="I13" s="2">
        <v>856</v>
      </c>
      <c r="J13" s="3" t="s">
        <v>2</v>
      </c>
      <c r="L13" s="2" t="str">
        <f t="shared" si="1"/>
        <v>TC_Ed_Open Home page</v>
      </c>
      <c r="M13" s="2">
        <f t="shared" si="1"/>
        <v>4</v>
      </c>
      <c r="N13" s="2">
        <f t="shared" si="0"/>
        <v>265.47000000000003</v>
      </c>
      <c r="O13" s="2">
        <f t="shared" si="0"/>
        <v>856</v>
      </c>
      <c r="P13" s="2">
        <f t="shared" si="0"/>
        <v>856</v>
      </c>
      <c r="Q13" s="2">
        <f t="shared" si="0"/>
        <v>856</v>
      </c>
      <c r="R13" s="2">
        <f t="shared" si="0"/>
        <v>52</v>
      </c>
      <c r="S13" s="2">
        <f t="shared" si="0"/>
        <v>856</v>
      </c>
      <c r="T13" s="3" t="str">
        <f t="shared" si="0"/>
        <v>-</v>
      </c>
    </row>
    <row r="14" spans="2:20" ht="15" thickBot="1" x14ac:dyDescent="0.35">
      <c r="B14" s="2" t="s">
        <v>25</v>
      </c>
      <c r="C14" s="2">
        <v>4</v>
      </c>
      <c r="D14" s="2">
        <v>306.42</v>
      </c>
      <c r="E14" s="2" t="s">
        <v>66</v>
      </c>
      <c r="F14" s="2" t="s">
        <v>66</v>
      </c>
      <c r="G14" s="2" t="s">
        <v>66</v>
      </c>
      <c r="H14" s="2">
        <v>36</v>
      </c>
      <c r="I14" s="2" t="s">
        <v>66</v>
      </c>
      <c r="J14" s="3" t="s">
        <v>2</v>
      </c>
      <c r="L14" s="2" t="str">
        <f>IF(ISERR(FIND(" K",B14,1)),B14,REPLACE(B14,FIND(" K",B14,1),2,"")*1000)</f>
        <v>TC_Ed_Login</v>
      </c>
      <c r="M14" s="2">
        <f t="shared" si="1"/>
        <v>4</v>
      </c>
      <c r="N14" s="2">
        <f t="shared" si="0"/>
        <v>306.42</v>
      </c>
      <c r="O14" s="2">
        <f t="shared" si="0"/>
        <v>1490</v>
      </c>
      <c r="P14" s="2">
        <f t="shared" si="0"/>
        <v>1490</v>
      </c>
      <c r="Q14" s="2">
        <f t="shared" si="0"/>
        <v>1490</v>
      </c>
      <c r="R14" s="2">
        <f t="shared" si="0"/>
        <v>36</v>
      </c>
      <c r="S14" s="2">
        <f t="shared" si="0"/>
        <v>1490</v>
      </c>
      <c r="T14" s="3" t="str">
        <f t="shared" si="0"/>
        <v>-</v>
      </c>
    </row>
    <row r="15" spans="2:20" ht="15" thickBot="1" x14ac:dyDescent="0.35">
      <c r="B15" s="2" t="s">
        <v>26</v>
      </c>
      <c r="C15" s="2">
        <v>2</v>
      </c>
      <c r="D15" s="2" t="s">
        <v>193</v>
      </c>
      <c r="E15" s="2" t="s">
        <v>238</v>
      </c>
      <c r="F15" s="2" t="s">
        <v>238</v>
      </c>
      <c r="G15" s="2" t="s">
        <v>238</v>
      </c>
      <c r="H15" s="2">
        <v>911</v>
      </c>
      <c r="I15" s="2" t="s">
        <v>238</v>
      </c>
      <c r="J15" s="3" t="s">
        <v>2</v>
      </c>
      <c r="L15" s="2" t="str">
        <f t="shared" si="1"/>
        <v>TC_Ed_LogOff</v>
      </c>
      <c r="M15" s="2">
        <f t="shared" si="1"/>
        <v>2</v>
      </c>
      <c r="N15" s="2">
        <f t="shared" si="0"/>
        <v>1130</v>
      </c>
      <c r="O15" s="2">
        <f t="shared" si="0"/>
        <v>1770</v>
      </c>
      <c r="P15" s="2">
        <f t="shared" si="0"/>
        <v>1770</v>
      </c>
      <c r="Q15" s="2">
        <f t="shared" si="0"/>
        <v>1770</v>
      </c>
      <c r="R15" s="2">
        <f t="shared" si="0"/>
        <v>911</v>
      </c>
      <c r="S15" s="2">
        <f t="shared" si="0"/>
        <v>1770</v>
      </c>
      <c r="T15" s="3" t="str">
        <f t="shared" si="0"/>
        <v>-</v>
      </c>
    </row>
    <row r="16" spans="2:20" ht="15" thickBot="1" x14ac:dyDescent="0.35">
      <c r="B16" s="2" t="s">
        <v>27</v>
      </c>
      <c r="C16" s="2">
        <v>26</v>
      </c>
      <c r="D16" s="2">
        <v>741.82</v>
      </c>
      <c r="E16" s="2" t="s">
        <v>22</v>
      </c>
      <c r="F16" s="2" t="s">
        <v>102</v>
      </c>
      <c r="G16" s="2" t="s">
        <v>132</v>
      </c>
      <c r="H16" s="2">
        <v>217</v>
      </c>
      <c r="I16" s="2" t="s">
        <v>132</v>
      </c>
      <c r="J16" s="3" t="s">
        <v>2</v>
      </c>
      <c r="L16" s="2" t="str">
        <f t="shared" si="1"/>
        <v>TC_Ad_Open login page</v>
      </c>
      <c r="M16" s="2">
        <f t="shared" si="1"/>
        <v>26</v>
      </c>
      <c r="N16" s="2">
        <f t="shared" si="0"/>
        <v>741.82</v>
      </c>
      <c r="O16" s="2">
        <f t="shared" si="0"/>
        <v>2040</v>
      </c>
      <c r="P16" s="2">
        <f t="shared" si="0"/>
        <v>3050</v>
      </c>
      <c r="Q16" s="2">
        <f t="shared" si="0"/>
        <v>3590</v>
      </c>
      <c r="R16" s="2">
        <f t="shared" si="0"/>
        <v>217</v>
      </c>
      <c r="S16" s="2">
        <f t="shared" si="0"/>
        <v>3590</v>
      </c>
      <c r="T16" s="3" t="str">
        <f t="shared" si="0"/>
        <v>-</v>
      </c>
    </row>
    <row r="17" spans="2:20" ht="15" thickBot="1" x14ac:dyDescent="0.35">
      <c r="B17" s="2" t="s">
        <v>28</v>
      </c>
      <c r="C17" s="2">
        <v>257</v>
      </c>
      <c r="D17" s="2">
        <v>771.41</v>
      </c>
      <c r="E17" s="2" t="s">
        <v>46</v>
      </c>
      <c r="F17" s="2" t="s">
        <v>103</v>
      </c>
      <c r="G17" s="2" t="s">
        <v>239</v>
      </c>
      <c r="H17" s="2">
        <v>52</v>
      </c>
      <c r="I17" s="2" t="s">
        <v>239</v>
      </c>
      <c r="J17" s="3" t="s">
        <v>2</v>
      </c>
      <c r="L17" s="2" t="str">
        <f t="shared" si="1"/>
        <v>TC_Ad_Open Users page</v>
      </c>
      <c r="M17" s="2">
        <f t="shared" si="1"/>
        <v>257</v>
      </c>
      <c r="N17" s="2">
        <f t="shared" si="0"/>
        <v>771.41</v>
      </c>
      <c r="O17" s="2">
        <f t="shared" si="0"/>
        <v>1900</v>
      </c>
      <c r="P17" s="2">
        <f t="shared" si="0"/>
        <v>2760</v>
      </c>
      <c r="Q17" s="2">
        <f t="shared" si="0"/>
        <v>4690</v>
      </c>
      <c r="R17" s="2">
        <f t="shared" si="0"/>
        <v>52</v>
      </c>
      <c r="S17" s="2">
        <f t="shared" si="0"/>
        <v>4690</v>
      </c>
      <c r="T17" s="3" t="str">
        <f t="shared" si="0"/>
        <v>-</v>
      </c>
    </row>
    <row r="18" spans="2:20" ht="15" thickBot="1" x14ac:dyDescent="0.35">
      <c r="B18" s="2" t="s">
        <v>31</v>
      </c>
      <c r="C18" s="2">
        <v>26</v>
      </c>
      <c r="D18" s="2">
        <v>298.42</v>
      </c>
      <c r="E18" s="2" t="s">
        <v>66</v>
      </c>
      <c r="F18" s="2" t="s">
        <v>240</v>
      </c>
      <c r="G18" s="2" t="s">
        <v>223</v>
      </c>
      <c r="H18" s="2">
        <v>52</v>
      </c>
      <c r="I18" s="2" t="s">
        <v>223</v>
      </c>
      <c r="J18" s="3" t="s">
        <v>2</v>
      </c>
      <c r="L18" s="2" t="str">
        <f t="shared" si="1"/>
        <v>TC_Ad_Open Home page</v>
      </c>
      <c r="M18" s="2">
        <f t="shared" si="1"/>
        <v>26</v>
      </c>
      <c r="N18" s="2">
        <f t="shared" si="0"/>
        <v>298.42</v>
      </c>
      <c r="O18" s="2">
        <f t="shared" si="0"/>
        <v>1490</v>
      </c>
      <c r="P18" s="2">
        <f t="shared" si="0"/>
        <v>2670</v>
      </c>
      <c r="Q18" s="2">
        <f t="shared" si="0"/>
        <v>2850</v>
      </c>
      <c r="R18" s="2">
        <f t="shared" si="0"/>
        <v>52</v>
      </c>
      <c r="S18" s="2">
        <f t="shared" si="0"/>
        <v>2850</v>
      </c>
      <c r="T18" s="3" t="str">
        <f t="shared" si="0"/>
        <v>-</v>
      </c>
    </row>
    <row r="19" spans="2:20" ht="15" thickBot="1" x14ac:dyDescent="0.35">
      <c r="B19" s="2" t="s">
        <v>32</v>
      </c>
      <c r="C19" s="2">
        <v>258</v>
      </c>
      <c r="D19" s="2">
        <v>355.81</v>
      </c>
      <c r="E19" s="2">
        <v>999.7</v>
      </c>
      <c r="F19" s="2" t="s">
        <v>62</v>
      </c>
      <c r="G19" s="2" t="s">
        <v>207</v>
      </c>
      <c r="H19" s="2">
        <v>2</v>
      </c>
      <c r="I19" s="2" t="s">
        <v>241</v>
      </c>
      <c r="J19" s="3" t="s">
        <v>2</v>
      </c>
      <c r="L19" s="2" t="str">
        <f t="shared" si="1"/>
        <v>TC_Ad_Open Admin Page</v>
      </c>
      <c r="M19" s="2">
        <f t="shared" si="1"/>
        <v>258</v>
      </c>
      <c r="N19" s="2">
        <f t="shared" si="1"/>
        <v>355.81</v>
      </c>
      <c r="O19" s="2">
        <f t="shared" si="1"/>
        <v>999.7</v>
      </c>
      <c r="P19" s="2">
        <f t="shared" si="1"/>
        <v>1420</v>
      </c>
      <c r="Q19" s="2">
        <f t="shared" si="1"/>
        <v>3300</v>
      </c>
      <c r="R19" s="2">
        <f t="shared" si="1"/>
        <v>2</v>
      </c>
      <c r="S19" s="2">
        <f t="shared" si="1"/>
        <v>3310</v>
      </c>
      <c r="T19" s="3" t="str">
        <f t="shared" si="1"/>
        <v>-</v>
      </c>
    </row>
    <row r="20" spans="2:20" ht="15" thickBot="1" x14ac:dyDescent="0.35">
      <c r="B20" s="2" t="s">
        <v>35</v>
      </c>
      <c r="C20" s="2">
        <v>26</v>
      </c>
      <c r="D20" s="2">
        <v>505.71</v>
      </c>
      <c r="E20" s="2" t="s">
        <v>242</v>
      </c>
      <c r="F20" s="2" t="s">
        <v>112</v>
      </c>
      <c r="G20" s="2" t="s">
        <v>112</v>
      </c>
      <c r="H20" s="2">
        <v>33</v>
      </c>
      <c r="I20" s="2" t="s">
        <v>112</v>
      </c>
      <c r="J20" s="3" t="s">
        <v>2</v>
      </c>
      <c r="L20" s="2" t="str">
        <f t="shared" si="1"/>
        <v>TC_Ad_Login</v>
      </c>
      <c r="M20" s="2">
        <f t="shared" si="1"/>
        <v>26</v>
      </c>
      <c r="N20" s="2">
        <f t="shared" si="1"/>
        <v>505.71</v>
      </c>
      <c r="O20" s="2">
        <f t="shared" si="1"/>
        <v>2110</v>
      </c>
      <c r="P20" s="2">
        <f t="shared" si="1"/>
        <v>2550</v>
      </c>
      <c r="Q20" s="2">
        <f t="shared" si="1"/>
        <v>2550</v>
      </c>
      <c r="R20" s="2">
        <f t="shared" si="1"/>
        <v>33</v>
      </c>
      <c r="S20" s="2">
        <f t="shared" si="1"/>
        <v>2550</v>
      </c>
      <c r="T20" s="3" t="str">
        <f t="shared" si="1"/>
        <v>-</v>
      </c>
    </row>
    <row r="21" spans="2:20" ht="15" thickBot="1" x14ac:dyDescent="0.35">
      <c r="B21" s="2" t="s">
        <v>37</v>
      </c>
      <c r="C21" s="2">
        <v>24</v>
      </c>
      <c r="D21" s="2">
        <v>702.02</v>
      </c>
      <c r="E21" s="2" t="s">
        <v>155</v>
      </c>
      <c r="F21" s="2" t="s">
        <v>177</v>
      </c>
      <c r="G21" s="2" t="s">
        <v>177</v>
      </c>
      <c r="H21" s="2">
        <v>47</v>
      </c>
      <c r="I21" s="2" t="s">
        <v>177</v>
      </c>
      <c r="J21" s="3" t="s">
        <v>2</v>
      </c>
      <c r="L21" s="2" t="str">
        <f t="shared" si="1"/>
        <v>TC_Ad_LogOff</v>
      </c>
      <c r="M21" s="2">
        <f t="shared" si="1"/>
        <v>24</v>
      </c>
      <c r="N21" s="2">
        <f t="shared" si="1"/>
        <v>702.02</v>
      </c>
      <c r="O21" s="2">
        <f t="shared" si="1"/>
        <v>1530</v>
      </c>
      <c r="P21" s="2">
        <f t="shared" si="1"/>
        <v>4830</v>
      </c>
      <c r="Q21" s="2">
        <f t="shared" si="1"/>
        <v>4830</v>
      </c>
      <c r="R21" s="2">
        <f t="shared" si="1"/>
        <v>47</v>
      </c>
      <c r="S21" s="2">
        <f t="shared" si="1"/>
        <v>4830</v>
      </c>
      <c r="T21" s="3" t="str">
        <f t="shared" si="1"/>
        <v>-</v>
      </c>
    </row>
    <row r="22" spans="2:20" ht="15" thickBot="1" x14ac:dyDescent="0.35">
      <c r="B22" s="2" t="s">
        <v>40</v>
      </c>
      <c r="C22" s="2" t="s">
        <v>147</v>
      </c>
      <c r="D22" s="2">
        <v>505.47</v>
      </c>
      <c r="E22" s="2" t="s">
        <v>220</v>
      </c>
      <c r="F22" s="2" t="s">
        <v>243</v>
      </c>
      <c r="G22" s="2" t="s">
        <v>180</v>
      </c>
      <c r="H22" s="2">
        <v>13</v>
      </c>
      <c r="I22" s="2" t="s">
        <v>180</v>
      </c>
      <c r="J22" s="3" t="s">
        <v>2</v>
      </c>
      <c r="L22" s="2" t="str">
        <f t="shared" si="1"/>
        <v>Open first post</v>
      </c>
      <c r="M22" s="2">
        <f t="shared" si="1"/>
        <v>2120</v>
      </c>
      <c r="N22" s="2">
        <f t="shared" si="1"/>
        <v>505.47</v>
      </c>
      <c r="O22" s="2">
        <f t="shared" si="1"/>
        <v>1610</v>
      </c>
      <c r="P22" s="2">
        <f t="shared" si="1"/>
        <v>2680</v>
      </c>
      <c r="Q22" s="2">
        <f t="shared" si="1"/>
        <v>4920</v>
      </c>
      <c r="R22" s="2">
        <f t="shared" si="1"/>
        <v>13</v>
      </c>
      <c r="S22" s="2">
        <f t="shared" si="1"/>
        <v>4920</v>
      </c>
      <c r="T22" s="3" t="str">
        <f t="shared" si="1"/>
        <v>-</v>
      </c>
    </row>
    <row r="23" spans="2:20" ht="15" thickBot="1" x14ac:dyDescent="0.35">
      <c r="B23" s="2" t="s">
        <v>51</v>
      </c>
      <c r="C23" s="2" t="s">
        <v>244</v>
      </c>
      <c r="D23" s="2">
        <v>519.45000000000005</v>
      </c>
      <c r="E23" s="2" t="s">
        <v>91</v>
      </c>
      <c r="F23" s="2" t="s">
        <v>41</v>
      </c>
      <c r="G23" s="2" t="s">
        <v>78</v>
      </c>
      <c r="H23" s="2">
        <v>13</v>
      </c>
      <c r="I23" s="2" t="s">
        <v>78</v>
      </c>
      <c r="J23" s="3" t="s">
        <v>2</v>
      </c>
      <c r="L23" s="2" t="str">
        <f t="shared" si="1"/>
        <v>Open Random post</v>
      </c>
      <c r="M23" s="2">
        <f t="shared" si="1"/>
        <v>4080</v>
      </c>
      <c r="N23" s="2">
        <f t="shared" si="1"/>
        <v>519.45000000000005</v>
      </c>
      <c r="O23" s="2">
        <f t="shared" si="1"/>
        <v>1640</v>
      </c>
      <c r="P23" s="2">
        <f t="shared" si="1"/>
        <v>3250</v>
      </c>
      <c r="Q23" s="2">
        <f t="shared" si="1"/>
        <v>4930</v>
      </c>
      <c r="R23" s="2">
        <f t="shared" si="1"/>
        <v>13</v>
      </c>
      <c r="S23" s="2">
        <f t="shared" si="1"/>
        <v>4930</v>
      </c>
      <c r="T23" s="3" t="str">
        <f t="shared" si="1"/>
        <v>-</v>
      </c>
    </row>
    <row r="24" spans="2:20" ht="15" thickBot="1" x14ac:dyDescent="0.35">
      <c r="B24" s="2" t="s">
        <v>42</v>
      </c>
      <c r="C24" s="2">
        <v>191</v>
      </c>
      <c r="D24" s="2" t="s">
        <v>70</v>
      </c>
      <c r="E24" s="2" t="s">
        <v>172</v>
      </c>
      <c r="F24" s="2" t="s">
        <v>245</v>
      </c>
      <c r="G24" s="2" t="s">
        <v>246</v>
      </c>
      <c r="H24" s="2">
        <v>230</v>
      </c>
      <c r="I24" s="2" t="s">
        <v>246</v>
      </c>
      <c r="J24" s="3">
        <v>90</v>
      </c>
      <c r="L24" s="2" t="str">
        <f t="shared" si="1"/>
        <v>TC_Ed_Editpost</v>
      </c>
      <c r="M24" s="2">
        <f t="shared" si="1"/>
        <v>191</v>
      </c>
      <c r="N24" s="2">
        <f t="shared" si="1"/>
        <v>2250</v>
      </c>
      <c r="O24" s="2">
        <f t="shared" si="1"/>
        <v>4400</v>
      </c>
      <c r="P24" s="2">
        <f t="shared" si="1"/>
        <v>5300</v>
      </c>
      <c r="Q24" s="2">
        <f t="shared" si="1"/>
        <v>6210</v>
      </c>
      <c r="R24" s="2">
        <f t="shared" si="1"/>
        <v>230</v>
      </c>
      <c r="S24" s="2">
        <f t="shared" si="1"/>
        <v>6210</v>
      </c>
      <c r="T24" s="3">
        <f t="shared" si="1"/>
        <v>90</v>
      </c>
    </row>
    <row r="25" spans="2:20" ht="15" thickBot="1" x14ac:dyDescent="0.35">
      <c r="B25" s="2" t="s">
        <v>45</v>
      </c>
      <c r="C25" s="2" t="s">
        <v>85</v>
      </c>
      <c r="D25" s="2">
        <v>901.54</v>
      </c>
      <c r="E25" s="2" t="s">
        <v>200</v>
      </c>
      <c r="F25" s="2" t="s">
        <v>179</v>
      </c>
      <c r="G25" s="2" t="s">
        <v>247</v>
      </c>
      <c r="H25" s="2">
        <v>10</v>
      </c>
      <c r="I25" s="2" t="s">
        <v>248</v>
      </c>
      <c r="J25" s="3">
        <v>16</v>
      </c>
      <c r="L25" s="2" t="str">
        <f t="shared" si="1"/>
        <v>leave a comment</v>
      </c>
      <c r="M25" s="2">
        <f t="shared" si="1"/>
        <v>1280</v>
      </c>
      <c r="N25" s="2">
        <f t="shared" si="1"/>
        <v>901.54</v>
      </c>
      <c r="O25" s="2">
        <f t="shared" si="1"/>
        <v>2700</v>
      </c>
      <c r="P25" s="2">
        <f t="shared" si="1"/>
        <v>4990</v>
      </c>
      <c r="Q25" s="2">
        <f t="shared" si="1"/>
        <v>11300</v>
      </c>
      <c r="R25" s="2">
        <f t="shared" si="1"/>
        <v>10</v>
      </c>
      <c r="S25" s="2">
        <f t="shared" si="1"/>
        <v>11370</v>
      </c>
      <c r="T25" s="3">
        <f t="shared" si="1"/>
        <v>16</v>
      </c>
    </row>
    <row r="26" spans="2:20" ht="15" thickBot="1" x14ac:dyDescent="0.35">
      <c r="B26" s="2" t="s">
        <v>49</v>
      </c>
      <c r="C26" s="2">
        <v>123</v>
      </c>
      <c r="D26" s="2" t="s">
        <v>130</v>
      </c>
      <c r="E26" s="2" t="s">
        <v>219</v>
      </c>
      <c r="F26" s="2" t="s">
        <v>203</v>
      </c>
      <c r="G26" s="2" t="s">
        <v>249</v>
      </c>
      <c r="H26" s="2">
        <v>31</v>
      </c>
      <c r="I26" s="2" t="s">
        <v>249</v>
      </c>
      <c r="J26" s="3">
        <v>7</v>
      </c>
      <c r="L26" s="2" t="str">
        <f t="shared" si="1"/>
        <v>TC_Ad_Add user</v>
      </c>
      <c r="M26" s="2">
        <f t="shared" si="1"/>
        <v>123</v>
      </c>
      <c r="N26" s="2">
        <f t="shared" si="1"/>
        <v>1660</v>
      </c>
      <c r="O26" s="2">
        <f t="shared" si="1"/>
        <v>3340</v>
      </c>
      <c r="P26" s="2">
        <f t="shared" si="1"/>
        <v>4330</v>
      </c>
      <c r="Q26" s="2">
        <f t="shared" si="1"/>
        <v>5780</v>
      </c>
      <c r="R26" s="2">
        <f t="shared" si="1"/>
        <v>31</v>
      </c>
      <c r="S26" s="2">
        <f t="shared" si="1"/>
        <v>5780</v>
      </c>
      <c r="T26" s="3">
        <f t="shared" si="1"/>
        <v>7</v>
      </c>
    </row>
    <row r="27" spans="2:20" ht="15" thickBot="1" x14ac:dyDescent="0.35">
      <c r="B27" s="2" t="s">
        <v>3</v>
      </c>
      <c r="C27" s="2" t="s">
        <v>43</v>
      </c>
      <c r="D27" s="2">
        <v>779.33</v>
      </c>
      <c r="E27" s="2" t="s">
        <v>7</v>
      </c>
      <c r="F27" s="2" t="s">
        <v>92</v>
      </c>
      <c r="G27" s="2" t="s">
        <v>250</v>
      </c>
      <c r="H27" s="2">
        <v>12</v>
      </c>
      <c r="I27" s="2" t="s">
        <v>250</v>
      </c>
      <c r="J27" s="3">
        <v>2</v>
      </c>
      <c r="L27" s="2" t="str">
        <f t="shared" si="1"/>
        <v>TC_Search by Name</v>
      </c>
      <c r="M27" s="2">
        <f t="shared" si="1"/>
        <v>2780</v>
      </c>
      <c r="N27" s="2">
        <f t="shared" si="1"/>
        <v>779.33</v>
      </c>
      <c r="O27" s="2">
        <f t="shared" si="1"/>
        <v>1750</v>
      </c>
      <c r="P27" s="2">
        <f t="shared" si="1"/>
        <v>2750</v>
      </c>
      <c r="Q27" s="2">
        <f t="shared" si="1"/>
        <v>5070</v>
      </c>
      <c r="R27" s="2">
        <f t="shared" si="1"/>
        <v>12</v>
      </c>
      <c r="S27" s="2">
        <f t="shared" si="1"/>
        <v>5070</v>
      </c>
      <c r="T27" s="3">
        <f t="shared" si="1"/>
        <v>2</v>
      </c>
    </row>
    <row r="28" spans="2:20" ht="15" thickBot="1" x14ac:dyDescent="0.35">
      <c r="B28" s="2" t="s">
        <v>30</v>
      </c>
      <c r="C28" s="2">
        <v>258</v>
      </c>
      <c r="D28" s="2">
        <v>410.61</v>
      </c>
      <c r="E28" s="2" t="s">
        <v>251</v>
      </c>
      <c r="F28" s="2" t="s">
        <v>169</v>
      </c>
      <c r="G28" s="2" t="s">
        <v>252</v>
      </c>
      <c r="H28" s="2">
        <v>3</v>
      </c>
      <c r="I28" s="2" t="s">
        <v>252</v>
      </c>
      <c r="J28" s="3">
        <v>2</v>
      </c>
      <c r="L28" s="2" t="str">
        <f t="shared" si="1"/>
        <v>TC_Ad_Open USERS menu</v>
      </c>
      <c r="M28" s="2">
        <f t="shared" si="1"/>
        <v>258</v>
      </c>
      <c r="N28" s="2">
        <f t="shared" si="1"/>
        <v>410.61</v>
      </c>
      <c r="O28" s="2">
        <f t="shared" si="1"/>
        <v>1010</v>
      </c>
      <c r="P28" s="2">
        <f t="shared" si="1"/>
        <v>2320</v>
      </c>
      <c r="Q28" s="2">
        <f t="shared" si="1"/>
        <v>4760</v>
      </c>
      <c r="R28" s="2">
        <f t="shared" si="1"/>
        <v>3</v>
      </c>
      <c r="S28" s="2">
        <f t="shared" si="1"/>
        <v>4760</v>
      </c>
      <c r="T28" s="3">
        <f t="shared" si="1"/>
        <v>2</v>
      </c>
    </row>
    <row r="29" spans="2:20" ht="15" thickBot="1" x14ac:dyDescent="0.35">
      <c r="B29" s="2" t="s">
        <v>9</v>
      </c>
      <c r="C29" s="2">
        <v>882</v>
      </c>
      <c r="D29" s="2">
        <v>416.03</v>
      </c>
      <c r="E29" s="2" t="s">
        <v>74</v>
      </c>
      <c r="F29" s="2" t="s">
        <v>46</v>
      </c>
      <c r="G29" s="2" t="s">
        <v>252</v>
      </c>
      <c r="H29" s="2">
        <v>12</v>
      </c>
      <c r="I29" s="2" t="s">
        <v>253</v>
      </c>
      <c r="J29" s="3">
        <v>1</v>
      </c>
      <c r="L29" s="2" t="str">
        <f t="shared" si="1"/>
        <v>TC_Open Random Date</v>
      </c>
      <c r="M29" s="2">
        <f t="shared" si="1"/>
        <v>882</v>
      </c>
      <c r="N29" s="2">
        <f t="shared" si="1"/>
        <v>416.03</v>
      </c>
      <c r="O29" s="2">
        <f t="shared" si="1"/>
        <v>1030</v>
      </c>
      <c r="P29" s="2">
        <f t="shared" si="1"/>
        <v>1900</v>
      </c>
      <c r="Q29" s="2">
        <f t="shared" si="1"/>
        <v>4760</v>
      </c>
      <c r="R29" s="2">
        <f t="shared" si="1"/>
        <v>12</v>
      </c>
      <c r="S29" s="2">
        <f t="shared" si="1"/>
        <v>4790</v>
      </c>
      <c r="T29" s="3">
        <f t="shared" si="1"/>
        <v>1</v>
      </c>
    </row>
    <row r="30" spans="2:20" ht="15" thickBot="1" x14ac:dyDescent="0.35">
      <c r="B30" s="2" t="s">
        <v>15</v>
      </c>
      <c r="C30" s="2" t="s">
        <v>86</v>
      </c>
      <c r="D30" s="2">
        <v>452.47</v>
      </c>
      <c r="E30" s="2" t="s">
        <v>66</v>
      </c>
      <c r="F30" s="2" t="s">
        <v>133</v>
      </c>
      <c r="G30" s="2" t="s">
        <v>138</v>
      </c>
      <c r="H30" s="2">
        <v>16</v>
      </c>
      <c r="I30" s="2" t="s">
        <v>138</v>
      </c>
      <c r="J30" s="3">
        <v>1</v>
      </c>
      <c r="L30" s="2" t="str">
        <f t="shared" si="1"/>
        <v>TC_Open Home page</v>
      </c>
      <c r="M30" s="2">
        <f t="shared" si="1"/>
        <v>1450</v>
      </c>
      <c r="N30" s="2">
        <f t="shared" si="1"/>
        <v>452.47</v>
      </c>
      <c r="O30" s="2">
        <f t="shared" si="1"/>
        <v>1490</v>
      </c>
      <c r="P30" s="2">
        <f t="shared" si="1"/>
        <v>2100</v>
      </c>
      <c r="Q30" s="2">
        <f t="shared" si="1"/>
        <v>4780</v>
      </c>
      <c r="R30" s="2">
        <f t="shared" si="1"/>
        <v>16</v>
      </c>
      <c r="S30" s="2">
        <f t="shared" si="1"/>
        <v>4780</v>
      </c>
      <c r="T30" s="3">
        <f t="shared" si="1"/>
        <v>1</v>
      </c>
    </row>
    <row r="31" spans="2:20" ht="15" thickBot="1" x14ac:dyDescent="0.35">
      <c r="B31" s="2" t="s">
        <v>39</v>
      </c>
      <c r="C31" s="2">
        <v>133</v>
      </c>
      <c r="D31" s="2" t="s">
        <v>254</v>
      </c>
      <c r="E31" s="2" t="s">
        <v>164</v>
      </c>
      <c r="F31" s="2" t="s">
        <v>43</v>
      </c>
      <c r="G31" s="2" t="s">
        <v>255</v>
      </c>
      <c r="H31" s="2">
        <v>37</v>
      </c>
      <c r="I31" s="2" t="s">
        <v>255</v>
      </c>
      <c r="J31" s="3">
        <v>1</v>
      </c>
      <c r="L31" s="2" t="str">
        <f t="shared" ref="L31" si="2">IF(ISERR(FIND(" K",B31,1)),B31,REPLACE(B31,FIND(" K",B31,1),2,"")*1000)</f>
        <v>TC_Ad_Delete user</v>
      </c>
      <c r="M31" s="2">
        <f t="shared" ref="M31" si="3">IF(ISERR(FIND(" K",C31,1)),C31,REPLACE(C31,FIND(" K",C31,1),2,"")*1000)</f>
        <v>133</v>
      </c>
      <c r="N31" s="2">
        <f t="shared" ref="N31" si="4">IF(ISERR(FIND(" K",D31,1)),D31,REPLACE(D31,FIND(" K",D31,1),2,"")*1000)</f>
        <v>1080</v>
      </c>
      <c r="O31" s="2">
        <f t="shared" ref="O31" si="5">IF(ISERR(FIND(" K",E31,1)),E31,REPLACE(E31,FIND(" K",E31,1),2,"")*1000)</f>
        <v>2260</v>
      </c>
      <c r="P31" s="2">
        <f t="shared" ref="P31" si="6">IF(ISERR(FIND(" K",F31,1)),F31,REPLACE(F31,FIND(" K",F31,1),2,"")*1000)</f>
        <v>2780</v>
      </c>
      <c r="Q31" s="2">
        <f t="shared" ref="Q31" si="7">IF(ISERR(FIND(" K",G31,1)),G31,REPLACE(G31,FIND(" K",G31,1),2,"")*1000)</f>
        <v>3630</v>
      </c>
      <c r="R31" s="2">
        <f t="shared" ref="R31" si="8">IF(ISERR(FIND(" K",H31,1)),H31,REPLACE(H31,FIND(" K",H31,1),2,"")*1000)</f>
        <v>37</v>
      </c>
      <c r="S31" s="2">
        <f t="shared" ref="S31" si="9">IF(ISERR(FIND(" K",I31,1)),I31,REPLACE(I31,FIND(" K",I31,1),2,"")*1000)</f>
        <v>3630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37.799999999999997</v>
      </c>
    </row>
    <row r="35" spans="12:15" x14ac:dyDescent="0.3">
      <c r="L35" t="s">
        <v>120</v>
      </c>
      <c r="M35">
        <v>21.9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97.4</v>
      </c>
    </row>
    <row r="38" spans="12:15" x14ac:dyDescent="0.3">
      <c r="L38" t="s">
        <v>123</v>
      </c>
      <c r="M38">
        <v>89.1</v>
      </c>
    </row>
    <row r="39" spans="12:15" x14ac:dyDescent="0.3">
      <c r="L39" t="s">
        <v>124</v>
      </c>
      <c r="M39">
        <v>83.9</v>
      </c>
    </row>
    <row r="40" spans="12:15" x14ac:dyDescent="0.3">
      <c r="L40" t="s">
        <v>140</v>
      </c>
      <c r="M40" s="32" t="s">
        <v>129</v>
      </c>
      <c r="N40" s="33" t="s">
        <v>500</v>
      </c>
    </row>
    <row r="41" spans="12:15" x14ac:dyDescent="0.3">
      <c r="L41" t="s">
        <v>125</v>
      </c>
      <c r="M41" s="10">
        <f>(O41-N41)/1000</f>
        <v>907.702</v>
      </c>
      <c r="N41" t="str">
        <f>MID(N40,FIND("&amp;from=",N40,1)+6,13)</f>
        <v>1678740377059</v>
      </c>
      <c r="O41" t="str">
        <f>MID(N40,FIND("&amp;to=",N40,1)+4,13)</f>
        <v>1678741284761</v>
      </c>
    </row>
    <row r="43" spans="12:15" x14ac:dyDescent="0.3">
      <c r="L43" t="s">
        <v>126</v>
      </c>
      <c r="M43">
        <v>19773</v>
      </c>
    </row>
    <row r="44" spans="12:15" x14ac:dyDescent="0.3">
      <c r="L44" t="s">
        <v>127</v>
      </c>
      <c r="M44">
        <v>120</v>
      </c>
    </row>
    <row r="45" spans="12:15" x14ac:dyDescent="0.3">
      <c r="L45" t="s">
        <v>128</v>
      </c>
      <c r="M45" s="9">
        <f>M44/M43*100</f>
        <v>0.60688818085267793</v>
      </c>
    </row>
  </sheetData>
  <hyperlinks>
    <hyperlink ref="N40" r:id="rId1" xr:uid="{95A45919-1A51-4F39-975F-0F3607E0CBC3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2B8CAF-573C-4680-BDE8-1C1B4585A272}">
  <sheetPr>
    <tabColor theme="9" tint="0.59999389629810485"/>
  </sheetPr>
  <dimension ref="B1:T45"/>
  <sheetViews>
    <sheetView workbookViewId="0">
      <selection sqref="A1:XFD1"/>
    </sheetView>
  </sheetViews>
  <sheetFormatPr defaultRowHeight="14.4" x14ac:dyDescent="0.3"/>
  <cols>
    <col min="2" max="2" width="27.109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(file mode)")</f>
        <v>Aggregate report data for 5000_txt_posts (file mode)</v>
      </c>
      <c r="L1" s="1" t="s">
        <v>503</v>
      </c>
    </row>
    <row r="2" spans="2:20" ht="20.399999999999999" x14ac:dyDescent="0.3">
      <c r="B2" s="24" t="s">
        <v>52</v>
      </c>
      <c r="C2" s="24" t="s">
        <v>53</v>
      </c>
      <c r="D2" s="24" t="s">
        <v>54</v>
      </c>
      <c r="E2" s="24" t="s">
        <v>55</v>
      </c>
      <c r="F2" s="24" t="s">
        <v>56</v>
      </c>
      <c r="G2" s="24" t="s">
        <v>57</v>
      </c>
      <c r="H2" s="24" t="s">
        <v>58</v>
      </c>
      <c r="I2" s="24" t="s">
        <v>59</v>
      </c>
      <c r="J2" s="24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31.2" thickBot="1" x14ac:dyDescent="0.35">
      <c r="B3" s="2" t="s">
        <v>5</v>
      </c>
      <c r="C3" s="2">
        <v>531</v>
      </c>
      <c r="D3" s="2" t="s">
        <v>93</v>
      </c>
      <c r="E3" s="2" t="s">
        <v>102</v>
      </c>
      <c r="F3" s="2" t="s">
        <v>163</v>
      </c>
      <c r="G3" s="2" t="s">
        <v>225</v>
      </c>
      <c r="H3" s="2">
        <v>0</v>
      </c>
      <c r="I3" s="2" t="s">
        <v>256</v>
      </c>
      <c r="J3" s="3" t="s">
        <v>2</v>
      </c>
      <c r="L3" s="2" t="str">
        <f>IF(ISERR(FIND(" K",B3,1)),B3,REPLACE(B3,FIND(" K",B3,1),2,"")*1000)</f>
        <v>TC_Open Random page &gt;1</v>
      </c>
      <c r="M3" s="2">
        <f>IF(ISERR(FIND(" K",C3,1)),C3,REPLACE(C3,FIND(" K",C3,1),2,"")*1000)</f>
        <v>531</v>
      </c>
      <c r="N3" s="2">
        <f t="shared" ref="N3:T18" si="0">IF(ISERR(FIND(" K",D3,1)),D3,REPLACE(D3,FIND(" K",D3,1),2,"")*1000)</f>
        <v>1300</v>
      </c>
      <c r="O3" s="2">
        <f t="shared" si="0"/>
        <v>3050</v>
      </c>
      <c r="P3" s="2">
        <f t="shared" si="0"/>
        <v>3600</v>
      </c>
      <c r="Q3" s="2">
        <f t="shared" si="0"/>
        <v>6270</v>
      </c>
      <c r="R3" s="2">
        <f t="shared" si="0"/>
        <v>0</v>
      </c>
      <c r="S3" s="2">
        <f t="shared" si="0"/>
        <v>6280</v>
      </c>
      <c r="T3" s="3" t="str">
        <f t="shared" si="0"/>
        <v>-</v>
      </c>
    </row>
    <row r="4" spans="2:20" ht="31.2" thickBot="1" x14ac:dyDescent="0.35">
      <c r="B4" s="2" t="s">
        <v>6</v>
      </c>
      <c r="C4" s="2">
        <v>28</v>
      </c>
      <c r="D4" s="2" t="s">
        <v>69</v>
      </c>
      <c r="E4" s="2" t="s">
        <v>96</v>
      </c>
      <c r="F4" s="2" t="s">
        <v>159</v>
      </c>
      <c r="G4" s="2" t="s">
        <v>257</v>
      </c>
      <c r="H4" s="2">
        <v>112</v>
      </c>
      <c r="I4" s="2" t="s">
        <v>257</v>
      </c>
      <c r="J4" s="3" t="s">
        <v>2</v>
      </c>
      <c r="L4" s="2" t="str">
        <f t="shared" ref="L4:T30" si="1">IF(ISERR(FIND(" K",B4,1)),B4,REPLACE(B4,FIND(" K",B4,1),2,"")*1000)</f>
        <v>TC_Open Random page =1</v>
      </c>
      <c r="M4" s="2">
        <f t="shared" si="1"/>
        <v>28</v>
      </c>
      <c r="N4" s="2">
        <f t="shared" si="0"/>
        <v>1160</v>
      </c>
      <c r="O4" s="2">
        <f t="shared" si="0"/>
        <v>3140</v>
      </c>
      <c r="P4" s="2">
        <f t="shared" si="0"/>
        <v>5650</v>
      </c>
      <c r="Q4" s="2">
        <f t="shared" si="0"/>
        <v>6250</v>
      </c>
      <c r="R4" s="2">
        <f t="shared" si="0"/>
        <v>112</v>
      </c>
      <c r="S4" s="2">
        <f t="shared" si="0"/>
        <v>6250</v>
      </c>
      <c r="T4" s="3" t="str">
        <f t="shared" si="0"/>
        <v>-</v>
      </c>
    </row>
    <row r="5" spans="2:20" ht="31.2" thickBot="1" x14ac:dyDescent="0.35">
      <c r="B5" s="2" t="s">
        <v>13</v>
      </c>
      <c r="C5" s="2">
        <v>481</v>
      </c>
      <c r="D5" s="2" t="s">
        <v>81</v>
      </c>
      <c r="E5" s="2" t="s">
        <v>95</v>
      </c>
      <c r="F5" s="2" t="s">
        <v>174</v>
      </c>
      <c r="G5" s="2" t="s">
        <v>258</v>
      </c>
      <c r="H5" s="2">
        <v>43</v>
      </c>
      <c r="I5" s="2" t="s">
        <v>258</v>
      </c>
      <c r="J5" s="3" t="s">
        <v>2</v>
      </c>
      <c r="L5" s="2" t="str">
        <f t="shared" si="1"/>
        <v>TC_Open Large Calendar</v>
      </c>
      <c r="M5" s="2">
        <f t="shared" si="1"/>
        <v>481</v>
      </c>
      <c r="N5" s="2">
        <f t="shared" si="0"/>
        <v>1260</v>
      </c>
      <c r="O5" s="2">
        <f t="shared" si="0"/>
        <v>3130</v>
      </c>
      <c r="P5" s="2">
        <f t="shared" si="0"/>
        <v>5530</v>
      </c>
      <c r="Q5" s="2">
        <f t="shared" si="0"/>
        <v>6850</v>
      </c>
      <c r="R5" s="2">
        <f t="shared" si="0"/>
        <v>43</v>
      </c>
      <c r="S5" s="2">
        <f t="shared" si="0"/>
        <v>6850</v>
      </c>
      <c r="T5" s="3" t="str">
        <f t="shared" si="0"/>
        <v>-</v>
      </c>
    </row>
    <row r="6" spans="2:20" ht="21" thickBot="1" x14ac:dyDescent="0.35">
      <c r="B6" s="2" t="s">
        <v>16</v>
      </c>
      <c r="C6" s="2">
        <v>211</v>
      </c>
      <c r="D6" s="2" t="s">
        <v>63</v>
      </c>
      <c r="E6" s="2" t="s">
        <v>259</v>
      </c>
      <c r="F6" s="2" t="s">
        <v>116</v>
      </c>
      <c r="G6" s="2" t="s">
        <v>260</v>
      </c>
      <c r="H6" s="2">
        <v>23</v>
      </c>
      <c r="I6" s="2" t="s">
        <v>260</v>
      </c>
      <c r="J6" s="3" t="s">
        <v>2</v>
      </c>
      <c r="L6" s="2" t="str">
        <f t="shared" si="1"/>
        <v>TC_Open Contacts</v>
      </c>
      <c r="M6" s="2">
        <f t="shared" si="1"/>
        <v>211</v>
      </c>
      <c r="N6" s="2">
        <f t="shared" si="0"/>
        <v>1140</v>
      </c>
      <c r="O6" s="2">
        <f t="shared" si="0"/>
        <v>2860</v>
      </c>
      <c r="P6" s="2">
        <f t="shared" si="0"/>
        <v>4230</v>
      </c>
      <c r="Q6" s="2">
        <f t="shared" si="0"/>
        <v>6000</v>
      </c>
      <c r="R6" s="2">
        <f t="shared" si="0"/>
        <v>23</v>
      </c>
      <c r="S6" s="2">
        <f t="shared" si="0"/>
        <v>6000</v>
      </c>
      <c r="T6" s="3" t="str">
        <f t="shared" si="0"/>
        <v>-</v>
      </c>
    </row>
    <row r="7" spans="2:20" ht="31.2" thickBot="1" x14ac:dyDescent="0.35">
      <c r="B7" s="2" t="s">
        <v>18</v>
      </c>
      <c r="C7" s="2">
        <v>4</v>
      </c>
      <c r="D7" s="2" t="s">
        <v>135</v>
      </c>
      <c r="E7" s="2" t="s">
        <v>83</v>
      </c>
      <c r="F7" s="2" t="s">
        <v>83</v>
      </c>
      <c r="G7" s="2" t="s">
        <v>83</v>
      </c>
      <c r="H7" s="2">
        <v>478</v>
      </c>
      <c r="I7" s="2" t="s">
        <v>83</v>
      </c>
      <c r="J7" s="3" t="s">
        <v>2</v>
      </c>
      <c r="L7" s="2" t="str">
        <f t="shared" si="1"/>
        <v>TC_Ed_Open login page</v>
      </c>
      <c r="M7" s="2">
        <f t="shared" si="1"/>
        <v>4</v>
      </c>
      <c r="N7" s="2">
        <f t="shared" si="0"/>
        <v>1000</v>
      </c>
      <c r="O7" s="2">
        <f t="shared" si="0"/>
        <v>3910</v>
      </c>
      <c r="P7" s="2">
        <f t="shared" si="0"/>
        <v>3910</v>
      </c>
      <c r="Q7" s="2">
        <f t="shared" si="0"/>
        <v>3910</v>
      </c>
      <c r="R7" s="2">
        <f t="shared" si="0"/>
        <v>478</v>
      </c>
      <c r="S7" s="2">
        <f t="shared" si="0"/>
        <v>3910</v>
      </c>
      <c r="T7" s="3" t="str">
        <f t="shared" si="0"/>
        <v>-</v>
      </c>
    </row>
    <row r="8" spans="2:20" ht="41.4" thickBot="1" x14ac:dyDescent="0.35">
      <c r="B8" s="2" t="s">
        <v>19</v>
      </c>
      <c r="C8" s="2">
        <v>112</v>
      </c>
      <c r="D8" s="2" t="s">
        <v>261</v>
      </c>
      <c r="E8" s="2" t="s">
        <v>262</v>
      </c>
      <c r="F8" s="2" t="s">
        <v>224</v>
      </c>
      <c r="G8" s="2" t="s">
        <v>263</v>
      </c>
      <c r="H8" s="2">
        <v>17</v>
      </c>
      <c r="I8" s="2" t="s">
        <v>264</v>
      </c>
      <c r="J8" s="3" t="s">
        <v>2</v>
      </c>
      <c r="L8" s="2" t="str">
        <f t="shared" si="1"/>
        <v>TC_Ed_Open editpost page</v>
      </c>
      <c r="M8" s="2">
        <f t="shared" si="1"/>
        <v>112</v>
      </c>
      <c r="N8" s="2">
        <f t="shared" si="0"/>
        <v>1650</v>
      </c>
      <c r="O8" s="2">
        <f t="shared" si="0"/>
        <v>3510</v>
      </c>
      <c r="P8" s="2">
        <f t="shared" si="0"/>
        <v>4270</v>
      </c>
      <c r="Q8" s="2">
        <f t="shared" si="0"/>
        <v>5490</v>
      </c>
      <c r="R8" s="2">
        <f t="shared" si="0"/>
        <v>17</v>
      </c>
      <c r="S8" s="2">
        <f t="shared" si="0"/>
        <v>5500</v>
      </c>
      <c r="T8" s="3" t="str">
        <f t="shared" si="0"/>
        <v>-</v>
      </c>
    </row>
    <row r="9" spans="2:20" ht="41.4" thickBot="1" x14ac:dyDescent="0.35">
      <c r="B9" s="2" t="s">
        <v>21</v>
      </c>
      <c r="C9" s="2">
        <v>112</v>
      </c>
      <c r="D9" s="2">
        <v>978.69</v>
      </c>
      <c r="E9" s="2" t="s">
        <v>161</v>
      </c>
      <c r="F9" s="2" t="s">
        <v>98</v>
      </c>
      <c r="G9" s="2" t="s">
        <v>265</v>
      </c>
      <c r="H9" s="2">
        <v>63</v>
      </c>
      <c r="I9" s="2" t="s">
        <v>265</v>
      </c>
      <c r="J9" s="3" t="s">
        <v>2</v>
      </c>
      <c r="L9" s="2" t="str">
        <f t="shared" si="1"/>
        <v>TC_Ed_Open Random post</v>
      </c>
      <c r="M9" s="2">
        <f t="shared" si="1"/>
        <v>112</v>
      </c>
      <c r="N9" s="2">
        <f t="shared" si="0"/>
        <v>978.69</v>
      </c>
      <c r="O9" s="2">
        <f t="shared" si="0"/>
        <v>2130</v>
      </c>
      <c r="P9" s="2">
        <f t="shared" si="0"/>
        <v>2360</v>
      </c>
      <c r="Q9" s="2">
        <f t="shared" si="0"/>
        <v>2580</v>
      </c>
      <c r="R9" s="2">
        <f t="shared" si="0"/>
        <v>63</v>
      </c>
      <c r="S9" s="2">
        <f t="shared" si="0"/>
        <v>2580</v>
      </c>
      <c r="T9" s="3" t="str">
        <f t="shared" si="0"/>
        <v>-</v>
      </c>
    </row>
    <row r="10" spans="2:20" ht="41.4" thickBot="1" x14ac:dyDescent="0.35">
      <c r="B10" s="2" t="s">
        <v>23</v>
      </c>
      <c r="C10" s="2">
        <v>112</v>
      </c>
      <c r="D10" s="2">
        <v>876.24</v>
      </c>
      <c r="E10" s="2" t="s">
        <v>266</v>
      </c>
      <c r="F10" s="2" t="s">
        <v>153</v>
      </c>
      <c r="G10" s="2" t="s">
        <v>267</v>
      </c>
      <c r="H10" s="2">
        <v>41</v>
      </c>
      <c r="I10" s="2" t="s">
        <v>267</v>
      </c>
      <c r="J10" s="3" t="s">
        <v>2</v>
      </c>
      <c r="L10" s="2" t="str">
        <f t="shared" si="1"/>
        <v>TC_Ed_Open Predefined Date</v>
      </c>
      <c r="M10" s="2">
        <f t="shared" si="1"/>
        <v>112</v>
      </c>
      <c r="N10" s="2">
        <f t="shared" si="0"/>
        <v>876.24</v>
      </c>
      <c r="O10" s="2">
        <f t="shared" si="0"/>
        <v>2280</v>
      </c>
      <c r="P10" s="2">
        <f t="shared" si="0"/>
        <v>2970</v>
      </c>
      <c r="Q10" s="2">
        <f t="shared" si="0"/>
        <v>3470</v>
      </c>
      <c r="R10" s="2">
        <f t="shared" si="0"/>
        <v>41</v>
      </c>
      <c r="S10" s="2">
        <f t="shared" si="0"/>
        <v>3470</v>
      </c>
      <c r="T10" s="3" t="str">
        <f t="shared" si="0"/>
        <v>-</v>
      </c>
    </row>
    <row r="11" spans="2:20" ht="31.2" thickBot="1" x14ac:dyDescent="0.35">
      <c r="B11" s="2" t="s">
        <v>24</v>
      </c>
      <c r="C11" s="2">
        <v>4</v>
      </c>
      <c r="D11" s="2">
        <v>233.63</v>
      </c>
      <c r="E11" s="2">
        <v>622</v>
      </c>
      <c r="F11" s="2">
        <v>622</v>
      </c>
      <c r="G11" s="2">
        <v>622</v>
      </c>
      <c r="H11" s="2">
        <v>88</v>
      </c>
      <c r="I11" s="2">
        <v>622</v>
      </c>
      <c r="J11" s="3" t="s">
        <v>2</v>
      </c>
      <c r="L11" s="2" t="str">
        <f t="shared" si="1"/>
        <v>TC_Ed_Open Home page</v>
      </c>
      <c r="M11" s="2">
        <f t="shared" si="1"/>
        <v>4</v>
      </c>
      <c r="N11" s="2">
        <f t="shared" si="0"/>
        <v>233.63</v>
      </c>
      <c r="O11" s="2">
        <f t="shared" si="0"/>
        <v>622</v>
      </c>
      <c r="P11" s="2">
        <f t="shared" si="0"/>
        <v>622</v>
      </c>
      <c r="Q11" s="2">
        <f t="shared" si="0"/>
        <v>622</v>
      </c>
      <c r="R11" s="2">
        <f t="shared" si="0"/>
        <v>88</v>
      </c>
      <c r="S11" s="2">
        <f t="shared" si="0"/>
        <v>622</v>
      </c>
      <c r="T11" s="3" t="str">
        <f t="shared" si="0"/>
        <v>-</v>
      </c>
    </row>
    <row r="12" spans="2:20" ht="21" thickBot="1" x14ac:dyDescent="0.35">
      <c r="B12" s="2" t="s">
        <v>25</v>
      </c>
      <c r="C12" s="2">
        <v>4</v>
      </c>
      <c r="D12" s="2">
        <v>794.52</v>
      </c>
      <c r="E12" s="2" t="s">
        <v>114</v>
      </c>
      <c r="F12" s="2" t="s">
        <v>114</v>
      </c>
      <c r="G12" s="2" t="s">
        <v>114</v>
      </c>
      <c r="H12" s="2">
        <v>37</v>
      </c>
      <c r="I12" s="2" t="s">
        <v>114</v>
      </c>
      <c r="J12" s="3" t="s">
        <v>2</v>
      </c>
      <c r="L12" s="2" t="str">
        <f t="shared" si="1"/>
        <v>TC_Ed_Login</v>
      </c>
      <c r="M12" s="2">
        <f t="shared" si="1"/>
        <v>4</v>
      </c>
      <c r="N12" s="2">
        <f t="shared" si="0"/>
        <v>794.52</v>
      </c>
      <c r="O12" s="2">
        <f t="shared" si="0"/>
        <v>2960</v>
      </c>
      <c r="P12" s="2">
        <f t="shared" si="0"/>
        <v>2960</v>
      </c>
      <c r="Q12" s="2">
        <f t="shared" si="0"/>
        <v>2960</v>
      </c>
      <c r="R12" s="2">
        <f t="shared" si="0"/>
        <v>37</v>
      </c>
      <c r="S12" s="2">
        <f t="shared" si="0"/>
        <v>2960</v>
      </c>
      <c r="T12" s="3" t="str">
        <f t="shared" si="0"/>
        <v>-</v>
      </c>
    </row>
    <row r="13" spans="2:20" ht="21" thickBot="1" x14ac:dyDescent="0.35">
      <c r="B13" s="2" t="s">
        <v>26</v>
      </c>
      <c r="C13" s="2">
        <v>2</v>
      </c>
      <c r="D13" s="2" t="s">
        <v>88</v>
      </c>
      <c r="E13" s="2" t="s">
        <v>62</v>
      </c>
      <c r="F13" s="2" t="s">
        <v>62</v>
      </c>
      <c r="G13" s="2" t="s">
        <v>62</v>
      </c>
      <c r="H13" s="2" t="s">
        <v>99</v>
      </c>
      <c r="I13" s="2" t="s">
        <v>62</v>
      </c>
      <c r="J13" s="3" t="s">
        <v>2</v>
      </c>
      <c r="L13" s="2" t="str">
        <f t="shared" si="1"/>
        <v>TC_Ed_LogOff</v>
      </c>
      <c r="M13" s="2">
        <f t="shared" si="1"/>
        <v>2</v>
      </c>
      <c r="N13" s="2">
        <f t="shared" si="0"/>
        <v>1400</v>
      </c>
      <c r="O13" s="2">
        <f t="shared" si="0"/>
        <v>1420</v>
      </c>
      <c r="P13" s="2">
        <f t="shared" si="0"/>
        <v>1420</v>
      </c>
      <c r="Q13" s="2">
        <f t="shared" si="0"/>
        <v>1420</v>
      </c>
      <c r="R13" s="2">
        <f t="shared" si="0"/>
        <v>1390</v>
      </c>
      <c r="S13" s="2">
        <f t="shared" si="0"/>
        <v>1420</v>
      </c>
      <c r="T13" s="3" t="str">
        <f t="shared" si="0"/>
        <v>-</v>
      </c>
    </row>
    <row r="14" spans="2:20" ht="31.2" thickBot="1" x14ac:dyDescent="0.35">
      <c r="B14" s="2" t="s">
        <v>27</v>
      </c>
      <c r="C14" s="2">
        <v>14</v>
      </c>
      <c r="D14" s="2" t="s">
        <v>70</v>
      </c>
      <c r="E14" s="2" t="s">
        <v>268</v>
      </c>
      <c r="F14" s="2" t="s">
        <v>268</v>
      </c>
      <c r="G14" s="2" t="s">
        <v>268</v>
      </c>
      <c r="H14" s="2">
        <v>118</v>
      </c>
      <c r="I14" s="2" t="s">
        <v>268</v>
      </c>
      <c r="J14" s="3" t="s">
        <v>2</v>
      </c>
      <c r="L14" s="2" t="str">
        <f>IF(ISERR(FIND(" K",B14,1)),B14,REPLACE(B14,FIND(" K",B14,1),2,"")*1000)</f>
        <v>TC_Ad_Open login page</v>
      </c>
      <c r="M14" s="2">
        <f t="shared" si="1"/>
        <v>14</v>
      </c>
      <c r="N14" s="2">
        <f t="shared" si="0"/>
        <v>2250</v>
      </c>
      <c r="O14" s="2">
        <f t="shared" si="0"/>
        <v>7220</v>
      </c>
      <c r="P14" s="2">
        <f t="shared" si="0"/>
        <v>7220</v>
      </c>
      <c r="Q14" s="2">
        <f t="shared" si="0"/>
        <v>7220</v>
      </c>
      <c r="R14" s="2">
        <f t="shared" si="0"/>
        <v>118</v>
      </c>
      <c r="S14" s="2">
        <f t="shared" si="0"/>
        <v>7220</v>
      </c>
      <c r="T14" s="3" t="str">
        <f t="shared" si="0"/>
        <v>-</v>
      </c>
    </row>
    <row r="15" spans="2:20" ht="15" thickBot="1" x14ac:dyDescent="0.35">
      <c r="B15" s="2" t="s">
        <v>28</v>
      </c>
      <c r="C15" s="2">
        <v>136</v>
      </c>
      <c r="D15" s="2" t="s">
        <v>242</v>
      </c>
      <c r="E15" s="2" t="s">
        <v>269</v>
      </c>
      <c r="F15" s="2" t="s">
        <v>270</v>
      </c>
      <c r="G15" s="2" t="s">
        <v>271</v>
      </c>
      <c r="H15" s="2">
        <v>100</v>
      </c>
      <c r="I15" s="2" t="s">
        <v>272</v>
      </c>
      <c r="J15" s="3" t="s">
        <v>2</v>
      </c>
      <c r="L15" s="2" t="str">
        <f t="shared" si="1"/>
        <v>TC_Ad_Open Users page</v>
      </c>
      <c r="M15" s="2">
        <f t="shared" si="1"/>
        <v>136</v>
      </c>
      <c r="N15" s="2">
        <f t="shared" si="0"/>
        <v>2110</v>
      </c>
      <c r="O15" s="2">
        <f t="shared" si="0"/>
        <v>5580</v>
      </c>
      <c r="P15" s="2">
        <f t="shared" si="0"/>
        <v>7100</v>
      </c>
      <c r="Q15" s="2">
        <f t="shared" si="0"/>
        <v>8830</v>
      </c>
      <c r="R15" s="2">
        <f t="shared" si="0"/>
        <v>100</v>
      </c>
      <c r="S15" s="2">
        <f t="shared" si="0"/>
        <v>8840</v>
      </c>
      <c r="T15" s="3" t="str">
        <f t="shared" si="0"/>
        <v>-</v>
      </c>
    </row>
    <row r="16" spans="2:20" ht="15" thickBot="1" x14ac:dyDescent="0.35">
      <c r="B16" s="2" t="s">
        <v>30</v>
      </c>
      <c r="C16" s="2">
        <v>137</v>
      </c>
      <c r="D16" s="2">
        <v>989.78</v>
      </c>
      <c r="E16" s="2" t="s">
        <v>100</v>
      </c>
      <c r="F16" s="2" t="s">
        <v>134</v>
      </c>
      <c r="G16" s="2" t="s">
        <v>184</v>
      </c>
      <c r="H16" s="2">
        <v>0</v>
      </c>
      <c r="I16" s="2" t="s">
        <v>184</v>
      </c>
      <c r="J16" s="3" t="s">
        <v>2</v>
      </c>
      <c r="L16" s="2" t="str">
        <f t="shared" si="1"/>
        <v>TC_Ad_Open USERS menu</v>
      </c>
      <c r="M16" s="2">
        <f t="shared" si="1"/>
        <v>137</v>
      </c>
      <c r="N16" s="2">
        <f t="shared" si="0"/>
        <v>989.78</v>
      </c>
      <c r="O16" s="2">
        <f t="shared" si="0"/>
        <v>2390</v>
      </c>
      <c r="P16" s="2">
        <f t="shared" si="0"/>
        <v>3750</v>
      </c>
      <c r="Q16" s="2">
        <f t="shared" si="0"/>
        <v>5250</v>
      </c>
      <c r="R16" s="2">
        <f t="shared" si="0"/>
        <v>0</v>
      </c>
      <c r="S16" s="2">
        <f t="shared" si="0"/>
        <v>5250</v>
      </c>
      <c r="T16" s="3" t="str">
        <f t="shared" si="0"/>
        <v>-</v>
      </c>
    </row>
    <row r="17" spans="2:20" ht="15" thickBot="1" x14ac:dyDescent="0.35">
      <c r="B17" s="2" t="s">
        <v>31</v>
      </c>
      <c r="C17" s="2">
        <v>14</v>
      </c>
      <c r="D17" s="2">
        <v>939.43</v>
      </c>
      <c r="E17" s="2" t="s">
        <v>117</v>
      </c>
      <c r="F17" s="2" t="s">
        <v>48</v>
      </c>
      <c r="G17" s="2" t="s">
        <v>48</v>
      </c>
      <c r="H17" s="2">
        <v>244</v>
      </c>
      <c r="I17" s="2" t="s">
        <v>48</v>
      </c>
      <c r="J17" s="3" t="s">
        <v>2</v>
      </c>
      <c r="L17" s="2" t="str">
        <f t="shared" si="1"/>
        <v>TC_Ad_Open Home page</v>
      </c>
      <c r="M17" s="2">
        <f t="shared" si="1"/>
        <v>14</v>
      </c>
      <c r="N17" s="2">
        <f t="shared" si="0"/>
        <v>939.43</v>
      </c>
      <c r="O17" s="2">
        <f t="shared" si="0"/>
        <v>2330</v>
      </c>
      <c r="P17" s="2">
        <f t="shared" si="0"/>
        <v>2440</v>
      </c>
      <c r="Q17" s="2">
        <f t="shared" si="0"/>
        <v>2440</v>
      </c>
      <c r="R17" s="2">
        <f t="shared" si="0"/>
        <v>244</v>
      </c>
      <c r="S17" s="2">
        <f t="shared" si="0"/>
        <v>2440</v>
      </c>
      <c r="T17" s="3" t="str">
        <f t="shared" si="0"/>
        <v>-</v>
      </c>
    </row>
    <row r="18" spans="2:20" ht="15" thickBot="1" x14ac:dyDescent="0.35">
      <c r="B18" s="2" t="s">
        <v>32</v>
      </c>
      <c r="C18" s="2">
        <v>137</v>
      </c>
      <c r="D18" s="2">
        <v>911.39</v>
      </c>
      <c r="E18" s="2" t="s">
        <v>200</v>
      </c>
      <c r="F18" s="2" t="s">
        <v>273</v>
      </c>
      <c r="G18" s="2" t="s">
        <v>274</v>
      </c>
      <c r="H18" s="2">
        <v>6</v>
      </c>
      <c r="I18" s="2" t="s">
        <v>274</v>
      </c>
      <c r="J18" s="3" t="s">
        <v>2</v>
      </c>
      <c r="L18" s="2" t="str">
        <f t="shared" si="1"/>
        <v>TC_Ad_Open Admin Page</v>
      </c>
      <c r="M18" s="2">
        <f t="shared" si="1"/>
        <v>137</v>
      </c>
      <c r="N18" s="2">
        <f t="shared" si="0"/>
        <v>911.39</v>
      </c>
      <c r="O18" s="2">
        <f t="shared" si="0"/>
        <v>2700</v>
      </c>
      <c r="P18" s="2">
        <f t="shared" si="0"/>
        <v>3700</v>
      </c>
      <c r="Q18" s="2">
        <f t="shared" si="0"/>
        <v>6080</v>
      </c>
      <c r="R18" s="2">
        <f t="shared" si="0"/>
        <v>6</v>
      </c>
      <c r="S18" s="2">
        <f t="shared" si="0"/>
        <v>6080</v>
      </c>
      <c r="T18" s="3" t="str">
        <f t="shared" si="0"/>
        <v>-</v>
      </c>
    </row>
    <row r="19" spans="2:20" ht="15" thickBot="1" x14ac:dyDescent="0.35">
      <c r="B19" s="2" t="s">
        <v>35</v>
      </c>
      <c r="C19" s="2">
        <v>14</v>
      </c>
      <c r="D19" s="2" t="s">
        <v>130</v>
      </c>
      <c r="E19" s="2" t="s">
        <v>275</v>
      </c>
      <c r="F19" s="2" t="s">
        <v>275</v>
      </c>
      <c r="G19" s="2" t="s">
        <v>275</v>
      </c>
      <c r="H19" s="2">
        <v>154</v>
      </c>
      <c r="I19" s="2" t="s">
        <v>275</v>
      </c>
      <c r="J19" s="3" t="s">
        <v>2</v>
      </c>
      <c r="L19" s="2" t="str">
        <f t="shared" si="1"/>
        <v>TC_Ad_Login</v>
      </c>
      <c r="M19" s="2">
        <f t="shared" si="1"/>
        <v>14</v>
      </c>
      <c r="N19" s="2">
        <f t="shared" si="1"/>
        <v>1660</v>
      </c>
      <c r="O19" s="2">
        <f t="shared" si="1"/>
        <v>4150</v>
      </c>
      <c r="P19" s="2">
        <f t="shared" si="1"/>
        <v>4150</v>
      </c>
      <c r="Q19" s="2">
        <f t="shared" si="1"/>
        <v>4150</v>
      </c>
      <c r="R19" s="2">
        <f t="shared" si="1"/>
        <v>154</v>
      </c>
      <c r="S19" s="2">
        <f t="shared" si="1"/>
        <v>4150</v>
      </c>
      <c r="T19" s="3" t="str">
        <f t="shared" si="1"/>
        <v>-</v>
      </c>
    </row>
    <row r="20" spans="2:20" ht="15" thickBot="1" x14ac:dyDescent="0.35">
      <c r="B20" s="2" t="s">
        <v>37</v>
      </c>
      <c r="C20" s="2">
        <v>12</v>
      </c>
      <c r="D20" s="2" t="s">
        <v>47</v>
      </c>
      <c r="E20" s="2" t="s">
        <v>276</v>
      </c>
      <c r="F20" s="2" t="s">
        <v>277</v>
      </c>
      <c r="G20" s="2" t="s">
        <v>277</v>
      </c>
      <c r="H20" s="2">
        <v>316</v>
      </c>
      <c r="I20" s="2" t="s">
        <v>277</v>
      </c>
      <c r="J20" s="3" t="s">
        <v>2</v>
      </c>
      <c r="L20" s="2" t="str">
        <f t="shared" si="1"/>
        <v>TC_Ad_LogOff</v>
      </c>
      <c r="M20" s="2">
        <f t="shared" si="1"/>
        <v>12</v>
      </c>
      <c r="N20" s="2">
        <f t="shared" si="1"/>
        <v>1760</v>
      </c>
      <c r="O20" s="2">
        <f t="shared" si="1"/>
        <v>4550</v>
      </c>
      <c r="P20" s="2">
        <f t="shared" si="1"/>
        <v>4570</v>
      </c>
      <c r="Q20" s="2">
        <f t="shared" si="1"/>
        <v>4570</v>
      </c>
      <c r="R20" s="2">
        <f t="shared" si="1"/>
        <v>316</v>
      </c>
      <c r="S20" s="2">
        <f t="shared" si="1"/>
        <v>4570</v>
      </c>
      <c r="T20" s="3" t="str">
        <f t="shared" si="1"/>
        <v>-</v>
      </c>
    </row>
    <row r="21" spans="2:20" ht="15" thickBot="1" x14ac:dyDescent="0.35">
      <c r="B21" s="2" t="s">
        <v>39</v>
      </c>
      <c r="C21" s="2">
        <v>68</v>
      </c>
      <c r="D21" s="2" t="s">
        <v>214</v>
      </c>
      <c r="E21" s="2" t="s">
        <v>278</v>
      </c>
      <c r="F21" s="2" t="s">
        <v>279</v>
      </c>
      <c r="G21" s="2" t="s">
        <v>280</v>
      </c>
      <c r="H21" s="2">
        <v>283</v>
      </c>
      <c r="I21" s="2" t="s">
        <v>280</v>
      </c>
      <c r="J21" s="3" t="s">
        <v>2</v>
      </c>
      <c r="L21" s="2" t="str">
        <f t="shared" si="1"/>
        <v>TC_Ad_Delete user</v>
      </c>
      <c r="M21" s="2">
        <f t="shared" si="1"/>
        <v>68</v>
      </c>
      <c r="N21" s="2">
        <f t="shared" si="1"/>
        <v>3190</v>
      </c>
      <c r="O21" s="2">
        <f t="shared" si="1"/>
        <v>8080</v>
      </c>
      <c r="P21" s="2">
        <f t="shared" si="1"/>
        <v>8380</v>
      </c>
      <c r="Q21" s="2">
        <f t="shared" si="1"/>
        <v>9390</v>
      </c>
      <c r="R21" s="2">
        <f t="shared" si="1"/>
        <v>283</v>
      </c>
      <c r="S21" s="2">
        <f t="shared" si="1"/>
        <v>9390</v>
      </c>
      <c r="T21" s="3" t="str">
        <f t="shared" si="1"/>
        <v>-</v>
      </c>
    </row>
    <row r="22" spans="2:20" ht="15" thickBot="1" x14ac:dyDescent="0.35">
      <c r="B22" s="2" t="s">
        <v>42</v>
      </c>
      <c r="C22" s="2">
        <v>112</v>
      </c>
      <c r="D22" s="2" t="s">
        <v>281</v>
      </c>
      <c r="E22" s="2" t="s">
        <v>282</v>
      </c>
      <c r="F22" s="2" t="s">
        <v>283</v>
      </c>
      <c r="G22" s="2" t="s">
        <v>284</v>
      </c>
      <c r="H22" s="2">
        <v>748</v>
      </c>
      <c r="I22" s="2" t="s">
        <v>284</v>
      </c>
      <c r="J22" s="3">
        <v>38</v>
      </c>
      <c r="L22" s="2" t="str">
        <f t="shared" si="1"/>
        <v>TC_Ed_Editpost</v>
      </c>
      <c r="M22" s="2">
        <f t="shared" si="1"/>
        <v>112</v>
      </c>
      <c r="N22" s="2">
        <f t="shared" si="1"/>
        <v>5340</v>
      </c>
      <c r="O22" s="2">
        <f t="shared" si="1"/>
        <v>9420</v>
      </c>
      <c r="P22" s="2">
        <f t="shared" si="1"/>
        <v>10850</v>
      </c>
      <c r="Q22" s="2">
        <f t="shared" si="1"/>
        <v>11250</v>
      </c>
      <c r="R22" s="2">
        <f t="shared" si="1"/>
        <v>748</v>
      </c>
      <c r="S22" s="2">
        <f t="shared" si="1"/>
        <v>11250</v>
      </c>
      <c r="T22" s="3">
        <f t="shared" si="1"/>
        <v>38</v>
      </c>
    </row>
    <row r="23" spans="2:20" ht="15" thickBot="1" x14ac:dyDescent="0.35">
      <c r="B23" s="2" t="s">
        <v>45</v>
      </c>
      <c r="C23" s="2">
        <v>648</v>
      </c>
      <c r="D23" s="2" t="s">
        <v>107</v>
      </c>
      <c r="E23" s="2" t="s">
        <v>285</v>
      </c>
      <c r="F23" s="2" t="s">
        <v>286</v>
      </c>
      <c r="G23" s="2" t="s">
        <v>287</v>
      </c>
      <c r="H23" s="2">
        <v>111</v>
      </c>
      <c r="I23" s="2" t="s">
        <v>288</v>
      </c>
      <c r="J23" s="3">
        <v>12</v>
      </c>
      <c r="L23" s="2" t="str">
        <f t="shared" si="1"/>
        <v>leave a comment</v>
      </c>
      <c r="M23" s="2">
        <f t="shared" si="1"/>
        <v>648</v>
      </c>
      <c r="N23" s="2">
        <f t="shared" si="1"/>
        <v>2380</v>
      </c>
      <c r="O23" s="2">
        <f t="shared" si="1"/>
        <v>7040</v>
      </c>
      <c r="P23" s="2">
        <f t="shared" si="1"/>
        <v>8600</v>
      </c>
      <c r="Q23" s="2">
        <f t="shared" si="1"/>
        <v>11840</v>
      </c>
      <c r="R23" s="2">
        <f t="shared" si="1"/>
        <v>111</v>
      </c>
      <c r="S23" s="2">
        <f t="shared" si="1"/>
        <v>11850</v>
      </c>
      <c r="T23" s="3">
        <f t="shared" si="1"/>
        <v>12</v>
      </c>
    </row>
    <row r="24" spans="2:20" ht="15" thickBot="1" x14ac:dyDescent="0.35">
      <c r="B24" s="2" t="s">
        <v>51</v>
      </c>
      <c r="C24" s="2" t="s">
        <v>161</v>
      </c>
      <c r="D24" s="2" t="s">
        <v>155</v>
      </c>
      <c r="E24" s="2" t="s">
        <v>217</v>
      </c>
      <c r="F24" s="2" t="s">
        <v>289</v>
      </c>
      <c r="G24" s="2" t="s">
        <v>146</v>
      </c>
      <c r="H24" s="2">
        <v>36</v>
      </c>
      <c r="I24" s="2" t="s">
        <v>146</v>
      </c>
      <c r="J24" s="3">
        <v>5</v>
      </c>
      <c r="L24" s="2" t="str">
        <f t="shared" si="1"/>
        <v>Open Random post</v>
      </c>
      <c r="M24" s="2">
        <f t="shared" si="1"/>
        <v>2130</v>
      </c>
      <c r="N24" s="2">
        <f t="shared" si="1"/>
        <v>1530</v>
      </c>
      <c r="O24" s="2">
        <f t="shared" si="1"/>
        <v>4050</v>
      </c>
      <c r="P24" s="2">
        <f t="shared" si="1"/>
        <v>5900</v>
      </c>
      <c r="Q24" s="2">
        <f t="shared" si="1"/>
        <v>7300</v>
      </c>
      <c r="R24" s="2">
        <f t="shared" si="1"/>
        <v>36</v>
      </c>
      <c r="S24" s="2">
        <f t="shared" si="1"/>
        <v>7300</v>
      </c>
      <c r="T24" s="3">
        <f t="shared" si="1"/>
        <v>5</v>
      </c>
    </row>
    <row r="25" spans="2:20" ht="15" thickBot="1" x14ac:dyDescent="0.35">
      <c r="B25" s="2" t="s">
        <v>49</v>
      </c>
      <c r="C25" s="2">
        <v>68</v>
      </c>
      <c r="D25" s="2" t="s">
        <v>262</v>
      </c>
      <c r="E25" s="2" t="s">
        <v>290</v>
      </c>
      <c r="F25" s="2" t="s">
        <v>291</v>
      </c>
      <c r="G25" s="2" t="s">
        <v>292</v>
      </c>
      <c r="H25" s="2">
        <v>291</v>
      </c>
      <c r="I25" s="2" t="s">
        <v>292</v>
      </c>
      <c r="J25" s="3">
        <v>4</v>
      </c>
      <c r="L25" s="2" t="str">
        <f t="shared" si="1"/>
        <v>TC_Ad_Add user</v>
      </c>
      <c r="M25" s="2">
        <f t="shared" si="1"/>
        <v>68</v>
      </c>
      <c r="N25" s="2">
        <f t="shared" si="1"/>
        <v>3510</v>
      </c>
      <c r="O25" s="2">
        <f t="shared" si="1"/>
        <v>6800</v>
      </c>
      <c r="P25" s="2">
        <f t="shared" si="1"/>
        <v>9250</v>
      </c>
      <c r="Q25" s="2">
        <f t="shared" si="1"/>
        <v>9570</v>
      </c>
      <c r="R25" s="2">
        <f t="shared" si="1"/>
        <v>291</v>
      </c>
      <c r="S25" s="2">
        <f t="shared" si="1"/>
        <v>9570</v>
      </c>
      <c r="T25" s="3">
        <f t="shared" si="1"/>
        <v>4</v>
      </c>
    </row>
    <row r="26" spans="2:20" ht="15" thickBot="1" x14ac:dyDescent="0.35">
      <c r="B26" s="2" t="s">
        <v>15</v>
      </c>
      <c r="C26" s="2">
        <v>714</v>
      </c>
      <c r="D26" s="2" t="s">
        <v>293</v>
      </c>
      <c r="E26" s="2" t="s">
        <v>44</v>
      </c>
      <c r="F26" s="2" t="s">
        <v>294</v>
      </c>
      <c r="G26" s="2" t="s">
        <v>295</v>
      </c>
      <c r="H26" s="2">
        <v>0</v>
      </c>
      <c r="I26" s="2" t="s">
        <v>295</v>
      </c>
      <c r="J26" s="3">
        <v>3</v>
      </c>
      <c r="L26" s="2" t="str">
        <f t="shared" si="1"/>
        <v>TC_Open Home page</v>
      </c>
      <c r="M26" s="2">
        <f t="shared" si="1"/>
        <v>714</v>
      </c>
      <c r="N26" s="2">
        <f t="shared" si="1"/>
        <v>1310</v>
      </c>
      <c r="O26" s="2">
        <f t="shared" si="1"/>
        <v>3160</v>
      </c>
      <c r="P26" s="2">
        <f t="shared" si="1"/>
        <v>4310</v>
      </c>
      <c r="Q26" s="2">
        <f t="shared" si="1"/>
        <v>6480</v>
      </c>
      <c r="R26" s="2">
        <f t="shared" si="1"/>
        <v>0</v>
      </c>
      <c r="S26" s="2">
        <f t="shared" si="1"/>
        <v>6480</v>
      </c>
      <c r="T26" s="3">
        <f t="shared" si="1"/>
        <v>3</v>
      </c>
    </row>
    <row r="27" spans="2:20" ht="15" thickBot="1" x14ac:dyDescent="0.35">
      <c r="B27" s="2" t="s">
        <v>40</v>
      </c>
      <c r="C27" s="2" t="s">
        <v>191</v>
      </c>
      <c r="D27" s="2" t="s">
        <v>66</v>
      </c>
      <c r="E27" s="2" t="s">
        <v>296</v>
      </c>
      <c r="F27" s="2" t="s">
        <v>297</v>
      </c>
      <c r="G27" s="2" t="s">
        <v>178</v>
      </c>
      <c r="H27" s="2">
        <v>51</v>
      </c>
      <c r="I27" s="2" t="s">
        <v>178</v>
      </c>
      <c r="J27" s="3">
        <v>2</v>
      </c>
      <c r="L27" s="2" t="str">
        <f t="shared" si="1"/>
        <v>Open first post</v>
      </c>
      <c r="M27" s="2">
        <f t="shared" si="1"/>
        <v>1090</v>
      </c>
      <c r="N27" s="2">
        <f t="shared" si="1"/>
        <v>1490</v>
      </c>
      <c r="O27" s="2">
        <f t="shared" si="1"/>
        <v>3640</v>
      </c>
      <c r="P27" s="2">
        <f t="shared" si="1"/>
        <v>5930</v>
      </c>
      <c r="Q27" s="2">
        <f t="shared" si="1"/>
        <v>7360</v>
      </c>
      <c r="R27" s="2">
        <f t="shared" si="1"/>
        <v>51</v>
      </c>
      <c r="S27" s="2">
        <f t="shared" si="1"/>
        <v>7360</v>
      </c>
      <c r="T27" s="3">
        <f t="shared" si="1"/>
        <v>2</v>
      </c>
    </row>
    <row r="28" spans="2:20" ht="15" thickBot="1" x14ac:dyDescent="0.35">
      <c r="B28" s="2" t="s">
        <v>0</v>
      </c>
      <c r="C28" s="2">
        <v>112</v>
      </c>
      <c r="D28" s="2">
        <v>958.87</v>
      </c>
      <c r="E28" s="2" t="s">
        <v>298</v>
      </c>
      <c r="F28" s="2" t="s">
        <v>114</v>
      </c>
      <c r="G28" s="2" t="s">
        <v>299</v>
      </c>
      <c r="H28" s="2">
        <v>55</v>
      </c>
      <c r="I28" s="2" t="s">
        <v>299</v>
      </c>
      <c r="J28" s="3">
        <v>1</v>
      </c>
      <c r="L28" s="2" t="str">
        <f t="shared" si="1"/>
        <v>TC_start_Open Home page</v>
      </c>
      <c r="M28" s="2">
        <f t="shared" si="1"/>
        <v>112</v>
      </c>
      <c r="N28" s="2">
        <f t="shared" si="1"/>
        <v>958.87</v>
      </c>
      <c r="O28" s="2">
        <f t="shared" si="1"/>
        <v>2370</v>
      </c>
      <c r="P28" s="2">
        <f t="shared" si="1"/>
        <v>2960</v>
      </c>
      <c r="Q28" s="2">
        <f t="shared" si="1"/>
        <v>5590</v>
      </c>
      <c r="R28" s="2">
        <f t="shared" si="1"/>
        <v>55</v>
      </c>
      <c r="S28" s="2">
        <f t="shared" si="1"/>
        <v>5590</v>
      </c>
      <c r="T28" s="3">
        <f t="shared" si="1"/>
        <v>1</v>
      </c>
    </row>
    <row r="29" spans="2:20" ht="15" thickBot="1" x14ac:dyDescent="0.35">
      <c r="B29" s="2" t="s">
        <v>3</v>
      </c>
      <c r="C29" s="2" t="s">
        <v>14</v>
      </c>
      <c r="D29" s="2" t="s">
        <v>33</v>
      </c>
      <c r="E29" s="2" t="s">
        <v>218</v>
      </c>
      <c r="F29" s="2" t="s">
        <v>300</v>
      </c>
      <c r="G29" s="2" t="s">
        <v>150</v>
      </c>
      <c r="H29" s="2">
        <v>0</v>
      </c>
      <c r="I29" s="2" t="s">
        <v>150</v>
      </c>
      <c r="J29" s="3">
        <v>1</v>
      </c>
      <c r="L29" s="2" t="str">
        <f t="shared" si="1"/>
        <v>TC_Search by Name</v>
      </c>
      <c r="M29" s="2">
        <f t="shared" si="1"/>
        <v>1410</v>
      </c>
      <c r="N29" s="2">
        <f t="shared" si="1"/>
        <v>2009.9999999999998</v>
      </c>
      <c r="O29" s="2">
        <f t="shared" si="1"/>
        <v>4070.0000000000005</v>
      </c>
      <c r="P29" s="2">
        <f t="shared" si="1"/>
        <v>6400</v>
      </c>
      <c r="Q29" s="2">
        <f t="shared" si="1"/>
        <v>7420</v>
      </c>
      <c r="R29" s="2">
        <f t="shared" si="1"/>
        <v>0</v>
      </c>
      <c r="S29" s="2">
        <f t="shared" si="1"/>
        <v>7420</v>
      </c>
      <c r="T29" s="3">
        <f t="shared" si="1"/>
        <v>1</v>
      </c>
    </row>
    <row r="30" spans="2:20" ht="15" thickBot="1" x14ac:dyDescent="0.35">
      <c r="B30" s="2" t="s">
        <v>9</v>
      </c>
      <c r="C30" s="2">
        <v>480</v>
      </c>
      <c r="D30" s="2" t="s">
        <v>110</v>
      </c>
      <c r="E30" s="2" t="s">
        <v>101</v>
      </c>
      <c r="F30" s="2" t="s">
        <v>301</v>
      </c>
      <c r="G30" s="2" t="s">
        <v>302</v>
      </c>
      <c r="H30" s="2">
        <v>0</v>
      </c>
      <c r="I30" s="2" t="s">
        <v>303</v>
      </c>
      <c r="J30" s="3">
        <v>1</v>
      </c>
      <c r="L30" s="2" t="str">
        <f t="shared" si="1"/>
        <v>TC_Open Random Date</v>
      </c>
      <c r="M30" s="2">
        <f t="shared" si="1"/>
        <v>480</v>
      </c>
      <c r="N30" s="2">
        <f t="shared" si="1"/>
        <v>1150</v>
      </c>
      <c r="O30" s="2">
        <f t="shared" si="1"/>
        <v>2560</v>
      </c>
      <c r="P30" s="2">
        <f t="shared" si="1"/>
        <v>3150</v>
      </c>
      <c r="Q30" s="2">
        <f t="shared" si="1"/>
        <v>5700</v>
      </c>
      <c r="R30" s="2">
        <f t="shared" si="1"/>
        <v>0</v>
      </c>
      <c r="S30" s="2">
        <f t="shared" si="1"/>
        <v>5720</v>
      </c>
      <c r="T30" s="3">
        <f t="shared" si="1"/>
        <v>1</v>
      </c>
    </row>
    <row r="31" spans="2:20" ht="15" thickBot="1" x14ac:dyDescent="0.35">
      <c r="B31" s="2" t="s">
        <v>11</v>
      </c>
      <c r="C31" s="2" t="s">
        <v>36</v>
      </c>
      <c r="D31" s="2" t="s">
        <v>293</v>
      </c>
      <c r="E31" s="2" t="s">
        <v>304</v>
      </c>
      <c r="F31" s="2" t="s">
        <v>158</v>
      </c>
      <c r="G31" s="2" t="s">
        <v>305</v>
      </c>
      <c r="H31" s="2">
        <v>0</v>
      </c>
      <c r="I31" s="2" t="s">
        <v>306</v>
      </c>
      <c r="J31" s="3">
        <v>1</v>
      </c>
      <c r="L31" s="2" t="str">
        <f t="shared" ref="L31" si="2">IF(ISERR(FIND(" K",B31,1)),B31,REPLACE(B31,FIND(" K",B31,1),2,"")*1000)</f>
        <v>TC_Open Predefined Date</v>
      </c>
      <c r="M31" s="2">
        <f t="shared" ref="M31" si="3">IF(ISERR(FIND(" K",C31,1)),C31,REPLACE(C31,FIND(" K",C31,1),2,"")*1000)</f>
        <v>1480</v>
      </c>
      <c r="N31" s="2">
        <f t="shared" ref="N31" si="4">IF(ISERR(FIND(" K",D31,1)),D31,REPLACE(D31,FIND(" K",D31,1),2,"")*1000)</f>
        <v>1310</v>
      </c>
      <c r="O31" s="2">
        <f t="shared" ref="O31" si="5">IF(ISERR(FIND(" K",E31,1)),E31,REPLACE(E31,FIND(" K",E31,1),2,"")*1000)</f>
        <v>3270</v>
      </c>
      <c r="P31" s="2">
        <f t="shared" ref="P31" si="6">IF(ISERR(FIND(" K",F31,1)),F31,REPLACE(F31,FIND(" K",F31,1),2,"")*1000)</f>
        <v>5080</v>
      </c>
      <c r="Q31" s="2">
        <f t="shared" ref="Q31" si="7">IF(ISERR(FIND(" K",G31,1)),G31,REPLACE(G31,FIND(" K",G31,1),2,"")*1000)</f>
        <v>7190</v>
      </c>
      <c r="R31" s="2">
        <f t="shared" ref="R31" si="8">IF(ISERR(FIND(" K",H31,1)),H31,REPLACE(H31,FIND(" K",H31,1),2,"")*1000)</f>
        <v>0</v>
      </c>
      <c r="S31" s="2">
        <f t="shared" ref="S31" si="9">IF(ISERR(FIND(" K",I31,1)),I31,REPLACE(I31,FIND(" K",I31,1),2,"")*1000)</f>
        <v>7200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24.6</v>
      </c>
    </row>
    <row r="35" spans="12:15" x14ac:dyDescent="0.3">
      <c r="L35" t="s">
        <v>120</v>
      </c>
      <c r="M35">
        <v>11.4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98.9</v>
      </c>
    </row>
    <row r="38" spans="12:15" x14ac:dyDescent="0.3">
      <c r="L38" t="s">
        <v>123</v>
      </c>
      <c r="M38">
        <v>85.3</v>
      </c>
    </row>
    <row r="39" spans="12:15" x14ac:dyDescent="0.3">
      <c r="L39" t="s">
        <v>124</v>
      </c>
      <c r="M39">
        <v>80.599999999999994</v>
      </c>
    </row>
    <row r="40" spans="12:15" x14ac:dyDescent="0.3">
      <c r="L40" t="s">
        <v>140</v>
      </c>
      <c r="M40" s="32" t="s">
        <v>129</v>
      </c>
      <c r="N40" s="33" t="s">
        <v>499</v>
      </c>
    </row>
    <row r="41" spans="12:15" x14ac:dyDescent="0.3">
      <c r="L41" t="s">
        <v>125</v>
      </c>
      <c r="M41" s="10">
        <f>(O41-N41)/1000</f>
        <v>907.63</v>
      </c>
      <c r="N41" t="str">
        <f>MID(N40,FIND("&amp;from=",N40,1)+6,13)</f>
        <v>1678742010189</v>
      </c>
      <c r="O41" t="str">
        <f>MID(N40,FIND("&amp;to=",N40,1)+4,13)</f>
        <v>1678742917819</v>
      </c>
    </row>
    <row r="43" spans="12:15" x14ac:dyDescent="0.3">
      <c r="L43" t="s">
        <v>126</v>
      </c>
      <c r="M43">
        <v>10374</v>
      </c>
    </row>
    <row r="44" spans="12:15" x14ac:dyDescent="0.3">
      <c r="L44" t="s">
        <v>127</v>
      </c>
      <c r="M44">
        <v>68</v>
      </c>
    </row>
    <row r="45" spans="12:15" x14ac:dyDescent="0.3">
      <c r="L45" t="s">
        <v>128</v>
      </c>
      <c r="M45" s="9">
        <f>M44/M43*100</f>
        <v>0.65548486601118183</v>
      </c>
    </row>
  </sheetData>
  <hyperlinks>
    <hyperlink ref="N40" r:id="rId1" xr:uid="{8D7D062D-BAC4-4A54-821F-F1B2E97857DA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69E89-0A9B-4CB7-ACA0-4B3ED0F3C30C}">
  <sheetPr>
    <tabColor theme="9" tint="0.59999389629810485"/>
  </sheetPr>
  <dimension ref="B1:T45"/>
  <sheetViews>
    <sheetView workbookViewId="0">
      <selection sqref="A1:XFD1"/>
    </sheetView>
  </sheetViews>
  <sheetFormatPr defaultRowHeight="14.4" x14ac:dyDescent="0.3"/>
  <cols>
    <col min="2" max="2" width="28.44140625" customWidth="1"/>
    <col min="4" max="5" width="12" bestFit="1" customWidth="1"/>
  </cols>
  <sheetData>
    <row r="1" spans="2:20" s="1" customFormat="1" x14ac:dyDescent="0.3">
      <c r="B1" s="1" t="str" cm="1">
        <f t="array" aca="1" ref="B1" ca="1">_xlfn.CONCAT("Aggregate report data for ",MID(CELL("filename",A2),SEARCH("]",CELL("filename",A2))+1,31)," (file mode)")</f>
        <v>Aggregate report data for 1000_img_posts (file mode)</v>
      </c>
      <c r="L1" s="1" t="s">
        <v>503</v>
      </c>
    </row>
    <row r="2" spans="2:20" ht="20.399999999999999" x14ac:dyDescent="0.3">
      <c r="B2" s="4" t="s">
        <v>52</v>
      </c>
      <c r="C2" s="4" t="s">
        <v>53</v>
      </c>
      <c r="D2" s="4" t="s">
        <v>54</v>
      </c>
      <c r="E2" s="4" t="s">
        <v>55</v>
      </c>
      <c r="F2" s="4" t="s">
        <v>56</v>
      </c>
      <c r="G2" s="4" t="s">
        <v>57</v>
      </c>
      <c r="H2" s="4" t="s">
        <v>58</v>
      </c>
      <c r="I2" s="4" t="s">
        <v>59</v>
      </c>
      <c r="J2" s="4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21.6" customHeight="1" thickBot="1" x14ac:dyDescent="0.35">
      <c r="B3" s="2" t="s">
        <v>0</v>
      </c>
      <c r="C3" s="2">
        <v>216</v>
      </c>
      <c r="D3" s="2">
        <v>453.45</v>
      </c>
      <c r="E3" s="2" t="s">
        <v>68</v>
      </c>
      <c r="F3" s="2" t="s">
        <v>151</v>
      </c>
      <c r="G3" s="2" t="s">
        <v>179</v>
      </c>
      <c r="H3" s="2">
        <v>11</v>
      </c>
      <c r="I3" s="2" t="s">
        <v>179</v>
      </c>
      <c r="J3" s="3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216</v>
      </c>
      <c r="N3" s="2">
        <f t="shared" ref="N3:T18" si="0">IF(ISERR(FIND(" K",D3,1)),D3,REPLACE(D3,FIND(" K",D3,1),2,"")*1000)</f>
        <v>453.45</v>
      </c>
      <c r="O3" s="2">
        <f t="shared" si="0"/>
        <v>1230</v>
      </c>
      <c r="P3" s="2">
        <f t="shared" si="0"/>
        <v>2610</v>
      </c>
      <c r="Q3" s="2">
        <f t="shared" si="0"/>
        <v>4990</v>
      </c>
      <c r="R3" s="2">
        <f t="shared" si="0"/>
        <v>11</v>
      </c>
      <c r="S3" s="2">
        <f t="shared" si="0"/>
        <v>4990</v>
      </c>
      <c r="T3" s="3" t="str">
        <f t="shared" si="0"/>
        <v>-</v>
      </c>
    </row>
    <row r="4" spans="2:20" ht="21.6" customHeight="1" thickBot="1" x14ac:dyDescent="0.35">
      <c r="B4" s="2" t="s">
        <v>3</v>
      </c>
      <c r="C4" s="2" t="s">
        <v>94</v>
      </c>
      <c r="D4" s="2">
        <v>588.61</v>
      </c>
      <c r="E4" s="2" t="s">
        <v>161</v>
      </c>
      <c r="F4" s="2" t="s">
        <v>115</v>
      </c>
      <c r="G4" s="2" t="s">
        <v>184</v>
      </c>
      <c r="H4" s="2">
        <v>11</v>
      </c>
      <c r="I4" s="2" t="s">
        <v>184</v>
      </c>
      <c r="J4" s="3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3100</v>
      </c>
      <c r="N4" s="2">
        <f t="shared" si="0"/>
        <v>588.61</v>
      </c>
      <c r="O4" s="2">
        <f t="shared" si="0"/>
        <v>2130</v>
      </c>
      <c r="P4" s="2">
        <f t="shared" si="0"/>
        <v>3020</v>
      </c>
      <c r="Q4" s="2">
        <f t="shared" si="0"/>
        <v>5250</v>
      </c>
      <c r="R4" s="2">
        <f t="shared" si="0"/>
        <v>11</v>
      </c>
      <c r="S4" s="2">
        <f t="shared" si="0"/>
        <v>5250</v>
      </c>
      <c r="T4" s="3" t="str">
        <f t="shared" si="0"/>
        <v>-</v>
      </c>
    </row>
    <row r="5" spans="2:20" ht="21.6" customHeight="1" thickBot="1" x14ac:dyDescent="0.35">
      <c r="B5" s="2" t="s">
        <v>5</v>
      </c>
      <c r="C5" s="2">
        <v>882</v>
      </c>
      <c r="D5" s="2">
        <v>409.45</v>
      </c>
      <c r="E5" s="2" t="s">
        <v>86</v>
      </c>
      <c r="F5" s="2" t="s">
        <v>151</v>
      </c>
      <c r="G5" s="2" t="s">
        <v>172</v>
      </c>
      <c r="H5" s="2">
        <v>0</v>
      </c>
      <c r="I5" s="2" t="s">
        <v>185</v>
      </c>
      <c r="J5" s="3" t="s">
        <v>2</v>
      </c>
      <c r="L5" s="2" t="str">
        <f t="shared" si="1"/>
        <v>TC_Open Random page &gt;1</v>
      </c>
      <c r="M5" s="2">
        <f t="shared" si="1"/>
        <v>882</v>
      </c>
      <c r="N5" s="2">
        <f t="shared" si="0"/>
        <v>409.45</v>
      </c>
      <c r="O5" s="2">
        <f t="shared" si="0"/>
        <v>1450</v>
      </c>
      <c r="P5" s="2">
        <f t="shared" si="0"/>
        <v>2610</v>
      </c>
      <c r="Q5" s="2">
        <f t="shared" si="0"/>
        <v>4400</v>
      </c>
      <c r="R5" s="2">
        <f t="shared" si="0"/>
        <v>0</v>
      </c>
      <c r="S5" s="2">
        <f t="shared" si="0"/>
        <v>4420</v>
      </c>
      <c r="T5" s="3" t="str">
        <f t="shared" si="0"/>
        <v>-</v>
      </c>
    </row>
    <row r="6" spans="2:20" ht="21.6" customHeight="1" thickBot="1" x14ac:dyDescent="0.35">
      <c r="B6" s="2" t="s">
        <v>6</v>
      </c>
      <c r="C6" s="2">
        <v>89</v>
      </c>
      <c r="D6" s="2">
        <v>425.74</v>
      </c>
      <c r="E6" s="2">
        <v>969.2</v>
      </c>
      <c r="F6" s="2" t="s">
        <v>169</v>
      </c>
      <c r="G6" s="2" t="s">
        <v>92</v>
      </c>
      <c r="H6" s="2">
        <v>14</v>
      </c>
      <c r="I6" s="2" t="s">
        <v>92</v>
      </c>
      <c r="J6" s="3" t="s">
        <v>2</v>
      </c>
      <c r="L6" s="2" t="str">
        <f t="shared" si="1"/>
        <v>TC_Open Random page =1</v>
      </c>
      <c r="M6" s="2">
        <f t="shared" si="1"/>
        <v>89</v>
      </c>
      <c r="N6" s="2">
        <f t="shared" si="0"/>
        <v>425.74</v>
      </c>
      <c r="O6" s="2">
        <f t="shared" si="0"/>
        <v>969.2</v>
      </c>
      <c r="P6" s="2">
        <f t="shared" si="0"/>
        <v>2320</v>
      </c>
      <c r="Q6" s="2">
        <f t="shared" si="0"/>
        <v>2750</v>
      </c>
      <c r="R6" s="2">
        <f t="shared" si="0"/>
        <v>14</v>
      </c>
      <c r="S6" s="2">
        <f t="shared" si="0"/>
        <v>2750</v>
      </c>
      <c r="T6" s="3" t="str">
        <f t="shared" si="0"/>
        <v>-</v>
      </c>
    </row>
    <row r="7" spans="2:20" ht="21.6" customHeight="1" thickBot="1" x14ac:dyDescent="0.35">
      <c r="B7" s="2" t="s">
        <v>9</v>
      </c>
      <c r="C7" s="2" t="s">
        <v>20</v>
      </c>
      <c r="D7" s="2">
        <v>420.31</v>
      </c>
      <c r="E7" s="2" t="s">
        <v>109</v>
      </c>
      <c r="F7" s="2" t="s">
        <v>34</v>
      </c>
      <c r="G7" s="2" t="s">
        <v>186</v>
      </c>
      <c r="H7" s="2">
        <v>0</v>
      </c>
      <c r="I7" s="2" t="s">
        <v>186</v>
      </c>
      <c r="J7" s="3" t="s">
        <v>2</v>
      </c>
      <c r="L7" s="2" t="str">
        <f t="shared" si="1"/>
        <v>TC_Open Random Date</v>
      </c>
      <c r="M7" s="2">
        <f t="shared" si="1"/>
        <v>1040</v>
      </c>
      <c r="N7" s="2">
        <f t="shared" si="0"/>
        <v>420.31</v>
      </c>
      <c r="O7" s="2">
        <f t="shared" si="0"/>
        <v>1360</v>
      </c>
      <c r="P7" s="2">
        <f t="shared" si="0"/>
        <v>2530</v>
      </c>
      <c r="Q7" s="2">
        <f t="shared" si="0"/>
        <v>5030</v>
      </c>
      <c r="R7" s="2">
        <f t="shared" si="0"/>
        <v>0</v>
      </c>
      <c r="S7" s="2">
        <f t="shared" si="0"/>
        <v>5030</v>
      </c>
      <c r="T7" s="3" t="str">
        <f t="shared" si="0"/>
        <v>-</v>
      </c>
    </row>
    <row r="8" spans="2:20" ht="21.6" customHeight="1" thickBot="1" x14ac:dyDescent="0.35">
      <c r="B8" s="2" t="s">
        <v>11</v>
      </c>
      <c r="C8" s="2" t="s">
        <v>187</v>
      </c>
      <c r="D8" s="2">
        <v>406.75</v>
      </c>
      <c r="E8" s="2" t="s">
        <v>67</v>
      </c>
      <c r="F8" s="2" t="s">
        <v>183</v>
      </c>
      <c r="G8" s="2" t="s">
        <v>188</v>
      </c>
      <c r="H8" s="2">
        <v>0</v>
      </c>
      <c r="I8" s="2" t="s">
        <v>188</v>
      </c>
      <c r="J8" s="3" t="s">
        <v>2</v>
      </c>
      <c r="L8" s="2" t="str">
        <f t="shared" si="1"/>
        <v>TC_Open Predefined Date</v>
      </c>
      <c r="M8" s="2">
        <f t="shared" si="1"/>
        <v>3030</v>
      </c>
      <c r="N8" s="2">
        <f t="shared" si="0"/>
        <v>406.75</v>
      </c>
      <c r="O8" s="2">
        <f t="shared" si="0"/>
        <v>1670</v>
      </c>
      <c r="P8" s="2">
        <f t="shared" si="0"/>
        <v>2460</v>
      </c>
      <c r="Q8" s="2">
        <f t="shared" si="0"/>
        <v>5060</v>
      </c>
      <c r="R8" s="2">
        <f t="shared" si="0"/>
        <v>0</v>
      </c>
      <c r="S8" s="2">
        <f t="shared" si="0"/>
        <v>5060</v>
      </c>
      <c r="T8" s="3" t="str">
        <f t="shared" si="0"/>
        <v>-</v>
      </c>
    </row>
    <row r="9" spans="2:20" ht="21.6" customHeight="1" thickBot="1" x14ac:dyDescent="0.35">
      <c r="B9" s="2" t="s">
        <v>13</v>
      </c>
      <c r="C9" s="2" t="s">
        <v>82</v>
      </c>
      <c r="D9" s="2">
        <v>427.81</v>
      </c>
      <c r="E9" s="2" t="s">
        <v>173</v>
      </c>
      <c r="F9" s="2" t="s">
        <v>97</v>
      </c>
      <c r="G9" s="2" t="s">
        <v>114</v>
      </c>
      <c r="H9" s="2">
        <v>0</v>
      </c>
      <c r="I9" s="2" t="s">
        <v>153</v>
      </c>
      <c r="J9" s="3" t="s">
        <v>2</v>
      </c>
      <c r="L9" s="2" t="str">
        <f t="shared" si="1"/>
        <v>TC_Open Large Calendar</v>
      </c>
      <c r="M9" s="2">
        <f t="shared" si="1"/>
        <v>1060</v>
      </c>
      <c r="N9" s="2">
        <f t="shared" si="0"/>
        <v>427.81</v>
      </c>
      <c r="O9" s="2">
        <f t="shared" si="0"/>
        <v>1320</v>
      </c>
      <c r="P9" s="2">
        <f t="shared" si="0"/>
        <v>2420</v>
      </c>
      <c r="Q9" s="2">
        <f t="shared" si="0"/>
        <v>2960</v>
      </c>
      <c r="R9" s="2">
        <f t="shared" si="0"/>
        <v>0</v>
      </c>
      <c r="S9" s="2">
        <f t="shared" si="0"/>
        <v>2970</v>
      </c>
      <c r="T9" s="3" t="str">
        <f t="shared" si="0"/>
        <v>-</v>
      </c>
    </row>
    <row r="10" spans="2:20" ht="21.6" customHeight="1" thickBot="1" x14ac:dyDescent="0.35">
      <c r="B10" s="2" t="s">
        <v>16</v>
      </c>
      <c r="C10" s="2">
        <v>422</v>
      </c>
      <c r="D10" s="2">
        <v>422.68</v>
      </c>
      <c r="E10" s="2" t="s">
        <v>76</v>
      </c>
      <c r="F10" s="2" t="s">
        <v>103</v>
      </c>
      <c r="G10" s="2" t="s">
        <v>102</v>
      </c>
      <c r="H10" s="2">
        <v>0</v>
      </c>
      <c r="I10" s="2" t="s">
        <v>181</v>
      </c>
      <c r="J10" s="3" t="s">
        <v>2</v>
      </c>
      <c r="L10" s="2" t="str">
        <f t="shared" si="1"/>
        <v>TC_Open Contacts</v>
      </c>
      <c r="M10" s="2">
        <f t="shared" si="1"/>
        <v>422</v>
      </c>
      <c r="N10" s="2">
        <f t="shared" si="0"/>
        <v>422.68</v>
      </c>
      <c r="O10" s="2">
        <f t="shared" si="0"/>
        <v>1210</v>
      </c>
      <c r="P10" s="2">
        <f t="shared" si="0"/>
        <v>2760</v>
      </c>
      <c r="Q10" s="2">
        <f t="shared" si="0"/>
        <v>3050</v>
      </c>
      <c r="R10" s="2">
        <f t="shared" si="0"/>
        <v>0</v>
      </c>
      <c r="S10" s="2">
        <f t="shared" si="0"/>
        <v>3060</v>
      </c>
      <c r="T10" s="3" t="str">
        <f t="shared" si="0"/>
        <v>-</v>
      </c>
    </row>
    <row r="11" spans="2:20" ht="21.6" customHeight="1" thickBot="1" x14ac:dyDescent="0.35">
      <c r="B11" s="2" t="s">
        <v>18</v>
      </c>
      <c r="C11" s="2">
        <v>4</v>
      </c>
      <c r="D11" s="2">
        <v>247.03</v>
      </c>
      <c r="E11" s="2">
        <v>828</v>
      </c>
      <c r="F11" s="2">
        <v>828</v>
      </c>
      <c r="G11" s="2">
        <v>828</v>
      </c>
      <c r="H11" s="2">
        <v>70</v>
      </c>
      <c r="I11" s="2">
        <v>828</v>
      </c>
      <c r="J11" s="3" t="s">
        <v>2</v>
      </c>
      <c r="L11" s="2" t="str">
        <f t="shared" si="1"/>
        <v>TC_Ed_Open login page</v>
      </c>
      <c r="M11" s="2">
        <f t="shared" si="1"/>
        <v>4</v>
      </c>
      <c r="N11" s="2">
        <f t="shared" si="0"/>
        <v>247.03</v>
      </c>
      <c r="O11" s="2">
        <f t="shared" si="0"/>
        <v>828</v>
      </c>
      <c r="P11" s="2">
        <f t="shared" si="0"/>
        <v>828</v>
      </c>
      <c r="Q11" s="2">
        <f t="shared" si="0"/>
        <v>828</v>
      </c>
      <c r="R11" s="2">
        <f t="shared" si="0"/>
        <v>70</v>
      </c>
      <c r="S11" s="2">
        <f t="shared" si="0"/>
        <v>828</v>
      </c>
      <c r="T11" s="3" t="str">
        <f t="shared" si="0"/>
        <v>-</v>
      </c>
    </row>
    <row r="12" spans="2:20" ht="21.6" customHeight="1" thickBot="1" x14ac:dyDescent="0.35">
      <c r="B12" s="2" t="s">
        <v>19</v>
      </c>
      <c r="C12" s="2">
        <v>200</v>
      </c>
      <c r="D12" s="2">
        <v>545.53</v>
      </c>
      <c r="E12" s="2" t="s">
        <v>189</v>
      </c>
      <c r="F12" s="2" t="s">
        <v>157</v>
      </c>
      <c r="G12" s="2" t="s">
        <v>181</v>
      </c>
      <c r="H12" s="2">
        <v>10</v>
      </c>
      <c r="I12" s="2" t="s">
        <v>181</v>
      </c>
      <c r="J12" s="3" t="s">
        <v>2</v>
      </c>
      <c r="L12" s="2" t="str">
        <f t="shared" si="1"/>
        <v>TC_Ed_Open editpost page</v>
      </c>
      <c r="M12" s="2">
        <f t="shared" si="1"/>
        <v>200</v>
      </c>
      <c r="N12" s="2">
        <f t="shared" si="0"/>
        <v>545.53</v>
      </c>
      <c r="O12" s="2">
        <f t="shared" si="0"/>
        <v>1500</v>
      </c>
      <c r="P12" s="2">
        <f t="shared" si="0"/>
        <v>2990</v>
      </c>
      <c r="Q12" s="2">
        <f t="shared" si="0"/>
        <v>3060</v>
      </c>
      <c r="R12" s="2">
        <f t="shared" si="0"/>
        <v>10</v>
      </c>
      <c r="S12" s="2">
        <f t="shared" si="0"/>
        <v>3060</v>
      </c>
      <c r="T12" s="3" t="str">
        <f t="shared" si="0"/>
        <v>-</v>
      </c>
    </row>
    <row r="13" spans="2:20" ht="21.6" customHeight="1" thickBot="1" x14ac:dyDescent="0.35">
      <c r="B13" s="2" t="s">
        <v>21</v>
      </c>
      <c r="C13" s="2">
        <v>200</v>
      </c>
      <c r="D13" s="2">
        <v>336.22</v>
      </c>
      <c r="E13" s="2" t="s">
        <v>74</v>
      </c>
      <c r="F13" s="2" t="s">
        <v>63</v>
      </c>
      <c r="G13" s="2" t="s">
        <v>33</v>
      </c>
      <c r="H13" s="2">
        <v>17</v>
      </c>
      <c r="I13" s="2" t="s">
        <v>168</v>
      </c>
      <c r="J13" s="3" t="s">
        <v>2</v>
      </c>
      <c r="L13" s="2" t="str">
        <f t="shared" si="1"/>
        <v>TC_Ed_Open Random post</v>
      </c>
      <c r="M13" s="2">
        <f t="shared" si="1"/>
        <v>200</v>
      </c>
      <c r="N13" s="2">
        <f t="shared" si="0"/>
        <v>336.22</v>
      </c>
      <c r="O13" s="2">
        <f t="shared" si="0"/>
        <v>1030</v>
      </c>
      <c r="P13" s="2">
        <f t="shared" si="0"/>
        <v>1140</v>
      </c>
      <c r="Q13" s="2">
        <f t="shared" si="0"/>
        <v>2009.9999999999998</v>
      </c>
      <c r="R13" s="2">
        <f t="shared" si="0"/>
        <v>17</v>
      </c>
      <c r="S13" s="2">
        <f t="shared" si="0"/>
        <v>2020</v>
      </c>
      <c r="T13" s="3" t="str">
        <f t="shared" si="0"/>
        <v>-</v>
      </c>
    </row>
    <row r="14" spans="2:20" ht="21.6" customHeight="1" thickBot="1" x14ac:dyDescent="0.35">
      <c r="B14" s="2" t="s">
        <v>23</v>
      </c>
      <c r="C14" s="2">
        <v>200</v>
      </c>
      <c r="D14" s="2">
        <v>341.25</v>
      </c>
      <c r="E14" s="2">
        <v>854.8</v>
      </c>
      <c r="F14" s="2" t="s">
        <v>61</v>
      </c>
      <c r="G14" s="2" t="s">
        <v>75</v>
      </c>
      <c r="H14" s="2">
        <v>11</v>
      </c>
      <c r="I14" s="2" t="s">
        <v>75</v>
      </c>
      <c r="J14" s="3" t="s">
        <v>2</v>
      </c>
      <c r="L14" s="2" t="str">
        <f>IF(ISERR(FIND(" K",B14,1)),B14,REPLACE(B14,FIND(" K",B14,1),2,"")*1000)</f>
        <v>TC_Ed_Open Predefined Date</v>
      </c>
      <c r="M14" s="2">
        <f t="shared" si="1"/>
        <v>200</v>
      </c>
      <c r="N14" s="2">
        <f t="shared" si="0"/>
        <v>341.25</v>
      </c>
      <c r="O14" s="2">
        <f t="shared" si="0"/>
        <v>854.8</v>
      </c>
      <c r="P14" s="2">
        <f t="shared" si="0"/>
        <v>1700</v>
      </c>
      <c r="Q14" s="2">
        <f t="shared" si="0"/>
        <v>1990</v>
      </c>
      <c r="R14" s="2">
        <f t="shared" si="0"/>
        <v>11</v>
      </c>
      <c r="S14" s="2">
        <f t="shared" si="0"/>
        <v>1990</v>
      </c>
      <c r="T14" s="3" t="str">
        <f t="shared" si="0"/>
        <v>-</v>
      </c>
    </row>
    <row r="15" spans="2:20" ht="21.6" customHeight="1" thickBot="1" x14ac:dyDescent="0.35">
      <c r="B15" s="2" t="s">
        <v>24</v>
      </c>
      <c r="C15" s="2">
        <v>4</v>
      </c>
      <c r="D15" s="2">
        <v>151.13999999999999</v>
      </c>
      <c r="E15" s="2">
        <v>582</v>
      </c>
      <c r="F15" s="2">
        <v>582</v>
      </c>
      <c r="G15" s="2">
        <v>582</v>
      </c>
      <c r="H15" s="2">
        <v>38</v>
      </c>
      <c r="I15" s="2">
        <v>582</v>
      </c>
      <c r="J15" s="3" t="s">
        <v>2</v>
      </c>
      <c r="L15" s="2" t="str">
        <f t="shared" si="1"/>
        <v>TC_Ed_Open Home page</v>
      </c>
      <c r="M15" s="2">
        <f t="shared" si="1"/>
        <v>4</v>
      </c>
      <c r="N15" s="2">
        <f t="shared" si="0"/>
        <v>151.13999999999999</v>
      </c>
      <c r="O15" s="2">
        <f t="shared" si="0"/>
        <v>582</v>
      </c>
      <c r="P15" s="2">
        <f t="shared" si="0"/>
        <v>582</v>
      </c>
      <c r="Q15" s="2">
        <f t="shared" si="0"/>
        <v>582</v>
      </c>
      <c r="R15" s="2">
        <f t="shared" si="0"/>
        <v>38</v>
      </c>
      <c r="S15" s="2">
        <f t="shared" si="0"/>
        <v>582</v>
      </c>
      <c r="T15" s="3" t="str">
        <f t="shared" si="0"/>
        <v>-</v>
      </c>
    </row>
    <row r="16" spans="2:20" ht="21.6" customHeight="1" thickBot="1" x14ac:dyDescent="0.35">
      <c r="B16" s="2" t="s">
        <v>25</v>
      </c>
      <c r="C16" s="2">
        <v>4</v>
      </c>
      <c r="D16" s="2">
        <v>212.04</v>
      </c>
      <c r="E16" s="2">
        <v>975</v>
      </c>
      <c r="F16" s="2">
        <v>975</v>
      </c>
      <c r="G16" s="2">
        <v>975</v>
      </c>
      <c r="H16" s="2">
        <v>28</v>
      </c>
      <c r="I16" s="2">
        <v>975</v>
      </c>
      <c r="J16" s="3" t="s">
        <v>2</v>
      </c>
      <c r="L16" s="2" t="str">
        <f t="shared" si="1"/>
        <v>TC_Ed_Login</v>
      </c>
      <c r="M16" s="2">
        <f t="shared" si="1"/>
        <v>4</v>
      </c>
      <c r="N16" s="2">
        <f t="shared" si="0"/>
        <v>212.04</v>
      </c>
      <c r="O16" s="2">
        <f t="shared" si="0"/>
        <v>975</v>
      </c>
      <c r="P16" s="2">
        <f t="shared" si="0"/>
        <v>975</v>
      </c>
      <c r="Q16" s="2">
        <f t="shared" si="0"/>
        <v>975</v>
      </c>
      <c r="R16" s="2">
        <f t="shared" si="0"/>
        <v>28</v>
      </c>
      <c r="S16" s="2">
        <f t="shared" si="0"/>
        <v>975</v>
      </c>
      <c r="T16" s="3" t="str">
        <f t="shared" si="0"/>
        <v>-</v>
      </c>
    </row>
    <row r="17" spans="2:20" ht="21.6" customHeight="1" thickBot="1" x14ac:dyDescent="0.35">
      <c r="B17" s="2" t="s">
        <v>26</v>
      </c>
      <c r="C17" s="2">
        <v>2</v>
      </c>
      <c r="D17" s="2">
        <v>905</v>
      </c>
      <c r="E17" s="2">
        <v>956</v>
      </c>
      <c r="F17" s="2">
        <v>956</v>
      </c>
      <c r="G17" s="2">
        <v>956</v>
      </c>
      <c r="H17" s="2">
        <v>888</v>
      </c>
      <c r="I17" s="2">
        <v>956</v>
      </c>
      <c r="J17" s="3" t="s">
        <v>2</v>
      </c>
      <c r="L17" s="2" t="str">
        <f t="shared" si="1"/>
        <v>TC_Ed_LogOff</v>
      </c>
      <c r="M17" s="2">
        <f t="shared" si="1"/>
        <v>2</v>
      </c>
      <c r="N17" s="2">
        <f t="shared" si="0"/>
        <v>905</v>
      </c>
      <c r="O17" s="2">
        <f t="shared" si="0"/>
        <v>956</v>
      </c>
      <c r="P17" s="2">
        <f t="shared" si="0"/>
        <v>956</v>
      </c>
      <c r="Q17" s="2">
        <f t="shared" si="0"/>
        <v>956</v>
      </c>
      <c r="R17" s="2">
        <f t="shared" si="0"/>
        <v>888</v>
      </c>
      <c r="S17" s="2">
        <f t="shared" si="0"/>
        <v>956</v>
      </c>
      <c r="T17" s="3" t="str">
        <f t="shared" si="0"/>
        <v>-</v>
      </c>
    </row>
    <row r="18" spans="2:20" ht="21.6" customHeight="1" thickBot="1" x14ac:dyDescent="0.35">
      <c r="B18" s="2" t="s">
        <v>27</v>
      </c>
      <c r="C18" s="2">
        <v>27</v>
      </c>
      <c r="D18" s="2" t="s">
        <v>20</v>
      </c>
      <c r="E18" s="2" t="s">
        <v>190</v>
      </c>
      <c r="F18" s="2" t="s">
        <v>190</v>
      </c>
      <c r="G18" s="2" t="s">
        <v>190</v>
      </c>
      <c r="H18" s="2">
        <v>44</v>
      </c>
      <c r="I18" s="2" t="s">
        <v>190</v>
      </c>
      <c r="J18" s="3" t="s">
        <v>2</v>
      </c>
      <c r="L18" s="2" t="str">
        <f t="shared" si="1"/>
        <v>TC_Ad_Open login page</v>
      </c>
      <c r="M18" s="2">
        <f t="shared" si="1"/>
        <v>27</v>
      </c>
      <c r="N18" s="2">
        <f t="shared" si="0"/>
        <v>1040</v>
      </c>
      <c r="O18" s="2">
        <f t="shared" si="0"/>
        <v>4140</v>
      </c>
      <c r="P18" s="2">
        <f t="shared" si="0"/>
        <v>4140</v>
      </c>
      <c r="Q18" s="2">
        <f t="shared" si="0"/>
        <v>4140</v>
      </c>
      <c r="R18" s="2">
        <f t="shared" si="0"/>
        <v>44</v>
      </c>
      <c r="S18" s="2">
        <f t="shared" si="0"/>
        <v>4140</v>
      </c>
      <c r="T18" s="3" t="str">
        <f t="shared" si="0"/>
        <v>-</v>
      </c>
    </row>
    <row r="19" spans="2:20" ht="21.6" customHeight="1" thickBot="1" x14ac:dyDescent="0.35">
      <c r="B19" s="2" t="s">
        <v>30</v>
      </c>
      <c r="C19" s="2">
        <v>259</v>
      </c>
      <c r="D19" s="2">
        <v>387.23</v>
      </c>
      <c r="E19" s="2" t="s">
        <v>191</v>
      </c>
      <c r="F19" s="2" t="s">
        <v>192</v>
      </c>
      <c r="G19" s="2" t="s">
        <v>29</v>
      </c>
      <c r="H19" s="2">
        <v>3</v>
      </c>
      <c r="I19" s="2" t="s">
        <v>29</v>
      </c>
      <c r="J19" s="3" t="s">
        <v>2</v>
      </c>
      <c r="L19" s="2" t="str">
        <f t="shared" si="1"/>
        <v>TC_Ad_Open USERS menu</v>
      </c>
      <c r="M19" s="2">
        <f t="shared" si="1"/>
        <v>259</v>
      </c>
      <c r="N19" s="2">
        <f t="shared" si="1"/>
        <v>387.23</v>
      </c>
      <c r="O19" s="2">
        <f t="shared" si="1"/>
        <v>1090</v>
      </c>
      <c r="P19" s="2">
        <f t="shared" si="1"/>
        <v>2640</v>
      </c>
      <c r="Q19" s="2">
        <f t="shared" si="1"/>
        <v>3210</v>
      </c>
      <c r="R19" s="2">
        <f t="shared" si="1"/>
        <v>3</v>
      </c>
      <c r="S19" s="2">
        <f t="shared" si="1"/>
        <v>3210</v>
      </c>
      <c r="T19" s="3" t="str">
        <f t="shared" si="1"/>
        <v>-</v>
      </c>
    </row>
    <row r="20" spans="2:20" ht="21.6" customHeight="1" thickBot="1" x14ac:dyDescent="0.35">
      <c r="B20" s="2" t="s">
        <v>31</v>
      </c>
      <c r="C20" s="2">
        <v>27</v>
      </c>
      <c r="D20" s="2">
        <v>282.35000000000002</v>
      </c>
      <c r="E20" s="2">
        <v>791</v>
      </c>
      <c r="F20" s="2">
        <v>936.6</v>
      </c>
      <c r="G20" s="2">
        <v>999</v>
      </c>
      <c r="H20" s="2">
        <v>15</v>
      </c>
      <c r="I20" s="2">
        <v>999</v>
      </c>
      <c r="J20" s="3" t="s">
        <v>2</v>
      </c>
      <c r="L20" s="2" t="str">
        <f t="shared" si="1"/>
        <v>TC_Ad_Open Home page</v>
      </c>
      <c r="M20" s="2">
        <f t="shared" si="1"/>
        <v>27</v>
      </c>
      <c r="N20" s="2">
        <f t="shared" si="1"/>
        <v>282.35000000000002</v>
      </c>
      <c r="O20" s="2">
        <f t="shared" si="1"/>
        <v>791</v>
      </c>
      <c r="P20" s="2">
        <f t="shared" si="1"/>
        <v>936.6</v>
      </c>
      <c r="Q20" s="2">
        <f t="shared" si="1"/>
        <v>999</v>
      </c>
      <c r="R20" s="2">
        <f t="shared" si="1"/>
        <v>15</v>
      </c>
      <c r="S20" s="2">
        <f t="shared" si="1"/>
        <v>999</v>
      </c>
      <c r="T20" s="3" t="str">
        <f t="shared" si="1"/>
        <v>-</v>
      </c>
    </row>
    <row r="21" spans="2:20" ht="21.6" customHeight="1" thickBot="1" x14ac:dyDescent="0.35">
      <c r="B21" s="2" t="s">
        <v>32</v>
      </c>
      <c r="C21" s="2">
        <v>259</v>
      </c>
      <c r="D21" s="2">
        <v>386.97</v>
      </c>
      <c r="E21" s="2" t="s">
        <v>193</v>
      </c>
      <c r="F21" s="2" t="s">
        <v>136</v>
      </c>
      <c r="G21" s="2" t="s">
        <v>4</v>
      </c>
      <c r="H21" s="2">
        <v>2</v>
      </c>
      <c r="I21" s="2" t="s">
        <v>4</v>
      </c>
      <c r="J21" s="3" t="s">
        <v>2</v>
      </c>
      <c r="L21" s="2" t="str">
        <f t="shared" si="1"/>
        <v>TC_Ad_Open Admin Page</v>
      </c>
      <c r="M21" s="2">
        <f t="shared" si="1"/>
        <v>259</v>
      </c>
      <c r="N21" s="2">
        <f t="shared" si="1"/>
        <v>386.97</v>
      </c>
      <c r="O21" s="2">
        <f t="shared" si="1"/>
        <v>1130</v>
      </c>
      <c r="P21" s="2">
        <f t="shared" si="1"/>
        <v>2520</v>
      </c>
      <c r="Q21" s="2">
        <f t="shared" si="1"/>
        <v>3400</v>
      </c>
      <c r="R21" s="2">
        <f t="shared" si="1"/>
        <v>2</v>
      </c>
      <c r="S21" s="2">
        <f t="shared" si="1"/>
        <v>3400</v>
      </c>
      <c r="T21" s="3" t="str">
        <f t="shared" si="1"/>
        <v>-</v>
      </c>
    </row>
    <row r="22" spans="2:20" ht="21.6" customHeight="1" thickBot="1" x14ac:dyDescent="0.35">
      <c r="B22" s="2" t="s">
        <v>35</v>
      </c>
      <c r="C22" s="2">
        <v>27</v>
      </c>
      <c r="D22" s="2">
        <v>711.32</v>
      </c>
      <c r="E22" s="2" t="s">
        <v>106</v>
      </c>
      <c r="F22" s="2" t="s">
        <v>151</v>
      </c>
      <c r="G22" s="2" t="s">
        <v>151</v>
      </c>
      <c r="H22" s="2">
        <v>31</v>
      </c>
      <c r="I22" s="2" t="s">
        <v>151</v>
      </c>
      <c r="J22" s="3" t="s">
        <v>2</v>
      </c>
      <c r="L22" s="2" t="str">
        <f t="shared" si="1"/>
        <v>TC_Ad_Login</v>
      </c>
      <c r="M22" s="2">
        <f t="shared" si="1"/>
        <v>27</v>
      </c>
      <c r="N22" s="2">
        <f t="shared" si="1"/>
        <v>711.32</v>
      </c>
      <c r="O22" s="2">
        <f t="shared" si="1"/>
        <v>2430</v>
      </c>
      <c r="P22" s="2">
        <f t="shared" si="1"/>
        <v>2610</v>
      </c>
      <c r="Q22" s="2">
        <f t="shared" si="1"/>
        <v>2610</v>
      </c>
      <c r="R22" s="2">
        <f t="shared" si="1"/>
        <v>31</v>
      </c>
      <c r="S22" s="2">
        <f t="shared" si="1"/>
        <v>2610</v>
      </c>
      <c r="T22" s="3" t="str">
        <f t="shared" si="1"/>
        <v>-</v>
      </c>
    </row>
    <row r="23" spans="2:20" ht="21.6" customHeight="1" thickBot="1" x14ac:dyDescent="0.35">
      <c r="B23" s="2" t="s">
        <v>37</v>
      </c>
      <c r="C23" s="2">
        <v>25</v>
      </c>
      <c r="D23" s="2">
        <v>582.39</v>
      </c>
      <c r="E23" s="2" t="s">
        <v>88</v>
      </c>
      <c r="F23" s="2" t="s">
        <v>34</v>
      </c>
      <c r="G23" s="2" t="s">
        <v>154</v>
      </c>
      <c r="H23" s="2">
        <v>42</v>
      </c>
      <c r="I23" s="2" t="s">
        <v>154</v>
      </c>
      <c r="J23" s="3" t="s">
        <v>2</v>
      </c>
      <c r="L23" s="2" t="str">
        <f t="shared" si="1"/>
        <v>TC_Ad_LogOff</v>
      </c>
      <c r="M23" s="2">
        <f t="shared" si="1"/>
        <v>25</v>
      </c>
      <c r="N23" s="2">
        <f t="shared" si="1"/>
        <v>582.39</v>
      </c>
      <c r="O23" s="2">
        <f t="shared" si="1"/>
        <v>1400</v>
      </c>
      <c r="P23" s="2">
        <f t="shared" si="1"/>
        <v>2530</v>
      </c>
      <c r="Q23" s="2">
        <f t="shared" si="1"/>
        <v>2810</v>
      </c>
      <c r="R23" s="2">
        <f t="shared" si="1"/>
        <v>42</v>
      </c>
      <c r="S23" s="2">
        <f t="shared" si="1"/>
        <v>2810</v>
      </c>
      <c r="T23" s="3" t="str">
        <f t="shared" si="1"/>
        <v>-</v>
      </c>
    </row>
    <row r="24" spans="2:20" ht="21.6" customHeight="1" thickBot="1" x14ac:dyDescent="0.35">
      <c r="B24" s="2" t="s">
        <v>39</v>
      </c>
      <c r="C24" s="2">
        <v>128</v>
      </c>
      <c r="D24" s="2" t="s">
        <v>194</v>
      </c>
      <c r="E24" s="2" t="s">
        <v>137</v>
      </c>
      <c r="F24" s="2" t="s">
        <v>195</v>
      </c>
      <c r="G24" s="2" t="s">
        <v>195</v>
      </c>
      <c r="H24" s="2">
        <v>0</v>
      </c>
      <c r="I24" s="2" t="s">
        <v>195</v>
      </c>
      <c r="J24" s="3" t="s">
        <v>2</v>
      </c>
      <c r="L24" s="2" t="str">
        <f t="shared" si="1"/>
        <v>TC_Ad_Delete user</v>
      </c>
      <c r="M24" s="2">
        <f t="shared" si="1"/>
        <v>128</v>
      </c>
      <c r="N24" s="2">
        <f t="shared" si="1"/>
        <v>2720</v>
      </c>
      <c r="O24" s="2">
        <f t="shared" si="1"/>
        <v>3000</v>
      </c>
      <c r="P24" s="2">
        <f t="shared" si="1"/>
        <v>96490</v>
      </c>
      <c r="Q24" s="2">
        <f t="shared" si="1"/>
        <v>96490</v>
      </c>
      <c r="R24" s="2">
        <f t="shared" si="1"/>
        <v>0</v>
      </c>
      <c r="S24" s="2">
        <f t="shared" si="1"/>
        <v>96490</v>
      </c>
      <c r="T24" s="3" t="str">
        <f t="shared" si="1"/>
        <v>-</v>
      </c>
    </row>
    <row r="25" spans="2:20" ht="21.6" customHeight="1" thickBot="1" x14ac:dyDescent="0.35">
      <c r="B25" s="2" t="s">
        <v>40</v>
      </c>
      <c r="C25" s="2" t="s">
        <v>117</v>
      </c>
      <c r="D25" s="2">
        <v>424.73</v>
      </c>
      <c r="E25" s="2" t="s">
        <v>47</v>
      </c>
      <c r="F25" s="2" t="s">
        <v>50</v>
      </c>
      <c r="G25" s="2" t="s">
        <v>196</v>
      </c>
      <c r="H25" s="2">
        <v>10</v>
      </c>
      <c r="I25" s="2" t="s">
        <v>197</v>
      </c>
      <c r="J25" s="3" t="s">
        <v>2</v>
      </c>
      <c r="L25" s="2" t="str">
        <f t="shared" si="1"/>
        <v>Open first post</v>
      </c>
      <c r="M25" s="2">
        <f t="shared" si="1"/>
        <v>2330</v>
      </c>
      <c r="N25" s="2">
        <f t="shared" si="1"/>
        <v>424.73</v>
      </c>
      <c r="O25" s="2">
        <f t="shared" si="1"/>
        <v>1760</v>
      </c>
      <c r="P25" s="2">
        <f t="shared" si="1"/>
        <v>2770</v>
      </c>
      <c r="Q25" s="2">
        <f t="shared" si="1"/>
        <v>4610</v>
      </c>
      <c r="R25" s="2">
        <f t="shared" si="1"/>
        <v>10</v>
      </c>
      <c r="S25" s="2">
        <f t="shared" si="1"/>
        <v>4640</v>
      </c>
      <c r="T25" s="3" t="str">
        <f t="shared" si="1"/>
        <v>-</v>
      </c>
    </row>
    <row r="26" spans="2:20" ht="21.6" customHeight="1" thickBot="1" x14ac:dyDescent="0.35">
      <c r="B26" s="2" t="s">
        <v>51</v>
      </c>
      <c r="C26" s="2" t="s">
        <v>113</v>
      </c>
      <c r="D26" s="2">
        <v>444.98</v>
      </c>
      <c r="E26" s="2" t="s">
        <v>72</v>
      </c>
      <c r="F26" s="2" t="s">
        <v>198</v>
      </c>
      <c r="G26" s="2" t="s">
        <v>199</v>
      </c>
      <c r="H26" s="2">
        <v>10</v>
      </c>
      <c r="I26" s="2" t="s">
        <v>199</v>
      </c>
      <c r="J26" s="3" t="s">
        <v>2</v>
      </c>
      <c r="L26" s="2" t="str">
        <f t="shared" si="1"/>
        <v>Open Random post</v>
      </c>
      <c r="M26" s="2">
        <f t="shared" si="1"/>
        <v>4530</v>
      </c>
      <c r="N26" s="2">
        <f t="shared" si="1"/>
        <v>444.98</v>
      </c>
      <c r="O26" s="2">
        <f t="shared" si="1"/>
        <v>1950</v>
      </c>
      <c r="P26" s="2">
        <f t="shared" si="1"/>
        <v>3070</v>
      </c>
      <c r="Q26" s="2">
        <f t="shared" si="1"/>
        <v>5270</v>
      </c>
      <c r="R26" s="2">
        <f t="shared" si="1"/>
        <v>10</v>
      </c>
      <c r="S26" s="2">
        <f t="shared" si="1"/>
        <v>5270</v>
      </c>
      <c r="T26" s="3" t="str">
        <f t="shared" si="1"/>
        <v>-</v>
      </c>
    </row>
    <row r="27" spans="2:20" ht="21.6" customHeight="1" thickBot="1" x14ac:dyDescent="0.35">
      <c r="B27" s="2" t="s">
        <v>42</v>
      </c>
      <c r="C27" s="2">
        <v>199</v>
      </c>
      <c r="D27" s="2" t="s">
        <v>147</v>
      </c>
      <c r="E27" s="2" t="s">
        <v>104</v>
      </c>
      <c r="F27" s="2" t="s">
        <v>156</v>
      </c>
      <c r="G27" s="2" t="s">
        <v>148</v>
      </c>
      <c r="H27" s="2">
        <v>0</v>
      </c>
      <c r="I27" s="2" t="s">
        <v>148</v>
      </c>
      <c r="J27" s="3">
        <v>51</v>
      </c>
      <c r="L27" s="2" t="str">
        <f t="shared" si="1"/>
        <v>TC_Ed_Editpost</v>
      </c>
      <c r="M27" s="2">
        <f t="shared" si="1"/>
        <v>199</v>
      </c>
      <c r="N27" s="2">
        <f t="shared" si="1"/>
        <v>2120</v>
      </c>
      <c r="O27" s="2">
        <f t="shared" si="1"/>
        <v>3930</v>
      </c>
      <c r="P27" s="2">
        <f t="shared" si="1"/>
        <v>4810</v>
      </c>
      <c r="Q27" s="2">
        <f t="shared" si="1"/>
        <v>7410</v>
      </c>
      <c r="R27" s="2">
        <f t="shared" si="1"/>
        <v>0</v>
      </c>
      <c r="S27" s="2">
        <f t="shared" si="1"/>
        <v>7410</v>
      </c>
      <c r="T27" s="3">
        <f t="shared" si="1"/>
        <v>51</v>
      </c>
    </row>
    <row r="28" spans="2:20" ht="21.6" customHeight="1" thickBot="1" x14ac:dyDescent="0.35">
      <c r="B28" s="2" t="s">
        <v>45</v>
      </c>
      <c r="C28" s="2" t="s">
        <v>109</v>
      </c>
      <c r="D28" s="2">
        <v>584.79999999999995</v>
      </c>
      <c r="E28" s="2" t="s">
        <v>90</v>
      </c>
      <c r="F28" s="2" t="s">
        <v>200</v>
      </c>
      <c r="G28" s="2" t="s">
        <v>201</v>
      </c>
      <c r="H28" s="2">
        <v>9</v>
      </c>
      <c r="I28" s="2" t="s">
        <v>202</v>
      </c>
      <c r="J28" s="3">
        <v>10</v>
      </c>
      <c r="L28" s="2" t="str">
        <f t="shared" si="1"/>
        <v>leave a comment</v>
      </c>
      <c r="M28" s="2">
        <f t="shared" si="1"/>
        <v>1360</v>
      </c>
      <c r="N28" s="2">
        <f t="shared" si="1"/>
        <v>584.79999999999995</v>
      </c>
      <c r="O28" s="2">
        <f t="shared" si="1"/>
        <v>2000</v>
      </c>
      <c r="P28" s="2">
        <f t="shared" si="1"/>
        <v>2700</v>
      </c>
      <c r="Q28" s="2">
        <f t="shared" si="1"/>
        <v>5970</v>
      </c>
      <c r="R28" s="2">
        <f t="shared" si="1"/>
        <v>9</v>
      </c>
      <c r="S28" s="2">
        <f t="shared" si="1"/>
        <v>5980</v>
      </c>
      <c r="T28" s="3">
        <f t="shared" si="1"/>
        <v>10</v>
      </c>
    </row>
    <row r="29" spans="2:20" ht="21.6" customHeight="1" thickBot="1" x14ac:dyDescent="0.35">
      <c r="B29" s="2" t="s">
        <v>49</v>
      </c>
      <c r="C29" s="2">
        <v>131</v>
      </c>
      <c r="D29" s="2" t="s">
        <v>61</v>
      </c>
      <c r="E29" s="2" t="s">
        <v>203</v>
      </c>
      <c r="F29" s="2" t="s">
        <v>158</v>
      </c>
      <c r="G29" s="2" t="s">
        <v>204</v>
      </c>
      <c r="H29" s="2">
        <v>28</v>
      </c>
      <c r="I29" s="2" t="s">
        <v>204</v>
      </c>
      <c r="J29" s="3">
        <v>6</v>
      </c>
      <c r="L29" s="2" t="str">
        <f t="shared" si="1"/>
        <v>TC_Ad_Add user</v>
      </c>
      <c r="M29" s="2">
        <f t="shared" si="1"/>
        <v>131</v>
      </c>
      <c r="N29" s="2">
        <f t="shared" si="1"/>
        <v>1700</v>
      </c>
      <c r="O29" s="2">
        <f t="shared" si="1"/>
        <v>4330</v>
      </c>
      <c r="P29" s="2">
        <f t="shared" si="1"/>
        <v>5080</v>
      </c>
      <c r="Q29" s="2">
        <f t="shared" si="1"/>
        <v>5670</v>
      </c>
      <c r="R29" s="2">
        <f t="shared" si="1"/>
        <v>28</v>
      </c>
      <c r="S29" s="2">
        <f t="shared" si="1"/>
        <v>5670</v>
      </c>
      <c r="T29" s="3">
        <f t="shared" si="1"/>
        <v>6</v>
      </c>
    </row>
    <row r="30" spans="2:20" ht="21.6" customHeight="1" thickBot="1" x14ac:dyDescent="0.35">
      <c r="B30" s="2" t="s">
        <v>15</v>
      </c>
      <c r="C30" s="2" t="s">
        <v>71</v>
      </c>
      <c r="D30" s="2">
        <v>407.42</v>
      </c>
      <c r="E30" s="2" t="s">
        <v>84</v>
      </c>
      <c r="F30" s="2" t="s">
        <v>34</v>
      </c>
      <c r="G30" s="2" t="s">
        <v>171</v>
      </c>
      <c r="H30" s="2">
        <v>11</v>
      </c>
      <c r="I30" s="2" t="s">
        <v>205</v>
      </c>
      <c r="J30" s="3">
        <v>1</v>
      </c>
      <c r="L30" s="2" t="str">
        <f t="shared" si="1"/>
        <v>TC_Open Home page</v>
      </c>
      <c r="M30" s="2">
        <f t="shared" si="1"/>
        <v>1550</v>
      </c>
      <c r="N30" s="2">
        <f t="shared" si="1"/>
        <v>407.42</v>
      </c>
      <c r="O30" s="2">
        <f t="shared" si="1"/>
        <v>1270</v>
      </c>
      <c r="P30" s="2">
        <f t="shared" si="1"/>
        <v>2530</v>
      </c>
      <c r="Q30" s="2">
        <f t="shared" si="1"/>
        <v>4450</v>
      </c>
      <c r="R30" s="2">
        <f t="shared" si="1"/>
        <v>11</v>
      </c>
      <c r="S30" s="2">
        <f t="shared" si="1"/>
        <v>4470</v>
      </c>
      <c r="T30" s="3">
        <f t="shared" si="1"/>
        <v>1</v>
      </c>
    </row>
    <row r="31" spans="2:20" ht="31.2" thickBot="1" x14ac:dyDescent="0.35">
      <c r="B31" s="2" t="s">
        <v>28</v>
      </c>
      <c r="C31" s="2">
        <v>259</v>
      </c>
      <c r="D31" s="2">
        <v>733.14</v>
      </c>
      <c r="E31" s="2" t="s">
        <v>111</v>
      </c>
      <c r="F31" s="2" t="s">
        <v>8</v>
      </c>
      <c r="G31" s="2" t="s">
        <v>176</v>
      </c>
      <c r="H31" s="2">
        <v>38</v>
      </c>
      <c r="I31" s="2" t="s">
        <v>176</v>
      </c>
      <c r="J31" s="3">
        <v>1</v>
      </c>
      <c r="L31" s="2" t="str">
        <f t="shared" ref="L31" si="2">IF(ISERR(FIND(" K",B31,1)),B31,REPLACE(B31,FIND(" K",B31,1),2,"")*1000)</f>
        <v>TC_Ad_Open Users page</v>
      </c>
      <c r="M31" s="2">
        <f t="shared" ref="M31" si="3">IF(ISERR(FIND(" K",C31,1)),C31,REPLACE(C31,FIND(" K",C31,1),2,"")*1000)</f>
        <v>259</v>
      </c>
      <c r="N31" s="2">
        <f t="shared" ref="N31" si="4">IF(ISERR(FIND(" K",D31,1)),D31,REPLACE(D31,FIND(" K",D31,1),2,"")*1000)</f>
        <v>733.14</v>
      </c>
      <c r="O31" s="2">
        <f t="shared" ref="O31" si="5">IF(ISERR(FIND(" K",E31,1)),E31,REPLACE(E31,FIND(" K",E31,1),2,"")*1000)</f>
        <v>2150</v>
      </c>
      <c r="P31" s="2">
        <f t="shared" ref="P31" si="6">IF(ISERR(FIND(" K",F31,1)),F31,REPLACE(F31,FIND(" K",F31,1),2,"")*1000)</f>
        <v>3260</v>
      </c>
      <c r="Q31" s="2">
        <f t="shared" ref="Q31" si="7">IF(ISERR(FIND(" K",G31,1)),G31,REPLACE(G31,FIND(" K",G31,1),2,"")*1000)</f>
        <v>5880</v>
      </c>
      <c r="R31" s="2">
        <f t="shared" ref="R31" si="8">IF(ISERR(FIND(" K",H31,1)),H31,REPLACE(H31,FIND(" K",H31,1),2,"")*1000)</f>
        <v>38</v>
      </c>
      <c r="S31" s="2">
        <f t="shared" ref="S31" si="9">IF(ISERR(FIND(" K",I31,1)),I31,REPLACE(I31,FIND(" K",I31,1),2,"")*1000)</f>
        <v>5880</v>
      </c>
      <c r="T31" s="3">
        <f t="shared" ref="T31" si="10">IF(ISERR(FIND(" K",J31,1)),J31,REPLACE(J31,FIND(" K",J31,1),2,"")*1000)</f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39.799999999999997</v>
      </c>
    </row>
    <row r="35" spans="12:15" x14ac:dyDescent="0.3">
      <c r="L35" t="s">
        <v>120</v>
      </c>
      <c r="M35">
        <v>23.8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99</v>
      </c>
    </row>
    <row r="38" spans="12:15" x14ac:dyDescent="0.3">
      <c r="L38" t="s">
        <v>123</v>
      </c>
      <c r="M38">
        <v>90.2</v>
      </c>
    </row>
    <row r="39" spans="12:15" x14ac:dyDescent="0.3">
      <c r="L39" t="s">
        <v>124</v>
      </c>
      <c r="M39">
        <v>83.2</v>
      </c>
    </row>
    <row r="40" spans="12:15" x14ac:dyDescent="0.3">
      <c r="L40" t="s">
        <v>140</v>
      </c>
      <c r="M40" s="32" t="s">
        <v>129</v>
      </c>
      <c r="N40" s="33" t="s">
        <v>498</v>
      </c>
    </row>
    <row r="41" spans="12:15" x14ac:dyDescent="0.3">
      <c r="L41" t="s">
        <v>125</v>
      </c>
      <c r="M41" s="10">
        <f>(O41-N41)/1000</f>
        <v>907.24800000000005</v>
      </c>
      <c r="N41" t="str">
        <f>MID(N40,FIND("&amp;from=",N40,1)+6,13)</f>
        <v>1678625270804</v>
      </c>
      <c r="O41" t="str">
        <f>MID(N40,FIND("&amp;to=",N40,1)+4,13)</f>
        <v>1678626178052</v>
      </c>
    </row>
    <row r="43" spans="12:15" x14ac:dyDescent="0.3">
      <c r="L43" t="s">
        <v>126</v>
      </c>
      <c r="M43">
        <v>21555</v>
      </c>
    </row>
    <row r="44" spans="12:15" x14ac:dyDescent="0.3">
      <c r="L44" t="s">
        <v>127</v>
      </c>
      <c r="M44">
        <v>69</v>
      </c>
    </row>
    <row r="45" spans="12:15" x14ac:dyDescent="0.3">
      <c r="L45" t="s">
        <v>128</v>
      </c>
      <c r="M45" s="9">
        <f>M44/M43*100</f>
        <v>0.32011134307585243</v>
      </c>
    </row>
  </sheetData>
  <hyperlinks>
    <hyperlink ref="N40" r:id="rId1" xr:uid="{BCBD9A99-DB4D-4847-991D-27A947D329B2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A7D82-2435-4EA4-A7F9-53946AFD455E}">
  <sheetPr>
    <tabColor theme="9" tint="-0.249977111117893"/>
  </sheetPr>
  <dimension ref="B1:T45"/>
  <sheetViews>
    <sheetView workbookViewId="0">
      <selection sqref="A1:XFD1"/>
    </sheetView>
  </sheetViews>
  <sheetFormatPr defaultRowHeight="14.4" x14ac:dyDescent="0.3"/>
  <cols>
    <col min="2" max="2" width="22.88671875" customWidth="1"/>
    <col min="3" max="3" width="13.5546875" bestFit="1" customWidth="1"/>
    <col min="4" max="5" width="12" bestFit="1" customWidth="1"/>
    <col min="12" max="12" width="28.5546875" bestFit="1" customWidth="1"/>
    <col min="14" max="15" width="12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")," (DB mode)")</f>
        <v>Aggregate report data for 100_txt_posts (DB mode)</v>
      </c>
      <c r="L1" s="1" t="s">
        <v>503</v>
      </c>
    </row>
    <row r="2" spans="2:20" ht="20.399999999999999" x14ac:dyDescent="0.3">
      <c r="B2" s="31" t="s">
        <v>52</v>
      </c>
      <c r="C2" s="31" t="s">
        <v>53</v>
      </c>
      <c r="D2" s="31" t="s">
        <v>54</v>
      </c>
      <c r="E2" s="31" t="s">
        <v>55</v>
      </c>
      <c r="F2" s="31" t="s">
        <v>56</v>
      </c>
      <c r="G2" s="31" t="s">
        <v>57</v>
      </c>
      <c r="H2" s="31" t="s">
        <v>58</v>
      </c>
      <c r="I2" s="31" t="s">
        <v>59</v>
      </c>
      <c r="J2" s="31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15" thickBot="1" x14ac:dyDescent="0.35">
      <c r="B3" s="2" t="s">
        <v>45</v>
      </c>
      <c r="C3" s="2" t="s">
        <v>327</v>
      </c>
      <c r="D3" s="2">
        <v>115.25</v>
      </c>
      <c r="E3" s="2">
        <v>571</v>
      </c>
      <c r="F3" s="2" t="s">
        <v>83</v>
      </c>
      <c r="G3" s="2" t="s">
        <v>468</v>
      </c>
      <c r="H3" s="2">
        <v>9</v>
      </c>
      <c r="I3" s="2" t="s">
        <v>468</v>
      </c>
      <c r="J3" s="3" t="s">
        <v>2</v>
      </c>
      <c r="L3" s="2" t="str">
        <f>IF(ISERR(FIND(" K",B3,1)),B3,REPLACE(B3,FIND(" K",B3,1),2,"")*1000)</f>
        <v>leave a comment</v>
      </c>
      <c r="M3" s="2">
        <f>IF(ISERR(FIND(" K",C3,1)),C3,REPLACE(C3,FIND(" K",C3,1),2,"")*1000)</f>
        <v>1680</v>
      </c>
      <c r="N3" s="2">
        <f t="shared" ref="N3:T18" si="0">IF(ISERR(FIND(" K",D3,1)),D3,REPLACE(D3,FIND(" K",D3,1),2,"")*1000)</f>
        <v>115.25</v>
      </c>
      <c r="O3" s="2">
        <f t="shared" si="0"/>
        <v>571</v>
      </c>
      <c r="P3" s="2">
        <f t="shared" si="0"/>
        <v>3910</v>
      </c>
      <c r="Q3" s="2">
        <f t="shared" si="0"/>
        <v>8610</v>
      </c>
      <c r="R3" s="2">
        <f t="shared" si="0"/>
        <v>9</v>
      </c>
      <c r="S3" s="2">
        <f t="shared" si="0"/>
        <v>8610</v>
      </c>
      <c r="T3" s="3" t="str">
        <f t="shared" si="0"/>
        <v>-</v>
      </c>
    </row>
    <row r="4" spans="2:20" ht="21" thickBot="1" x14ac:dyDescent="0.35">
      <c r="B4" s="2" t="s">
        <v>0</v>
      </c>
      <c r="C4" s="2">
        <v>283</v>
      </c>
      <c r="D4" s="2">
        <v>95.83</v>
      </c>
      <c r="E4" s="2" t="s">
        <v>77</v>
      </c>
      <c r="F4" s="2" t="s">
        <v>266</v>
      </c>
      <c r="G4" s="2" t="s">
        <v>97</v>
      </c>
      <c r="H4" s="2">
        <v>4</v>
      </c>
      <c r="I4" s="2" t="s">
        <v>97</v>
      </c>
      <c r="J4" s="3" t="s">
        <v>2</v>
      </c>
      <c r="L4" s="2" t="str">
        <f t="shared" ref="L4:T30" si="1">IF(ISERR(FIND(" K",B4,1)),B4,REPLACE(B4,FIND(" K",B4,1),2,"")*1000)</f>
        <v>TC_start_Open Home page</v>
      </c>
      <c r="M4" s="2">
        <f t="shared" si="1"/>
        <v>283</v>
      </c>
      <c r="N4" s="2">
        <f t="shared" si="0"/>
        <v>95.83</v>
      </c>
      <c r="O4" s="2">
        <f t="shared" si="0"/>
        <v>1190</v>
      </c>
      <c r="P4" s="2">
        <f t="shared" si="0"/>
        <v>2280</v>
      </c>
      <c r="Q4" s="2">
        <f t="shared" si="0"/>
        <v>2420</v>
      </c>
      <c r="R4" s="2">
        <f t="shared" si="0"/>
        <v>4</v>
      </c>
      <c r="S4" s="2">
        <f t="shared" si="0"/>
        <v>2420</v>
      </c>
      <c r="T4" s="3" t="str">
        <f t="shared" si="0"/>
        <v>-</v>
      </c>
    </row>
    <row r="5" spans="2:20" ht="15" thickBot="1" x14ac:dyDescent="0.35">
      <c r="B5" s="2" t="s">
        <v>3</v>
      </c>
      <c r="C5" s="2" t="s">
        <v>469</v>
      </c>
      <c r="D5" s="2">
        <v>74.959999999999994</v>
      </c>
      <c r="E5" s="2">
        <v>392.4</v>
      </c>
      <c r="F5" s="2" t="s">
        <v>470</v>
      </c>
      <c r="G5" s="2" t="s">
        <v>471</v>
      </c>
      <c r="H5" s="2">
        <v>0</v>
      </c>
      <c r="I5" s="2" t="s">
        <v>472</v>
      </c>
      <c r="J5" s="3" t="s">
        <v>2</v>
      </c>
      <c r="L5" s="2" t="str">
        <f t="shared" si="1"/>
        <v>TC_Search by Name</v>
      </c>
      <c r="M5" s="2">
        <f t="shared" si="1"/>
        <v>4190</v>
      </c>
      <c r="N5" s="2">
        <f t="shared" si="0"/>
        <v>74.959999999999994</v>
      </c>
      <c r="O5" s="2">
        <f t="shared" si="0"/>
        <v>392.4</v>
      </c>
      <c r="P5" s="2">
        <f t="shared" si="0"/>
        <v>3670</v>
      </c>
      <c r="Q5" s="2">
        <f t="shared" si="0"/>
        <v>11690</v>
      </c>
      <c r="R5" s="2">
        <f t="shared" si="0"/>
        <v>0</v>
      </c>
      <c r="S5" s="2">
        <f t="shared" si="0"/>
        <v>11740</v>
      </c>
      <c r="T5" s="3" t="str">
        <f t="shared" si="0"/>
        <v>-</v>
      </c>
    </row>
    <row r="6" spans="2:20" ht="21" thickBot="1" x14ac:dyDescent="0.35">
      <c r="B6" s="2" t="s">
        <v>5</v>
      </c>
      <c r="C6" s="2">
        <v>911</v>
      </c>
      <c r="D6" s="2">
        <v>82.37</v>
      </c>
      <c r="E6" s="2">
        <v>596.9</v>
      </c>
      <c r="F6" s="2" t="s">
        <v>294</v>
      </c>
      <c r="G6" s="2" t="s">
        <v>473</v>
      </c>
      <c r="H6" s="2">
        <v>4</v>
      </c>
      <c r="I6" s="2" t="s">
        <v>473</v>
      </c>
      <c r="J6" s="3" t="s">
        <v>2</v>
      </c>
      <c r="L6" s="2" t="str">
        <f t="shared" si="1"/>
        <v>TC_Open Random page &gt;1</v>
      </c>
      <c r="M6" s="2">
        <f t="shared" si="1"/>
        <v>911</v>
      </c>
      <c r="N6" s="2">
        <f t="shared" si="0"/>
        <v>82.37</v>
      </c>
      <c r="O6" s="2">
        <f t="shared" si="0"/>
        <v>596.9</v>
      </c>
      <c r="P6" s="2">
        <f t="shared" si="0"/>
        <v>4310</v>
      </c>
      <c r="Q6" s="2">
        <f t="shared" si="0"/>
        <v>7210</v>
      </c>
      <c r="R6" s="2">
        <f t="shared" si="0"/>
        <v>4</v>
      </c>
      <c r="S6" s="2">
        <f t="shared" si="0"/>
        <v>7210</v>
      </c>
      <c r="T6" s="3" t="str">
        <f t="shared" si="0"/>
        <v>-</v>
      </c>
    </row>
    <row r="7" spans="2:20" ht="21" thickBot="1" x14ac:dyDescent="0.35">
      <c r="B7" s="2" t="s">
        <v>6</v>
      </c>
      <c r="C7" s="2">
        <v>84</v>
      </c>
      <c r="D7" s="2">
        <v>73.150000000000006</v>
      </c>
      <c r="E7" s="2" t="s">
        <v>20</v>
      </c>
      <c r="F7" s="2" t="s">
        <v>38</v>
      </c>
      <c r="G7" s="2" t="s">
        <v>38</v>
      </c>
      <c r="H7" s="2">
        <v>4</v>
      </c>
      <c r="I7" s="2" t="s">
        <v>38</v>
      </c>
      <c r="J7" s="3" t="s">
        <v>2</v>
      </c>
      <c r="L7" s="2" t="str">
        <f t="shared" si="1"/>
        <v>TC_Open Random page =1</v>
      </c>
      <c r="M7" s="2">
        <f t="shared" si="1"/>
        <v>84</v>
      </c>
      <c r="N7" s="2">
        <f t="shared" si="0"/>
        <v>73.150000000000006</v>
      </c>
      <c r="O7" s="2">
        <f t="shared" si="0"/>
        <v>1040</v>
      </c>
      <c r="P7" s="2">
        <f t="shared" si="0"/>
        <v>1250</v>
      </c>
      <c r="Q7" s="2">
        <f t="shared" si="0"/>
        <v>1250</v>
      </c>
      <c r="R7" s="2">
        <f t="shared" si="0"/>
        <v>4</v>
      </c>
      <c r="S7" s="2">
        <f t="shared" si="0"/>
        <v>1250</v>
      </c>
      <c r="T7" s="3" t="str">
        <f t="shared" si="0"/>
        <v>-</v>
      </c>
    </row>
    <row r="8" spans="2:20" ht="15" thickBot="1" x14ac:dyDescent="0.35">
      <c r="B8" s="2" t="s">
        <v>9</v>
      </c>
      <c r="C8" s="2" t="s">
        <v>293</v>
      </c>
      <c r="D8" s="2">
        <v>74.849999999999994</v>
      </c>
      <c r="E8" s="2">
        <v>266.5</v>
      </c>
      <c r="F8" s="2" t="s">
        <v>65</v>
      </c>
      <c r="G8" s="2" t="s">
        <v>474</v>
      </c>
      <c r="H8" s="2">
        <v>2</v>
      </c>
      <c r="I8" s="2" t="s">
        <v>475</v>
      </c>
      <c r="J8" s="3" t="s">
        <v>2</v>
      </c>
      <c r="L8" s="2" t="str">
        <f t="shared" si="1"/>
        <v>TC_Open Random Date</v>
      </c>
      <c r="M8" s="2">
        <f t="shared" si="1"/>
        <v>1310</v>
      </c>
      <c r="N8" s="2">
        <f t="shared" si="0"/>
        <v>74.849999999999994</v>
      </c>
      <c r="O8" s="2">
        <f t="shared" si="0"/>
        <v>266.5</v>
      </c>
      <c r="P8" s="2">
        <f t="shared" si="0"/>
        <v>1520</v>
      </c>
      <c r="Q8" s="2">
        <f t="shared" si="0"/>
        <v>9070</v>
      </c>
      <c r="R8" s="2">
        <f t="shared" si="0"/>
        <v>2</v>
      </c>
      <c r="S8" s="2">
        <f t="shared" si="0"/>
        <v>9150</v>
      </c>
      <c r="T8" s="3" t="str">
        <f t="shared" si="0"/>
        <v>-</v>
      </c>
    </row>
    <row r="9" spans="2:20" ht="21" thickBot="1" x14ac:dyDescent="0.35">
      <c r="B9" s="2" t="s">
        <v>11</v>
      </c>
      <c r="C9" s="2" t="s">
        <v>359</v>
      </c>
      <c r="D9" s="2">
        <v>85.65</v>
      </c>
      <c r="E9" s="2">
        <v>430.2</v>
      </c>
      <c r="F9" s="2" t="s">
        <v>476</v>
      </c>
      <c r="G9" s="2" t="s">
        <v>430</v>
      </c>
      <c r="H9" s="2">
        <v>0</v>
      </c>
      <c r="I9" s="2" t="s">
        <v>472</v>
      </c>
      <c r="J9" s="3" t="s">
        <v>2</v>
      </c>
      <c r="L9" s="2" t="str">
        <f t="shared" si="1"/>
        <v>TC_Open Predefined Date</v>
      </c>
      <c r="M9" s="2">
        <f t="shared" si="1"/>
        <v>4160</v>
      </c>
      <c r="N9" s="2">
        <f t="shared" si="0"/>
        <v>85.65</v>
      </c>
      <c r="O9" s="2">
        <f t="shared" si="0"/>
        <v>430.2</v>
      </c>
      <c r="P9" s="2">
        <f t="shared" si="0"/>
        <v>3780</v>
      </c>
      <c r="Q9" s="2">
        <f t="shared" si="0"/>
        <v>11660</v>
      </c>
      <c r="R9" s="2">
        <f t="shared" si="0"/>
        <v>0</v>
      </c>
      <c r="S9" s="2">
        <f t="shared" si="0"/>
        <v>11740</v>
      </c>
      <c r="T9" s="3" t="str">
        <f t="shared" si="0"/>
        <v>-</v>
      </c>
    </row>
    <row r="10" spans="2:20" ht="21" thickBot="1" x14ac:dyDescent="0.35">
      <c r="B10" s="2" t="s">
        <v>13</v>
      </c>
      <c r="C10" s="2" t="s">
        <v>293</v>
      </c>
      <c r="D10" s="2">
        <v>98.91</v>
      </c>
      <c r="E10" s="2">
        <v>505.7</v>
      </c>
      <c r="F10" s="2" t="s">
        <v>265</v>
      </c>
      <c r="G10" s="2" t="s">
        <v>471</v>
      </c>
      <c r="H10" s="2">
        <v>0</v>
      </c>
      <c r="I10" s="2" t="s">
        <v>477</v>
      </c>
      <c r="J10" s="3" t="s">
        <v>2</v>
      </c>
      <c r="L10" s="2" t="str">
        <f t="shared" si="1"/>
        <v>TC_Open Large Calendar</v>
      </c>
      <c r="M10" s="2">
        <f t="shared" si="1"/>
        <v>1310</v>
      </c>
      <c r="N10" s="2">
        <f t="shared" si="0"/>
        <v>98.91</v>
      </c>
      <c r="O10" s="2">
        <f t="shared" si="0"/>
        <v>505.7</v>
      </c>
      <c r="P10" s="2">
        <f t="shared" si="0"/>
        <v>2580</v>
      </c>
      <c r="Q10" s="2">
        <f t="shared" si="0"/>
        <v>11690</v>
      </c>
      <c r="R10" s="2">
        <f t="shared" si="0"/>
        <v>0</v>
      </c>
      <c r="S10" s="2">
        <f t="shared" si="0"/>
        <v>11770</v>
      </c>
      <c r="T10" s="3" t="str">
        <f t="shared" si="0"/>
        <v>-</v>
      </c>
    </row>
    <row r="11" spans="2:20" ht="15" thickBot="1" x14ac:dyDescent="0.35">
      <c r="B11" s="2" t="s">
        <v>15</v>
      </c>
      <c r="C11" s="2" t="s">
        <v>210</v>
      </c>
      <c r="D11" s="2">
        <v>107.91</v>
      </c>
      <c r="E11" s="2">
        <v>458</v>
      </c>
      <c r="F11" s="2" t="s">
        <v>478</v>
      </c>
      <c r="G11" s="2" t="s">
        <v>479</v>
      </c>
      <c r="H11" s="2">
        <v>4</v>
      </c>
      <c r="I11" s="2" t="s">
        <v>480</v>
      </c>
      <c r="J11" s="3" t="s">
        <v>2</v>
      </c>
      <c r="L11" s="2" t="str">
        <f t="shared" si="1"/>
        <v>TC_Open Home page</v>
      </c>
      <c r="M11" s="2">
        <f t="shared" si="1"/>
        <v>2070</v>
      </c>
      <c r="N11" s="2">
        <f t="shared" si="0"/>
        <v>107.91</v>
      </c>
      <c r="O11" s="2">
        <f t="shared" si="0"/>
        <v>458</v>
      </c>
      <c r="P11" s="2">
        <f t="shared" si="0"/>
        <v>4680</v>
      </c>
      <c r="Q11" s="2">
        <f t="shared" si="0"/>
        <v>11280</v>
      </c>
      <c r="R11" s="2">
        <f t="shared" si="0"/>
        <v>4</v>
      </c>
      <c r="S11" s="2">
        <f t="shared" si="0"/>
        <v>11320</v>
      </c>
      <c r="T11" s="3" t="str">
        <f t="shared" si="0"/>
        <v>-</v>
      </c>
    </row>
    <row r="12" spans="2:20" ht="15" thickBot="1" x14ac:dyDescent="0.35">
      <c r="B12" s="2" t="s">
        <v>16</v>
      </c>
      <c r="C12" s="2">
        <v>524</v>
      </c>
      <c r="D12" s="2">
        <v>106.1</v>
      </c>
      <c r="E12" s="2">
        <v>579.9</v>
      </c>
      <c r="F12" s="2" t="s">
        <v>64</v>
      </c>
      <c r="G12" s="2" t="s">
        <v>481</v>
      </c>
      <c r="H12" s="2">
        <v>3</v>
      </c>
      <c r="I12" s="2" t="s">
        <v>482</v>
      </c>
      <c r="J12" s="3" t="s">
        <v>2</v>
      </c>
      <c r="L12" s="2" t="str">
        <f t="shared" si="1"/>
        <v>TC_Open Contacts</v>
      </c>
      <c r="M12" s="2">
        <f t="shared" si="1"/>
        <v>524</v>
      </c>
      <c r="N12" s="2">
        <f t="shared" si="0"/>
        <v>106.1</v>
      </c>
      <c r="O12" s="2">
        <f t="shared" si="0"/>
        <v>579.9</v>
      </c>
      <c r="P12" s="2">
        <f t="shared" si="0"/>
        <v>1560</v>
      </c>
      <c r="Q12" s="2">
        <f t="shared" si="0"/>
        <v>9090</v>
      </c>
      <c r="R12" s="2">
        <f t="shared" si="0"/>
        <v>3</v>
      </c>
      <c r="S12" s="2">
        <f t="shared" si="0"/>
        <v>9120</v>
      </c>
      <c r="T12" s="3" t="str">
        <f t="shared" si="0"/>
        <v>-</v>
      </c>
    </row>
    <row r="13" spans="2:20" ht="15" thickBot="1" x14ac:dyDescent="0.35">
      <c r="B13" s="2" t="s">
        <v>18</v>
      </c>
      <c r="C13" s="2">
        <v>6</v>
      </c>
      <c r="D13" s="2">
        <v>106.63</v>
      </c>
      <c r="E13" s="2">
        <v>427</v>
      </c>
      <c r="F13" s="2">
        <v>427</v>
      </c>
      <c r="G13" s="2">
        <v>427</v>
      </c>
      <c r="H13" s="2">
        <v>59</v>
      </c>
      <c r="I13" s="2">
        <v>427</v>
      </c>
      <c r="J13" s="3" t="s">
        <v>2</v>
      </c>
      <c r="L13" s="2" t="str">
        <f t="shared" si="1"/>
        <v>TC_Ed_Open login page</v>
      </c>
      <c r="M13" s="2">
        <f t="shared" si="1"/>
        <v>6</v>
      </c>
      <c r="N13" s="2">
        <f t="shared" si="0"/>
        <v>106.63</v>
      </c>
      <c r="O13" s="2">
        <f t="shared" si="0"/>
        <v>427</v>
      </c>
      <c r="P13" s="2">
        <f t="shared" si="0"/>
        <v>427</v>
      </c>
      <c r="Q13" s="2">
        <f t="shared" si="0"/>
        <v>427</v>
      </c>
      <c r="R13" s="2">
        <f t="shared" si="0"/>
        <v>59</v>
      </c>
      <c r="S13" s="2">
        <f t="shared" si="0"/>
        <v>427</v>
      </c>
      <c r="T13" s="3" t="str">
        <f t="shared" si="0"/>
        <v>-</v>
      </c>
    </row>
    <row r="14" spans="2:20" ht="21" thickBot="1" x14ac:dyDescent="0.35">
      <c r="B14" s="2" t="s">
        <v>19</v>
      </c>
      <c r="C14" s="2">
        <v>287</v>
      </c>
      <c r="D14" s="2">
        <v>136.4</v>
      </c>
      <c r="E14" s="2">
        <v>594.79999999999995</v>
      </c>
      <c r="F14" s="2" t="s">
        <v>94</v>
      </c>
      <c r="G14" s="2" t="s">
        <v>483</v>
      </c>
      <c r="H14" s="2">
        <v>0</v>
      </c>
      <c r="I14" s="2" t="s">
        <v>483</v>
      </c>
      <c r="J14" s="3" t="s">
        <v>2</v>
      </c>
      <c r="L14" s="2" t="str">
        <f>IF(ISERR(FIND(" K",B14,1)),B14,REPLACE(B14,FIND(" K",B14,1),2,"")*1000)</f>
        <v>TC_Ed_Open editpost page</v>
      </c>
      <c r="M14" s="2">
        <f t="shared" si="1"/>
        <v>287</v>
      </c>
      <c r="N14" s="2">
        <f t="shared" si="0"/>
        <v>136.4</v>
      </c>
      <c r="O14" s="2">
        <f t="shared" si="0"/>
        <v>594.79999999999995</v>
      </c>
      <c r="P14" s="2">
        <f t="shared" si="0"/>
        <v>3100</v>
      </c>
      <c r="Q14" s="2">
        <f t="shared" si="0"/>
        <v>6540</v>
      </c>
      <c r="R14" s="2">
        <f t="shared" si="0"/>
        <v>0</v>
      </c>
      <c r="S14" s="2">
        <f t="shared" si="0"/>
        <v>6540</v>
      </c>
      <c r="T14" s="3" t="str">
        <f t="shared" si="0"/>
        <v>-</v>
      </c>
    </row>
    <row r="15" spans="2:20" ht="21" thickBot="1" x14ac:dyDescent="0.35">
      <c r="B15" s="2" t="s">
        <v>21</v>
      </c>
      <c r="C15" s="2">
        <v>287</v>
      </c>
      <c r="D15" s="2">
        <v>76.25</v>
      </c>
      <c r="E15" s="2">
        <v>622</v>
      </c>
      <c r="F15" s="2">
        <v>902.6</v>
      </c>
      <c r="G15" s="2" t="s">
        <v>350</v>
      </c>
      <c r="H15" s="2">
        <v>5</v>
      </c>
      <c r="I15" s="2" t="s">
        <v>350</v>
      </c>
      <c r="J15" s="3" t="s">
        <v>2</v>
      </c>
      <c r="L15" s="2" t="str">
        <f t="shared" si="1"/>
        <v>TC_Ed_Open Random post</v>
      </c>
      <c r="M15" s="2">
        <f t="shared" si="1"/>
        <v>287</v>
      </c>
      <c r="N15" s="2">
        <f t="shared" si="0"/>
        <v>76.25</v>
      </c>
      <c r="O15" s="2">
        <f t="shared" si="0"/>
        <v>622</v>
      </c>
      <c r="P15" s="2">
        <f t="shared" si="0"/>
        <v>902.6</v>
      </c>
      <c r="Q15" s="2">
        <f t="shared" si="0"/>
        <v>3990</v>
      </c>
      <c r="R15" s="2">
        <f t="shared" si="0"/>
        <v>5</v>
      </c>
      <c r="S15" s="2">
        <f t="shared" si="0"/>
        <v>3990</v>
      </c>
      <c r="T15" s="3" t="str">
        <f t="shared" si="0"/>
        <v>-</v>
      </c>
    </row>
    <row r="16" spans="2:20" ht="21" thickBot="1" x14ac:dyDescent="0.35">
      <c r="B16" s="2" t="s">
        <v>23</v>
      </c>
      <c r="C16" s="2">
        <v>287</v>
      </c>
      <c r="D16" s="2">
        <v>119.97</v>
      </c>
      <c r="E16" s="2">
        <v>810.1</v>
      </c>
      <c r="F16" s="2" t="s">
        <v>357</v>
      </c>
      <c r="G16" s="2" t="s">
        <v>421</v>
      </c>
      <c r="H16" s="2">
        <v>4</v>
      </c>
      <c r="I16" s="2" t="s">
        <v>421</v>
      </c>
      <c r="J16" s="3" t="s">
        <v>2</v>
      </c>
      <c r="L16" s="2" t="str">
        <f t="shared" si="1"/>
        <v>TC_Ed_Open Predefined Date</v>
      </c>
      <c r="M16" s="2">
        <f t="shared" si="1"/>
        <v>287</v>
      </c>
      <c r="N16" s="2">
        <f t="shared" si="0"/>
        <v>119.97</v>
      </c>
      <c r="O16" s="2">
        <f t="shared" si="0"/>
        <v>810.1</v>
      </c>
      <c r="P16" s="2">
        <f t="shared" si="0"/>
        <v>3650</v>
      </c>
      <c r="Q16" s="2">
        <f t="shared" si="0"/>
        <v>3940</v>
      </c>
      <c r="R16" s="2">
        <f t="shared" si="0"/>
        <v>4</v>
      </c>
      <c r="S16" s="2">
        <f t="shared" si="0"/>
        <v>3940</v>
      </c>
      <c r="T16" s="3" t="str">
        <f t="shared" si="0"/>
        <v>-</v>
      </c>
    </row>
    <row r="17" spans="2:20" ht="21" thickBot="1" x14ac:dyDescent="0.35">
      <c r="B17" s="2" t="s">
        <v>24</v>
      </c>
      <c r="C17" s="2">
        <v>6</v>
      </c>
      <c r="D17" s="2">
        <v>12.71</v>
      </c>
      <c r="E17" s="2">
        <v>59</v>
      </c>
      <c r="F17" s="2">
        <v>59</v>
      </c>
      <c r="G17" s="2">
        <v>59</v>
      </c>
      <c r="H17" s="2">
        <v>7</v>
      </c>
      <c r="I17" s="2">
        <v>59</v>
      </c>
      <c r="J17" s="3" t="s">
        <v>2</v>
      </c>
      <c r="L17" s="2" t="str">
        <f t="shared" si="1"/>
        <v>TC_Ed_Open Home page</v>
      </c>
      <c r="M17" s="2">
        <f t="shared" si="1"/>
        <v>6</v>
      </c>
      <c r="N17" s="2">
        <f t="shared" si="0"/>
        <v>12.71</v>
      </c>
      <c r="O17" s="2">
        <f t="shared" si="0"/>
        <v>59</v>
      </c>
      <c r="P17" s="2">
        <f t="shared" si="0"/>
        <v>59</v>
      </c>
      <c r="Q17" s="2">
        <f t="shared" si="0"/>
        <v>59</v>
      </c>
      <c r="R17" s="2">
        <f t="shared" si="0"/>
        <v>7</v>
      </c>
      <c r="S17" s="2">
        <f t="shared" si="0"/>
        <v>59</v>
      </c>
      <c r="T17" s="3" t="str">
        <f t="shared" si="0"/>
        <v>-</v>
      </c>
    </row>
    <row r="18" spans="2:20" ht="15" thickBot="1" x14ac:dyDescent="0.35">
      <c r="B18" s="2" t="s">
        <v>25</v>
      </c>
      <c r="C18" s="2">
        <v>6</v>
      </c>
      <c r="D18" s="2">
        <v>19.43</v>
      </c>
      <c r="E18" s="2">
        <v>63</v>
      </c>
      <c r="F18" s="2">
        <v>63</v>
      </c>
      <c r="G18" s="2">
        <v>63</v>
      </c>
      <c r="H18" s="2">
        <v>11</v>
      </c>
      <c r="I18" s="2">
        <v>63</v>
      </c>
      <c r="J18" s="3" t="s">
        <v>2</v>
      </c>
      <c r="L18" s="2" t="str">
        <f t="shared" si="1"/>
        <v>TC_Ed_Login</v>
      </c>
      <c r="M18" s="2">
        <f t="shared" si="1"/>
        <v>6</v>
      </c>
      <c r="N18" s="2">
        <f t="shared" si="0"/>
        <v>19.43</v>
      </c>
      <c r="O18" s="2">
        <f t="shared" si="0"/>
        <v>63</v>
      </c>
      <c r="P18" s="2">
        <f t="shared" si="0"/>
        <v>63</v>
      </c>
      <c r="Q18" s="2">
        <f t="shared" si="0"/>
        <v>63</v>
      </c>
      <c r="R18" s="2">
        <f t="shared" si="0"/>
        <v>11</v>
      </c>
      <c r="S18" s="2">
        <f t="shared" si="0"/>
        <v>63</v>
      </c>
      <c r="T18" s="3" t="str">
        <f t="shared" si="0"/>
        <v>-</v>
      </c>
    </row>
    <row r="19" spans="2:20" ht="15" thickBot="1" x14ac:dyDescent="0.35">
      <c r="B19" s="2" t="s">
        <v>26</v>
      </c>
      <c r="C19" s="2">
        <v>4</v>
      </c>
      <c r="D19" s="2">
        <v>11.54</v>
      </c>
      <c r="E19" s="2">
        <v>14</v>
      </c>
      <c r="F19" s="2">
        <v>14</v>
      </c>
      <c r="G19" s="2">
        <v>14</v>
      </c>
      <c r="H19" s="2">
        <v>8</v>
      </c>
      <c r="I19" s="2">
        <v>14</v>
      </c>
      <c r="J19" s="3" t="s">
        <v>2</v>
      </c>
      <c r="L19" s="2" t="str">
        <f t="shared" si="1"/>
        <v>TC_Ed_LogOff</v>
      </c>
      <c r="M19" s="2">
        <f t="shared" si="1"/>
        <v>4</v>
      </c>
      <c r="N19" s="2">
        <f t="shared" si="1"/>
        <v>11.54</v>
      </c>
      <c r="O19" s="2">
        <f t="shared" si="1"/>
        <v>14</v>
      </c>
      <c r="P19" s="2">
        <f t="shared" si="1"/>
        <v>14</v>
      </c>
      <c r="Q19" s="2">
        <f t="shared" si="1"/>
        <v>14</v>
      </c>
      <c r="R19" s="2">
        <f t="shared" si="1"/>
        <v>8</v>
      </c>
      <c r="S19" s="2">
        <f t="shared" si="1"/>
        <v>14</v>
      </c>
      <c r="T19" s="3" t="str">
        <f t="shared" si="1"/>
        <v>-</v>
      </c>
    </row>
    <row r="20" spans="2:20" ht="21" thickBot="1" x14ac:dyDescent="0.35">
      <c r="B20" s="2" t="s">
        <v>27</v>
      </c>
      <c r="C20" s="2">
        <v>47</v>
      </c>
      <c r="D20" s="2">
        <v>168.39</v>
      </c>
      <c r="E20" s="2" t="s">
        <v>353</v>
      </c>
      <c r="F20" s="2" t="s">
        <v>353</v>
      </c>
      <c r="G20" s="2" t="s">
        <v>353</v>
      </c>
      <c r="H20" s="2">
        <v>43</v>
      </c>
      <c r="I20" s="2" t="s">
        <v>353</v>
      </c>
      <c r="J20" s="3" t="s">
        <v>2</v>
      </c>
      <c r="L20" s="2" t="str">
        <f t="shared" si="1"/>
        <v>TC_Ad_Open login page</v>
      </c>
      <c r="M20" s="2">
        <f t="shared" si="1"/>
        <v>47</v>
      </c>
      <c r="N20" s="2">
        <f t="shared" si="1"/>
        <v>168.39</v>
      </c>
      <c r="O20" s="2">
        <f t="shared" si="1"/>
        <v>1460</v>
      </c>
      <c r="P20" s="2">
        <f t="shared" si="1"/>
        <v>1460</v>
      </c>
      <c r="Q20" s="2">
        <f t="shared" si="1"/>
        <v>1460</v>
      </c>
      <c r="R20" s="2">
        <f t="shared" si="1"/>
        <v>43</v>
      </c>
      <c r="S20" s="2">
        <f t="shared" si="1"/>
        <v>1460</v>
      </c>
      <c r="T20" s="3" t="str">
        <f t="shared" si="1"/>
        <v>-</v>
      </c>
    </row>
    <row r="21" spans="2:20" ht="21" thickBot="1" x14ac:dyDescent="0.35">
      <c r="B21" s="2" t="s">
        <v>28</v>
      </c>
      <c r="C21" s="2">
        <v>454</v>
      </c>
      <c r="D21" s="2">
        <v>231.99</v>
      </c>
      <c r="E21" s="2" t="s">
        <v>64</v>
      </c>
      <c r="F21" s="2" t="s">
        <v>262</v>
      </c>
      <c r="G21" s="2" t="s">
        <v>484</v>
      </c>
      <c r="H21" s="2">
        <v>10</v>
      </c>
      <c r="I21" s="2" t="s">
        <v>485</v>
      </c>
      <c r="J21" s="3" t="s">
        <v>2</v>
      </c>
      <c r="L21" s="2" t="str">
        <f t="shared" si="1"/>
        <v>TC_Ad_Open Users page</v>
      </c>
      <c r="M21" s="2">
        <f t="shared" si="1"/>
        <v>454</v>
      </c>
      <c r="N21" s="2">
        <f t="shared" si="1"/>
        <v>231.99</v>
      </c>
      <c r="O21" s="2">
        <f t="shared" si="1"/>
        <v>1560</v>
      </c>
      <c r="P21" s="2">
        <f t="shared" si="1"/>
        <v>3510</v>
      </c>
      <c r="Q21" s="2">
        <f t="shared" si="1"/>
        <v>9430</v>
      </c>
      <c r="R21" s="2">
        <f t="shared" si="1"/>
        <v>10</v>
      </c>
      <c r="S21" s="2">
        <f t="shared" si="1"/>
        <v>9460</v>
      </c>
      <c r="T21" s="3" t="str">
        <f t="shared" si="1"/>
        <v>-</v>
      </c>
    </row>
    <row r="22" spans="2:20" ht="15" thickBot="1" x14ac:dyDescent="0.35">
      <c r="B22" s="2" t="s">
        <v>30</v>
      </c>
      <c r="C22" s="2">
        <v>454</v>
      </c>
      <c r="D22" s="2">
        <v>30.92</v>
      </c>
      <c r="E22" s="2">
        <v>85.1</v>
      </c>
      <c r="F22" s="2">
        <v>565.5</v>
      </c>
      <c r="G22" s="2" t="s">
        <v>386</v>
      </c>
      <c r="H22" s="2">
        <v>2</v>
      </c>
      <c r="I22" s="2" t="s">
        <v>386</v>
      </c>
      <c r="J22" s="3" t="s">
        <v>2</v>
      </c>
      <c r="L22" s="2" t="str">
        <f t="shared" si="1"/>
        <v>TC_Ad_Open USERS menu</v>
      </c>
      <c r="M22" s="2">
        <f t="shared" si="1"/>
        <v>454</v>
      </c>
      <c r="N22" s="2">
        <f t="shared" si="1"/>
        <v>30.92</v>
      </c>
      <c r="O22" s="2">
        <f t="shared" si="1"/>
        <v>85.1</v>
      </c>
      <c r="P22" s="2">
        <f t="shared" si="1"/>
        <v>565.5</v>
      </c>
      <c r="Q22" s="2">
        <f t="shared" si="1"/>
        <v>1330</v>
      </c>
      <c r="R22" s="2">
        <f t="shared" si="1"/>
        <v>2</v>
      </c>
      <c r="S22" s="2">
        <f t="shared" si="1"/>
        <v>1330</v>
      </c>
      <c r="T22" s="3" t="str">
        <f t="shared" si="1"/>
        <v>-</v>
      </c>
    </row>
    <row r="23" spans="2:20" ht="15" thickBot="1" x14ac:dyDescent="0.35">
      <c r="B23" s="2" t="s">
        <v>31</v>
      </c>
      <c r="C23" s="2">
        <v>47</v>
      </c>
      <c r="D23" s="2">
        <v>62.87</v>
      </c>
      <c r="E23" s="2">
        <v>560.6</v>
      </c>
      <c r="F23" s="2">
        <v>648</v>
      </c>
      <c r="G23" s="2">
        <v>648</v>
      </c>
      <c r="H23" s="2">
        <v>4</v>
      </c>
      <c r="I23" s="2">
        <v>648</v>
      </c>
      <c r="J23" s="3" t="s">
        <v>2</v>
      </c>
      <c r="L23" s="2" t="str">
        <f t="shared" si="1"/>
        <v>TC_Ad_Open Home page</v>
      </c>
      <c r="M23" s="2">
        <f t="shared" si="1"/>
        <v>47</v>
      </c>
      <c r="N23" s="2">
        <f t="shared" si="1"/>
        <v>62.87</v>
      </c>
      <c r="O23" s="2">
        <f t="shared" si="1"/>
        <v>560.6</v>
      </c>
      <c r="P23" s="2">
        <f t="shared" si="1"/>
        <v>648</v>
      </c>
      <c r="Q23" s="2">
        <f t="shared" si="1"/>
        <v>648</v>
      </c>
      <c r="R23" s="2">
        <f t="shared" si="1"/>
        <v>4</v>
      </c>
      <c r="S23" s="2">
        <f t="shared" si="1"/>
        <v>648</v>
      </c>
      <c r="T23" s="3" t="str">
        <f t="shared" si="1"/>
        <v>-</v>
      </c>
    </row>
    <row r="24" spans="2:20" ht="15" thickBot="1" x14ac:dyDescent="0.35">
      <c r="B24" s="2" t="s">
        <v>32</v>
      </c>
      <c r="C24" s="2">
        <v>455</v>
      </c>
      <c r="D24" s="2">
        <v>106.8</v>
      </c>
      <c r="E24" s="2">
        <v>253.4</v>
      </c>
      <c r="F24" s="2" t="s">
        <v>29</v>
      </c>
      <c r="G24" s="2" t="s">
        <v>486</v>
      </c>
      <c r="H24" s="2">
        <v>0</v>
      </c>
      <c r="I24" s="2" t="s">
        <v>486</v>
      </c>
      <c r="J24" s="3" t="s">
        <v>2</v>
      </c>
      <c r="L24" s="2" t="str">
        <f t="shared" si="1"/>
        <v>TC_Ad_Open Admin Page</v>
      </c>
      <c r="M24" s="2">
        <f t="shared" si="1"/>
        <v>455</v>
      </c>
      <c r="N24" s="2">
        <f t="shared" si="1"/>
        <v>106.8</v>
      </c>
      <c r="O24" s="2">
        <f t="shared" si="1"/>
        <v>253.4</v>
      </c>
      <c r="P24" s="2">
        <f t="shared" si="1"/>
        <v>3210</v>
      </c>
      <c r="Q24" s="2">
        <f t="shared" si="1"/>
        <v>11680</v>
      </c>
      <c r="R24" s="2">
        <f t="shared" si="1"/>
        <v>0</v>
      </c>
      <c r="S24" s="2">
        <f t="shared" si="1"/>
        <v>11680</v>
      </c>
      <c r="T24" s="3" t="str">
        <f t="shared" si="1"/>
        <v>-</v>
      </c>
    </row>
    <row r="25" spans="2:20" ht="15" thickBot="1" x14ac:dyDescent="0.35">
      <c r="B25" s="2" t="s">
        <v>35</v>
      </c>
      <c r="C25" s="2">
        <v>47</v>
      </c>
      <c r="D25" s="2">
        <v>69.63</v>
      </c>
      <c r="E25" s="2">
        <v>678</v>
      </c>
      <c r="F25" s="2">
        <v>678</v>
      </c>
      <c r="G25" s="2">
        <v>678</v>
      </c>
      <c r="H25" s="2">
        <v>10</v>
      </c>
      <c r="I25" s="2">
        <v>678</v>
      </c>
      <c r="J25" s="3" t="s">
        <v>2</v>
      </c>
      <c r="L25" s="2" t="str">
        <f t="shared" si="1"/>
        <v>TC_Ad_Login</v>
      </c>
      <c r="M25" s="2">
        <f t="shared" si="1"/>
        <v>47</v>
      </c>
      <c r="N25" s="2">
        <f t="shared" si="1"/>
        <v>69.63</v>
      </c>
      <c r="O25" s="2">
        <f t="shared" si="1"/>
        <v>678</v>
      </c>
      <c r="P25" s="2">
        <f t="shared" si="1"/>
        <v>678</v>
      </c>
      <c r="Q25" s="2">
        <f t="shared" si="1"/>
        <v>678</v>
      </c>
      <c r="R25" s="2">
        <f t="shared" si="1"/>
        <v>10</v>
      </c>
      <c r="S25" s="2">
        <f t="shared" si="1"/>
        <v>678</v>
      </c>
      <c r="T25" s="3" t="str">
        <f t="shared" si="1"/>
        <v>-</v>
      </c>
    </row>
    <row r="26" spans="2:20" ht="15" thickBot="1" x14ac:dyDescent="0.35">
      <c r="B26" s="2" t="s">
        <v>37</v>
      </c>
      <c r="C26" s="2">
        <v>45</v>
      </c>
      <c r="D26" s="2">
        <v>212.47</v>
      </c>
      <c r="E26" s="2" t="s">
        <v>206</v>
      </c>
      <c r="F26" s="2" t="s">
        <v>453</v>
      </c>
      <c r="G26" s="2" t="s">
        <v>453</v>
      </c>
      <c r="H26" s="2">
        <v>6</v>
      </c>
      <c r="I26" s="2" t="s">
        <v>453</v>
      </c>
      <c r="J26" s="3" t="s">
        <v>2</v>
      </c>
      <c r="L26" s="2" t="str">
        <f t="shared" si="1"/>
        <v>TC_Ad_LogOff</v>
      </c>
      <c r="M26" s="2">
        <f t="shared" si="1"/>
        <v>45</v>
      </c>
      <c r="N26" s="2">
        <f t="shared" si="1"/>
        <v>212.47</v>
      </c>
      <c r="O26" s="2">
        <f t="shared" si="1"/>
        <v>2400</v>
      </c>
      <c r="P26" s="2">
        <f t="shared" si="1"/>
        <v>2650</v>
      </c>
      <c r="Q26" s="2">
        <f t="shared" si="1"/>
        <v>2650</v>
      </c>
      <c r="R26" s="2">
        <f t="shared" si="1"/>
        <v>6</v>
      </c>
      <c r="S26" s="2">
        <f t="shared" si="1"/>
        <v>2650</v>
      </c>
      <c r="T26" s="3" t="str">
        <f t="shared" si="1"/>
        <v>-</v>
      </c>
    </row>
    <row r="27" spans="2:20" ht="15" thickBot="1" x14ac:dyDescent="0.35">
      <c r="B27" s="2" t="s">
        <v>39</v>
      </c>
      <c r="C27" s="2">
        <v>225</v>
      </c>
      <c r="D27" s="2">
        <v>212.9</v>
      </c>
      <c r="E27" s="2" t="s">
        <v>487</v>
      </c>
      <c r="F27" s="2" t="s">
        <v>385</v>
      </c>
      <c r="G27" s="2" t="s">
        <v>488</v>
      </c>
      <c r="H27" s="2">
        <v>8</v>
      </c>
      <c r="I27" s="2" t="s">
        <v>488</v>
      </c>
      <c r="J27" s="3" t="s">
        <v>2</v>
      </c>
      <c r="L27" s="2" t="str">
        <f t="shared" si="1"/>
        <v>TC_Ad_Delete user</v>
      </c>
      <c r="M27" s="2">
        <f t="shared" si="1"/>
        <v>225</v>
      </c>
      <c r="N27" s="2">
        <f t="shared" si="1"/>
        <v>212.9</v>
      </c>
      <c r="O27" s="2">
        <f t="shared" si="1"/>
        <v>1370</v>
      </c>
      <c r="P27" s="2">
        <f t="shared" si="1"/>
        <v>1910</v>
      </c>
      <c r="Q27" s="2">
        <f t="shared" si="1"/>
        <v>9180</v>
      </c>
      <c r="R27" s="2">
        <f t="shared" si="1"/>
        <v>8</v>
      </c>
      <c r="S27" s="2">
        <f t="shared" si="1"/>
        <v>9180</v>
      </c>
      <c r="T27" s="3" t="str">
        <f t="shared" si="1"/>
        <v>-</v>
      </c>
    </row>
    <row r="28" spans="2:20" ht="15" thickBot="1" x14ac:dyDescent="0.35">
      <c r="B28" s="2" t="s">
        <v>40</v>
      </c>
      <c r="C28" s="2" t="s">
        <v>451</v>
      </c>
      <c r="D28" s="2">
        <v>115.61</v>
      </c>
      <c r="E28" s="2" t="s">
        <v>213</v>
      </c>
      <c r="F28" s="2" t="s">
        <v>489</v>
      </c>
      <c r="G28" s="2" t="s">
        <v>472</v>
      </c>
      <c r="H28" s="2">
        <v>4</v>
      </c>
      <c r="I28" s="2" t="s">
        <v>472</v>
      </c>
      <c r="J28" s="3" t="s">
        <v>2</v>
      </c>
      <c r="L28" s="2" t="str">
        <f t="shared" si="1"/>
        <v>Open first post</v>
      </c>
      <c r="M28" s="2">
        <f t="shared" si="1"/>
        <v>2830</v>
      </c>
      <c r="N28" s="2">
        <f t="shared" si="1"/>
        <v>115.61</v>
      </c>
      <c r="O28" s="2">
        <f t="shared" si="1"/>
        <v>1020</v>
      </c>
      <c r="P28" s="2">
        <f t="shared" si="1"/>
        <v>4410</v>
      </c>
      <c r="Q28" s="2">
        <f t="shared" si="1"/>
        <v>11740</v>
      </c>
      <c r="R28" s="2">
        <f t="shared" si="1"/>
        <v>4</v>
      </c>
      <c r="S28" s="2">
        <f t="shared" si="1"/>
        <v>11740</v>
      </c>
      <c r="T28" s="3" t="str">
        <f t="shared" si="1"/>
        <v>-</v>
      </c>
    </row>
    <row r="29" spans="2:20" ht="15" thickBot="1" x14ac:dyDescent="0.35">
      <c r="B29" s="2" t="s">
        <v>42</v>
      </c>
      <c r="C29" s="2">
        <v>286</v>
      </c>
      <c r="D29" s="2">
        <v>527.69000000000005</v>
      </c>
      <c r="E29" s="2" t="s">
        <v>352</v>
      </c>
      <c r="F29" s="2" t="s">
        <v>490</v>
      </c>
      <c r="G29" s="2" t="s">
        <v>491</v>
      </c>
      <c r="H29" s="2">
        <v>25</v>
      </c>
      <c r="I29" s="2" t="s">
        <v>491</v>
      </c>
      <c r="J29" s="3">
        <v>7</v>
      </c>
      <c r="L29" s="2" t="str">
        <f t="shared" si="1"/>
        <v>TC_Ed_Editpost</v>
      </c>
      <c r="M29" s="2">
        <f t="shared" si="1"/>
        <v>286</v>
      </c>
      <c r="N29" s="2">
        <f t="shared" si="1"/>
        <v>527.69000000000005</v>
      </c>
      <c r="O29" s="2">
        <f t="shared" si="1"/>
        <v>3720</v>
      </c>
      <c r="P29" s="2">
        <f t="shared" si="1"/>
        <v>6240</v>
      </c>
      <c r="Q29" s="2">
        <f t="shared" si="1"/>
        <v>10990</v>
      </c>
      <c r="R29" s="2">
        <f t="shared" si="1"/>
        <v>25</v>
      </c>
      <c r="S29" s="2">
        <f t="shared" si="1"/>
        <v>10990</v>
      </c>
      <c r="T29" s="3">
        <f t="shared" si="1"/>
        <v>7</v>
      </c>
    </row>
    <row r="30" spans="2:20" ht="15" thickBot="1" x14ac:dyDescent="0.35">
      <c r="B30" s="2" t="s">
        <v>49</v>
      </c>
      <c r="C30" s="2">
        <v>229</v>
      </c>
      <c r="D30" s="2">
        <v>286.72000000000003</v>
      </c>
      <c r="E30" s="2" t="s">
        <v>327</v>
      </c>
      <c r="F30" s="2" t="s">
        <v>409</v>
      </c>
      <c r="G30" s="2" t="s">
        <v>492</v>
      </c>
      <c r="H30" s="2">
        <v>9</v>
      </c>
      <c r="I30" s="2" t="s">
        <v>492</v>
      </c>
      <c r="J30" s="3">
        <v>2</v>
      </c>
      <c r="L30" s="2" t="str">
        <f t="shared" si="1"/>
        <v>TC_Ad_Add user</v>
      </c>
      <c r="M30" s="2">
        <f t="shared" si="1"/>
        <v>229</v>
      </c>
      <c r="N30" s="2">
        <f t="shared" si="1"/>
        <v>286.72000000000003</v>
      </c>
      <c r="O30" s="2">
        <f t="shared" si="1"/>
        <v>1680</v>
      </c>
      <c r="P30" s="2">
        <f t="shared" si="1"/>
        <v>4280</v>
      </c>
      <c r="Q30" s="2">
        <f t="shared" si="1"/>
        <v>7000</v>
      </c>
      <c r="R30" s="2">
        <f t="shared" si="1"/>
        <v>9</v>
      </c>
      <c r="S30" s="2">
        <f t="shared" si="1"/>
        <v>7000</v>
      </c>
      <c r="T30" s="3">
        <f t="shared" si="1"/>
        <v>2</v>
      </c>
    </row>
    <row r="31" spans="2:20" ht="15" thickBot="1" x14ac:dyDescent="0.35">
      <c r="B31" s="2" t="s">
        <v>51</v>
      </c>
      <c r="C31" s="2" t="s">
        <v>263</v>
      </c>
      <c r="D31" s="2">
        <v>66.95</v>
      </c>
      <c r="E31" s="2">
        <v>314.89999999999998</v>
      </c>
      <c r="F31" s="2" t="s">
        <v>385</v>
      </c>
      <c r="G31" s="2" t="s">
        <v>493</v>
      </c>
      <c r="H31" s="2">
        <v>4</v>
      </c>
      <c r="I31" s="2" t="s">
        <v>494</v>
      </c>
      <c r="J31" s="3">
        <v>1</v>
      </c>
      <c r="L31" s="2" t="str">
        <f t="shared" ref="L31:T31" si="2">IF(ISERR(FIND(" K",B31,1)),B31,REPLACE(B31,FIND(" K",B31,1),2,"")*1000)</f>
        <v>Open Random post</v>
      </c>
      <c r="M31" s="2">
        <f t="shared" si="2"/>
        <v>5490</v>
      </c>
      <c r="N31" s="2">
        <f t="shared" si="2"/>
        <v>66.95</v>
      </c>
      <c r="O31" s="2">
        <f t="shared" si="2"/>
        <v>314.89999999999998</v>
      </c>
      <c r="P31" s="2">
        <f t="shared" si="2"/>
        <v>1910</v>
      </c>
      <c r="Q31" s="2">
        <f t="shared" si="2"/>
        <v>11650</v>
      </c>
      <c r="R31" s="2">
        <f t="shared" si="2"/>
        <v>4</v>
      </c>
      <c r="S31" s="2">
        <f t="shared" si="2"/>
        <v>11700</v>
      </c>
      <c r="T31" s="3">
        <f t="shared" si="2"/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39.6</v>
      </c>
    </row>
    <row r="35" spans="12:15" x14ac:dyDescent="0.3">
      <c r="L35" t="s">
        <v>120</v>
      </c>
      <c r="M35">
        <v>31.1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73</v>
      </c>
    </row>
    <row r="38" spans="12:15" x14ac:dyDescent="0.3">
      <c r="L38" t="s">
        <v>123</v>
      </c>
      <c r="M38">
        <v>87.6</v>
      </c>
    </row>
    <row r="39" spans="12:15" x14ac:dyDescent="0.3">
      <c r="L39" t="s">
        <v>124</v>
      </c>
      <c r="M39">
        <v>82.2</v>
      </c>
    </row>
    <row r="40" spans="12:15" x14ac:dyDescent="0.3">
      <c r="L40" t="s">
        <v>140</v>
      </c>
      <c r="M40" s="32" t="s">
        <v>129</v>
      </c>
      <c r="N40" s="30" t="s">
        <v>495</v>
      </c>
    </row>
    <row r="41" spans="12:15" x14ac:dyDescent="0.3">
      <c r="L41" t="s">
        <v>125</v>
      </c>
      <c r="M41" s="10">
        <f>(O41-N41)/1000</f>
        <v>906.54399999999998</v>
      </c>
      <c r="N41" t="str">
        <f>MID(N40,FIND("&amp;from=",N40,1)+6,13)</f>
        <v>1679522447857</v>
      </c>
      <c r="O41" t="str">
        <f>MID(N40,FIND("&amp;to=",N40,1)+4,13)</f>
        <v>1679523354401</v>
      </c>
    </row>
    <row r="43" spans="12:15" x14ac:dyDescent="0.3">
      <c r="L43" t="s">
        <v>126</v>
      </c>
      <c r="M43">
        <v>28015</v>
      </c>
    </row>
    <row r="44" spans="12:15" x14ac:dyDescent="0.3">
      <c r="L44" t="s">
        <v>127</v>
      </c>
      <c r="M44">
        <v>10</v>
      </c>
    </row>
    <row r="45" spans="12:15" x14ac:dyDescent="0.3">
      <c r="L45" t="s">
        <v>128</v>
      </c>
      <c r="M45" s="9">
        <f>M44/M43*100</f>
        <v>3.5695163305372118E-2</v>
      </c>
    </row>
  </sheetData>
  <hyperlinks>
    <hyperlink ref="N40" r:id="rId1" xr:uid="{C9A0F08D-C25E-43BF-B229-AD6BB9A8E8DA}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1BCBE-E14E-4D97-B77A-9C6454405E26}">
  <sheetPr>
    <tabColor theme="9" tint="-0.249977111117893"/>
  </sheetPr>
  <dimension ref="B1:T45"/>
  <sheetViews>
    <sheetView workbookViewId="0">
      <selection sqref="A1:XFD1"/>
    </sheetView>
  </sheetViews>
  <sheetFormatPr defaultRowHeight="14.4" x14ac:dyDescent="0.3"/>
  <cols>
    <col min="2" max="2" width="22.77734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")," (DB mode)")</f>
        <v>Aggregate report data for 1000_txt_posts (DB mode)</v>
      </c>
      <c r="L1" s="1" t="s">
        <v>503</v>
      </c>
    </row>
    <row r="2" spans="2:20" ht="20.399999999999999" x14ac:dyDescent="0.3">
      <c r="B2" s="29" t="s">
        <v>52</v>
      </c>
      <c r="C2" s="29" t="s">
        <v>53</v>
      </c>
      <c r="D2" s="29" t="s">
        <v>54</v>
      </c>
      <c r="E2" s="29" t="s">
        <v>55</v>
      </c>
      <c r="F2" s="29" t="s">
        <v>56</v>
      </c>
      <c r="G2" s="29" t="s">
        <v>57</v>
      </c>
      <c r="H2" s="29" t="s">
        <v>58</v>
      </c>
      <c r="I2" s="29" t="s">
        <v>59</v>
      </c>
      <c r="J2" s="29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41.4" thickBot="1" x14ac:dyDescent="0.35">
      <c r="B3" s="27" t="s">
        <v>0</v>
      </c>
      <c r="C3" s="27">
        <v>267</v>
      </c>
      <c r="D3" s="27">
        <v>104.77</v>
      </c>
      <c r="E3" s="27">
        <v>793</v>
      </c>
      <c r="F3" s="27" t="s">
        <v>118</v>
      </c>
      <c r="G3" s="27" t="s">
        <v>17</v>
      </c>
      <c r="H3" s="27">
        <v>5</v>
      </c>
      <c r="I3" s="27" t="s">
        <v>17</v>
      </c>
      <c r="J3" s="28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267</v>
      </c>
      <c r="N3" s="2">
        <f t="shared" ref="N3:T18" si="0">IF(ISERR(FIND(" K",D3,1)),D3,REPLACE(D3,FIND(" K",D3,1),2,"")*1000)</f>
        <v>104.77</v>
      </c>
      <c r="O3" s="2">
        <f t="shared" si="0"/>
        <v>793</v>
      </c>
      <c r="P3" s="2">
        <f t="shared" si="0"/>
        <v>2480</v>
      </c>
      <c r="Q3" s="2">
        <f t="shared" si="0"/>
        <v>2590</v>
      </c>
      <c r="R3" s="2">
        <f t="shared" si="0"/>
        <v>5</v>
      </c>
      <c r="S3" s="2">
        <f t="shared" si="0"/>
        <v>2590</v>
      </c>
      <c r="T3" s="3" t="str">
        <f t="shared" si="0"/>
        <v>-</v>
      </c>
    </row>
    <row r="4" spans="2:20" ht="21" thickBot="1" x14ac:dyDescent="0.35">
      <c r="B4" s="27" t="s">
        <v>3</v>
      </c>
      <c r="C4" s="27" t="s">
        <v>232</v>
      </c>
      <c r="D4" s="27">
        <v>160.44999999999999</v>
      </c>
      <c r="E4" s="27">
        <v>795.5</v>
      </c>
      <c r="F4" s="27" t="s">
        <v>351</v>
      </c>
      <c r="G4" s="27" t="s">
        <v>383</v>
      </c>
      <c r="H4" s="27">
        <v>0</v>
      </c>
      <c r="I4" s="27" t="s">
        <v>383</v>
      </c>
      <c r="J4" s="28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3830</v>
      </c>
      <c r="N4" s="2">
        <f t="shared" si="0"/>
        <v>160.44999999999999</v>
      </c>
      <c r="O4" s="2">
        <f t="shared" si="0"/>
        <v>795.5</v>
      </c>
      <c r="P4" s="2">
        <f t="shared" si="0"/>
        <v>1570</v>
      </c>
      <c r="Q4" s="2">
        <f t="shared" si="0"/>
        <v>4380</v>
      </c>
      <c r="R4" s="2">
        <f t="shared" si="0"/>
        <v>0</v>
      </c>
      <c r="S4" s="2">
        <f t="shared" si="0"/>
        <v>4380</v>
      </c>
      <c r="T4" s="3" t="str">
        <f t="shared" si="0"/>
        <v>-</v>
      </c>
    </row>
    <row r="5" spans="2:20" ht="31.2" thickBot="1" x14ac:dyDescent="0.35">
      <c r="B5" s="27" t="s">
        <v>5</v>
      </c>
      <c r="C5" s="27" t="s">
        <v>213</v>
      </c>
      <c r="D5" s="27">
        <v>81.88</v>
      </c>
      <c r="E5" s="27">
        <v>545.1</v>
      </c>
      <c r="F5" s="27" t="s">
        <v>384</v>
      </c>
      <c r="G5" s="27" t="s">
        <v>385</v>
      </c>
      <c r="H5" s="27">
        <v>5</v>
      </c>
      <c r="I5" s="27" t="s">
        <v>385</v>
      </c>
      <c r="J5" s="28" t="s">
        <v>2</v>
      </c>
      <c r="L5" s="2" t="str">
        <f t="shared" si="1"/>
        <v>TC_Open Random page &gt;1</v>
      </c>
      <c r="M5" s="2">
        <f t="shared" si="1"/>
        <v>1020</v>
      </c>
      <c r="N5" s="2">
        <f t="shared" si="0"/>
        <v>81.88</v>
      </c>
      <c r="O5" s="2">
        <f t="shared" si="0"/>
        <v>545.1</v>
      </c>
      <c r="P5" s="2">
        <f t="shared" si="0"/>
        <v>1430</v>
      </c>
      <c r="Q5" s="2">
        <f t="shared" si="0"/>
        <v>1910</v>
      </c>
      <c r="R5" s="2">
        <f t="shared" si="0"/>
        <v>5</v>
      </c>
      <c r="S5" s="2">
        <f t="shared" si="0"/>
        <v>1910</v>
      </c>
      <c r="T5" s="3" t="str">
        <f t="shared" si="0"/>
        <v>-</v>
      </c>
    </row>
    <row r="6" spans="2:20" ht="31.2" thickBot="1" x14ac:dyDescent="0.35">
      <c r="B6" s="27" t="s">
        <v>6</v>
      </c>
      <c r="C6" s="27">
        <v>4</v>
      </c>
      <c r="D6" s="27">
        <v>466.38</v>
      </c>
      <c r="E6" s="27">
        <v>794</v>
      </c>
      <c r="F6" s="27">
        <v>794</v>
      </c>
      <c r="G6" s="27">
        <v>794</v>
      </c>
      <c r="H6" s="27">
        <v>6</v>
      </c>
      <c r="I6" s="27">
        <v>794</v>
      </c>
      <c r="J6" s="28" t="s">
        <v>2</v>
      </c>
      <c r="L6" s="2" t="str">
        <f t="shared" si="1"/>
        <v>TC_Open Random page =1</v>
      </c>
      <c r="M6" s="2">
        <f t="shared" si="1"/>
        <v>4</v>
      </c>
      <c r="N6" s="2">
        <f t="shared" si="0"/>
        <v>466.38</v>
      </c>
      <c r="O6" s="2">
        <f t="shared" si="0"/>
        <v>794</v>
      </c>
      <c r="P6" s="2">
        <f t="shared" si="0"/>
        <v>794</v>
      </c>
      <c r="Q6" s="2">
        <f t="shared" si="0"/>
        <v>794</v>
      </c>
      <c r="R6" s="2">
        <f t="shared" si="0"/>
        <v>6</v>
      </c>
      <c r="S6" s="2">
        <f t="shared" si="0"/>
        <v>794</v>
      </c>
      <c r="T6" s="3" t="str">
        <f t="shared" si="0"/>
        <v>-</v>
      </c>
    </row>
    <row r="7" spans="2:20" ht="31.2" thickBot="1" x14ac:dyDescent="0.35">
      <c r="B7" s="27" t="s">
        <v>9</v>
      </c>
      <c r="C7" s="27" t="s">
        <v>386</v>
      </c>
      <c r="D7" s="27">
        <v>83.74</v>
      </c>
      <c r="E7" s="27">
        <v>314.60000000000002</v>
      </c>
      <c r="F7" s="27" t="s">
        <v>351</v>
      </c>
      <c r="G7" s="27" t="s">
        <v>347</v>
      </c>
      <c r="H7" s="27">
        <v>3</v>
      </c>
      <c r="I7" s="27" t="s">
        <v>347</v>
      </c>
      <c r="J7" s="28" t="s">
        <v>2</v>
      </c>
      <c r="L7" s="2" t="str">
        <f t="shared" si="1"/>
        <v>TC_Open Random Date</v>
      </c>
      <c r="M7" s="2">
        <f t="shared" si="1"/>
        <v>1330</v>
      </c>
      <c r="N7" s="2">
        <f t="shared" si="0"/>
        <v>83.74</v>
      </c>
      <c r="O7" s="2">
        <f t="shared" si="0"/>
        <v>314.60000000000002</v>
      </c>
      <c r="P7" s="2">
        <f t="shared" si="0"/>
        <v>1570</v>
      </c>
      <c r="Q7" s="2">
        <f t="shared" si="0"/>
        <v>4390</v>
      </c>
      <c r="R7" s="2">
        <f t="shared" si="0"/>
        <v>3</v>
      </c>
      <c r="S7" s="2">
        <f t="shared" si="0"/>
        <v>4390</v>
      </c>
      <c r="T7" s="3" t="str">
        <f t="shared" si="0"/>
        <v>-</v>
      </c>
    </row>
    <row r="8" spans="2:20" ht="31.2" thickBot="1" x14ac:dyDescent="0.35">
      <c r="B8" s="27" t="s">
        <v>11</v>
      </c>
      <c r="C8" s="27" t="s">
        <v>227</v>
      </c>
      <c r="D8" s="27">
        <v>94.02</v>
      </c>
      <c r="E8" s="27">
        <v>718.7</v>
      </c>
      <c r="F8" s="27" t="s">
        <v>387</v>
      </c>
      <c r="G8" s="27" t="s">
        <v>185</v>
      </c>
      <c r="H8" s="27">
        <v>0</v>
      </c>
      <c r="I8" s="27" t="s">
        <v>185</v>
      </c>
      <c r="J8" s="28" t="s">
        <v>2</v>
      </c>
      <c r="L8" s="2" t="str">
        <f t="shared" si="1"/>
        <v>TC_Open Predefined Date</v>
      </c>
      <c r="M8" s="2">
        <f t="shared" si="1"/>
        <v>3810</v>
      </c>
      <c r="N8" s="2">
        <f t="shared" si="0"/>
        <v>94.02</v>
      </c>
      <c r="O8" s="2">
        <f t="shared" si="0"/>
        <v>718.7</v>
      </c>
      <c r="P8" s="2">
        <f t="shared" si="0"/>
        <v>3240</v>
      </c>
      <c r="Q8" s="2">
        <f t="shared" si="0"/>
        <v>4420</v>
      </c>
      <c r="R8" s="2">
        <f t="shared" si="0"/>
        <v>0</v>
      </c>
      <c r="S8" s="2">
        <f t="shared" si="0"/>
        <v>4420</v>
      </c>
      <c r="T8" s="3" t="str">
        <f t="shared" si="0"/>
        <v>-</v>
      </c>
    </row>
    <row r="9" spans="2:20" ht="31.2" thickBot="1" x14ac:dyDescent="0.35">
      <c r="B9" s="27" t="s">
        <v>13</v>
      </c>
      <c r="C9" s="27" t="s">
        <v>85</v>
      </c>
      <c r="D9" s="27">
        <v>105.26</v>
      </c>
      <c r="E9" s="27">
        <v>733.6</v>
      </c>
      <c r="F9" s="27" t="s">
        <v>238</v>
      </c>
      <c r="G9" s="27" t="s">
        <v>232</v>
      </c>
      <c r="H9" s="27">
        <v>0</v>
      </c>
      <c r="I9" s="27" t="s">
        <v>232</v>
      </c>
      <c r="J9" s="28" t="s">
        <v>2</v>
      </c>
      <c r="L9" s="2" t="str">
        <f t="shared" si="1"/>
        <v>TC_Open Large Calendar</v>
      </c>
      <c r="M9" s="2">
        <f t="shared" si="1"/>
        <v>1280</v>
      </c>
      <c r="N9" s="2">
        <f t="shared" si="0"/>
        <v>105.26</v>
      </c>
      <c r="O9" s="2">
        <f t="shared" si="0"/>
        <v>733.6</v>
      </c>
      <c r="P9" s="2">
        <f t="shared" si="0"/>
        <v>1770</v>
      </c>
      <c r="Q9" s="2">
        <f t="shared" si="0"/>
        <v>3830</v>
      </c>
      <c r="R9" s="2">
        <f t="shared" si="0"/>
        <v>0</v>
      </c>
      <c r="S9" s="2">
        <f t="shared" si="0"/>
        <v>3830</v>
      </c>
      <c r="T9" s="3" t="str">
        <f t="shared" si="0"/>
        <v>-</v>
      </c>
    </row>
    <row r="10" spans="2:20" ht="31.2" thickBot="1" x14ac:dyDescent="0.35">
      <c r="B10" s="27" t="s">
        <v>15</v>
      </c>
      <c r="C10" s="27" t="s">
        <v>72</v>
      </c>
      <c r="D10" s="27">
        <v>86.94</v>
      </c>
      <c r="E10" s="27">
        <v>558.20000000000005</v>
      </c>
      <c r="F10" s="27" t="s">
        <v>71</v>
      </c>
      <c r="G10" s="27" t="s">
        <v>388</v>
      </c>
      <c r="H10" s="27">
        <v>0</v>
      </c>
      <c r="I10" s="27" t="s">
        <v>388</v>
      </c>
      <c r="J10" s="28" t="s">
        <v>2</v>
      </c>
      <c r="L10" s="2" t="str">
        <f t="shared" si="1"/>
        <v>TC_Open Home page</v>
      </c>
      <c r="M10" s="2">
        <f t="shared" si="1"/>
        <v>1950</v>
      </c>
      <c r="N10" s="2">
        <f t="shared" si="0"/>
        <v>86.94</v>
      </c>
      <c r="O10" s="2">
        <f t="shared" si="0"/>
        <v>558.20000000000005</v>
      </c>
      <c r="P10" s="2">
        <f t="shared" si="0"/>
        <v>1550</v>
      </c>
      <c r="Q10" s="2">
        <f t="shared" si="0"/>
        <v>4250</v>
      </c>
      <c r="R10" s="2">
        <f t="shared" si="0"/>
        <v>0</v>
      </c>
      <c r="S10" s="2">
        <f t="shared" si="0"/>
        <v>4250</v>
      </c>
      <c r="T10" s="3" t="str">
        <f t="shared" si="0"/>
        <v>-</v>
      </c>
    </row>
    <row r="11" spans="2:20" ht="21" thickBot="1" x14ac:dyDescent="0.35">
      <c r="B11" s="27" t="s">
        <v>16</v>
      </c>
      <c r="C11" s="27">
        <v>496</v>
      </c>
      <c r="D11" s="27">
        <v>102.96</v>
      </c>
      <c r="E11" s="27">
        <v>772.3</v>
      </c>
      <c r="F11" s="27" t="s">
        <v>64</v>
      </c>
      <c r="G11" s="27" t="s">
        <v>389</v>
      </c>
      <c r="H11" s="27">
        <v>4</v>
      </c>
      <c r="I11" s="27" t="s">
        <v>389</v>
      </c>
      <c r="J11" s="28" t="s">
        <v>2</v>
      </c>
      <c r="L11" s="2" t="str">
        <f t="shared" si="1"/>
        <v>TC_Open Contacts</v>
      </c>
      <c r="M11" s="2">
        <f t="shared" si="1"/>
        <v>496</v>
      </c>
      <c r="N11" s="2">
        <f t="shared" si="0"/>
        <v>102.96</v>
      </c>
      <c r="O11" s="2">
        <f t="shared" si="0"/>
        <v>772.3</v>
      </c>
      <c r="P11" s="2">
        <f t="shared" si="0"/>
        <v>1560</v>
      </c>
      <c r="Q11" s="2">
        <f t="shared" si="0"/>
        <v>3890</v>
      </c>
      <c r="R11" s="2">
        <f t="shared" si="0"/>
        <v>4</v>
      </c>
      <c r="S11" s="2">
        <f t="shared" si="0"/>
        <v>3890</v>
      </c>
      <c r="T11" s="3" t="str">
        <f t="shared" si="0"/>
        <v>-</v>
      </c>
    </row>
    <row r="12" spans="2:20" ht="31.2" thickBot="1" x14ac:dyDescent="0.35">
      <c r="B12" s="27" t="s">
        <v>18</v>
      </c>
      <c r="C12" s="27">
        <v>6</v>
      </c>
      <c r="D12" s="27">
        <v>132.15</v>
      </c>
      <c r="E12" s="27">
        <v>278</v>
      </c>
      <c r="F12" s="27">
        <v>278</v>
      </c>
      <c r="G12" s="27">
        <v>278</v>
      </c>
      <c r="H12" s="27">
        <v>59</v>
      </c>
      <c r="I12" s="27">
        <v>278</v>
      </c>
      <c r="J12" s="28" t="s">
        <v>2</v>
      </c>
      <c r="L12" s="2" t="str">
        <f t="shared" si="1"/>
        <v>TC_Ed_Open login page</v>
      </c>
      <c r="M12" s="2">
        <f t="shared" si="1"/>
        <v>6</v>
      </c>
      <c r="N12" s="2">
        <f t="shared" si="0"/>
        <v>132.15</v>
      </c>
      <c r="O12" s="2">
        <f t="shared" si="0"/>
        <v>278</v>
      </c>
      <c r="P12" s="2">
        <f t="shared" si="0"/>
        <v>278</v>
      </c>
      <c r="Q12" s="2">
        <f t="shared" si="0"/>
        <v>278</v>
      </c>
      <c r="R12" s="2">
        <f t="shared" si="0"/>
        <v>59</v>
      </c>
      <c r="S12" s="2">
        <f t="shared" si="0"/>
        <v>278</v>
      </c>
      <c r="T12" s="3" t="str">
        <f t="shared" si="0"/>
        <v>-</v>
      </c>
    </row>
    <row r="13" spans="2:20" ht="41.4" thickBot="1" x14ac:dyDescent="0.35">
      <c r="B13" s="27" t="s">
        <v>19</v>
      </c>
      <c r="C13" s="27">
        <v>283</v>
      </c>
      <c r="D13" s="27">
        <v>180.82</v>
      </c>
      <c r="E13" s="27" t="s">
        <v>353</v>
      </c>
      <c r="F13" s="27" t="s">
        <v>44</v>
      </c>
      <c r="G13" s="27" t="s">
        <v>390</v>
      </c>
      <c r="H13" s="27">
        <v>3</v>
      </c>
      <c r="I13" s="27" t="s">
        <v>390</v>
      </c>
      <c r="J13" s="28" t="s">
        <v>2</v>
      </c>
      <c r="L13" s="2" t="str">
        <f t="shared" si="1"/>
        <v>TC_Ed_Open editpost page</v>
      </c>
      <c r="M13" s="2">
        <f t="shared" si="1"/>
        <v>283</v>
      </c>
      <c r="N13" s="2">
        <f t="shared" si="0"/>
        <v>180.82</v>
      </c>
      <c r="O13" s="2">
        <f t="shared" si="0"/>
        <v>1460</v>
      </c>
      <c r="P13" s="2">
        <f t="shared" si="0"/>
        <v>3160</v>
      </c>
      <c r="Q13" s="2">
        <f t="shared" si="0"/>
        <v>5760</v>
      </c>
      <c r="R13" s="2">
        <f t="shared" si="0"/>
        <v>3</v>
      </c>
      <c r="S13" s="2">
        <f t="shared" si="0"/>
        <v>5760</v>
      </c>
      <c r="T13" s="3" t="str">
        <f t="shared" si="0"/>
        <v>-</v>
      </c>
    </row>
    <row r="14" spans="2:20" ht="41.4" thickBot="1" x14ac:dyDescent="0.35">
      <c r="B14" s="27" t="s">
        <v>21</v>
      </c>
      <c r="C14" s="27">
        <v>283</v>
      </c>
      <c r="D14" s="27">
        <v>133.09</v>
      </c>
      <c r="E14" s="27">
        <v>774.3</v>
      </c>
      <c r="F14" s="27" t="s">
        <v>391</v>
      </c>
      <c r="G14" s="27" t="s">
        <v>392</v>
      </c>
      <c r="H14" s="27">
        <v>6</v>
      </c>
      <c r="I14" s="27" t="s">
        <v>392</v>
      </c>
      <c r="J14" s="28" t="s">
        <v>2</v>
      </c>
      <c r="L14" s="2" t="str">
        <f>IF(ISERR(FIND(" K",B14,1)),B14,REPLACE(B14,FIND(" K",B14,1),2,"")*1000)</f>
        <v>TC_Ed_Open Random post</v>
      </c>
      <c r="M14" s="2">
        <f t="shared" si="1"/>
        <v>283</v>
      </c>
      <c r="N14" s="2">
        <f t="shared" si="0"/>
        <v>133.09</v>
      </c>
      <c r="O14" s="2">
        <f t="shared" si="0"/>
        <v>774.3</v>
      </c>
      <c r="P14" s="2">
        <f t="shared" si="0"/>
        <v>4260</v>
      </c>
      <c r="Q14" s="2">
        <f t="shared" si="0"/>
        <v>4300</v>
      </c>
      <c r="R14" s="2">
        <f t="shared" si="0"/>
        <v>6</v>
      </c>
      <c r="S14" s="2">
        <f t="shared" si="0"/>
        <v>4300</v>
      </c>
      <c r="T14" s="3" t="str">
        <f t="shared" si="0"/>
        <v>-</v>
      </c>
    </row>
    <row r="15" spans="2:20" ht="15" thickBot="1" x14ac:dyDescent="0.35">
      <c r="B15" s="27" t="s">
        <v>23</v>
      </c>
      <c r="C15" s="27">
        <v>283</v>
      </c>
      <c r="D15" s="27">
        <v>80.3</v>
      </c>
      <c r="E15" s="27">
        <v>579.29999999999995</v>
      </c>
      <c r="F15" s="27">
        <v>658.65</v>
      </c>
      <c r="G15" s="27">
        <v>946</v>
      </c>
      <c r="H15" s="27">
        <v>5</v>
      </c>
      <c r="I15" s="27">
        <v>946</v>
      </c>
      <c r="J15" s="28" t="s">
        <v>2</v>
      </c>
      <c r="L15" s="2" t="str">
        <f t="shared" si="1"/>
        <v>TC_Ed_Open Predefined Date</v>
      </c>
      <c r="M15" s="2">
        <f t="shared" si="1"/>
        <v>283</v>
      </c>
      <c r="N15" s="2">
        <f t="shared" si="0"/>
        <v>80.3</v>
      </c>
      <c r="O15" s="2">
        <f t="shared" si="0"/>
        <v>579.29999999999995</v>
      </c>
      <c r="P15" s="2">
        <f t="shared" si="0"/>
        <v>658.65</v>
      </c>
      <c r="Q15" s="2">
        <f t="shared" si="0"/>
        <v>946</v>
      </c>
      <c r="R15" s="2">
        <f t="shared" si="0"/>
        <v>5</v>
      </c>
      <c r="S15" s="2">
        <f t="shared" si="0"/>
        <v>946</v>
      </c>
      <c r="T15" s="3" t="str">
        <f t="shared" si="0"/>
        <v>-</v>
      </c>
    </row>
    <row r="16" spans="2:20" ht="15" thickBot="1" x14ac:dyDescent="0.35">
      <c r="B16" s="27" t="s">
        <v>24</v>
      </c>
      <c r="C16" s="27">
        <v>6</v>
      </c>
      <c r="D16" s="27">
        <v>41.96</v>
      </c>
      <c r="E16" s="27">
        <v>143</v>
      </c>
      <c r="F16" s="27">
        <v>143</v>
      </c>
      <c r="G16" s="27">
        <v>143</v>
      </c>
      <c r="H16" s="27">
        <v>7</v>
      </c>
      <c r="I16" s="27">
        <v>143</v>
      </c>
      <c r="J16" s="28" t="s">
        <v>2</v>
      </c>
      <c r="L16" s="2" t="str">
        <f t="shared" si="1"/>
        <v>TC_Ed_Open Home page</v>
      </c>
      <c r="M16" s="2">
        <f t="shared" si="1"/>
        <v>6</v>
      </c>
      <c r="N16" s="2">
        <f t="shared" si="0"/>
        <v>41.96</v>
      </c>
      <c r="O16" s="2">
        <f t="shared" si="0"/>
        <v>143</v>
      </c>
      <c r="P16" s="2">
        <f t="shared" si="0"/>
        <v>143</v>
      </c>
      <c r="Q16" s="2">
        <f t="shared" si="0"/>
        <v>143</v>
      </c>
      <c r="R16" s="2">
        <f t="shared" si="0"/>
        <v>7</v>
      </c>
      <c r="S16" s="2">
        <f t="shared" si="0"/>
        <v>143</v>
      </c>
      <c r="T16" s="3" t="str">
        <f t="shared" si="0"/>
        <v>-</v>
      </c>
    </row>
    <row r="17" spans="2:20" ht="15" thickBot="1" x14ac:dyDescent="0.35">
      <c r="B17" s="27" t="s">
        <v>25</v>
      </c>
      <c r="C17" s="27">
        <v>6</v>
      </c>
      <c r="D17" s="27">
        <v>51.44</v>
      </c>
      <c r="E17" s="27">
        <v>130</v>
      </c>
      <c r="F17" s="27">
        <v>130</v>
      </c>
      <c r="G17" s="27">
        <v>130</v>
      </c>
      <c r="H17" s="27">
        <v>20</v>
      </c>
      <c r="I17" s="27">
        <v>130</v>
      </c>
      <c r="J17" s="28" t="s">
        <v>2</v>
      </c>
      <c r="L17" s="2" t="str">
        <f t="shared" si="1"/>
        <v>TC_Ed_Login</v>
      </c>
      <c r="M17" s="2">
        <f t="shared" si="1"/>
        <v>6</v>
      </c>
      <c r="N17" s="2">
        <f t="shared" si="0"/>
        <v>51.44</v>
      </c>
      <c r="O17" s="2">
        <f t="shared" si="0"/>
        <v>130</v>
      </c>
      <c r="P17" s="2">
        <f t="shared" si="0"/>
        <v>130</v>
      </c>
      <c r="Q17" s="2">
        <f t="shared" si="0"/>
        <v>130</v>
      </c>
      <c r="R17" s="2">
        <f t="shared" si="0"/>
        <v>20</v>
      </c>
      <c r="S17" s="2">
        <f t="shared" si="0"/>
        <v>130</v>
      </c>
      <c r="T17" s="3" t="str">
        <f t="shared" si="0"/>
        <v>-</v>
      </c>
    </row>
    <row r="18" spans="2:20" ht="15" thickBot="1" x14ac:dyDescent="0.35">
      <c r="B18" s="27" t="s">
        <v>26</v>
      </c>
      <c r="C18" s="27">
        <v>4</v>
      </c>
      <c r="D18" s="27">
        <v>111.1</v>
      </c>
      <c r="E18" s="27">
        <v>205</v>
      </c>
      <c r="F18" s="27">
        <v>205</v>
      </c>
      <c r="G18" s="27">
        <v>205</v>
      </c>
      <c r="H18" s="27">
        <v>7</v>
      </c>
      <c r="I18" s="27">
        <v>205</v>
      </c>
      <c r="J18" s="28" t="s">
        <v>2</v>
      </c>
      <c r="L18" s="2" t="str">
        <f t="shared" si="1"/>
        <v>TC_Ed_LogOff</v>
      </c>
      <c r="M18" s="2">
        <f t="shared" si="1"/>
        <v>4</v>
      </c>
      <c r="N18" s="2">
        <f t="shared" si="0"/>
        <v>111.1</v>
      </c>
      <c r="O18" s="2">
        <f t="shared" si="0"/>
        <v>205</v>
      </c>
      <c r="P18" s="2">
        <f t="shared" si="0"/>
        <v>205</v>
      </c>
      <c r="Q18" s="2">
        <f t="shared" si="0"/>
        <v>205</v>
      </c>
      <c r="R18" s="2">
        <f t="shared" si="0"/>
        <v>7</v>
      </c>
      <c r="S18" s="2">
        <f t="shared" si="0"/>
        <v>205</v>
      </c>
      <c r="T18" s="3" t="str">
        <f t="shared" si="0"/>
        <v>-</v>
      </c>
    </row>
    <row r="19" spans="2:20" ht="15" thickBot="1" x14ac:dyDescent="0.35">
      <c r="B19" s="27" t="s">
        <v>27</v>
      </c>
      <c r="C19" s="27">
        <v>44</v>
      </c>
      <c r="D19" s="27">
        <v>233.57</v>
      </c>
      <c r="E19" s="27" t="s">
        <v>33</v>
      </c>
      <c r="F19" s="27" t="s">
        <v>33</v>
      </c>
      <c r="G19" s="27" t="s">
        <v>33</v>
      </c>
      <c r="H19" s="27">
        <v>42</v>
      </c>
      <c r="I19" s="27" t="s">
        <v>33</v>
      </c>
      <c r="J19" s="28" t="s">
        <v>2</v>
      </c>
      <c r="L19" s="2" t="str">
        <f t="shared" si="1"/>
        <v>TC_Ad_Open login page</v>
      </c>
      <c r="M19" s="2">
        <f t="shared" si="1"/>
        <v>44</v>
      </c>
      <c r="N19" s="2">
        <f t="shared" si="1"/>
        <v>233.57</v>
      </c>
      <c r="O19" s="2">
        <f t="shared" si="1"/>
        <v>2009.9999999999998</v>
      </c>
      <c r="P19" s="2">
        <f t="shared" si="1"/>
        <v>2009.9999999999998</v>
      </c>
      <c r="Q19" s="2">
        <f t="shared" si="1"/>
        <v>2009.9999999999998</v>
      </c>
      <c r="R19" s="2">
        <f t="shared" si="1"/>
        <v>42</v>
      </c>
      <c r="S19" s="2">
        <f t="shared" si="1"/>
        <v>2009.9999999999998</v>
      </c>
      <c r="T19" s="3" t="str">
        <f t="shared" si="1"/>
        <v>-</v>
      </c>
    </row>
    <row r="20" spans="2:20" ht="15" thickBot="1" x14ac:dyDescent="0.35">
      <c r="B20" s="27" t="s">
        <v>28</v>
      </c>
      <c r="C20" s="27">
        <v>438</v>
      </c>
      <c r="D20" s="27">
        <v>276.27</v>
      </c>
      <c r="E20" s="27" t="s">
        <v>393</v>
      </c>
      <c r="F20" s="27" t="s">
        <v>394</v>
      </c>
      <c r="G20" s="27" t="s">
        <v>395</v>
      </c>
      <c r="H20" s="27">
        <v>11</v>
      </c>
      <c r="I20" s="27" t="s">
        <v>395</v>
      </c>
      <c r="J20" s="28" t="s">
        <v>2</v>
      </c>
      <c r="L20" s="2" t="str">
        <f t="shared" si="1"/>
        <v>TC_Ad_Open Users page</v>
      </c>
      <c r="M20" s="2">
        <f t="shared" si="1"/>
        <v>438</v>
      </c>
      <c r="N20" s="2">
        <f t="shared" si="1"/>
        <v>276.27</v>
      </c>
      <c r="O20" s="2">
        <f t="shared" si="1"/>
        <v>2200</v>
      </c>
      <c r="P20" s="2">
        <f t="shared" si="1"/>
        <v>4320</v>
      </c>
      <c r="Q20" s="2">
        <f t="shared" si="1"/>
        <v>6060</v>
      </c>
      <c r="R20" s="2">
        <f t="shared" si="1"/>
        <v>11</v>
      </c>
      <c r="S20" s="2">
        <f t="shared" si="1"/>
        <v>6060</v>
      </c>
      <c r="T20" s="3" t="str">
        <f t="shared" si="1"/>
        <v>-</v>
      </c>
    </row>
    <row r="21" spans="2:20" ht="15" thickBot="1" x14ac:dyDescent="0.35">
      <c r="B21" s="27" t="s">
        <v>30</v>
      </c>
      <c r="C21" s="27">
        <v>438</v>
      </c>
      <c r="D21" s="27">
        <v>99.48</v>
      </c>
      <c r="E21" s="27">
        <v>805.8</v>
      </c>
      <c r="F21" s="27" t="s">
        <v>384</v>
      </c>
      <c r="G21" s="27" t="s">
        <v>396</v>
      </c>
      <c r="H21" s="27">
        <v>2</v>
      </c>
      <c r="I21" s="27" t="s">
        <v>396</v>
      </c>
      <c r="J21" s="28" t="s">
        <v>2</v>
      </c>
      <c r="L21" s="2" t="str">
        <f t="shared" si="1"/>
        <v>TC_Ad_Open USERS menu</v>
      </c>
      <c r="M21" s="2">
        <f t="shared" si="1"/>
        <v>438</v>
      </c>
      <c r="N21" s="2">
        <f t="shared" si="1"/>
        <v>99.48</v>
      </c>
      <c r="O21" s="2">
        <f t="shared" si="1"/>
        <v>805.8</v>
      </c>
      <c r="P21" s="2">
        <f t="shared" si="1"/>
        <v>1430</v>
      </c>
      <c r="Q21" s="2">
        <f t="shared" si="1"/>
        <v>2080</v>
      </c>
      <c r="R21" s="2">
        <f t="shared" si="1"/>
        <v>2</v>
      </c>
      <c r="S21" s="2">
        <f t="shared" si="1"/>
        <v>2080</v>
      </c>
      <c r="T21" s="3" t="str">
        <f t="shared" si="1"/>
        <v>-</v>
      </c>
    </row>
    <row r="22" spans="2:20" ht="15" thickBot="1" x14ac:dyDescent="0.35">
      <c r="B22" s="27" t="s">
        <v>31</v>
      </c>
      <c r="C22" s="27">
        <v>44</v>
      </c>
      <c r="D22" s="27">
        <v>135.68</v>
      </c>
      <c r="E22" s="27" t="s">
        <v>365</v>
      </c>
      <c r="F22" s="27" t="s">
        <v>365</v>
      </c>
      <c r="G22" s="27" t="s">
        <v>365</v>
      </c>
      <c r="H22" s="27">
        <v>5</v>
      </c>
      <c r="I22" s="27" t="s">
        <v>365</v>
      </c>
      <c r="J22" s="28" t="s">
        <v>2</v>
      </c>
      <c r="L22" s="2" t="str">
        <f t="shared" si="1"/>
        <v>TC_Ad_Open Home page</v>
      </c>
      <c r="M22" s="2">
        <f t="shared" si="1"/>
        <v>44</v>
      </c>
      <c r="N22" s="2">
        <f t="shared" si="1"/>
        <v>135.68</v>
      </c>
      <c r="O22" s="2">
        <f t="shared" si="1"/>
        <v>1240</v>
      </c>
      <c r="P22" s="2">
        <f t="shared" si="1"/>
        <v>1240</v>
      </c>
      <c r="Q22" s="2">
        <f t="shared" si="1"/>
        <v>1240</v>
      </c>
      <c r="R22" s="2">
        <f t="shared" si="1"/>
        <v>5</v>
      </c>
      <c r="S22" s="2">
        <f t="shared" si="1"/>
        <v>1240</v>
      </c>
      <c r="T22" s="3" t="str">
        <f t="shared" si="1"/>
        <v>-</v>
      </c>
    </row>
    <row r="23" spans="2:20" ht="15" thickBot="1" x14ac:dyDescent="0.35">
      <c r="B23" s="27" t="s">
        <v>32</v>
      </c>
      <c r="C23" s="27">
        <v>438</v>
      </c>
      <c r="D23" s="27">
        <v>88.57</v>
      </c>
      <c r="E23" s="27">
        <v>261.8</v>
      </c>
      <c r="F23" s="27" t="s">
        <v>397</v>
      </c>
      <c r="G23" s="27" t="s">
        <v>388</v>
      </c>
      <c r="H23" s="27">
        <v>1</v>
      </c>
      <c r="I23" s="27" t="s">
        <v>388</v>
      </c>
      <c r="J23" s="28" t="s">
        <v>2</v>
      </c>
      <c r="L23" s="2" t="str">
        <f t="shared" si="1"/>
        <v>TC_Ad_Open Admin Page</v>
      </c>
      <c r="M23" s="2">
        <f t="shared" si="1"/>
        <v>438</v>
      </c>
      <c r="N23" s="2">
        <f t="shared" si="1"/>
        <v>88.57</v>
      </c>
      <c r="O23" s="2">
        <f t="shared" si="1"/>
        <v>261.8</v>
      </c>
      <c r="P23" s="2">
        <f t="shared" si="1"/>
        <v>1120</v>
      </c>
      <c r="Q23" s="2">
        <f t="shared" si="1"/>
        <v>4250</v>
      </c>
      <c r="R23" s="2">
        <f t="shared" si="1"/>
        <v>1</v>
      </c>
      <c r="S23" s="2">
        <f t="shared" si="1"/>
        <v>4250</v>
      </c>
      <c r="T23" s="3" t="str">
        <f t="shared" si="1"/>
        <v>-</v>
      </c>
    </row>
    <row r="24" spans="2:20" ht="15" thickBot="1" x14ac:dyDescent="0.35">
      <c r="B24" s="27" t="s">
        <v>35</v>
      </c>
      <c r="C24" s="27">
        <v>44</v>
      </c>
      <c r="D24" s="27">
        <v>79.010000000000005</v>
      </c>
      <c r="E24" s="27">
        <v>358.2</v>
      </c>
      <c r="F24" s="27">
        <v>475</v>
      </c>
      <c r="G24" s="27">
        <v>475</v>
      </c>
      <c r="H24" s="27">
        <v>11</v>
      </c>
      <c r="I24" s="27">
        <v>475</v>
      </c>
      <c r="J24" s="28" t="s">
        <v>2</v>
      </c>
      <c r="L24" s="2" t="str">
        <f t="shared" si="1"/>
        <v>TC_Ad_Login</v>
      </c>
      <c r="M24" s="2">
        <f t="shared" si="1"/>
        <v>44</v>
      </c>
      <c r="N24" s="2">
        <f t="shared" si="1"/>
        <v>79.010000000000005</v>
      </c>
      <c r="O24" s="2">
        <f t="shared" si="1"/>
        <v>358.2</v>
      </c>
      <c r="P24" s="2">
        <f t="shared" si="1"/>
        <v>475</v>
      </c>
      <c r="Q24" s="2">
        <f t="shared" si="1"/>
        <v>475</v>
      </c>
      <c r="R24" s="2">
        <f t="shared" si="1"/>
        <v>11</v>
      </c>
      <c r="S24" s="2">
        <f t="shared" si="1"/>
        <v>475</v>
      </c>
      <c r="T24" s="3" t="str">
        <f t="shared" si="1"/>
        <v>-</v>
      </c>
    </row>
    <row r="25" spans="2:20" ht="15" thickBot="1" x14ac:dyDescent="0.35">
      <c r="B25" s="27" t="s">
        <v>37</v>
      </c>
      <c r="C25" s="27">
        <v>42</v>
      </c>
      <c r="D25" s="27">
        <v>168.29</v>
      </c>
      <c r="E25" s="27">
        <v>495</v>
      </c>
      <c r="F25" s="27" t="s">
        <v>398</v>
      </c>
      <c r="G25" s="27" t="s">
        <v>398</v>
      </c>
      <c r="H25" s="27">
        <v>8</v>
      </c>
      <c r="I25" s="27" t="s">
        <v>398</v>
      </c>
      <c r="J25" s="28" t="s">
        <v>2</v>
      </c>
      <c r="L25" s="2" t="str">
        <f t="shared" si="1"/>
        <v>TC_Ad_LogOff</v>
      </c>
      <c r="M25" s="2">
        <f t="shared" si="1"/>
        <v>42</v>
      </c>
      <c r="N25" s="2">
        <f t="shared" si="1"/>
        <v>168.29</v>
      </c>
      <c r="O25" s="2">
        <f t="shared" si="1"/>
        <v>495</v>
      </c>
      <c r="P25" s="2">
        <f t="shared" si="1"/>
        <v>1940</v>
      </c>
      <c r="Q25" s="2">
        <f t="shared" si="1"/>
        <v>1940</v>
      </c>
      <c r="R25" s="2">
        <f t="shared" si="1"/>
        <v>8</v>
      </c>
      <c r="S25" s="2">
        <f t="shared" si="1"/>
        <v>1940</v>
      </c>
      <c r="T25" s="3" t="str">
        <f t="shared" si="1"/>
        <v>-</v>
      </c>
    </row>
    <row r="26" spans="2:20" ht="15" thickBot="1" x14ac:dyDescent="0.35">
      <c r="B26" s="27" t="s">
        <v>39</v>
      </c>
      <c r="C26" s="27">
        <v>217</v>
      </c>
      <c r="D26" s="27">
        <v>311.74</v>
      </c>
      <c r="E26" s="27" t="s">
        <v>170</v>
      </c>
      <c r="F26" s="27" t="s">
        <v>399</v>
      </c>
      <c r="G26" s="27" t="s">
        <v>399</v>
      </c>
      <c r="H26" s="27">
        <v>9</v>
      </c>
      <c r="I26" s="27" t="s">
        <v>399</v>
      </c>
      <c r="J26" s="28" t="s">
        <v>2</v>
      </c>
      <c r="L26" s="2" t="str">
        <f t="shared" si="1"/>
        <v>TC_Ad_Delete user</v>
      </c>
      <c r="M26" s="2">
        <f t="shared" si="1"/>
        <v>217</v>
      </c>
      <c r="N26" s="2">
        <f t="shared" si="1"/>
        <v>311.74</v>
      </c>
      <c r="O26" s="2">
        <f t="shared" si="1"/>
        <v>1540</v>
      </c>
      <c r="P26" s="2">
        <f t="shared" si="1"/>
        <v>3580</v>
      </c>
      <c r="Q26" s="2">
        <f t="shared" si="1"/>
        <v>3580</v>
      </c>
      <c r="R26" s="2">
        <f t="shared" si="1"/>
        <v>9</v>
      </c>
      <c r="S26" s="2">
        <f t="shared" si="1"/>
        <v>3580</v>
      </c>
      <c r="T26" s="3" t="str">
        <f t="shared" si="1"/>
        <v>-</v>
      </c>
    </row>
    <row r="27" spans="2:20" ht="15" thickBot="1" x14ac:dyDescent="0.35">
      <c r="B27" s="27" t="s">
        <v>49</v>
      </c>
      <c r="C27" s="27">
        <v>220</v>
      </c>
      <c r="D27" s="27">
        <v>348.14</v>
      </c>
      <c r="E27" s="27" t="s">
        <v>348</v>
      </c>
      <c r="F27" s="27" t="s">
        <v>400</v>
      </c>
      <c r="G27" s="27" t="s">
        <v>400</v>
      </c>
      <c r="H27" s="27">
        <v>9</v>
      </c>
      <c r="I27" s="27" t="s">
        <v>400</v>
      </c>
      <c r="J27" s="28" t="s">
        <v>2</v>
      </c>
      <c r="L27" s="2" t="str">
        <f t="shared" si="1"/>
        <v>TC_Ad_Add user</v>
      </c>
      <c r="M27" s="2">
        <f t="shared" si="1"/>
        <v>220</v>
      </c>
      <c r="N27" s="2">
        <f t="shared" si="1"/>
        <v>348.14</v>
      </c>
      <c r="O27" s="2">
        <f t="shared" si="1"/>
        <v>2500</v>
      </c>
      <c r="P27" s="2">
        <f t="shared" si="1"/>
        <v>3730</v>
      </c>
      <c r="Q27" s="2">
        <f t="shared" si="1"/>
        <v>3730</v>
      </c>
      <c r="R27" s="2">
        <f t="shared" si="1"/>
        <v>9</v>
      </c>
      <c r="S27" s="2">
        <f t="shared" si="1"/>
        <v>3730</v>
      </c>
      <c r="T27" s="3" t="str">
        <f t="shared" si="1"/>
        <v>-</v>
      </c>
    </row>
    <row r="28" spans="2:20" ht="15" thickBot="1" x14ac:dyDescent="0.35">
      <c r="B28" s="27" t="s">
        <v>42</v>
      </c>
      <c r="C28" s="27">
        <v>283</v>
      </c>
      <c r="D28" s="27">
        <v>657.06</v>
      </c>
      <c r="E28" s="27" t="s">
        <v>317</v>
      </c>
      <c r="F28" s="27" t="s">
        <v>294</v>
      </c>
      <c r="G28" s="27" t="s">
        <v>260</v>
      </c>
      <c r="H28" s="27">
        <v>0</v>
      </c>
      <c r="I28" s="27" t="s">
        <v>260</v>
      </c>
      <c r="J28" s="28">
        <v>43</v>
      </c>
      <c r="L28" s="2" t="str">
        <f t="shared" si="1"/>
        <v>TC_Ed_Editpost</v>
      </c>
      <c r="M28" s="2">
        <f t="shared" si="1"/>
        <v>283</v>
      </c>
      <c r="N28" s="2">
        <f t="shared" si="1"/>
        <v>657.06</v>
      </c>
      <c r="O28" s="2">
        <f t="shared" si="1"/>
        <v>3520</v>
      </c>
      <c r="P28" s="2">
        <f t="shared" si="1"/>
        <v>4310</v>
      </c>
      <c r="Q28" s="2">
        <f t="shared" si="1"/>
        <v>6000</v>
      </c>
      <c r="R28" s="2">
        <f t="shared" si="1"/>
        <v>0</v>
      </c>
      <c r="S28" s="2">
        <f t="shared" si="1"/>
        <v>6000</v>
      </c>
      <c r="T28" s="3">
        <f t="shared" si="1"/>
        <v>43</v>
      </c>
    </row>
    <row r="29" spans="2:20" ht="15" thickBot="1" x14ac:dyDescent="0.35">
      <c r="B29" s="27" t="s">
        <v>51</v>
      </c>
      <c r="C29" s="27" t="s">
        <v>401</v>
      </c>
      <c r="D29" s="27">
        <v>89.97</v>
      </c>
      <c r="E29" s="27">
        <v>676.8</v>
      </c>
      <c r="F29" s="27" t="s">
        <v>385</v>
      </c>
      <c r="G29" s="27" t="s">
        <v>277</v>
      </c>
      <c r="H29" s="27">
        <v>1</v>
      </c>
      <c r="I29" s="27" t="s">
        <v>277</v>
      </c>
      <c r="J29" s="28">
        <v>18</v>
      </c>
      <c r="L29" s="2" t="str">
        <f t="shared" si="1"/>
        <v>Open Random post</v>
      </c>
      <c r="M29" s="2">
        <f t="shared" si="1"/>
        <v>5660</v>
      </c>
      <c r="N29" s="2">
        <f t="shared" si="1"/>
        <v>89.97</v>
      </c>
      <c r="O29" s="2">
        <f t="shared" si="1"/>
        <v>676.8</v>
      </c>
      <c r="P29" s="2">
        <f t="shared" si="1"/>
        <v>1910</v>
      </c>
      <c r="Q29" s="2">
        <f t="shared" si="1"/>
        <v>4570</v>
      </c>
      <c r="R29" s="2">
        <f t="shared" si="1"/>
        <v>1</v>
      </c>
      <c r="S29" s="2">
        <f t="shared" si="1"/>
        <v>4570</v>
      </c>
      <c r="T29" s="3">
        <f t="shared" si="1"/>
        <v>18</v>
      </c>
    </row>
    <row r="30" spans="2:20" ht="15" thickBot="1" x14ac:dyDescent="0.35">
      <c r="B30" s="27" t="s">
        <v>45</v>
      </c>
      <c r="C30" s="27" t="s">
        <v>364</v>
      </c>
      <c r="D30" s="27">
        <v>128.78</v>
      </c>
      <c r="E30" s="27">
        <v>704.7</v>
      </c>
      <c r="F30" s="27" t="s">
        <v>193</v>
      </c>
      <c r="G30" s="27" t="s">
        <v>402</v>
      </c>
      <c r="H30" s="27">
        <v>0</v>
      </c>
      <c r="I30" s="27" t="s">
        <v>402</v>
      </c>
      <c r="J30" s="28">
        <v>11</v>
      </c>
      <c r="L30" s="2" t="str">
        <f t="shared" si="1"/>
        <v>leave a comment</v>
      </c>
      <c r="M30" s="2">
        <f t="shared" si="1"/>
        <v>1710</v>
      </c>
      <c r="N30" s="2">
        <f t="shared" si="1"/>
        <v>128.78</v>
      </c>
      <c r="O30" s="2">
        <f t="shared" si="1"/>
        <v>704.7</v>
      </c>
      <c r="P30" s="2">
        <f t="shared" si="1"/>
        <v>1130</v>
      </c>
      <c r="Q30" s="2">
        <f t="shared" si="1"/>
        <v>4430</v>
      </c>
      <c r="R30" s="2">
        <f t="shared" si="1"/>
        <v>0</v>
      </c>
      <c r="S30" s="2">
        <f t="shared" si="1"/>
        <v>4430</v>
      </c>
      <c r="T30" s="3">
        <f t="shared" si="1"/>
        <v>11</v>
      </c>
    </row>
    <row r="31" spans="2:20" ht="15" thickBot="1" x14ac:dyDescent="0.35">
      <c r="B31" s="27" t="s">
        <v>40</v>
      </c>
      <c r="C31" s="27" t="s">
        <v>403</v>
      </c>
      <c r="D31" s="27">
        <v>95.89</v>
      </c>
      <c r="E31" s="27">
        <v>582.29999999999995</v>
      </c>
      <c r="F31" s="27" t="s">
        <v>384</v>
      </c>
      <c r="G31" s="27" t="s">
        <v>277</v>
      </c>
      <c r="H31" s="27">
        <v>0</v>
      </c>
      <c r="I31" s="27" t="s">
        <v>404</v>
      </c>
      <c r="J31" s="28">
        <v>7</v>
      </c>
      <c r="L31" s="2" t="str">
        <f t="shared" ref="L31:T31" si="2">IF(ISERR(FIND(" K",B31,1)),B31,REPLACE(B31,FIND(" K",B31,1),2,"")*1000)</f>
        <v>Open first post</v>
      </c>
      <c r="M31" s="2">
        <f t="shared" si="2"/>
        <v>2950</v>
      </c>
      <c r="N31" s="2">
        <f t="shared" si="2"/>
        <v>95.89</v>
      </c>
      <c r="O31" s="2">
        <f t="shared" si="2"/>
        <v>582.29999999999995</v>
      </c>
      <c r="P31" s="2">
        <f t="shared" si="2"/>
        <v>1430</v>
      </c>
      <c r="Q31" s="2">
        <f t="shared" si="2"/>
        <v>4570</v>
      </c>
      <c r="R31" s="2">
        <f t="shared" si="2"/>
        <v>0</v>
      </c>
      <c r="S31" s="2">
        <f t="shared" si="2"/>
        <v>4580</v>
      </c>
      <c r="T31" s="3">
        <f t="shared" si="2"/>
        <v>7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37</v>
      </c>
    </row>
    <row r="35" spans="12:15" x14ac:dyDescent="0.3">
      <c r="L35" t="s">
        <v>120</v>
      </c>
      <c r="M35">
        <v>30.2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81.7</v>
      </c>
    </row>
    <row r="38" spans="12:15" x14ac:dyDescent="0.3">
      <c r="L38" t="s">
        <v>123</v>
      </c>
      <c r="M38">
        <v>88.3</v>
      </c>
    </row>
    <row r="39" spans="12:15" x14ac:dyDescent="0.3">
      <c r="L39" t="s">
        <v>124</v>
      </c>
      <c r="M39">
        <v>84.1</v>
      </c>
    </row>
    <row r="40" spans="12:15" x14ac:dyDescent="0.3">
      <c r="L40" t="s">
        <v>140</v>
      </c>
      <c r="M40" s="32" t="s">
        <v>129</v>
      </c>
      <c r="N40" s="30" t="s">
        <v>382</v>
      </c>
    </row>
    <row r="41" spans="12:15" x14ac:dyDescent="0.3">
      <c r="L41" t="s">
        <v>125</v>
      </c>
      <c r="M41" s="10">
        <f>(O41-N41)/1000</f>
        <v>904.57500000000005</v>
      </c>
      <c r="N41" t="str">
        <f>MID(N40,FIND("&amp;from=",N40,1)+6,13)</f>
        <v>1679504769356</v>
      </c>
      <c r="O41" t="str">
        <f>MID(N40,FIND("&amp;to=",N40,1)+4,13)</f>
        <v>1679505673931</v>
      </c>
    </row>
    <row r="43" spans="12:15" x14ac:dyDescent="0.3">
      <c r="L43" t="s">
        <v>126</v>
      </c>
      <c r="M43">
        <v>27381</v>
      </c>
    </row>
    <row r="44" spans="12:15" x14ac:dyDescent="0.3">
      <c r="L44" t="s">
        <v>127</v>
      </c>
      <c r="M44">
        <v>79</v>
      </c>
    </row>
    <row r="45" spans="12:15" x14ac:dyDescent="0.3">
      <c r="L45" t="s">
        <v>128</v>
      </c>
      <c r="M45" s="9">
        <f>M44/M43*100</f>
        <v>0.2885212373543698</v>
      </c>
    </row>
  </sheetData>
  <hyperlinks>
    <hyperlink ref="N40" r:id="rId1" xr:uid="{42354946-517C-4F44-B4AF-8BEA576BEF8C}"/>
  </hyperlinks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0C68-8566-47D0-8894-5FF819BC5DE2}">
  <sheetPr>
    <tabColor theme="9" tint="-0.249977111117893"/>
  </sheetPr>
  <dimension ref="B1:T45"/>
  <sheetViews>
    <sheetView workbookViewId="0">
      <selection sqref="A1:XFD1"/>
    </sheetView>
  </sheetViews>
  <sheetFormatPr defaultRowHeight="14.4" x14ac:dyDescent="0.3"/>
  <cols>
    <col min="2" max="2" width="29.664062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")," (DB mode)")</f>
        <v>Aggregate report data for 2000_txt_posts (DB mode)</v>
      </c>
      <c r="L1" s="1" t="s">
        <v>503</v>
      </c>
    </row>
    <row r="2" spans="2:20" ht="20.399999999999999" x14ac:dyDescent="0.3">
      <c r="B2" s="29" t="s">
        <v>52</v>
      </c>
      <c r="C2" s="29" t="s">
        <v>53</v>
      </c>
      <c r="D2" s="29" t="s">
        <v>54</v>
      </c>
      <c r="E2" s="29" t="s">
        <v>55</v>
      </c>
      <c r="F2" s="29" t="s">
        <v>56</v>
      </c>
      <c r="G2" s="29" t="s">
        <v>57</v>
      </c>
      <c r="H2" s="29" t="s">
        <v>58</v>
      </c>
      <c r="I2" s="29" t="s">
        <v>59</v>
      </c>
      <c r="J2" s="29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41.4" thickBot="1" x14ac:dyDescent="0.35">
      <c r="B3" s="27" t="s">
        <v>0</v>
      </c>
      <c r="C3" s="27">
        <v>253</v>
      </c>
      <c r="D3" s="27">
        <v>84.12</v>
      </c>
      <c r="E3" s="27">
        <v>215</v>
      </c>
      <c r="F3" s="27" t="s">
        <v>356</v>
      </c>
      <c r="G3" s="27" t="s">
        <v>261</v>
      </c>
      <c r="H3" s="27">
        <v>5</v>
      </c>
      <c r="I3" s="27" t="s">
        <v>261</v>
      </c>
      <c r="J3" s="28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253</v>
      </c>
      <c r="N3" s="2">
        <f t="shared" ref="N3:T18" si="0">IF(ISERR(FIND(" K",D3,1)),D3,REPLACE(D3,FIND(" K",D3,1),2,"")*1000)</f>
        <v>84.12</v>
      </c>
      <c r="O3" s="2">
        <f t="shared" si="0"/>
        <v>215</v>
      </c>
      <c r="P3" s="2">
        <f t="shared" si="0"/>
        <v>1110</v>
      </c>
      <c r="Q3" s="2">
        <f t="shared" si="0"/>
        <v>1650</v>
      </c>
      <c r="R3" s="2">
        <f t="shared" si="0"/>
        <v>5</v>
      </c>
      <c r="S3" s="2">
        <f t="shared" si="0"/>
        <v>1650</v>
      </c>
      <c r="T3" s="3" t="str">
        <f t="shared" si="0"/>
        <v>-</v>
      </c>
    </row>
    <row r="4" spans="2:20" ht="21" thickBot="1" x14ac:dyDescent="0.35">
      <c r="B4" s="27" t="s">
        <v>3</v>
      </c>
      <c r="C4" s="27" t="s">
        <v>357</v>
      </c>
      <c r="D4" s="27">
        <v>226.69</v>
      </c>
      <c r="E4" s="27">
        <v>807</v>
      </c>
      <c r="F4" s="27" t="s">
        <v>358</v>
      </c>
      <c r="G4" s="27" t="s">
        <v>275</v>
      </c>
      <c r="H4" s="27">
        <v>5</v>
      </c>
      <c r="I4" s="27" t="s">
        <v>359</v>
      </c>
      <c r="J4" s="28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3650</v>
      </c>
      <c r="N4" s="2">
        <f t="shared" si="0"/>
        <v>226.69</v>
      </c>
      <c r="O4" s="2">
        <f t="shared" si="0"/>
        <v>807</v>
      </c>
      <c r="P4" s="2">
        <f t="shared" si="0"/>
        <v>1720</v>
      </c>
      <c r="Q4" s="2">
        <f t="shared" si="0"/>
        <v>4150</v>
      </c>
      <c r="R4" s="2">
        <f t="shared" si="0"/>
        <v>5</v>
      </c>
      <c r="S4" s="2">
        <f t="shared" si="0"/>
        <v>4160</v>
      </c>
      <c r="T4" s="3" t="str">
        <f t="shared" si="0"/>
        <v>-</v>
      </c>
    </row>
    <row r="5" spans="2:20" ht="31.2" thickBot="1" x14ac:dyDescent="0.35">
      <c r="B5" s="27" t="s">
        <v>5</v>
      </c>
      <c r="C5" s="27">
        <v>922</v>
      </c>
      <c r="D5" s="27">
        <v>115.73</v>
      </c>
      <c r="E5" s="27">
        <v>686.4</v>
      </c>
      <c r="F5" s="27" t="s">
        <v>238</v>
      </c>
      <c r="G5" s="27" t="s">
        <v>281</v>
      </c>
      <c r="H5" s="27">
        <v>6</v>
      </c>
      <c r="I5" s="27" t="s">
        <v>281</v>
      </c>
      <c r="J5" s="28" t="s">
        <v>2</v>
      </c>
      <c r="L5" s="2" t="str">
        <f t="shared" si="1"/>
        <v>TC_Open Random page &gt;1</v>
      </c>
      <c r="M5" s="2">
        <f t="shared" si="1"/>
        <v>922</v>
      </c>
      <c r="N5" s="2">
        <f t="shared" si="0"/>
        <v>115.73</v>
      </c>
      <c r="O5" s="2">
        <f t="shared" si="0"/>
        <v>686.4</v>
      </c>
      <c r="P5" s="2">
        <f t="shared" si="0"/>
        <v>1770</v>
      </c>
      <c r="Q5" s="2">
        <f t="shared" si="0"/>
        <v>5340</v>
      </c>
      <c r="R5" s="2">
        <f t="shared" si="0"/>
        <v>6</v>
      </c>
      <c r="S5" s="2">
        <f t="shared" si="0"/>
        <v>5340</v>
      </c>
      <c r="T5" s="3" t="str">
        <f t="shared" si="0"/>
        <v>-</v>
      </c>
    </row>
    <row r="6" spans="2:20" ht="31.2" thickBot="1" x14ac:dyDescent="0.35">
      <c r="B6" s="27" t="s">
        <v>6</v>
      </c>
      <c r="C6" s="27">
        <v>6</v>
      </c>
      <c r="D6" s="27">
        <v>35.64</v>
      </c>
      <c r="E6" s="27">
        <v>53</v>
      </c>
      <c r="F6" s="27">
        <v>80</v>
      </c>
      <c r="G6" s="27">
        <v>80</v>
      </c>
      <c r="H6" s="27">
        <v>10</v>
      </c>
      <c r="I6" s="27">
        <v>80</v>
      </c>
      <c r="J6" s="28" t="s">
        <v>2</v>
      </c>
      <c r="L6" s="2" t="str">
        <f t="shared" si="1"/>
        <v>TC_Open Random page =1</v>
      </c>
      <c r="M6" s="2">
        <f t="shared" si="1"/>
        <v>6</v>
      </c>
      <c r="N6" s="2">
        <f t="shared" si="0"/>
        <v>35.64</v>
      </c>
      <c r="O6" s="2">
        <f t="shared" si="0"/>
        <v>53</v>
      </c>
      <c r="P6" s="2">
        <f t="shared" si="0"/>
        <v>80</v>
      </c>
      <c r="Q6" s="2">
        <f t="shared" si="0"/>
        <v>80</v>
      </c>
      <c r="R6" s="2">
        <f t="shared" si="0"/>
        <v>10</v>
      </c>
      <c r="S6" s="2">
        <f t="shared" si="0"/>
        <v>80</v>
      </c>
      <c r="T6" s="3" t="str">
        <f t="shared" si="0"/>
        <v>-</v>
      </c>
    </row>
    <row r="7" spans="2:20" ht="31.2" thickBot="1" x14ac:dyDescent="0.35">
      <c r="B7" s="27" t="s">
        <v>9</v>
      </c>
      <c r="C7" s="27" t="s">
        <v>68</v>
      </c>
      <c r="D7" s="27">
        <v>110.54</v>
      </c>
      <c r="E7" s="27">
        <v>782.4</v>
      </c>
      <c r="F7" s="27" t="s">
        <v>72</v>
      </c>
      <c r="G7" s="27" t="s">
        <v>245</v>
      </c>
      <c r="H7" s="27">
        <v>3</v>
      </c>
      <c r="I7" s="27" t="s">
        <v>360</v>
      </c>
      <c r="J7" s="28" t="s">
        <v>2</v>
      </c>
      <c r="L7" s="2" t="str">
        <f t="shared" si="1"/>
        <v>TC_Open Random Date</v>
      </c>
      <c r="M7" s="2">
        <f t="shared" si="1"/>
        <v>1230</v>
      </c>
      <c r="N7" s="2">
        <f t="shared" si="0"/>
        <v>110.54</v>
      </c>
      <c r="O7" s="2">
        <f t="shared" si="0"/>
        <v>782.4</v>
      </c>
      <c r="P7" s="2">
        <f t="shared" si="0"/>
        <v>1950</v>
      </c>
      <c r="Q7" s="2">
        <f t="shared" si="0"/>
        <v>5300</v>
      </c>
      <c r="R7" s="2">
        <f t="shared" si="0"/>
        <v>3</v>
      </c>
      <c r="S7" s="2">
        <f t="shared" si="0"/>
        <v>5310</v>
      </c>
      <c r="T7" s="3" t="str">
        <f t="shared" si="0"/>
        <v>-</v>
      </c>
    </row>
    <row r="8" spans="2:20" ht="31.2" thickBot="1" x14ac:dyDescent="0.35">
      <c r="B8" s="27" t="s">
        <v>11</v>
      </c>
      <c r="C8" s="27" t="s">
        <v>273</v>
      </c>
      <c r="D8" s="27">
        <v>107.03</v>
      </c>
      <c r="E8" s="27">
        <v>557.70000000000005</v>
      </c>
      <c r="F8" s="27" t="s">
        <v>361</v>
      </c>
      <c r="G8" s="27" t="s">
        <v>199</v>
      </c>
      <c r="H8" s="27">
        <v>0</v>
      </c>
      <c r="I8" s="27" t="s">
        <v>199</v>
      </c>
      <c r="J8" s="28" t="s">
        <v>2</v>
      </c>
      <c r="L8" s="2" t="str">
        <f t="shared" si="1"/>
        <v>TC_Open Predefined Date</v>
      </c>
      <c r="M8" s="2">
        <f t="shared" si="1"/>
        <v>3700</v>
      </c>
      <c r="N8" s="2">
        <f t="shared" si="0"/>
        <v>107.03</v>
      </c>
      <c r="O8" s="2">
        <f t="shared" si="0"/>
        <v>557.70000000000005</v>
      </c>
      <c r="P8" s="2">
        <f t="shared" si="0"/>
        <v>1980</v>
      </c>
      <c r="Q8" s="2">
        <f t="shared" si="0"/>
        <v>5270</v>
      </c>
      <c r="R8" s="2">
        <f t="shared" si="0"/>
        <v>0</v>
      </c>
      <c r="S8" s="2">
        <f t="shared" si="0"/>
        <v>5270</v>
      </c>
      <c r="T8" s="3" t="str">
        <f t="shared" si="0"/>
        <v>-</v>
      </c>
    </row>
    <row r="9" spans="2:20" ht="31.2" thickBot="1" x14ac:dyDescent="0.35">
      <c r="B9" s="27" t="s">
        <v>13</v>
      </c>
      <c r="C9" s="27" t="s">
        <v>80</v>
      </c>
      <c r="D9" s="27">
        <v>103.63</v>
      </c>
      <c r="E9" s="27">
        <v>654.5</v>
      </c>
      <c r="F9" s="27" t="s">
        <v>332</v>
      </c>
      <c r="G9" s="27" t="s">
        <v>181</v>
      </c>
      <c r="H9" s="27">
        <v>5</v>
      </c>
      <c r="I9" s="27" t="s">
        <v>181</v>
      </c>
      <c r="J9" s="28" t="s">
        <v>2</v>
      </c>
      <c r="L9" s="2" t="str">
        <f t="shared" si="1"/>
        <v>TC_Open Large Calendar</v>
      </c>
      <c r="M9" s="2">
        <f t="shared" si="1"/>
        <v>1290</v>
      </c>
      <c r="N9" s="2">
        <f t="shared" si="0"/>
        <v>103.63</v>
      </c>
      <c r="O9" s="2">
        <f t="shared" si="0"/>
        <v>654.5</v>
      </c>
      <c r="P9" s="2">
        <f t="shared" si="0"/>
        <v>1890</v>
      </c>
      <c r="Q9" s="2">
        <f t="shared" si="0"/>
        <v>3060</v>
      </c>
      <c r="R9" s="2">
        <f t="shared" si="0"/>
        <v>5</v>
      </c>
      <c r="S9" s="2">
        <f t="shared" si="0"/>
        <v>3060</v>
      </c>
      <c r="T9" s="3" t="str">
        <f t="shared" si="0"/>
        <v>-</v>
      </c>
    </row>
    <row r="10" spans="2:20" ht="31.2" thickBot="1" x14ac:dyDescent="0.35">
      <c r="B10" s="27" t="s">
        <v>15</v>
      </c>
      <c r="C10" s="27" t="s">
        <v>236</v>
      </c>
      <c r="D10" s="27">
        <v>113.52</v>
      </c>
      <c r="E10" s="27">
        <v>897</v>
      </c>
      <c r="F10" s="27" t="s">
        <v>332</v>
      </c>
      <c r="G10" s="27" t="s">
        <v>362</v>
      </c>
      <c r="H10" s="27">
        <v>5</v>
      </c>
      <c r="I10" s="27" t="s">
        <v>363</v>
      </c>
      <c r="J10" s="28" t="s">
        <v>2</v>
      </c>
      <c r="L10" s="2" t="str">
        <f t="shared" si="1"/>
        <v>TC_Open Home page</v>
      </c>
      <c r="M10" s="2">
        <f t="shared" si="1"/>
        <v>1790</v>
      </c>
      <c r="N10" s="2">
        <f t="shared" si="0"/>
        <v>113.52</v>
      </c>
      <c r="O10" s="2">
        <f t="shared" si="0"/>
        <v>897</v>
      </c>
      <c r="P10" s="2">
        <f t="shared" si="0"/>
        <v>1890</v>
      </c>
      <c r="Q10" s="2">
        <f t="shared" si="0"/>
        <v>5180</v>
      </c>
      <c r="R10" s="2">
        <f t="shared" si="0"/>
        <v>5</v>
      </c>
      <c r="S10" s="2">
        <f t="shared" si="0"/>
        <v>5210</v>
      </c>
      <c r="T10" s="3" t="str">
        <f t="shared" si="0"/>
        <v>-</v>
      </c>
    </row>
    <row r="11" spans="2:20" ht="21" thickBot="1" x14ac:dyDescent="0.35">
      <c r="B11" s="27" t="s">
        <v>16</v>
      </c>
      <c r="C11" s="27">
        <v>505</v>
      </c>
      <c r="D11" s="27">
        <v>143.5</v>
      </c>
      <c r="E11" s="27" t="s">
        <v>170</v>
      </c>
      <c r="F11" s="27" t="s">
        <v>364</v>
      </c>
      <c r="G11" s="27" t="s">
        <v>33</v>
      </c>
      <c r="H11" s="27">
        <v>0</v>
      </c>
      <c r="I11" s="27" t="s">
        <v>33</v>
      </c>
      <c r="J11" s="28" t="s">
        <v>2</v>
      </c>
      <c r="L11" s="2" t="str">
        <f t="shared" si="1"/>
        <v>TC_Open Contacts</v>
      </c>
      <c r="M11" s="2">
        <f t="shared" si="1"/>
        <v>505</v>
      </c>
      <c r="N11" s="2">
        <f t="shared" si="0"/>
        <v>143.5</v>
      </c>
      <c r="O11" s="2">
        <f t="shared" si="0"/>
        <v>1540</v>
      </c>
      <c r="P11" s="2">
        <f t="shared" si="0"/>
        <v>1710</v>
      </c>
      <c r="Q11" s="2">
        <f t="shared" si="0"/>
        <v>2009.9999999999998</v>
      </c>
      <c r="R11" s="2">
        <f t="shared" si="0"/>
        <v>0</v>
      </c>
      <c r="S11" s="2">
        <f t="shared" si="0"/>
        <v>2009.9999999999998</v>
      </c>
      <c r="T11" s="3" t="str">
        <f t="shared" si="0"/>
        <v>-</v>
      </c>
    </row>
    <row r="12" spans="2:20" ht="31.2" thickBot="1" x14ac:dyDescent="0.35">
      <c r="B12" s="27" t="s">
        <v>18</v>
      </c>
      <c r="C12" s="27">
        <v>6</v>
      </c>
      <c r="D12" s="27">
        <v>103.52</v>
      </c>
      <c r="E12" s="27">
        <v>174</v>
      </c>
      <c r="F12" s="27">
        <v>174</v>
      </c>
      <c r="G12" s="27">
        <v>174</v>
      </c>
      <c r="H12" s="27">
        <v>56</v>
      </c>
      <c r="I12" s="27">
        <v>174</v>
      </c>
      <c r="J12" s="28" t="s">
        <v>2</v>
      </c>
      <c r="L12" s="2" t="str">
        <f t="shared" si="1"/>
        <v>TC_Ed_Open login page</v>
      </c>
      <c r="M12" s="2">
        <f t="shared" si="1"/>
        <v>6</v>
      </c>
      <c r="N12" s="2">
        <f t="shared" si="0"/>
        <v>103.52</v>
      </c>
      <c r="O12" s="2">
        <f t="shared" si="0"/>
        <v>174</v>
      </c>
      <c r="P12" s="2">
        <f t="shared" si="0"/>
        <v>174</v>
      </c>
      <c r="Q12" s="2">
        <f t="shared" si="0"/>
        <v>174</v>
      </c>
      <c r="R12" s="2">
        <f t="shared" si="0"/>
        <v>56</v>
      </c>
      <c r="S12" s="2">
        <f t="shared" si="0"/>
        <v>174</v>
      </c>
      <c r="T12" s="3" t="str">
        <f t="shared" si="0"/>
        <v>-</v>
      </c>
    </row>
    <row r="13" spans="2:20" ht="41.4" thickBot="1" x14ac:dyDescent="0.35">
      <c r="B13" s="27" t="s">
        <v>21</v>
      </c>
      <c r="C13" s="27">
        <v>272</v>
      </c>
      <c r="D13" s="27">
        <v>128.25</v>
      </c>
      <c r="E13" s="27">
        <v>757.3</v>
      </c>
      <c r="F13" s="27" t="s">
        <v>36</v>
      </c>
      <c r="G13" s="27" t="s">
        <v>336</v>
      </c>
      <c r="H13" s="27">
        <v>0</v>
      </c>
      <c r="I13" s="27" t="s">
        <v>103</v>
      </c>
      <c r="J13" s="28" t="s">
        <v>2</v>
      </c>
      <c r="L13" s="2" t="str">
        <f t="shared" si="1"/>
        <v>TC_Ed_Open Random post</v>
      </c>
      <c r="M13" s="2">
        <f t="shared" si="1"/>
        <v>272</v>
      </c>
      <c r="N13" s="2">
        <f t="shared" si="0"/>
        <v>128.25</v>
      </c>
      <c r="O13" s="2">
        <f t="shared" si="0"/>
        <v>757.3</v>
      </c>
      <c r="P13" s="2">
        <f t="shared" si="0"/>
        <v>1480</v>
      </c>
      <c r="Q13" s="2">
        <f t="shared" si="0"/>
        <v>2740</v>
      </c>
      <c r="R13" s="2">
        <f t="shared" si="0"/>
        <v>0</v>
      </c>
      <c r="S13" s="2">
        <f t="shared" si="0"/>
        <v>2760</v>
      </c>
      <c r="T13" s="3" t="str">
        <f t="shared" si="0"/>
        <v>-</v>
      </c>
    </row>
    <row r="14" spans="2:20" ht="41.4" thickBot="1" x14ac:dyDescent="0.35">
      <c r="B14" s="27" t="s">
        <v>23</v>
      </c>
      <c r="C14" s="27">
        <v>272</v>
      </c>
      <c r="D14" s="27">
        <v>93.16</v>
      </c>
      <c r="E14" s="27">
        <v>860.2</v>
      </c>
      <c r="F14" s="27">
        <v>956.45</v>
      </c>
      <c r="G14" s="27" t="s">
        <v>354</v>
      </c>
      <c r="H14" s="27">
        <v>4</v>
      </c>
      <c r="I14" s="27" t="s">
        <v>354</v>
      </c>
      <c r="J14" s="28" t="s">
        <v>2</v>
      </c>
      <c r="L14" s="2" t="str">
        <f>IF(ISERR(FIND(" K",B14,1)),B14,REPLACE(B14,FIND(" K",B14,1),2,"")*1000)</f>
        <v>TC_Ed_Open Predefined Date</v>
      </c>
      <c r="M14" s="2">
        <f t="shared" si="1"/>
        <v>272</v>
      </c>
      <c r="N14" s="2">
        <f t="shared" si="0"/>
        <v>93.16</v>
      </c>
      <c r="O14" s="2">
        <f t="shared" si="0"/>
        <v>860.2</v>
      </c>
      <c r="P14" s="2">
        <f t="shared" si="0"/>
        <v>956.45</v>
      </c>
      <c r="Q14" s="2">
        <f t="shared" si="0"/>
        <v>1050</v>
      </c>
      <c r="R14" s="2">
        <f t="shared" si="0"/>
        <v>4</v>
      </c>
      <c r="S14" s="2">
        <f t="shared" si="0"/>
        <v>1050</v>
      </c>
      <c r="T14" s="3" t="str">
        <f t="shared" si="0"/>
        <v>-</v>
      </c>
    </row>
    <row r="15" spans="2:20" ht="15" thickBot="1" x14ac:dyDescent="0.35">
      <c r="B15" s="27" t="s">
        <v>24</v>
      </c>
      <c r="C15" s="27">
        <v>6</v>
      </c>
      <c r="D15" s="27">
        <v>25.21</v>
      </c>
      <c r="E15" s="27">
        <v>166</v>
      </c>
      <c r="F15" s="27">
        <v>166</v>
      </c>
      <c r="G15" s="27">
        <v>166</v>
      </c>
      <c r="H15" s="27">
        <v>8</v>
      </c>
      <c r="I15" s="27">
        <v>166</v>
      </c>
      <c r="J15" s="28" t="s">
        <v>2</v>
      </c>
      <c r="L15" s="2" t="str">
        <f t="shared" si="1"/>
        <v>TC_Ed_Open Home page</v>
      </c>
      <c r="M15" s="2">
        <f t="shared" si="1"/>
        <v>6</v>
      </c>
      <c r="N15" s="2">
        <f t="shared" si="0"/>
        <v>25.21</v>
      </c>
      <c r="O15" s="2">
        <f t="shared" si="0"/>
        <v>166</v>
      </c>
      <c r="P15" s="2">
        <f t="shared" si="0"/>
        <v>166</v>
      </c>
      <c r="Q15" s="2">
        <f t="shared" si="0"/>
        <v>166</v>
      </c>
      <c r="R15" s="2">
        <f t="shared" si="0"/>
        <v>8</v>
      </c>
      <c r="S15" s="2">
        <f t="shared" si="0"/>
        <v>166</v>
      </c>
      <c r="T15" s="3" t="str">
        <f t="shared" si="0"/>
        <v>-</v>
      </c>
    </row>
    <row r="16" spans="2:20" ht="15" thickBot="1" x14ac:dyDescent="0.35">
      <c r="B16" s="27" t="s">
        <v>25</v>
      </c>
      <c r="C16" s="27">
        <v>6</v>
      </c>
      <c r="D16" s="27">
        <v>40.07</v>
      </c>
      <c r="E16" s="27">
        <v>44</v>
      </c>
      <c r="F16" s="27">
        <v>418</v>
      </c>
      <c r="G16" s="27">
        <v>418</v>
      </c>
      <c r="H16" s="27">
        <v>16</v>
      </c>
      <c r="I16" s="27">
        <v>418</v>
      </c>
      <c r="J16" s="28" t="s">
        <v>2</v>
      </c>
      <c r="L16" s="2" t="str">
        <f t="shared" si="1"/>
        <v>TC_Ed_Login</v>
      </c>
      <c r="M16" s="2">
        <f t="shared" si="1"/>
        <v>6</v>
      </c>
      <c r="N16" s="2">
        <f t="shared" si="0"/>
        <v>40.07</v>
      </c>
      <c r="O16" s="2">
        <f t="shared" si="0"/>
        <v>44</v>
      </c>
      <c r="P16" s="2">
        <f t="shared" si="0"/>
        <v>418</v>
      </c>
      <c r="Q16" s="2">
        <f t="shared" si="0"/>
        <v>418</v>
      </c>
      <c r="R16" s="2">
        <f t="shared" si="0"/>
        <v>16</v>
      </c>
      <c r="S16" s="2">
        <f t="shared" si="0"/>
        <v>418</v>
      </c>
      <c r="T16" s="3" t="str">
        <f t="shared" si="0"/>
        <v>-</v>
      </c>
    </row>
    <row r="17" spans="2:20" ht="15" thickBot="1" x14ac:dyDescent="0.35">
      <c r="B17" s="27" t="s">
        <v>26</v>
      </c>
      <c r="C17" s="27">
        <v>4</v>
      </c>
      <c r="D17" s="27">
        <v>172.94</v>
      </c>
      <c r="E17" s="27">
        <v>297</v>
      </c>
      <c r="F17" s="27">
        <v>297</v>
      </c>
      <c r="G17" s="27">
        <v>297</v>
      </c>
      <c r="H17" s="27">
        <v>11</v>
      </c>
      <c r="I17" s="27">
        <v>297</v>
      </c>
      <c r="J17" s="28" t="s">
        <v>2</v>
      </c>
      <c r="L17" s="2" t="str">
        <f t="shared" si="1"/>
        <v>TC_Ed_LogOff</v>
      </c>
      <c r="M17" s="2">
        <f t="shared" si="1"/>
        <v>4</v>
      </c>
      <c r="N17" s="2">
        <f t="shared" si="0"/>
        <v>172.94</v>
      </c>
      <c r="O17" s="2">
        <f t="shared" si="0"/>
        <v>297</v>
      </c>
      <c r="P17" s="2">
        <f t="shared" si="0"/>
        <v>297</v>
      </c>
      <c r="Q17" s="2">
        <f t="shared" si="0"/>
        <v>297</v>
      </c>
      <c r="R17" s="2">
        <f t="shared" si="0"/>
        <v>11</v>
      </c>
      <c r="S17" s="2">
        <f t="shared" si="0"/>
        <v>297</v>
      </c>
      <c r="T17" s="3" t="str">
        <f t="shared" si="0"/>
        <v>-</v>
      </c>
    </row>
    <row r="18" spans="2:20" ht="15" thickBot="1" x14ac:dyDescent="0.35">
      <c r="B18" s="27" t="s">
        <v>27</v>
      </c>
      <c r="C18" s="27">
        <v>44</v>
      </c>
      <c r="D18" s="27">
        <v>183.26</v>
      </c>
      <c r="E18" s="27">
        <v>849.2</v>
      </c>
      <c r="F18" s="27" t="s">
        <v>365</v>
      </c>
      <c r="G18" s="27" t="s">
        <v>365</v>
      </c>
      <c r="H18" s="27">
        <v>43</v>
      </c>
      <c r="I18" s="27" t="s">
        <v>365</v>
      </c>
      <c r="J18" s="28" t="s">
        <v>2</v>
      </c>
      <c r="L18" s="2" t="str">
        <f t="shared" si="1"/>
        <v>TC_Ad_Open login page</v>
      </c>
      <c r="M18" s="2">
        <f t="shared" si="1"/>
        <v>44</v>
      </c>
      <c r="N18" s="2">
        <f t="shared" si="0"/>
        <v>183.26</v>
      </c>
      <c r="O18" s="2">
        <f t="shared" si="0"/>
        <v>849.2</v>
      </c>
      <c r="P18" s="2">
        <f t="shared" si="0"/>
        <v>1240</v>
      </c>
      <c r="Q18" s="2">
        <f t="shared" si="0"/>
        <v>1240</v>
      </c>
      <c r="R18" s="2">
        <f t="shared" si="0"/>
        <v>43</v>
      </c>
      <c r="S18" s="2">
        <f t="shared" si="0"/>
        <v>1240</v>
      </c>
      <c r="T18" s="3" t="str">
        <f t="shared" si="0"/>
        <v>-</v>
      </c>
    </row>
    <row r="19" spans="2:20" ht="15" thickBot="1" x14ac:dyDescent="0.35">
      <c r="B19" s="27" t="s">
        <v>28</v>
      </c>
      <c r="C19" s="27">
        <v>427</v>
      </c>
      <c r="D19" s="27">
        <v>265.07</v>
      </c>
      <c r="E19" s="27" t="s">
        <v>98</v>
      </c>
      <c r="F19" s="27" t="s">
        <v>366</v>
      </c>
      <c r="G19" s="27" t="s">
        <v>138</v>
      </c>
      <c r="H19" s="27">
        <v>0</v>
      </c>
      <c r="I19" s="27" t="s">
        <v>138</v>
      </c>
      <c r="J19" s="28" t="s">
        <v>2</v>
      </c>
      <c r="L19" s="2" t="str">
        <f t="shared" si="1"/>
        <v>TC_Ad_Open Users page</v>
      </c>
      <c r="M19" s="2">
        <f t="shared" si="1"/>
        <v>427</v>
      </c>
      <c r="N19" s="2">
        <f t="shared" si="1"/>
        <v>265.07</v>
      </c>
      <c r="O19" s="2">
        <f t="shared" si="1"/>
        <v>2360</v>
      </c>
      <c r="P19" s="2">
        <f t="shared" si="1"/>
        <v>3900</v>
      </c>
      <c r="Q19" s="2">
        <f t="shared" si="1"/>
        <v>4780</v>
      </c>
      <c r="R19" s="2">
        <f t="shared" si="1"/>
        <v>0</v>
      </c>
      <c r="S19" s="2">
        <f t="shared" si="1"/>
        <v>4780</v>
      </c>
      <c r="T19" s="3" t="str">
        <f t="shared" si="1"/>
        <v>-</v>
      </c>
    </row>
    <row r="20" spans="2:20" ht="15" thickBot="1" x14ac:dyDescent="0.35">
      <c r="B20" s="27" t="s">
        <v>30</v>
      </c>
      <c r="C20" s="27">
        <v>427</v>
      </c>
      <c r="D20" s="27">
        <v>115.53</v>
      </c>
      <c r="E20" s="27">
        <v>575.4</v>
      </c>
      <c r="F20" s="27" t="s">
        <v>87</v>
      </c>
      <c r="G20" s="27" t="s">
        <v>184</v>
      </c>
      <c r="H20" s="27">
        <v>2</v>
      </c>
      <c r="I20" s="27" t="s">
        <v>184</v>
      </c>
      <c r="J20" s="28" t="s">
        <v>2</v>
      </c>
      <c r="L20" s="2" t="str">
        <f t="shared" si="1"/>
        <v>TC_Ad_Open USERS menu</v>
      </c>
      <c r="M20" s="2">
        <f t="shared" si="1"/>
        <v>427</v>
      </c>
      <c r="N20" s="2">
        <f t="shared" si="1"/>
        <v>115.53</v>
      </c>
      <c r="O20" s="2">
        <f t="shared" si="1"/>
        <v>575.4</v>
      </c>
      <c r="P20" s="2">
        <f t="shared" si="1"/>
        <v>1590</v>
      </c>
      <c r="Q20" s="2">
        <f t="shared" si="1"/>
        <v>5250</v>
      </c>
      <c r="R20" s="2">
        <f t="shared" si="1"/>
        <v>2</v>
      </c>
      <c r="S20" s="2">
        <f t="shared" si="1"/>
        <v>5250</v>
      </c>
      <c r="T20" s="3" t="str">
        <f t="shared" si="1"/>
        <v>-</v>
      </c>
    </row>
    <row r="21" spans="2:20" ht="15" thickBot="1" x14ac:dyDescent="0.35">
      <c r="B21" s="27" t="s">
        <v>31</v>
      </c>
      <c r="C21" s="27">
        <v>44</v>
      </c>
      <c r="D21" s="27">
        <v>94.46</v>
      </c>
      <c r="E21" s="27">
        <v>889</v>
      </c>
      <c r="F21" s="27">
        <v>889</v>
      </c>
      <c r="G21" s="27">
        <v>889</v>
      </c>
      <c r="H21" s="27">
        <v>6</v>
      </c>
      <c r="I21" s="27">
        <v>889</v>
      </c>
      <c r="J21" s="28" t="s">
        <v>2</v>
      </c>
      <c r="L21" s="2" t="str">
        <f t="shared" si="1"/>
        <v>TC_Ad_Open Home page</v>
      </c>
      <c r="M21" s="2">
        <f t="shared" si="1"/>
        <v>44</v>
      </c>
      <c r="N21" s="2">
        <f t="shared" si="1"/>
        <v>94.46</v>
      </c>
      <c r="O21" s="2">
        <f t="shared" si="1"/>
        <v>889</v>
      </c>
      <c r="P21" s="2">
        <f t="shared" si="1"/>
        <v>889</v>
      </c>
      <c r="Q21" s="2">
        <f t="shared" si="1"/>
        <v>889</v>
      </c>
      <c r="R21" s="2">
        <f t="shared" si="1"/>
        <v>6</v>
      </c>
      <c r="S21" s="2">
        <f t="shared" si="1"/>
        <v>889</v>
      </c>
      <c r="T21" s="3" t="str">
        <f t="shared" si="1"/>
        <v>-</v>
      </c>
    </row>
    <row r="22" spans="2:20" ht="15" thickBot="1" x14ac:dyDescent="0.35">
      <c r="B22" s="27" t="s">
        <v>32</v>
      </c>
      <c r="C22" s="27">
        <v>428</v>
      </c>
      <c r="D22" s="27">
        <v>110.17</v>
      </c>
      <c r="E22" s="27">
        <v>926.9</v>
      </c>
      <c r="F22" s="27" t="s">
        <v>36</v>
      </c>
      <c r="G22" s="27" t="s">
        <v>342</v>
      </c>
      <c r="H22" s="27">
        <v>0</v>
      </c>
      <c r="I22" s="27" t="s">
        <v>342</v>
      </c>
      <c r="J22" s="28" t="s">
        <v>2</v>
      </c>
      <c r="L22" s="2" t="str">
        <f t="shared" si="1"/>
        <v>TC_Ad_Open Admin Page</v>
      </c>
      <c r="M22" s="2">
        <f t="shared" si="1"/>
        <v>428</v>
      </c>
      <c r="N22" s="2">
        <f t="shared" si="1"/>
        <v>110.17</v>
      </c>
      <c r="O22" s="2">
        <f t="shared" si="1"/>
        <v>926.9</v>
      </c>
      <c r="P22" s="2">
        <f t="shared" si="1"/>
        <v>1480</v>
      </c>
      <c r="Q22" s="2">
        <f t="shared" si="1"/>
        <v>2710</v>
      </c>
      <c r="R22" s="2">
        <f t="shared" si="1"/>
        <v>0</v>
      </c>
      <c r="S22" s="2">
        <f t="shared" si="1"/>
        <v>2710</v>
      </c>
      <c r="T22" s="3" t="str">
        <f t="shared" si="1"/>
        <v>-</v>
      </c>
    </row>
    <row r="23" spans="2:20" ht="15" thickBot="1" x14ac:dyDescent="0.35">
      <c r="B23" s="27" t="s">
        <v>35</v>
      </c>
      <c r="C23" s="27">
        <v>44</v>
      </c>
      <c r="D23" s="27">
        <v>93.06</v>
      </c>
      <c r="E23" s="27">
        <v>556.20000000000005</v>
      </c>
      <c r="F23" s="27">
        <v>761</v>
      </c>
      <c r="G23" s="27">
        <v>761</v>
      </c>
      <c r="H23" s="27">
        <v>10</v>
      </c>
      <c r="I23" s="27">
        <v>761</v>
      </c>
      <c r="J23" s="28" t="s">
        <v>2</v>
      </c>
      <c r="L23" s="2" t="str">
        <f t="shared" si="1"/>
        <v>TC_Ad_Login</v>
      </c>
      <c r="M23" s="2">
        <f t="shared" si="1"/>
        <v>44</v>
      </c>
      <c r="N23" s="2">
        <f t="shared" si="1"/>
        <v>93.06</v>
      </c>
      <c r="O23" s="2">
        <f t="shared" si="1"/>
        <v>556.20000000000005</v>
      </c>
      <c r="P23" s="2">
        <f t="shared" si="1"/>
        <v>761</v>
      </c>
      <c r="Q23" s="2">
        <f t="shared" si="1"/>
        <v>761</v>
      </c>
      <c r="R23" s="2">
        <f t="shared" si="1"/>
        <v>10</v>
      </c>
      <c r="S23" s="2">
        <f t="shared" si="1"/>
        <v>761</v>
      </c>
      <c r="T23" s="3" t="str">
        <f t="shared" si="1"/>
        <v>-</v>
      </c>
    </row>
    <row r="24" spans="2:20" ht="15" thickBot="1" x14ac:dyDescent="0.35">
      <c r="B24" s="27" t="s">
        <v>37</v>
      </c>
      <c r="C24" s="27">
        <v>42</v>
      </c>
      <c r="D24" s="27">
        <v>172.24</v>
      </c>
      <c r="E24" s="27">
        <v>876</v>
      </c>
      <c r="F24" s="27">
        <v>876</v>
      </c>
      <c r="G24" s="27">
        <v>876</v>
      </c>
      <c r="H24" s="27">
        <v>7</v>
      </c>
      <c r="I24" s="27">
        <v>876</v>
      </c>
      <c r="J24" s="28" t="s">
        <v>2</v>
      </c>
      <c r="L24" s="2" t="str">
        <f t="shared" si="1"/>
        <v>TC_Ad_LogOff</v>
      </c>
      <c r="M24" s="2">
        <f t="shared" si="1"/>
        <v>42</v>
      </c>
      <c r="N24" s="2">
        <f t="shared" si="1"/>
        <v>172.24</v>
      </c>
      <c r="O24" s="2">
        <f t="shared" si="1"/>
        <v>876</v>
      </c>
      <c r="P24" s="2">
        <f t="shared" si="1"/>
        <v>876</v>
      </c>
      <c r="Q24" s="2">
        <f t="shared" si="1"/>
        <v>876</v>
      </c>
      <c r="R24" s="2">
        <f t="shared" si="1"/>
        <v>7</v>
      </c>
      <c r="S24" s="2">
        <f t="shared" si="1"/>
        <v>876</v>
      </c>
      <c r="T24" s="3" t="str">
        <f t="shared" si="1"/>
        <v>-</v>
      </c>
    </row>
    <row r="25" spans="2:20" ht="15" thickBot="1" x14ac:dyDescent="0.35">
      <c r="B25" s="27" t="s">
        <v>39</v>
      </c>
      <c r="C25" s="27">
        <v>213</v>
      </c>
      <c r="D25" s="27">
        <v>333.53</v>
      </c>
      <c r="E25" s="27" t="s">
        <v>155</v>
      </c>
      <c r="F25" s="27" t="s">
        <v>367</v>
      </c>
      <c r="G25" s="27" t="s">
        <v>368</v>
      </c>
      <c r="H25" s="27">
        <v>7</v>
      </c>
      <c r="I25" s="27" t="s">
        <v>368</v>
      </c>
      <c r="J25" s="28" t="s">
        <v>2</v>
      </c>
      <c r="L25" s="2" t="str">
        <f t="shared" si="1"/>
        <v>TC_Ad_Delete user</v>
      </c>
      <c r="M25" s="2">
        <f t="shared" si="1"/>
        <v>213</v>
      </c>
      <c r="N25" s="2">
        <f t="shared" si="1"/>
        <v>333.53</v>
      </c>
      <c r="O25" s="2">
        <f t="shared" si="1"/>
        <v>1530</v>
      </c>
      <c r="P25" s="2">
        <f t="shared" si="1"/>
        <v>3710</v>
      </c>
      <c r="Q25" s="2">
        <f t="shared" si="1"/>
        <v>7030</v>
      </c>
      <c r="R25" s="2">
        <f t="shared" si="1"/>
        <v>7</v>
      </c>
      <c r="S25" s="2">
        <f t="shared" si="1"/>
        <v>7030</v>
      </c>
      <c r="T25" s="3" t="str">
        <f t="shared" si="1"/>
        <v>-</v>
      </c>
    </row>
    <row r="26" spans="2:20" ht="15" thickBot="1" x14ac:dyDescent="0.35">
      <c r="B26" s="27" t="s">
        <v>49</v>
      </c>
      <c r="C26" s="27">
        <v>213</v>
      </c>
      <c r="D26" s="27">
        <v>360.83</v>
      </c>
      <c r="E26" s="27" t="s">
        <v>22</v>
      </c>
      <c r="F26" s="27" t="s">
        <v>137</v>
      </c>
      <c r="G26" s="27" t="s">
        <v>181</v>
      </c>
      <c r="H26" s="27">
        <v>8</v>
      </c>
      <c r="I26" s="27" t="s">
        <v>181</v>
      </c>
      <c r="J26" s="28" t="s">
        <v>2</v>
      </c>
      <c r="L26" s="2" t="str">
        <f t="shared" si="1"/>
        <v>TC_Ad_Add user</v>
      </c>
      <c r="M26" s="2">
        <f t="shared" si="1"/>
        <v>213</v>
      </c>
      <c r="N26" s="2">
        <f t="shared" si="1"/>
        <v>360.83</v>
      </c>
      <c r="O26" s="2">
        <f t="shared" si="1"/>
        <v>2040</v>
      </c>
      <c r="P26" s="2">
        <f t="shared" si="1"/>
        <v>3000</v>
      </c>
      <c r="Q26" s="2">
        <f t="shared" si="1"/>
        <v>3060</v>
      </c>
      <c r="R26" s="2">
        <f t="shared" si="1"/>
        <v>8</v>
      </c>
      <c r="S26" s="2">
        <f t="shared" si="1"/>
        <v>3060</v>
      </c>
      <c r="T26" s="3" t="str">
        <f t="shared" si="1"/>
        <v>-</v>
      </c>
    </row>
    <row r="27" spans="2:20" ht="15" thickBot="1" x14ac:dyDescent="0.35">
      <c r="B27" s="27" t="s">
        <v>42</v>
      </c>
      <c r="C27" s="27">
        <v>271</v>
      </c>
      <c r="D27" s="27">
        <v>800.41</v>
      </c>
      <c r="E27" s="27" t="s">
        <v>369</v>
      </c>
      <c r="F27" s="27" t="s">
        <v>370</v>
      </c>
      <c r="G27" s="27" t="s">
        <v>371</v>
      </c>
      <c r="H27" s="27">
        <v>0</v>
      </c>
      <c r="I27" s="27" t="s">
        <v>371</v>
      </c>
      <c r="J27" s="28">
        <v>86</v>
      </c>
      <c r="L27" s="2" t="str">
        <f t="shared" si="1"/>
        <v>TC_Ed_Editpost</v>
      </c>
      <c r="M27" s="2">
        <f t="shared" si="1"/>
        <v>271</v>
      </c>
      <c r="N27" s="2">
        <f t="shared" si="1"/>
        <v>800.41</v>
      </c>
      <c r="O27" s="2">
        <f t="shared" si="1"/>
        <v>3230</v>
      </c>
      <c r="P27" s="2">
        <f t="shared" si="1"/>
        <v>7710</v>
      </c>
      <c r="Q27" s="2">
        <f t="shared" si="1"/>
        <v>7780</v>
      </c>
      <c r="R27" s="2">
        <f t="shared" si="1"/>
        <v>0</v>
      </c>
      <c r="S27" s="2">
        <f t="shared" si="1"/>
        <v>7780</v>
      </c>
      <c r="T27" s="3">
        <f t="shared" si="1"/>
        <v>86</v>
      </c>
    </row>
    <row r="28" spans="2:20" ht="15" thickBot="1" x14ac:dyDescent="0.35">
      <c r="B28" s="27" t="s">
        <v>51</v>
      </c>
      <c r="C28" s="27" t="s">
        <v>372</v>
      </c>
      <c r="D28" s="27">
        <v>115.73</v>
      </c>
      <c r="E28" s="27">
        <v>660.2</v>
      </c>
      <c r="F28" s="27" t="s">
        <v>12</v>
      </c>
      <c r="G28" s="27" t="s">
        <v>373</v>
      </c>
      <c r="H28" s="27">
        <v>1</v>
      </c>
      <c r="I28" s="27" t="s">
        <v>373</v>
      </c>
      <c r="J28" s="28">
        <v>26</v>
      </c>
      <c r="L28" s="2" t="str">
        <f t="shared" si="1"/>
        <v>Open Random post</v>
      </c>
      <c r="M28" s="2">
        <f t="shared" si="1"/>
        <v>5280</v>
      </c>
      <c r="N28" s="2">
        <f t="shared" si="1"/>
        <v>115.73</v>
      </c>
      <c r="O28" s="2">
        <f t="shared" si="1"/>
        <v>660.2</v>
      </c>
      <c r="P28" s="2">
        <f t="shared" si="1"/>
        <v>2410</v>
      </c>
      <c r="Q28" s="2">
        <f t="shared" si="1"/>
        <v>5290</v>
      </c>
      <c r="R28" s="2">
        <f t="shared" si="1"/>
        <v>1</v>
      </c>
      <c r="S28" s="2">
        <f t="shared" si="1"/>
        <v>5290</v>
      </c>
      <c r="T28" s="3">
        <f t="shared" si="1"/>
        <v>26</v>
      </c>
    </row>
    <row r="29" spans="2:20" ht="15" thickBot="1" x14ac:dyDescent="0.35">
      <c r="B29" s="27" t="s">
        <v>45</v>
      </c>
      <c r="C29" s="27" t="s">
        <v>130</v>
      </c>
      <c r="D29" s="27">
        <v>189.45</v>
      </c>
      <c r="E29" s="27" t="s">
        <v>135</v>
      </c>
      <c r="F29" s="27" t="s">
        <v>346</v>
      </c>
      <c r="G29" s="27" t="s">
        <v>289</v>
      </c>
      <c r="H29" s="27">
        <v>0</v>
      </c>
      <c r="I29" s="27" t="s">
        <v>289</v>
      </c>
      <c r="J29" s="28">
        <v>13</v>
      </c>
      <c r="L29" s="2" t="str">
        <f t="shared" si="1"/>
        <v>leave a comment</v>
      </c>
      <c r="M29" s="2">
        <f t="shared" si="1"/>
        <v>1660</v>
      </c>
      <c r="N29" s="2">
        <f t="shared" si="1"/>
        <v>189.45</v>
      </c>
      <c r="O29" s="2">
        <f t="shared" si="1"/>
        <v>1000</v>
      </c>
      <c r="P29" s="2">
        <f t="shared" si="1"/>
        <v>2140</v>
      </c>
      <c r="Q29" s="2">
        <f t="shared" si="1"/>
        <v>5900</v>
      </c>
      <c r="R29" s="2">
        <f t="shared" si="1"/>
        <v>0</v>
      </c>
      <c r="S29" s="2">
        <f t="shared" si="1"/>
        <v>5900</v>
      </c>
      <c r="T29" s="3">
        <f t="shared" si="1"/>
        <v>13</v>
      </c>
    </row>
    <row r="30" spans="2:20" ht="15" thickBot="1" x14ac:dyDescent="0.35">
      <c r="B30" s="27" t="s">
        <v>40</v>
      </c>
      <c r="C30" s="27" t="s">
        <v>374</v>
      </c>
      <c r="D30" s="27">
        <v>114.24</v>
      </c>
      <c r="E30" s="27">
        <v>929.3</v>
      </c>
      <c r="F30" s="27" t="s">
        <v>375</v>
      </c>
      <c r="G30" s="27" t="s">
        <v>376</v>
      </c>
      <c r="H30" s="27">
        <v>0</v>
      </c>
      <c r="I30" s="27" t="s">
        <v>376</v>
      </c>
      <c r="J30" s="28">
        <v>7</v>
      </c>
      <c r="L30" s="2" t="str">
        <f t="shared" si="1"/>
        <v>Open first post</v>
      </c>
      <c r="M30" s="2">
        <f t="shared" si="1"/>
        <v>2800</v>
      </c>
      <c r="N30" s="2">
        <f t="shared" si="1"/>
        <v>114.24</v>
      </c>
      <c r="O30" s="2">
        <f t="shared" si="1"/>
        <v>929.3</v>
      </c>
      <c r="P30" s="2">
        <f t="shared" si="1"/>
        <v>1690</v>
      </c>
      <c r="Q30" s="2">
        <f t="shared" si="1"/>
        <v>5200</v>
      </c>
      <c r="R30" s="2">
        <f t="shared" si="1"/>
        <v>0</v>
      </c>
      <c r="S30" s="2">
        <f t="shared" si="1"/>
        <v>5200</v>
      </c>
      <c r="T30" s="3">
        <f t="shared" si="1"/>
        <v>7</v>
      </c>
    </row>
    <row r="31" spans="2:20" ht="15" thickBot="1" x14ac:dyDescent="0.35">
      <c r="B31" s="27" t="s">
        <v>19</v>
      </c>
      <c r="C31" s="27">
        <v>271</v>
      </c>
      <c r="D31" s="27">
        <v>233.14</v>
      </c>
      <c r="E31" s="27" t="s">
        <v>131</v>
      </c>
      <c r="F31" s="27" t="s">
        <v>163</v>
      </c>
      <c r="G31" s="27" t="s">
        <v>305</v>
      </c>
      <c r="H31" s="27">
        <v>2</v>
      </c>
      <c r="I31" s="27" t="s">
        <v>305</v>
      </c>
      <c r="J31" s="28">
        <v>1</v>
      </c>
      <c r="L31" s="2" t="str">
        <f t="shared" ref="L31:T31" si="2">IF(ISERR(FIND(" K",B31,1)),B31,REPLACE(B31,FIND(" K",B31,1),2,"")*1000)</f>
        <v>TC_Ed_Open editpost page</v>
      </c>
      <c r="M31" s="2">
        <f t="shared" si="2"/>
        <v>271</v>
      </c>
      <c r="N31" s="2">
        <f t="shared" si="2"/>
        <v>233.14</v>
      </c>
      <c r="O31" s="2">
        <f t="shared" si="2"/>
        <v>1510</v>
      </c>
      <c r="P31" s="2">
        <f t="shared" si="2"/>
        <v>3600</v>
      </c>
      <c r="Q31" s="2">
        <f t="shared" si="2"/>
        <v>7190</v>
      </c>
      <c r="R31" s="2">
        <f t="shared" si="2"/>
        <v>2</v>
      </c>
      <c r="S31" s="2">
        <f t="shared" si="2"/>
        <v>7190</v>
      </c>
      <c r="T31" s="3">
        <f t="shared" si="2"/>
        <v>1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35.4</v>
      </c>
    </row>
    <row r="35" spans="12:15" x14ac:dyDescent="0.3">
      <c r="L35" t="s">
        <v>120</v>
      </c>
      <c r="M35">
        <v>28.8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82.3</v>
      </c>
    </row>
    <row r="38" spans="12:15" x14ac:dyDescent="0.3">
      <c r="L38" t="s">
        <v>123</v>
      </c>
      <c r="M38">
        <v>90.2</v>
      </c>
    </row>
    <row r="39" spans="12:15" x14ac:dyDescent="0.3">
      <c r="L39" t="s">
        <v>124</v>
      </c>
      <c r="M39">
        <v>83.2</v>
      </c>
    </row>
    <row r="40" spans="12:15" x14ac:dyDescent="0.3">
      <c r="L40" t="s">
        <v>140</v>
      </c>
      <c r="M40" s="32" t="s">
        <v>129</v>
      </c>
      <c r="N40" s="30" t="s">
        <v>355</v>
      </c>
    </row>
    <row r="41" spans="12:15" x14ac:dyDescent="0.3">
      <c r="L41" t="s">
        <v>125</v>
      </c>
      <c r="M41" s="10">
        <f>(O41-N41)/1000</f>
        <v>904.72500000000002</v>
      </c>
      <c r="N41" t="str">
        <f>MID(N40,FIND("&amp;from=",N40,1)+6,13)</f>
        <v>1679499346301</v>
      </c>
      <c r="O41" t="str">
        <f>MID(N40,FIND("&amp;to=",N40,1)+4,13)</f>
        <v>1679500251026</v>
      </c>
    </row>
    <row r="43" spans="12:15" x14ac:dyDescent="0.3">
      <c r="L43" t="s">
        <v>126</v>
      </c>
      <c r="M43">
        <v>26074</v>
      </c>
    </row>
    <row r="44" spans="12:15" x14ac:dyDescent="0.3">
      <c r="L44" t="s">
        <v>127</v>
      </c>
      <c r="M44">
        <v>133</v>
      </c>
    </row>
    <row r="45" spans="12:15" x14ac:dyDescent="0.3">
      <c r="L45" t="s">
        <v>128</v>
      </c>
      <c r="M45" s="9">
        <f>M44/M43*100</f>
        <v>0.51008667638260341</v>
      </c>
    </row>
  </sheetData>
  <hyperlinks>
    <hyperlink ref="N40" r:id="rId1" xr:uid="{B9276C7C-F9E0-4D17-9B45-FC492B4BC034}"/>
  </hyperlinks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2774-23A1-415B-A8CC-51B5F561CD78}">
  <sheetPr>
    <tabColor theme="9" tint="-0.249977111117893"/>
  </sheetPr>
  <dimension ref="B1:T45"/>
  <sheetViews>
    <sheetView workbookViewId="0">
      <selection sqref="A1:XFD1"/>
    </sheetView>
  </sheetViews>
  <sheetFormatPr defaultRowHeight="14.4" x14ac:dyDescent="0.3"/>
  <cols>
    <col min="2" max="2" width="27.109375" customWidth="1"/>
    <col min="4" max="5" width="12" bestFit="1" customWidth="1"/>
    <col min="12" max="12" width="28.5546875" bestFit="1" customWidth="1"/>
    <col min="14" max="14" width="12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")," (DB mode)")</f>
        <v>Aggregate report data for 5000_txt_posts (DB mode)</v>
      </c>
      <c r="L1" s="1" t="s">
        <v>503</v>
      </c>
    </row>
    <row r="2" spans="2:20" ht="20.399999999999999" x14ac:dyDescent="0.3">
      <c r="B2" s="29" t="s">
        <v>52</v>
      </c>
      <c r="C2" s="29" t="s">
        <v>53</v>
      </c>
      <c r="D2" s="29" t="s">
        <v>54</v>
      </c>
      <c r="E2" s="29" t="s">
        <v>55</v>
      </c>
      <c r="F2" s="29" t="s">
        <v>56</v>
      </c>
      <c r="G2" s="29" t="s">
        <v>57</v>
      </c>
      <c r="H2" s="29" t="s">
        <v>58</v>
      </c>
      <c r="I2" s="29" t="s">
        <v>59</v>
      </c>
      <c r="J2" s="29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41.4" thickBot="1" x14ac:dyDescent="0.35">
      <c r="B3" s="27" t="s">
        <v>0</v>
      </c>
      <c r="C3" s="27">
        <v>176</v>
      </c>
      <c r="D3" s="27">
        <v>453.07</v>
      </c>
      <c r="E3" s="27" t="s">
        <v>406</v>
      </c>
      <c r="F3" s="27" t="s">
        <v>407</v>
      </c>
      <c r="G3" s="27" t="s">
        <v>408</v>
      </c>
      <c r="H3" s="27">
        <v>10</v>
      </c>
      <c r="I3" s="27" t="s">
        <v>408</v>
      </c>
      <c r="J3" s="28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176</v>
      </c>
      <c r="N3" s="2">
        <f t="shared" ref="N3:T18" si="0">IF(ISERR(FIND(" K",D3,1)),D3,REPLACE(D3,FIND(" K",D3,1),2,"")*1000)</f>
        <v>453.07</v>
      </c>
      <c r="O3" s="2">
        <f t="shared" si="0"/>
        <v>3610</v>
      </c>
      <c r="P3" s="2">
        <f t="shared" si="0"/>
        <v>5520</v>
      </c>
      <c r="Q3" s="2">
        <f t="shared" si="0"/>
        <v>5560</v>
      </c>
      <c r="R3" s="2">
        <f t="shared" si="0"/>
        <v>10</v>
      </c>
      <c r="S3" s="2">
        <f t="shared" si="0"/>
        <v>5560</v>
      </c>
      <c r="T3" s="3" t="str">
        <f t="shared" si="0"/>
        <v>-</v>
      </c>
    </row>
    <row r="4" spans="2:20" ht="21" thickBot="1" x14ac:dyDescent="0.35">
      <c r="B4" s="27" t="s">
        <v>3</v>
      </c>
      <c r="C4" s="27" t="s">
        <v>136</v>
      </c>
      <c r="D4" s="27">
        <v>843.89</v>
      </c>
      <c r="E4" s="27" t="s">
        <v>393</v>
      </c>
      <c r="F4" s="27" t="s">
        <v>409</v>
      </c>
      <c r="G4" s="27" t="s">
        <v>410</v>
      </c>
      <c r="H4" s="27">
        <v>0</v>
      </c>
      <c r="I4" s="27" t="s">
        <v>410</v>
      </c>
      <c r="J4" s="28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2520</v>
      </c>
      <c r="N4" s="2">
        <f t="shared" si="0"/>
        <v>843.89</v>
      </c>
      <c r="O4" s="2">
        <f t="shared" si="0"/>
        <v>2200</v>
      </c>
      <c r="P4" s="2">
        <f t="shared" si="0"/>
        <v>4280</v>
      </c>
      <c r="Q4" s="2">
        <f t="shared" si="0"/>
        <v>11750</v>
      </c>
      <c r="R4" s="2">
        <f t="shared" si="0"/>
        <v>0</v>
      </c>
      <c r="S4" s="2">
        <f t="shared" si="0"/>
        <v>11750</v>
      </c>
      <c r="T4" s="3" t="str">
        <f t="shared" si="0"/>
        <v>-</v>
      </c>
    </row>
    <row r="5" spans="2:20" ht="31.2" thickBot="1" x14ac:dyDescent="0.35">
      <c r="B5" s="27" t="s">
        <v>5</v>
      </c>
      <c r="C5" s="27">
        <v>602</v>
      </c>
      <c r="D5" s="27">
        <v>256.49</v>
      </c>
      <c r="E5" s="27">
        <v>993.5</v>
      </c>
      <c r="F5" s="27" t="s">
        <v>29</v>
      </c>
      <c r="G5" s="27" t="s">
        <v>411</v>
      </c>
      <c r="H5" s="27">
        <v>9</v>
      </c>
      <c r="I5" s="27" t="s">
        <v>411</v>
      </c>
      <c r="J5" s="28" t="s">
        <v>2</v>
      </c>
      <c r="L5" s="2" t="str">
        <f t="shared" si="1"/>
        <v>TC_Open Random page &gt;1</v>
      </c>
      <c r="M5" s="2">
        <f t="shared" si="1"/>
        <v>602</v>
      </c>
      <c r="N5" s="2">
        <f t="shared" si="0"/>
        <v>256.49</v>
      </c>
      <c r="O5" s="2">
        <f t="shared" si="0"/>
        <v>993.5</v>
      </c>
      <c r="P5" s="2">
        <f t="shared" si="0"/>
        <v>3210</v>
      </c>
      <c r="Q5" s="2">
        <f t="shared" si="0"/>
        <v>11500</v>
      </c>
      <c r="R5" s="2">
        <f t="shared" si="0"/>
        <v>9</v>
      </c>
      <c r="S5" s="2">
        <f t="shared" si="0"/>
        <v>11500</v>
      </c>
      <c r="T5" s="3" t="str">
        <f t="shared" si="0"/>
        <v>-</v>
      </c>
    </row>
    <row r="6" spans="2:20" ht="31.2" thickBot="1" x14ac:dyDescent="0.35">
      <c r="B6" s="27" t="s">
        <v>9</v>
      </c>
      <c r="C6" s="27">
        <v>806</v>
      </c>
      <c r="D6" s="27">
        <v>304.58</v>
      </c>
      <c r="E6" s="27" t="s">
        <v>135</v>
      </c>
      <c r="F6" s="27" t="s">
        <v>412</v>
      </c>
      <c r="G6" s="27" t="s">
        <v>248</v>
      </c>
      <c r="H6" s="27">
        <v>4</v>
      </c>
      <c r="I6" s="27" t="s">
        <v>248</v>
      </c>
      <c r="J6" s="28" t="s">
        <v>2</v>
      </c>
      <c r="L6" s="2" t="str">
        <f t="shared" si="1"/>
        <v>TC_Open Random Date</v>
      </c>
      <c r="M6" s="2">
        <f t="shared" si="1"/>
        <v>806</v>
      </c>
      <c r="N6" s="2">
        <f t="shared" si="0"/>
        <v>304.58</v>
      </c>
      <c r="O6" s="2">
        <f t="shared" si="0"/>
        <v>1000</v>
      </c>
      <c r="P6" s="2">
        <f t="shared" si="0"/>
        <v>6590</v>
      </c>
      <c r="Q6" s="2">
        <f t="shared" si="0"/>
        <v>11370</v>
      </c>
      <c r="R6" s="2">
        <f t="shared" si="0"/>
        <v>4</v>
      </c>
      <c r="S6" s="2">
        <f t="shared" si="0"/>
        <v>11370</v>
      </c>
      <c r="T6" s="3" t="str">
        <f t="shared" si="0"/>
        <v>-</v>
      </c>
    </row>
    <row r="7" spans="2:20" ht="31.2" thickBot="1" x14ac:dyDescent="0.35">
      <c r="B7" s="27" t="s">
        <v>11</v>
      </c>
      <c r="C7" s="27" t="s">
        <v>112</v>
      </c>
      <c r="D7" s="27">
        <v>230.23</v>
      </c>
      <c r="E7" s="27">
        <v>826.4</v>
      </c>
      <c r="F7" s="27" t="s">
        <v>349</v>
      </c>
      <c r="G7" s="27" t="s">
        <v>413</v>
      </c>
      <c r="H7" s="27">
        <v>0</v>
      </c>
      <c r="I7" s="27" t="s">
        <v>414</v>
      </c>
      <c r="J7" s="28" t="s">
        <v>2</v>
      </c>
      <c r="L7" s="2" t="str">
        <f t="shared" si="1"/>
        <v>TC_Open Predefined Date</v>
      </c>
      <c r="M7" s="2">
        <f t="shared" si="1"/>
        <v>2550</v>
      </c>
      <c r="N7" s="2">
        <f t="shared" si="0"/>
        <v>230.23</v>
      </c>
      <c r="O7" s="2">
        <f t="shared" si="0"/>
        <v>826.4</v>
      </c>
      <c r="P7" s="2">
        <f t="shared" si="0"/>
        <v>4010</v>
      </c>
      <c r="Q7" s="2">
        <f t="shared" si="0"/>
        <v>11550</v>
      </c>
      <c r="R7" s="2">
        <f t="shared" si="0"/>
        <v>0</v>
      </c>
      <c r="S7" s="2">
        <f t="shared" si="0"/>
        <v>11560</v>
      </c>
      <c r="T7" s="3" t="str">
        <f t="shared" si="0"/>
        <v>-</v>
      </c>
    </row>
    <row r="8" spans="2:20" ht="31.2" thickBot="1" x14ac:dyDescent="0.35">
      <c r="B8" s="27" t="s">
        <v>13</v>
      </c>
      <c r="C8" s="27">
        <v>817</v>
      </c>
      <c r="D8" s="27">
        <v>226.33</v>
      </c>
      <c r="E8" s="27">
        <v>764.2</v>
      </c>
      <c r="F8" s="27" t="s">
        <v>82</v>
      </c>
      <c r="G8" s="27" t="s">
        <v>415</v>
      </c>
      <c r="H8" s="27">
        <v>10</v>
      </c>
      <c r="I8" s="27" t="s">
        <v>415</v>
      </c>
      <c r="J8" s="28" t="s">
        <v>2</v>
      </c>
      <c r="L8" s="2" t="str">
        <f t="shared" si="1"/>
        <v>TC_Open Large Calendar</v>
      </c>
      <c r="M8" s="2">
        <f t="shared" si="1"/>
        <v>817</v>
      </c>
      <c r="N8" s="2">
        <f t="shared" si="0"/>
        <v>226.33</v>
      </c>
      <c r="O8" s="2">
        <f t="shared" si="0"/>
        <v>764.2</v>
      </c>
      <c r="P8" s="2">
        <f t="shared" si="0"/>
        <v>1060</v>
      </c>
      <c r="Q8" s="2">
        <f t="shared" si="0"/>
        <v>11360</v>
      </c>
      <c r="R8" s="2">
        <f t="shared" si="0"/>
        <v>10</v>
      </c>
      <c r="S8" s="2">
        <f t="shared" si="0"/>
        <v>11360</v>
      </c>
      <c r="T8" s="3" t="str">
        <f t="shared" si="0"/>
        <v>-</v>
      </c>
    </row>
    <row r="9" spans="2:20" ht="31.2" thickBot="1" x14ac:dyDescent="0.35">
      <c r="B9" s="27" t="s">
        <v>15</v>
      </c>
      <c r="C9" s="27" t="s">
        <v>365</v>
      </c>
      <c r="D9" s="27">
        <v>237.79</v>
      </c>
      <c r="E9" s="27">
        <v>826.3</v>
      </c>
      <c r="F9" s="27" t="s">
        <v>315</v>
      </c>
      <c r="G9" s="27" t="s">
        <v>413</v>
      </c>
      <c r="H9" s="27">
        <v>9</v>
      </c>
      <c r="I9" s="27" t="s">
        <v>413</v>
      </c>
      <c r="J9" s="28" t="s">
        <v>2</v>
      </c>
      <c r="L9" s="2" t="str">
        <f t="shared" si="1"/>
        <v>TC_Open Home page</v>
      </c>
      <c r="M9" s="2">
        <f t="shared" si="1"/>
        <v>1240</v>
      </c>
      <c r="N9" s="2">
        <f t="shared" si="0"/>
        <v>237.79</v>
      </c>
      <c r="O9" s="2">
        <f t="shared" si="0"/>
        <v>826.3</v>
      </c>
      <c r="P9" s="2">
        <f t="shared" si="0"/>
        <v>3180</v>
      </c>
      <c r="Q9" s="2">
        <f t="shared" si="0"/>
        <v>11550</v>
      </c>
      <c r="R9" s="2">
        <f t="shared" si="0"/>
        <v>9</v>
      </c>
      <c r="S9" s="2">
        <f t="shared" si="0"/>
        <v>11550</v>
      </c>
      <c r="T9" s="3" t="str">
        <f t="shared" si="0"/>
        <v>-</v>
      </c>
    </row>
    <row r="10" spans="2:20" ht="21" thickBot="1" x14ac:dyDescent="0.35">
      <c r="B10" s="27" t="s">
        <v>16</v>
      </c>
      <c r="C10" s="27">
        <v>280</v>
      </c>
      <c r="D10" s="27">
        <v>225.03</v>
      </c>
      <c r="E10" s="27">
        <v>547.79999999999995</v>
      </c>
      <c r="F10" s="27" t="s">
        <v>226</v>
      </c>
      <c r="G10" s="27" t="s">
        <v>165</v>
      </c>
      <c r="H10" s="27">
        <v>4</v>
      </c>
      <c r="I10" s="27" t="s">
        <v>165</v>
      </c>
      <c r="J10" s="28" t="s">
        <v>2</v>
      </c>
      <c r="L10" s="2" t="str">
        <f t="shared" si="1"/>
        <v>TC_Open Contacts</v>
      </c>
      <c r="M10" s="2">
        <f t="shared" si="1"/>
        <v>280</v>
      </c>
      <c r="N10" s="2">
        <f t="shared" si="0"/>
        <v>225.03</v>
      </c>
      <c r="O10" s="2">
        <f t="shared" si="0"/>
        <v>547.79999999999995</v>
      </c>
      <c r="P10" s="2">
        <f t="shared" si="0"/>
        <v>1860</v>
      </c>
      <c r="Q10" s="2">
        <f t="shared" si="0"/>
        <v>2790</v>
      </c>
      <c r="R10" s="2">
        <f t="shared" si="0"/>
        <v>4</v>
      </c>
      <c r="S10" s="2">
        <f t="shared" si="0"/>
        <v>2790</v>
      </c>
      <c r="T10" s="3" t="str">
        <f t="shared" si="0"/>
        <v>-</v>
      </c>
    </row>
    <row r="11" spans="2:20" ht="31.2" thickBot="1" x14ac:dyDescent="0.35">
      <c r="B11" s="27" t="s">
        <v>18</v>
      </c>
      <c r="C11" s="27">
        <v>6</v>
      </c>
      <c r="D11" s="27">
        <v>325.33</v>
      </c>
      <c r="E11" s="27" t="s">
        <v>189</v>
      </c>
      <c r="F11" s="27" t="s">
        <v>189</v>
      </c>
      <c r="G11" s="27" t="s">
        <v>189</v>
      </c>
      <c r="H11" s="27">
        <v>58</v>
      </c>
      <c r="I11" s="27" t="s">
        <v>189</v>
      </c>
      <c r="J11" s="28" t="s">
        <v>2</v>
      </c>
      <c r="L11" s="2" t="str">
        <f t="shared" si="1"/>
        <v>TC_Ed_Open login page</v>
      </c>
      <c r="M11" s="2">
        <f t="shared" si="1"/>
        <v>6</v>
      </c>
      <c r="N11" s="2">
        <f t="shared" si="0"/>
        <v>325.33</v>
      </c>
      <c r="O11" s="2">
        <f t="shared" si="0"/>
        <v>1500</v>
      </c>
      <c r="P11" s="2">
        <f t="shared" si="0"/>
        <v>1500</v>
      </c>
      <c r="Q11" s="2">
        <f t="shared" si="0"/>
        <v>1500</v>
      </c>
      <c r="R11" s="2">
        <f t="shared" si="0"/>
        <v>58</v>
      </c>
      <c r="S11" s="2">
        <f t="shared" si="0"/>
        <v>1500</v>
      </c>
      <c r="T11" s="3" t="str">
        <f t="shared" si="0"/>
        <v>-</v>
      </c>
    </row>
    <row r="12" spans="2:20" ht="41.4" thickBot="1" x14ac:dyDescent="0.35">
      <c r="B12" s="27" t="s">
        <v>21</v>
      </c>
      <c r="C12" s="27">
        <v>210</v>
      </c>
      <c r="D12" s="27">
        <v>267.76</v>
      </c>
      <c r="E12" s="27" t="s">
        <v>193</v>
      </c>
      <c r="F12" s="27" t="s">
        <v>416</v>
      </c>
      <c r="G12" s="27" t="s">
        <v>34</v>
      </c>
      <c r="H12" s="27">
        <v>8</v>
      </c>
      <c r="I12" s="27" t="s">
        <v>34</v>
      </c>
      <c r="J12" s="28" t="s">
        <v>2</v>
      </c>
      <c r="L12" s="2" t="str">
        <f t="shared" si="1"/>
        <v>TC_Ed_Open Random post</v>
      </c>
      <c r="M12" s="2">
        <f t="shared" si="1"/>
        <v>210</v>
      </c>
      <c r="N12" s="2">
        <f t="shared" si="0"/>
        <v>267.76</v>
      </c>
      <c r="O12" s="2">
        <f t="shared" si="0"/>
        <v>1130</v>
      </c>
      <c r="P12" s="2">
        <f t="shared" si="0"/>
        <v>1340</v>
      </c>
      <c r="Q12" s="2">
        <f t="shared" si="0"/>
        <v>2530</v>
      </c>
      <c r="R12" s="2">
        <f t="shared" si="0"/>
        <v>8</v>
      </c>
      <c r="S12" s="2">
        <f t="shared" si="0"/>
        <v>2530</v>
      </c>
      <c r="T12" s="3" t="str">
        <f t="shared" si="0"/>
        <v>-</v>
      </c>
    </row>
    <row r="13" spans="2:20" ht="41.4" thickBot="1" x14ac:dyDescent="0.35">
      <c r="B13" s="27" t="s">
        <v>23</v>
      </c>
      <c r="C13" s="27">
        <v>212</v>
      </c>
      <c r="D13" s="27">
        <v>384.77</v>
      </c>
      <c r="E13" s="27" t="s">
        <v>353</v>
      </c>
      <c r="F13" s="27" t="s">
        <v>417</v>
      </c>
      <c r="G13" s="27" t="s">
        <v>418</v>
      </c>
      <c r="H13" s="27">
        <v>5</v>
      </c>
      <c r="I13" s="27" t="s">
        <v>418</v>
      </c>
      <c r="J13" s="28" t="s">
        <v>2</v>
      </c>
      <c r="L13" s="2" t="str">
        <f t="shared" si="1"/>
        <v>TC_Ed_Open Predefined Date</v>
      </c>
      <c r="M13" s="2">
        <f t="shared" si="1"/>
        <v>212</v>
      </c>
      <c r="N13" s="2">
        <f t="shared" si="0"/>
        <v>384.77</v>
      </c>
      <c r="O13" s="2">
        <f t="shared" si="0"/>
        <v>1460</v>
      </c>
      <c r="P13" s="2">
        <f t="shared" si="0"/>
        <v>9900</v>
      </c>
      <c r="Q13" s="2">
        <f t="shared" si="0"/>
        <v>11330</v>
      </c>
      <c r="R13" s="2">
        <f t="shared" si="0"/>
        <v>5</v>
      </c>
      <c r="S13" s="2">
        <f t="shared" si="0"/>
        <v>11330</v>
      </c>
      <c r="T13" s="3" t="str">
        <f t="shared" si="0"/>
        <v>-</v>
      </c>
    </row>
    <row r="14" spans="2:20" ht="15" thickBot="1" x14ac:dyDescent="0.35">
      <c r="B14" s="27" t="s">
        <v>24</v>
      </c>
      <c r="C14" s="27">
        <v>6</v>
      </c>
      <c r="D14" s="27">
        <v>114.49</v>
      </c>
      <c r="E14" s="27">
        <v>238</v>
      </c>
      <c r="F14" s="27">
        <v>238</v>
      </c>
      <c r="G14" s="27">
        <v>238</v>
      </c>
      <c r="H14" s="27">
        <v>25</v>
      </c>
      <c r="I14" s="27">
        <v>238</v>
      </c>
      <c r="J14" s="28" t="s">
        <v>2</v>
      </c>
      <c r="L14" s="2" t="str">
        <f>IF(ISERR(FIND(" K",B14,1)),B14,REPLACE(B14,FIND(" K",B14,1),2,"")*1000)</f>
        <v>TC_Ed_Open Home page</v>
      </c>
      <c r="M14" s="2">
        <f t="shared" si="1"/>
        <v>6</v>
      </c>
      <c r="N14" s="2">
        <f t="shared" si="0"/>
        <v>114.49</v>
      </c>
      <c r="O14" s="2">
        <f t="shared" si="0"/>
        <v>238</v>
      </c>
      <c r="P14" s="2">
        <f t="shared" si="0"/>
        <v>238</v>
      </c>
      <c r="Q14" s="2">
        <f t="shared" si="0"/>
        <v>238</v>
      </c>
      <c r="R14" s="2">
        <f t="shared" si="0"/>
        <v>25</v>
      </c>
      <c r="S14" s="2">
        <f t="shared" si="0"/>
        <v>238</v>
      </c>
      <c r="T14" s="3" t="str">
        <f t="shared" si="0"/>
        <v>-</v>
      </c>
    </row>
    <row r="15" spans="2:20" ht="15" thickBot="1" x14ac:dyDescent="0.35">
      <c r="B15" s="27" t="s">
        <v>25</v>
      </c>
      <c r="C15" s="27">
        <v>6</v>
      </c>
      <c r="D15" s="27">
        <v>149.01</v>
      </c>
      <c r="E15" s="27">
        <v>856</v>
      </c>
      <c r="F15" s="27">
        <v>856</v>
      </c>
      <c r="G15" s="27">
        <v>856</v>
      </c>
      <c r="H15" s="27">
        <v>20</v>
      </c>
      <c r="I15" s="27">
        <v>856</v>
      </c>
      <c r="J15" s="28" t="s">
        <v>2</v>
      </c>
      <c r="L15" s="2" t="str">
        <f t="shared" si="1"/>
        <v>TC_Ed_Login</v>
      </c>
      <c r="M15" s="2">
        <f t="shared" si="1"/>
        <v>6</v>
      </c>
      <c r="N15" s="2">
        <f t="shared" si="0"/>
        <v>149.01</v>
      </c>
      <c r="O15" s="2">
        <f t="shared" si="0"/>
        <v>856</v>
      </c>
      <c r="P15" s="2">
        <f t="shared" si="0"/>
        <v>856</v>
      </c>
      <c r="Q15" s="2">
        <f t="shared" si="0"/>
        <v>856</v>
      </c>
      <c r="R15" s="2">
        <f t="shared" si="0"/>
        <v>20</v>
      </c>
      <c r="S15" s="2">
        <f t="shared" si="0"/>
        <v>856</v>
      </c>
      <c r="T15" s="3" t="str">
        <f t="shared" si="0"/>
        <v>-</v>
      </c>
    </row>
    <row r="16" spans="2:20" ht="15" thickBot="1" x14ac:dyDescent="0.35">
      <c r="B16" s="27" t="s">
        <v>26</v>
      </c>
      <c r="C16" s="27">
        <v>4</v>
      </c>
      <c r="D16" s="27">
        <v>444.17</v>
      </c>
      <c r="E16" s="27">
        <v>635</v>
      </c>
      <c r="F16" s="27">
        <v>635</v>
      </c>
      <c r="G16" s="27">
        <v>635</v>
      </c>
      <c r="H16" s="27">
        <v>348</v>
      </c>
      <c r="I16" s="27">
        <v>635</v>
      </c>
      <c r="J16" s="28" t="s">
        <v>2</v>
      </c>
      <c r="L16" s="2" t="str">
        <f t="shared" si="1"/>
        <v>TC_Ed_LogOff</v>
      </c>
      <c r="M16" s="2">
        <f t="shared" si="1"/>
        <v>4</v>
      </c>
      <c r="N16" s="2">
        <f t="shared" si="0"/>
        <v>444.17</v>
      </c>
      <c r="O16" s="2">
        <f t="shared" si="0"/>
        <v>635</v>
      </c>
      <c r="P16" s="2">
        <f t="shared" si="0"/>
        <v>635</v>
      </c>
      <c r="Q16" s="2">
        <f t="shared" si="0"/>
        <v>635</v>
      </c>
      <c r="R16" s="2">
        <f t="shared" si="0"/>
        <v>348</v>
      </c>
      <c r="S16" s="2">
        <f t="shared" si="0"/>
        <v>635</v>
      </c>
      <c r="T16" s="3" t="str">
        <f t="shared" si="0"/>
        <v>-</v>
      </c>
    </row>
    <row r="17" spans="2:20" ht="15" thickBot="1" x14ac:dyDescent="0.35">
      <c r="B17" s="27" t="s">
        <v>27</v>
      </c>
      <c r="C17" s="27">
        <v>34</v>
      </c>
      <c r="D17" s="27">
        <v>527.80999999999995</v>
      </c>
      <c r="E17" s="27" t="s">
        <v>67</v>
      </c>
      <c r="F17" s="27" t="s">
        <v>419</v>
      </c>
      <c r="G17" s="27" t="s">
        <v>419</v>
      </c>
      <c r="H17" s="27">
        <v>41</v>
      </c>
      <c r="I17" s="27" t="s">
        <v>419</v>
      </c>
      <c r="J17" s="28" t="s">
        <v>2</v>
      </c>
      <c r="L17" s="2" t="str">
        <f t="shared" si="1"/>
        <v>TC_Ad_Open login page</v>
      </c>
      <c r="M17" s="2">
        <f t="shared" si="1"/>
        <v>34</v>
      </c>
      <c r="N17" s="2">
        <f t="shared" si="0"/>
        <v>527.80999999999995</v>
      </c>
      <c r="O17" s="2">
        <f t="shared" si="0"/>
        <v>1670</v>
      </c>
      <c r="P17" s="2">
        <f t="shared" si="0"/>
        <v>1840</v>
      </c>
      <c r="Q17" s="2">
        <f t="shared" si="0"/>
        <v>1840</v>
      </c>
      <c r="R17" s="2">
        <f t="shared" si="0"/>
        <v>41</v>
      </c>
      <c r="S17" s="2">
        <f t="shared" si="0"/>
        <v>1840</v>
      </c>
      <c r="T17" s="3" t="str">
        <f t="shared" si="0"/>
        <v>-</v>
      </c>
    </row>
    <row r="18" spans="2:20" ht="15" thickBot="1" x14ac:dyDescent="0.35">
      <c r="B18" s="27" t="s">
        <v>28</v>
      </c>
      <c r="C18" s="27">
        <v>336</v>
      </c>
      <c r="D18" s="27">
        <v>654.75</v>
      </c>
      <c r="E18" s="27" t="s">
        <v>420</v>
      </c>
      <c r="F18" s="27" t="s">
        <v>258</v>
      </c>
      <c r="G18" s="27" t="s">
        <v>248</v>
      </c>
      <c r="H18" s="27">
        <v>12</v>
      </c>
      <c r="I18" s="27" t="s">
        <v>248</v>
      </c>
      <c r="J18" s="28" t="s">
        <v>2</v>
      </c>
      <c r="L18" s="2" t="str">
        <f t="shared" si="1"/>
        <v>TC_Ad_Open Users page</v>
      </c>
      <c r="M18" s="2">
        <f t="shared" si="1"/>
        <v>336</v>
      </c>
      <c r="N18" s="2">
        <f t="shared" si="0"/>
        <v>654.75</v>
      </c>
      <c r="O18" s="2">
        <f t="shared" si="0"/>
        <v>4370</v>
      </c>
      <c r="P18" s="2">
        <f t="shared" si="0"/>
        <v>6850</v>
      </c>
      <c r="Q18" s="2">
        <f t="shared" si="0"/>
        <v>11370</v>
      </c>
      <c r="R18" s="2">
        <f t="shared" si="0"/>
        <v>12</v>
      </c>
      <c r="S18" s="2">
        <f t="shared" si="0"/>
        <v>11370</v>
      </c>
      <c r="T18" s="3" t="str">
        <f t="shared" si="0"/>
        <v>-</v>
      </c>
    </row>
    <row r="19" spans="2:20" ht="15" thickBot="1" x14ac:dyDescent="0.35">
      <c r="B19" s="27" t="s">
        <v>30</v>
      </c>
      <c r="C19" s="27">
        <v>336</v>
      </c>
      <c r="D19" s="27">
        <v>327.77</v>
      </c>
      <c r="E19" s="27" t="s">
        <v>254</v>
      </c>
      <c r="F19" s="27" t="s">
        <v>276</v>
      </c>
      <c r="G19" s="27" t="s">
        <v>276</v>
      </c>
      <c r="H19" s="27">
        <v>2</v>
      </c>
      <c r="I19" s="27" t="s">
        <v>276</v>
      </c>
      <c r="J19" s="28" t="s">
        <v>2</v>
      </c>
      <c r="L19" s="2" t="str">
        <f t="shared" si="1"/>
        <v>TC_Ad_Open USERS menu</v>
      </c>
      <c r="M19" s="2">
        <f t="shared" si="1"/>
        <v>336</v>
      </c>
      <c r="N19" s="2">
        <f t="shared" si="1"/>
        <v>327.77</v>
      </c>
      <c r="O19" s="2">
        <f t="shared" si="1"/>
        <v>1080</v>
      </c>
      <c r="P19" s="2">
        <f t="shared" si="1"/>
        <v>4550</v>
      </c>
      <c r="Q19" s="2">
        <f t="shared" si="1"/>
        <v>4550</v>
      </c>
      <c r="R19" s="2">
        <f t="shared" si="1"/>
        <v>2</v>
      </c>
      <c r="S19" s="2">
        <f t="shared" si="1"/>
        <v>4550</v>
      </c>
      <c r="T19" s="3" t="str">
        <f t="shared" si="1"/>
        <v>-</v>
      </c>
    </row>
    <row r="20" spans="2:20" ht="15" thickBot="1" x14ac:dyDescent="0.35">
      <c r="B20" s="27" t="s">
        <v>31</v>
      </c>
      <c r="C20" s="27">
        <v>34</v>
      </c>
      <c r="D20" s="27">
        <v>164.14</v>
      </c>
      <c r="E20" s="27">
        <v>896</v>
      </c>
      <c r="F20" s="27">
        <v>896</v>
      </c>
      <c r="G20" s="27">
        <v>896</v>
      </c>
      <c r="H20" s="27">
        <v>11</v>
      </c>
      <c r="I20" s="27">
        <v>896</v>
      </c>
      <c r="J20" s="28" t="s">
        <v>2</v>
      </c>
      <c r="L20" s="2" t="str">
        <f t="shared" si="1"/>
        <v>TC_Ad_Open Home page</v>
      </c>
      <c r="M20" s="2">
        <f t="shared" si="1"/>
        <v>34</v>
      </c>
      <c r="N20" s="2">
        <f t="shared" si="1"/>
        <v>164.14</v>
      </c>
      <c r="O20" s="2">
        <f t="shared" si="1"/>
        <v>896</v>
      </c>
      <c r="P20" s="2">
        <f t="shared" si="1"/>
        <v>896</v>
      </c>
      <c r="Q20" s="2">
        <f t="shared" si="1"/>
        <v>896</v>
      </c>
      <c r="R20" s="2">
        <f t="shared" si="1"/>
        <v>11</v>
      </c>
      <c r="S20" s="2">
        <f t="shared" si="1"/>
        <v>896</v>
      </c>
      <c r="T20" s="3" t="str">
        <f t="shared" si="1"/>
        <v>-</v>
      </c>
    </row>
    <row r="21" spans="2:20" ht="15" thickBot="1" x14ac:dyDescent="0.35">
      <c r="B21" s="27" t="s">
        <v>32</v>
      </c>
      <c r="C21" s="27">
        <v>336</v>
      </c>
      <c r="D21" s="27">
        <v>294.43</v>
      </c>
      <c r="E21" s="27" t="s">
        <v>135</v>
      </c>
      <c r="F21" s="27" t="s">
        <v>421</v>
      </c>
      <c r="G21" s="27" t="s">
        <v>421</v>
      </c>
      <c r="H21" s="27">
        <v>2</v>
      </c>
      <c r="I21" s="27" t="s">
        <v>421</v>
      </c>
      <c r="J21" s="28" t="s">
        <v>2</v>
      </c>
      <c r="L21" s="2" t="str">
        <f t="shared" si="1"/>
        <v>TC_Ad_Open Admin Page</v>
      </c>
      <c r="M21" s="2">
        <f t="shared" si="1"/>
        <v>336</v>
      </c>
      <c r="N21" s="2">
        <f t="shared" si="1"/>
        <v>294.43</v>
      </c>
      <c r="O21" s="2">
        <f t="shared" si="1"/>
        <v>1000</v>
      </c>
      <c r="P21" s="2">
        <f t="shared" si="1"/>
        <v>3940</v>
      </c>
      <c r="Q21" s="2">
        <f t="shared" si="1"/>
        <v>3940</v>
      </c>
      <c r="R21" s="2">
        <f t="shared" si="1"/>
        <v>2</v>
      </c>
      <c r="S21" s="2">
        <f t="shared" si="1"/>
        <v>3940</v>
      </c>
      <c r="T21" s="3" t="str">
        <f t="shared" si="1"/>
        <v>-</v>
      </c>
    </row>
    <row r="22" spans="2:20" ht="15" thickBot="1" x14ac:dyDescent="0.35">
      <c r="B22" s="27" t="s">
        <v>35</v>
      </c>
      <c r="C22" s="27">
        <v>34</v>
      </c>
      <c r="D22" s="27">
        <v>388.79</v>
      </c>
      <c r="E22" s="27" t="s">
        <v>422</v>
      </c>
      <c r="F22" s="27" t="s">
        <v>423</v>
      </c>
      <c r="G22" s="27" t="s">
        <v>423</v>
      </c>
      <c r="H22" s="27">
        <v>16</v>
      </c>
      <c r="I22" s="27" t="s">
        <v>423</v>
      </c>
      <c r="J22" s="28" t="s">
        <v>2</v>
      </c>
      <c r="L22" s="2" t="str">
        <f t="shared" si="1"/>
        <v>TC_Ad_Login</v>
      </c>
      <c r="M22" s="2">
        <f t="shared" si="1"/>
        <v>34</v>
      </c>
      <c r="N22" s="2">
        <f t="shared" si="1"/>
        <v>388.79</v>
      </c>
      <c r="O22" s="2">
        <f t="shared" si="1"/>
        <v>2090</v>
      </c>
      <c r="P22" s="2">
        <f t="shared" si="1"/>
        <v>2470</v>
      </c>
      <c r="Q22" s="2">
        <f t="shared" si="1"/>
        <v>2470</v>
      </c>
      <c r="R22" s="2">
        <f t="shared" si="1"/>
        <v>16</v>
      </c>
      <c r="S22" s="2">
        <f t="shared" si="1"/>
        <v>2470</v>
      </c>
      <c r="T22" s="3" t="str">
        <f t="shared" si="1"/>
        <v>-</v>
      </c>
    </row>
    <row r="23" spans="2:20" ht="15" thickBot="1" x14ac:dyDescent="0.35">
      <c r="B23" s="27" t="s">
        <v>37</v>
      </c>
      <c r="C23" s="27">
        <v>32</v>
      </c>
      <c r="D23" s="27">
        <v>365.59</v>
      </c>
      <c r="E23" s="27" t="s">
        <v>365</v>
      </c>
      <c r="F23" s="27" t="s">
        <v>365</v>
      </c>
      <c r="G23" s="27" t="s">
        <v>365</v>
      </c>
      <c r="H23" s="27">
        <v>14</v>
      </c>
      <c r="I23" s="27" t="s">
        <v>365</v>
      </c>
      <c r="J23" s="28" t="s">
        <v>2</v>
      </c>
      <c r="L23" s="2" t="str">
        <f t="shared" si="1"/>
        <v>TC_Ad_LogOff</v>
      </c>
      <c r="M23" s="2">
        <f t="shared" si="1"/>
        <v>32</v>
      </c>
      <c r="N23" s="2">
        <f t="shared" si="1"/>
        <v>365.59</v>
      </c>
      <c r="O23" s="2">
        <f t="shared" si="1"/>
        <v>1240</v>
      </c>
      <c r="P23" s="2">
        <f t="shared" si="1"/>
        <v>1240</v>
      </c>
      <c r="Q23" s="2">
        <f t="shared" si="1"/>
        <v>1240</v>
      </c>
      <c r="R23" s="2">
        <f t="shared" si="1"/>
        <v>14</v>
      </c>
      <c r="S23" s="2">
        <f t="shared" si="1"/>
        <v>1240</v>
      </c>
      <c r="T23" s="3" t="str">
        <f t="shared" si="1"/>
        <v>-</v>
      </c>
    </row>
    <row r="24" spans="2:20" ht="15" thickBot="1" x14ac:dyDescent="0.35">
      <c r="B24" s="27" t="s">
        <v>39</v>
      </c>
      <c r="C24" s="27">
        <v>172</v>
      </c>
      <c r="D24" s="27">
        <v>832.44</v>
      </c>
      <c r="E24" s="27" t="s">
        <v>424</v>
      </c>
      <c r="F24" s="27" t="s">
        <v>425</v>
      </c>
      <c r="G24" s="27" t="s">
        <v>425</v>
      </c>
      <c r="H24" s="27">
        <v>12</v>
      </c>
      <c r="I24" s="27" t="s">
        <v>425</v>
      </c>
      <c r="J24" s="28" t="s">
        <v>2</v>
      </c>
      <c r="L24" s="2" t="str">
        <f t="shared" si="1"/>
        <v>TC_Ad_Delete user</v>
      </c>
      <c r="M24" s="2">
        <f t="shared" si="1"/>
        <v>172</v>
      </c>
      <c r="N24" s="2">
        <f t="shared" si="1"/>
        <v>832.44</v>
      </c>
      <c r="O24" s="2">
        <f t="shared" si="1"/>
        <v>2870</v>
      </c>
      <c r="P24" s="2">
        <f t="shared" si="1"/>
        <v>12230</v>
      </c>
      <c r="Q24" s="2">
        <f t="shared" si="1"/>
        <v>12230</v>
      </c>
      <c r="R24" s="2">
        <f t="shared" si="1"/>
        <v>12</v>
      </c>
      <c r="S24" s="2">
        <f t="shared" si="1"/>
        <v>12230</v>
      </c>
      <c r="T24" s="3" t="str">
        <f t="shared" si="1"/>
        <v>-</v>
      </c>
    </row>
    <row r="25" spans="2:20" ht="15" thickBot="1" x14ac:dyDescent="0.35">
      <c r="B25" s="27" t="s">
        <v>42</v>
      </c>
      <c r="C25" s="27">
        <v>211</v>
      </c>
      <c r="D25" s="27" t="s">
        <v>266</v>
      </c>
      <c r="E25" s="27" t="s">
        <v>426</v>
      </c>
      <c r="F25" s="27" t="s">
        <v>427</v>
      </c>
      <c r="G25" s="27" t="s">
        <v>427</v>
      </c>
      <c r="H25" s="27">
        <v>258</v>
      </c>
      <c r="I25" s="27" t="s">
        <v>427</v>
      </c>
      <c r="J25" s="28">
        <v>98</v>
      </c>
      <c r="L25" s="2" t="str">
        <f t="shared" si="1"/>
        <v>TC_Ed_Editpost</v>
      </c>
      <c r="M25" s="2">
        <f t="shared" si="1"/>
        <v>211</v>
      </c>
      <c r="N25" s="2">
        <f t="shared" si="1"/>
        <v>2280</v>
      </c>
      <c r="O25" s="2">
        <f t="shared" si="1"/>
        <v>7240</v>
      </c>
      <c r="P25" s="2">
        <f t="shared" si="1"/>
        <v>8670</v>
      </c>
      <c r="Q25" s="2">
        <f t="shared" si="1"/>
        <v>8670</v>
      </c>
      <c r="R25" s="2">
        <f t="shared" si="1"/>
        <v>258</v>
      </c>
      <c r="S25" s="2">
        <f t="shared" si="1"/>
        <v>8670</v>
      </c>
      <c r="T25" s="3">
        <f t="shared" si="1"/>
        <v>98</v>
      </c>
    </row>
    <row r="26" spans="2:20" ht="15" thickBot="1" x14ac:dyDescent="0.35">
      <c r="B26" s="27" t="s">
        <v>45</v>
      </c>
      <c r="C26" s="27" t="s">
        <v>428</v>
      </c>
      <c r="D26" s="27" t="s">
        <v>307</v>
      </c>
      <c r="E26" s="27" t="s">
        <v>429</v>
      </c>
      <c r="F26" s="27" t="s">
        <v>295</v>
      </c>
      <c r="G26" s="27" t="s">
        <v>430</v>
      </c>
      <c r="H26" s="27">
        <v>0</v>
      </c>
      <c r="I26" s="27" t="s">
        <v>430</v>
      </c>
      <c r="J26" s="28">
        <v>19</v>
      </c>
      <c r="L26" s="2" t="str">
        <f t="shared" si="1"/>
        <v>leave a comment</v>
      </c>
      <c r="M26" s="2">
        <f t="shared" si="1"/>
        <v>1070</v>
      </c>
      <c r="N26" s="2">
        <f t="shared" si="1"/>
        <v>1470</v>
      </c>
      <c r="O26" s="2">
        <f t="shared" si="1"/>
        <v>4840</v>
      </c>
      <c r="P26" s="2">
        <f t="shared" si="1"/>
        <v>6480</v>
      </c>
      <c r="Q26" s="2">
        <f t="shared" si="1"/>
        <v>11660</v>
      </c>
      <c r="R26" s="2">
        <f t="shared" si="1"/>
        <v>0</v>
      </c>
      <c r="S26" s="2">
        <f t="shared" si="1"/>
        <v>11660</v>
      </c>
      <c r="T26" s="3">
        <f t="shared" si="1"/>
        <v>19</v>
      </c>
    </row>
    <row r="27" spans="2:20" ht="15" thickBot="1" x14ac:dyDescent="0.35">
      <c r="B27" s="27" t="s">
        <v>51</v>
      </c>
      <c r="C27" s="27" t="s">
        <v>352</v>
      </c>
      <c r="D27" s="27">
        <v>377.86</v>
      </c>
      <c r="E27" s="27" t="s">
        <v>431</v>
      </c>
      <c r="F27" s="27" t="s">
        <v>352</v>
      </c>
      <c r="G27" s="27" t="s">
        <v>413</v>
      </c>
      <c r="H27" s="27">
        <v>0</v>
      </c>
      <c r="I27" s="27" t="s">
        <v>413</v>
      </c>
      <c r="J27" s="28">
        <v>13</v>
      </c>
      <c r="L27" s="2" t="str">
        <f t="shared" si="1"/>
        <v>Open Random post</v>
      </c>
      <c r="M27" s="2">
        <f t="shared" si="1"/>
        <v>3720</v>
      </c>
      <c r="N27" s="2">
        <f t="shared" si="1"/>
        <v>377.86</v>
      </c>
      <c r="O27" s="2">
        <f t="shared" si="1"/>
        <v>1740</v>
      </c>
      <c r="P27" s="2">
        <f t="shared" si="1"/>
        <v>3720</v>
      </c>
      <c r="Q27" s="2">
        <f t="shared" si="1"/>
        <v>11550</v>
      </c>
      <c r="R27" s="2">
        <f t="shared" si="1"/>
        <v>0</v>
      </c>
      <c r="S27" s="2">
        <f t="shared" si="1"/>
        <v>11550</v>
      </c>
      <c r="T27" s="3">
        <f t="shared" si="1"/>
        <v>13</v>
      </c>
    </row>
    <row r="28" spans="2:20" ht="15" thickBot="1" x14ac:dyDescent="0.35">
      <c r="B28" s="27" t="s">
        <v>40</v>
      </c>
      <c r="C28" s="27" t="s">
        <v>332</v>
      </c>
      <c r="D28" s="27">
        <v>346.86</v>
      </c>
      <c r="E28" s="27" t="s">
        <v>432</v>
      </c>
      <c r="F28" s="27" t="s">
        <v>433</v>
      </c>
      <c r="G28" s="27" t="s">
        <v>434</v>
      </c>
      <c r="H28" s="27">
        <v>0</v>
      </c>
      <c r="I28" s="27" t="s">
        <v>434</v>
      </c>
      <c r="J28" s="28">
        <v>9</v>
      </c>
      <c r="L28" s="2" t="str">
        <f t="shared" si="1"/>
        <v>Open first post</v>
      </c>
      <c r="M28" s="2">
        <f t="shared" si="1"/>
        <v>1890</v>
      </c>
      <c r="N28" s="2">
        <f t="shared" si="1"/>
        <v>346.86</v>
      </c>
      <c r="O28" s="2">
        <f t="shared" si="1"/>
        <v>1350</v>
      </c>
      <c r="P28" s="2">
        <f t="shared" si="1"/>
        <v>4090</v>
      </c>
      <c r="Q28" s="2">
        <f t="shared" si="1"/>
        <v>8560</v>
      </c>
      <c r="R28" s="2">
        <f t="shared" si="1"/>
        <v>0</v>
      </c>
      <c r="S28" s="2">
        <f t="shared" si="1"/>
        <v>8560</v>
      </c>
      <c r="T28" s="3">
        <f t="shared" si="1"/>
        <v>9</v>
      </c>
    </row>
    <row r="29" spans="2:20" ht="15" thickBot="1" x14ac:dyDescent="0.35">
      <c r="B29" s="27" t="s">
        <v>19</v>
      </c>
      <c r="C29" s="27">
        <v>212</v>
      </c>
      <c r="D29" s="27">
        <v>587.66999999999996</v>
      </c>
      <c r="E29" s="27" t="s">
        <v>90</v>
      </c>
      <c r="F29" s="27" t="s">
        <v>435</v>
      </c>
      <c r="G29" s="27" t="s">
        <v>436</v>
      </c>
      <c r="H29" s="27">
        <v>0</v>
      </c>
      <c r="I29" s="27" t="s">
        <v>436</v>
      </c>
      <c r="J29" s="28">
        <v>4</v>
      </c>
      <c r="L29" s="2" t="str">
        <f t="shared" si="1"/>
        <v>TC_Ed_Open editpost page</v>
      </c>
      <c r="M29" s="2">
        <f t="shared" si="1"/>
        <v>212</v>
      </c>
      <c r="N29" s="2">
        <f t="shared" si="1"/>
        <v>587.66999999999996</v>
      </c>
      <c r="O29" s="2">
        <f t="shared" si="1"/>
        <v>2000</v>
      </c>
      <c r="P29" s="2">
        <f t="shared" si="1"/>
        <v>13230</v>
      </c>
      <c r="Q29" s="2">
        <f t="shared" si="1"/>
        <v>14240</v>
      </c>
      <c r="R29" s="2">
        <f t="shared" si="1"/>
        <v>0</v>
      </c>
      <c r="S29" s="2">
        <f t="shared" si="1"/>
        <v>14240</v>
      </c>
      <c r="T29" s="3">
        <f t="shared" si="1"/>
        <v>4</v>
      </c>
    </row>
    <row r="30" spans="2:20" ht="15" thickBot="1" x14ac:dyDescent="0.35">
      <c r="B30" s="27" t="s">
        <v>49</v>
      </c>
      <c r="C30" s="27">
        <v>162</v>
      </c>
      <c r="D30" s="27">
        <v>917.48</v>
      </c>
      <c r="E30" s="27" t="s">
        <v>22</v>
      </c>
      <c r="F30" s="27" t="s">
        <v>315</v>
      </c>
      <c r="G30" s="27" t="s">
        <v>275</v>
      </c>
      <c r="H30" s="27">
        <v>26</v>
      </c>
      <c r="I30" s="27" t="s">
        <v>275</v>
      </c>
      <c r="J30" s="28">
        <v>1</v>
      </c>
      <c r="L30" s="2" t="str">
        <f t="shared" si="1"/>
        <v>TC_Ad_Add user</v>
      </c>
      <c r="M30" s="2">
        <f t="shared" si="1"/>
        <v>162</v>
      </c>
      <c r="N30" s="2">
        <f t="shared" si="1"/>
        <v>917.48</v>
      </c>
      <c r="O30" s="2">
        <f t="shared" si="1"/>
        <v>2040</v>
      </c>
      <c r="P30" s="2">
        <f t="shared" si="1"/>
        <v>3180</v>
      </c>
      <c r="Q30" s="2">
        <f t="shared" si="1"/>
        <v>4150</v>
      </c>
      <c r="R30" s="2">
        <f t="shared" si="1"/>
        <v>26</v>
      </c>
      <c r="S30" s="2">
        <f t="shared" si="1"/>
        <v>4150</v>
      </c>
      <c r="T30" s="3">
        <f t="shared" si="1"/>
        <v>1</v>
      </c>
    </row>
    <row r="31" spans="2:20" ht="15" thickBot="1" x14ac:dyDescent="0.35">
      <c r="B31" s="2" t="s">
        <v>6</v>
      </c>
      <c r="C31" s="2"/>
      <c r="D31" s="2"/>
      <c r="E31" s="2"/>
      <c r="F31" s="2"/>
      <c r="G31" s="2"/>
      <c r="H31" s="2"/>
      <c r="I31" s="2"/>
      <c r="J31" s="3"/>
      <c r="L31" s="2" t="str">
        <f t="shared" ref="L31:T31" si="2">IF(ISERR(FIND(" K",B31,1)),B31,REPLACE(B31,FIND(" K",B31,1),2,"")*1000)</f>
        <v>TC_Open Random page =1</v>
      </c>
      <c r="M31" s="2">
        <f t="shared" si="2"/>
        <v>0</v>
      </c>
      <c r="N31" s="2">
        <f t="shared" si="2"/>
        <v>0</v>
      </c>
      <c r="O31" s="2">
        <f t="shared" si="2"/>
        <v>0</v>
      </c>
      <c r="P31" s="2">
        <f t="shared" si="2"/>
        <v>0</v>
      </c>
      <c r="Q31" s="2">
        <f t="shared" si="2"/>
        <v>0</v>
      </c>
      <c r="R31" s="2">
        <f t="shared" si="2"/>
        <v>0</v>
      </c>
      <c r="S31" s="2">
        <f t="shared" si="2"/>
        <v>0</v>
      </c>
      <c r="T31" s="3">
        <f t="shared" si="2"/>
        <v>0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32.799999999999997</v>
      </c>
    </row>
    <row r="35" spans="12:15" x14ac:dyDescent="0.3">
      <c r="L35" t="s">
        <v>120</v>
      </c>
      <c r="M35">
        <v>20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96.5</v>
      </c>
    </row>
    <row r="38" spans="12:15" x14ac:dyDescent="0.3">
      <c r="L38" t="s">
        <v>123</v>
      </c>
      <c r="M38">
        <v>89.5</v>
      </c>
    </row>
    <row r="39" spans="12:15" x14ac:dyDescent="0.3">
      <c r="L39" t="s">
        <v>124</v>
      </c>
      <c r="M39">
        <v>82.9</v>
      </c>
    </row>
    <row r="40" spans="12:15" x14ac:dyDescent="0.3">
      <c r="L40" t="s">
        <v>140</v>
      </c>
      <c r="M40" s="32" t="s">
        <v>129</v>
      </c>
      <c r="N40" s="30" t="s">
        <v>405</v>
      </c>
    </row>
    <row r="41" spans="12:15" x14ac:dyDescent="0.3">
      <c r="L41" t="s">
        <v>125</v>
      </c>
      <c r="M41" s="10">
        <f>(O41-N41)/1000</f>
        <v>906.39499999999998</v>
      </c>
      <c r="N41" t="str">
        <f>MID(N40,FIND("&amp;from=",N40,1)+6,13)</f>
        <v>1679506085780</v>
      </c>
      <c r="O41" t="str">
        <f>MID(N40,FIND("&amp;to=",N40,1)+4,13)</f>
        <v>1679506992175</v>
      </c>
    </row>
    <row r="43" spans="12:15" x14ac:dyDescent="0.3">
      <c r="L43" t="s">
        <v>126</v>
      </c>
      <c r="M43">
        <v>18009</v>
      </c>
    </row>
    <row r="44" spans="12:15" x14ac:dyDescent="0.3">
      <c r="L44" t="s">
        <v>127</v>
      </c>
      <c r="M44">
        <v>144</v>
      </c>
    </row>
    <row r="45" spans="12:15" x14ac:dyDescent="0.3">
      <c r="L45" t="s">
        <v>128</v>
      </c>
      <c r="M45" s="9">
        <f>M44/M43*100</f>
        <v>0.79960019990004993</v>
      </c>
    </row>
  </sheetData>
  <hyperlinks>
    <hyperlink ref="N40" r:id="rId1" xr:uid="{3B7D2245-B25B-41E1-B589-D8305E7BF8D8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417C7-E8A3-4262-9AD3-BEF7FCFC35BE}">
  <sheetPr>
    <tabColor theme="9" tint="-0.249977111117893"/>
  </sheetPr>
  <dimension ref="B1:T45"/>
  <sheetViews>
    <sheetView topLeftCell="A7" workbookViewId="0">
      <selection activeCell="E11" sqref="E11"/>
    </sheetView>
  </sheetViews>
  <sheetFormatPr defaultRowHeight="14.4" x14ac:dyDescent="0.3"/>
  <cols>
    <col min="2" max="2" width="28.44140625" customWidth="1"/>
    <col min="4" max="5" width="12" bestFit="1" customWidth="1"/>
    <col min="12" max="12" width="28.5546875" bestFit="1" customWidth="1"/>
  </cols>
  <sheetData>
    <row r="1" spans="2:20" s="1" customFormat="1" x14ac:dyDescent="0.3">
      <c r="B1" s="1" t="str" cm="1">
        <f t="array" aca="1" ref="B1" ca="1">_xlfn.CONCAT("Aggregate report data ",SUBSTITUTE(MID(CELL("filename",A2),SEARCH("]",CELL("filename",A2))+1,31),"DB_","for ")," (DB mode)")</f>
        <v>Aggregate report data for 1000_img_posts (DB mode)</v>
      </c>
      <c r="L1" s="1" t="s">
        <v>503</v>
      </c>
    </row>
    <row r="2" spans="2:20" ht="20.399999999999999" x14ac:dyDescent="0.3">
      <c r="B2" s="29" t="s">
        <v>52</v>
      </c>
      <c r="C2" s="29" t="s">
        <v>53</v>
      </c>
      <c r="D2" s="29" t="s">
        <v>54</v>
      </c>
      <c r="E2" s="29" t="s">
        <v>55</v>
      </c>
      <c r="F2" s="29" t="s">
        <v>56</v>
      </c>
      <c r="G2" s="29" t="s">
        <v>57</v>
      </c>
      <c r="H2" s="29" t="s">
        <v>58</v>
      </c>
      <c r="I2" s="29" t="s">
        <v>59</v>
      </c>
      <c r="J2" s="29" t="s">
        <v>60</v>
      </c>
      <c r="L2" s="24" t="s">
        <v>52</v>
      </c>
      <c r="M2" s="24" t="s">
        <v>53</v>
      </c>
      <c r="N2" s="24" t="s">
        <v>54</v>
      </c>
      <c r="O2" s="24" t="s">
        <v>55</v>
      </c>
      <c r="P2" s="24" t="s">
        <v>56</v>
      </c>
      <c r="Q2" s="24" t="s">
        <v>57</v>
      </c>
      <c r="R2" s="24" t="s">
        <v>58</v>
      </c>
      <c r="S2" s="24" t="s">
        <v>59</v>
      </c>
      <c r="T2" s="24" t="s">
        <v>60</v>
      </c>
    </row>
    <row r="3" spans="2:20" ht="21.6" customHeight="1" thickBot="1" x14ac:dyDescent="0.35">
      <c r="B3" s="27" t="s">
        <v>0</v>
      </c>
      <c r="C3" s="27">
        <v>258</v>
      </c>
      <c r="D3" s="27">
        <v>135.71</v>
      </c>
      <c r="E3" s="27" t="s">
        <v>86</v>
      </c>
      <c r="F3" s="27" t="s">
        <v>437</v>
      </c>
      <c r="G3" s="27" t="s">
        <v>438</v>
      </c>
      <c r="H3" s="27">
        <v>5</v>
      </c>
      <c r="I3" s="27" t="s">
        <v>438</v>
      </c>
      <c r="J3" s="28" t="s">
        <v>2</v>
      </c>
      <c r="L3" s="2" t="str">
        <f>IF(ISERR(FIND(" K",B3,1)),B3,REPLACE(B3,FIND(" K",B3,1),2,"")*1000)</f>
        <v>TC_start_Open Home page</v>
      </c>
      <c r="M3" s="2">
        <f>IF(ISERR(FIND(" K",C3,1)),C3,REPLACE(C3,FIND(" K",C3,1),2,"")*1000)</f>
        <v>258</v>
      </c>
      <c r="N3" s="2">
        <f t="shared" ref="N3:T18" si="0">IF(ISERR(FIND(" K",D3,1)),D3,REPLACE(D3,FIND(" K",D3,1),2,"")*1000)</f>
        <v>135.71</v>
      </c>
      <c r="O3" s="2">
        <f t="shared" si="0"/>
        <v>1450</v>
      </c>
      <c r="P3" s="2">
        <f t="shared" si="0"/>
        <v>3490</v>
      </c>
      <c r="Q3" s="2">
        <f t="shared" si="0"/>
        <v>4740</v>
      </c>
      <c r="R3" s="2">
        <f t="shared" si="0"/>
        <v>5</v>
      </c>
      <c r="S3" s="2">
        <f t="shared" si="0"/>
        <v>4740</v>
      </c>
      <c r="T3" s="3" t="str">
        <f t="shared" si="0"/>
        <v>-</v>
      </c>
    </row>
    <row r="4" spans="2:20" ht="21.6" customHeight="1" thickBot="1" x14ac:dyDescent="0.35">
      <c r="B4" s="27" t="s">
        <v>3</v>
      </c>
      <c r="C4" s="27" t="s">
        <v>273</v>
      </c>
      <c r="D4" s="27">
        <v>184.8</v>
      </c>
      <c r="E4" s="27">
        <v>748.5</v>
      </c>
      <c r="F4" s="27" t="s">
        <v>439</v>
      </c>
      <c r="G4" s="27" t="s">
        <v>440</v>
      </c>
      <c r="H4" s="27">
        <v>0</v>
      </c>
      <c r="I4" s="27" t="s">
        <v>441</v>
      </c>
      <c r="J4" s="28" t="s">
        <v>2</v>
      </c>
      <c r="L4" s="2" t="str">
        <f t="shared" ref="L4:T30" si="1">IF(ISERR(FIND(" K",B4,1)),B4,REPLACE(B4,FIND(" K",B4,1),2,"")*1000)</f>
        <v>TC_Search by Name</v>
      </c>
      <c r="M4" s="2">
        <f t="shared" si="1"/>
        <v>3700</v>
      </c>
      <c r="N4" s="2">
        <f t="shared" si="0"/>
        <v>184.8</v>
      </c>
      <c r="O4" s="2">
        <f t="shared" si="0"/>
        <v>748.5</v>
      </c>
      <c r="P4" s="2">
        <f t="shared" si="0"/>
        <v>3220</v>
      </c>
      <c r="Q4" s="2">
        <f t="shared" si="0"/>
        <v>10290</v>
      </c>
      <c r="R4" s="2">
        <f t="shared" si="0"/>
        <v>0</v>
      </c>
      <c r="S4" s="2">
        <f t="shared" si="0"/>
        <v>10300</v>
      </c>
      <c r="T4" s="3" t="str">
        <f t="shared" si="0"/>
        <v>-</v>
      </c>
    </row>
    <row r="5" spans="2:20" ht="21.6" customHeight="1" thickBot="1" x14ac:dyDescent="0.35">
      <c r="B5" s="27" t="s">
        <v>5</v>
      </c>
      <c r="C5" s="27">
        <v>895</v>
      </c>
      <c r="D5" s="27">
        <v>73.84</v>
      </c>
      <c r="E5" s="27">
        <v>202.9</v>
      </c>
      <c r="F5" s="27">
        <v>784.45</v>
      </c>
      <c r="G5" s="27" t="s">
        <v>295</v>
      </c>
      <c r="H5" s="27">
        <v>0</v>
      </c>
      <c r="I5" s="27" t="s">
        <v>442</v>
      </c>
      <c r="J5" s="28" t="s">
        <v>2</v>
      </c>
      <c r="L5" s="2" t="str">
        <f t="shared" si="1"/>
        <v>TC_Open Random page &gt;1</v>
      </c>
      <c r="M5" s="2">
        <f t="shared" si="1"/>
        <v>895</v>
      </c>
      <c r="N5" s="2">
        <f t="shared" si="0"/>
        <v>73.84</v>
      </c>
      <c r="O5" s="2">
        <f t="shared" si="0"/>
        <v>202.9</v>
      </c>
      <c r="P5" s="2">
        <f t="shared" si="0"/>
        <v>784.45</v>
      </c>
      <c r="Q5" s="2">
        <f t="shared" si="0"/>
        <v>6480</v>
      </c>
      <c r="R5" s="2">
        <f t="shared" si="0"/>
        <v>0</v>
      </c>
      <c r="S5" s="2">
        <f t="shared" si="0"/>
        <v>6520</v>
      </c>
      <c r="T5" s="3" t="str">
        <f t="shared" si="0"/>
        <v>-</v>
      </c>
    </row>
    <row r="6" spans="2:20" ht="21.6" customHeight="1" thickBot="1" x14ac:dyDescent="0.35">
      <c r="B6" s="27" t="s">
        <v>6</v>
      </c>
      <c r="C6" s="27">
        <v>11</v>
      </c>
      <c r="D6" s="27">
        <v>179.69</v>
      </c>
      <c r="E6" s="27">
        <v>797</v>
      </c>
      <c r="F6" s="27">
        <v>797</v>
      </c>
      <c r="G6" s="27">
        <v>797</v>
      </c>
      <c r="H6" s="27">
        <v>7</v>
      </c>
      <c r="I6" s="27">
        <v>797</v>
      </c>
      <c r="J6" s="28" t="s">
        <v>2</v>
      </c>
      <c r="L6" s="2" t="str">
        <f t="shared" si="1"/>
        <v>TC_Open Random page =1</v>
      </c>
      <c r="M6" s="2">
        <f t="shared" si="1"/>
        <v>11</v>
      </c>
      <c r="N6" s="2">
        <f t="shared" si="0"/>
        <v>179.69</v>
      </c>
      <c r="O6" s="2">
        <f t="shared" si="0"/>
        <v>797</v>
      </c>
      <c r="P6" s="2">
        <f t="shared" si="0"/>
        <v>797</v>
      </c>
      <c r="Q6" s="2">
        <f t="shared" si="0"/>
        <v>797</v>
      </c>
      <c r="R6" s="2">
        <f t="shared" si="0"/>
        <v>7</v>
      </c>
      <c r="S6" s="2">
        <f t="shared" si="0"/>
        <v>797</v>
      </c>
      <c r="T6" s="3" t="str">
        <f t="shared" si="0"/>
        <v>-</v>
      </c>
    </row>
    <row r="7" spans="2:20" ht="21.6" customHeight="1" thickBot="1" x14ac:dyDescent="0.35">
      <c r="B7" s="27" t="s">
        <v>9</v>
      </c>
      <c r="C7" s="27" t="s">
        <v>365</v>
      </c>
      <c r="D7" s="27">
        <v>150.44999999999999</v>
      </c>
      <c r="E7" s="27" t="s">
        <v>228</v>
      </c>
      <c r="F7" s="27" t="s">
        <v>443</v>
      </c>
      <c r="G7" s="27" t="s">
        <v>444</v>
      </c>
      <c r="H7" s="27">
        <v>3</v>
      </c>
      <c r="I7" s="27" t="s">
        <v>442</v>
      </c>
      <c r="J7" s="28" t="s">
        <v>2</v>
      </c>
      <c r="L7" s="2" t="str">
        <f t="shared" si="1"/>
        <v>TC_Open Random Date</v>
      </c>
      <c r="M7" s="2">
        <f t="shared" si="1"/>
        <v>1240</v>
      </c>
      <c r="N7" s="2">
        <f t="shared" si="0"/>
        <v>150.44999999999999</v>
      </c>
      <c r="O7" s="2">
        <f t="shared" si="0"/>
        <v>2270</v>
      </c>
      <c r="P7" s="2">
        <f t="shared" si="0"/>
        <v>4210</v>
      </c>
      <c r="Q7" s="2">
        <f t="shared" si="0"/>
        <v>6470</v>
      </c>
      <c r="R7" s="2">
        <f t="shared" si="0"/>
        <v>3</v>
      </c>
      <c r="S7" s="2">
        <f t="shared" si="0"/>
        <v>6520</v>
      </c>
      <c r="T7" s="3" t="str">
        <f t="shared" si="0"/>
        <v>-</v>
      </c>
    </row>
    <row r="8" spans="2:20" ht="21.6" customHeight="1" thickBot="1" x14ac:dyDescent="0.35">
      <c r="B8" s="27" t="s">
        <v>11</v>
      </c>
      <c r="C8" s="27" t="s">
        <v>273</v>
      </c>
      <c r="D8" s="27">
        <v>104.91</v>
      </c>
      <c r="E8" s="27">
        <v>535.20000000000005</v>
      </c>
      <c r="F8" s="27" t="s">
        <v>43</v>
      </c>
      <c r="G8" s="27" t="s">
        <v>445</v>
      </c>
      <c r="H8" s="27">
        <v>0</v>
      </c>
      <c r="I8" s="27" t="s">
        <v>445</v>
      </c>
      <c r="J8" s="28" t="s">
        <v>2</v>
      </c>
      <c r="L8" s="2" t="str">
        <f t="shared" si="1"/>
        <v>TC_Open Predefined Date</v>
      </c>
      <c r="M8" s="2">
        <f t="shared" si="1"/>
        <v>3700</v>
      </c>
      <c r="N8" s="2">
        <f t="shared" si="0"/>
        <v>104.91</v>
      </c>
      <c r="O8" s="2">
        <f t="shared" si="0"/>
        <v>535.20000000000005</v>
      </c>
      <c r="P8" s="2">
        <f t="shared" si="0"/>
        <v>2780</v>
      </c>
      <c r="Q8" s="2">
        <f t="shared" si="0"/>
        <v>9490</v>
      </c>
      <c r="R8" s="2">
        <f t="shared" si="0"/>
        <v>0</v>
      </c>
      <c r="S8" s="2">
        <f t="shared" si="0"/>
        <v>9490</v>
      </c>
      <c r="T8" s="3" t="str">
        <f t="shared" si="0"/>
        <v>-</v>
      </c>
    </row>
    <row r="9" spans="2:20" ht="21.6" customHeight="1" thickBot="1" x14ac:dyDescent="0.35">
      <c r="B9" s="27" t="s">
        <v>13</v>
      </c>
      <c r="C9" s="27" t="s">
        <v>80</v>
      </c>
      <c r="D9" s="27">
        <v>114.37</v>
      </c>
      <c r="E9" s="27">
        <v>729.9</v>
      </c>
      <c r="F9" s="27" t="s">
        <v>220</v>
      </c>
      <c r="G9" s="27" t="s">
        <v>446</v>
      </c>
      <c r="H9" s="27">
        <v>5</v>
      </c>
      <c r="I9" s="27" t="s">
        <v>446</v>
      </c>
      <c r="J9" s="28" t="s">
        <v>2</v>
      </c>
      <c r="L9" s="2" t="str">
        <f t="shared" si="1"/>
        <v>TC_Open Large Calendar</v>
      </c>
      <c r="M9" s="2">
        <f t="shared" si="1"/>
        <v>1290</v>
      </c>
      <c r="N9" s="2">
        <f t="shared" si="0"/>
        <v>114.37</v>
      </c>
      <c r="O9" s="2">
        <f t="shared" si="0"/>
        <v>729.9</v>
      </c>
      <c r="P9" s="2">
        <f t="shared" si="0"/>
        <v>1610</v>
      </c>
      <c r="Q9" s="2">
        <f t="shared" si="0"/>
        <v>9170</v>
      </c>
      <c r="R9" s="2">
        <f t="shared" si="0"/>
        <v>5</v>
      </c>
      <c r="S9" s="2">
        <f t="shared" si="0"/>
        <v>9170</v>
      </c>
      <c r="T9" s="3" t="str">
        <f t="shared" si="0"/>
        <v>-</v>
      </c>
    </row>
    <row r="10" spans="2:20" ht="21.6" customHeight="1" thickBot="1" x14ac:dyDescent="0.35">
      <c r="B10" s="27" t="s">
        <v>15</v>
      </c>
      <c r="C10" s="27" t="s">
        <v>318</v>
      </c>
      <c r="D10" s="27">
        <v>101.97</v>
      </c>
      <c r="E10" s="27">
        <v>472.4</v>
      </c>
      <c r="F10" s="27" t="s">
        <v>92</v>
      </c>
      <c r="G10" s="27" t="s">
        <v>447</v>
      </c>
      <c r="H10" s="27">
        <v>0</v>
      </c>
      <c r="I10" s="27" t="s">
        <v>448</v>
      </c>
      <c r="J10" s="28" t="s">
        <v>2</v>
      </c>
      <c r="L10" s="2" t="str">
        <f t="shared" si="1"/>
        <v>TC_Open Home page</v>
      </c>
      <c r="M10" s="2">
        <f t="shared" si="1"/>
        <v>1830</v>
      </c>
      <c r="N10" s="2">
        <f t="shared" si="0"/>
        <v>101.97</v>
      </c>
      <c r="O10" s="2">
        <f t="shared" si="0"/>
        <v>472.4</v>
      </c>
      <c r="P10" s="2">
        <f t="shared" si="0"/>
        <v>2750</v>
      </c>
      <c r="Q10" s="2">
        <f t="shared" si="0"/>
        <v>8060.0000000000009</v>
      </c>
      <c r="R10" s="2">
        <f t="shared" si="0"/>
        <v>0</v>
      </c>
      <c r="S10" s="2">
        <f t="shared" si="0"/>
        <v>8090</v>
      </c>
      <c r="T10" s="3" t="str">
        <f t="shared" si="0"/>
        <v>-</v>
      </c>
    </row>
    <row r="11" spans="2:20" ht="21.6" customHeight="1" thickBot="1" x14ac:dyDescent="0.35">
      <c r="B11" s="27" t="s">
        <v>16</v>
      </c>
      <c r="C11" s="27">
        <v>490</v>
      </c>
      <c r="D11" s="27">
        <v>75.06</v>
      </c>
      <c r="E11" s="27">
        <v>428.8</v>
      </c>
      <c r="F11" s="27" t="s">
        <v>251</v>
      </c>
      <c r="G11" s="27" t="s">
        <v>353</v>
      </c>
      <c r="H11" s="27">
        <v>4</v>
      </c>
      <c r="I11" s="27" t="s">
        <v>353</v>
      </c>
      <c r="J11" s="28" t="s">
        <v>2</v>
      </c>
      <c r="L11" s="2" t="str">
        <f t="shared" si="1"/>
        <v>TC_Open Contacts</v>
      </c>
      <c r="M11" s="2">
        <f t="shared" si="1"/>
        <v>490</v>
      </c>
      <c r="N11" s="2">
        <f t="shared" si="0"/>
        <v>75.06</v>
      </c>
      <c r="O11" s="2">
        <f t="shared" si="0"/>
        <v>428.8</v>
      </c>
      <c r="P11" s="2">
        <f t="shared" si="0"/>
        <v>1010</v>
      </c>
      <c r="Q11" s="2">
        <f t="shared" si="0"/>
        <v>1460</v>
      </c>
      <c r="R11" s="2">
        <f t="shared" si="0"/>
        <v>4</v>
      </c>
      <c r="S11" s="2">
        <f t="shared" si="0"/>
        <v>1460</v>
      </c>
      <c r="T11" s="3" t="str">
        <f t="shared" si="0"/>
        <v>-</v>
      </c>
    </row>
    <row r="12" spans="2:20" ht="21.6" customHeight="1" thickBot="1" x14ac:dyDescent="0.35">
      <c r="B12" s="27" t="s">
        <v>18</v>
      </c>
      <c r="C12" s="27">
        <v>6</v>
      </c>
      <c r="D12" s="27">
        <v>157.83000000000001</v>
      </c>
      <c r="E12" s="27">
        <v>303</v>
      </c>
      <c r="F12" s="27">
        <v>303</v>
      </c>
      <c r="G12" s="27">
        <v>303</v>
      </c>
      <c r="H12" s="27">
        <v>57</v>
      </c>
      <c r="I12" s="27">
        <v>303</v>
      </c>
      <c r="J12" s="28" t="s">
        <v>2</v>
      </c>
      <c r="L12" s="2" t="str">
        <f t="shared" si="1"/>
        <v>TC_Ed_Open login page</v>
      </c>
      <c r="M12" s="2">
        <f t="shared" si="1"/>
        <v>6</v>
      </c>
      <c r="N12" s="2">
        <f t="shared" si="0"/>
        <v>157.83000000000001</v>
      </c>
      <c r="O12" s="2">
        <f t="shared" si="0"/>
        <v>303</v>
      </c>
      <c r="P12" s="2">
        <f t="shared" si="0"/>
        <v>303</v>
      </c>
      <c r="Q12" s="2">
        <f t="shared" si="0"/>
        <v>303</v>
      </c>
      <c r="R12" s="2">
        <f t="shared" si="0"/>
        <v>57</v>
      </c>
      <c r="S12" s="2">
        <f t="shared" si="0"/>
        <v>303</v>
      </c>
      <c r="T12" s="3" t="str">
        <f t="shared" si="0"/>
        <v>-</v>
      </c>
    </row>
    <row r="13" spans="2:20" ht="21.6" customHeight="1" thickBot="1" x14ac:dyDescent="0.35">
      <c r="B13" s="27" t="s">
        <v>19</v>
      </c>
      <c r="C13" s="27">
        <v>275</v>
      </c>
      <c r="D13" s="27">
        <v>357.6</v>
      </c>
      <c r="E13" s="27" t="s">
        <v>217</v>
      </c>
      <c r="F13" s="27" t="s">
        <v>449</v>
      </c>
      <c r="G13" s="27" t="s">
        <v>450</v>
      </c>
      <c r="H13" s="27">
        <v>3</v>
      </c>
      <c r="I13" s="27" t="s">
        <v>450</v>
      </c>
      <c r="J13" s="28" t="s">
        <v>2</v>
      </c>
      <c r="L13" s="2" t="str">
        <f t="shared" si="1"/>
        <v>TC_Ed_Open editpost page</v>
      </c>
      <c r="M13" s="2">
        <f t="shared" si="1"/>
        <v>275</v>
      </c>
      <c r="N13" s="2">
        <f t="shared" si="0"/>
        <v>357.6</v>
      </c>
      <c r="O13" s="2">
        <f t="shared" si="0"/>
        <v>4050</v>
      </c>
      <c r="P13" s="2">
        <f t="shared" si="0"/>
        <v>7620</v>
      </c>
      <c r="Q13" s="2">
        <f t="shared" si="0"/>
        <v>9730</v>
      </c>
      <c r="R13" s="2">
        <f t="shared" si="0"/>
        <v>3</v>
      </c>
      <c r="S13" s="2">
        <f t="shared" si="0"/>
        <v>9730</v>
      </c>
      <c r="T13" s="3" t="str">
        <f t="shared" si="0"/>
        <v>-</v>
      </c>
    </row>
    <row r="14" spans="2:20" ht="21.6" customHeight="1" thickBot="1" x14ac:dyDescent="0.35">
      <c r="B14" s="27" t="s">
        <v>21</v>
      </c>
      <c r="C14" s="27">
        <v>275</v>
      </c>
      <c r="D14" s="27">
        <v>75.180000000000007</v>
      </c>
      <c r="E14" s="27">
        <v>192.8</v>
      </c>
      <c r="F14" s="27">
        <v>717</v>
      </c>
      <c r="G14" s="27" t="s">
        <v>168</v>
      </c>
      <c r="H14" s="27">
        <v>6</v>
      </c>
      <c r="I14" s="27" t="s">
        <v>168</v>
      </c>
      <c r="J14" s="28" t="s">
        <v>2</v>
      </c>
      <c r="L14" s="2" t="str">
        <f>IF(ISERR(FIND(" K",B14,1)),B14,REPLACE(B14,FIND(" K",B14,1),2,"")*1000)</f>
        <v>TC_Ed_Open Random post</v>
      </c>
      <c r="M14" s="2">
        <f t="shared" si="1"/>
        <v>275</v>
      </c>
      <c r="N14" s="2">
        <f t="shared" si="0"/>
        <v>75.180000000000007</v>
      </c>
      <c r="O14" s="2">
        <f t="shared" si="0"/>
        <v>192.8</v>
      </c>
      <c r="P14" s="2">
        <f t="shared" si="0"/>
        <v>717</v>
      </c>
      <c r="Q14" s="2">
        <f t="shared" si="0"/>
        <v>2020</v>
      </c>
      <c r="R14" s="2">
        <f t="shared" si="0"/>
        <v>6</v>
      </c>
      <c r="S14" s="2">
        <f t="shared" si="0"/>
        <v>2020</v>
      </c>
      <c r="T14" s="3" t="str">
        <f t="shared" si="0"/>
        <v>-</v>
      </c>
    </row>
    <row r="15" spans="2:20" ht="21.6" customHeight="1" thickBot="1" x14ac:dyDescent="0.35">
      <c r="B15" s="27" t="s">
        <v>23</v>
      </c>
      <c r="C15" s="27">
        <v>276</v>
      </c>
      <c r="D15" s="27">
        <v>84.26</v>
      </c>
      <c r="E15" s="27">
        <v>232</v>
      </c>
      <c r="F15" s="27" t="s">
        <v>451</v>
      </c>
      <c r="G15" s="27" t="s">
        <v>451</v>
      </c>
      <c r="H15" s="27">
        <v>0</v>
      </c>
      <c r="I15" s="27" t="s">
        <v>451</v>
      </c>
      <c r="J15" s="28" t="s">
        <v>2</v>
      </c>
      <c r="L15" s="2" t="str">
        <f t="shared" si="1"/>
        <v>TC_Ed_Open Predefined Date</v>
      </c>
      <c r="M15" s="2">
        <f t="shared" si="1"/>
        <v>276</v>
      </c>
      <c r="N15" s="2">
        <f t="shared" si="0"/>
        <v>84.26</v>
      </c>
      <c r="O15" s="2">
        <f t="shared" si="0"/>
        <v>232</v>
      </c>
      <c r="P15" s="2">
        <f t="shared" si="0"/>
        <v>2830</v>
      </c>
      <c r="Q15" s="2">
        <f t="shared" si="0"/>
        <v>2830</v>
      </c>
      <c r="R15" s="2">
        <f t="shared" si="0"/>
        <v>0</v>
      </c>
      <c r="S15" s="2">
        <f t="shared" si="0"/>
        <v>2830</v>
      </c>
      <c r="T15" s="3" t="str">
        <f t="shared" si="0"/>
        <v>-</v>
      </c>
    </row>
    <row r="16" spans="2:20" ht="21.6" customHeight="1" thickBot="1" x14ac:dyDescent="0.35">
      <c r="B16" s="27" t="s">
        <v>24</v>
      </c>
      <c r="C16" s="27">
        <v>6</v>
      </c>
      <c r="D16" s="27">
        <v>72.73</v>
      </c>
      <c r="E16" s="27">
        <v>228</v>
      </c>
      <c r="F16" s="27">
        <v>228</v>
      </c>
      <c r="G16" s="27">
        <v>228</v>
      </c>
      <c r="H16" s="27">
        <v>8</v>
      </c>
      <c r="I16" s="27">
        <v>228</v>
      </c>
      <c r="J16" s="28" t="s">
        <v>2</v>
      </c>
      <c r="L16" s="2" t="str">
        <f t="shared" si="1"/>
        <v>TC_Ed_Open Home page</v>
      </c>
      <c r="M16" s="2">
        <f t="shared" si="1"/>
        <v>6</v>
      </c>
      <c r="N16" s="2">
        <f t="shared" si="0"/>
        <v>72.73</v>
      </c>
      <c r="O16" s="2">
        <f t="shared" si="0"/>
        <v>228</v>
      </c>
      <c r="P16" s="2">
        <f t="shared" si="0"/>
        <v>228</v>
      </c>
      <c r="Q16" s="2">
        <f t="shared" si="0"/>
        <v>228</v>
      </c>
      <c r="R16" s="2">
        <f t="shared" si="0"/>
        <v>8</v>
      </c>
      <c r="S16" s="2">
        <f t="shared" si="0"/>
        <v>228</v>
      </c>
      <c r="T16" s="3" t="str">
        <f t="shared" si="0"/>
        <v>-</v>
      </c>
    </row>
    <row r="17" spans="2:20" ht="21.6" customHeight="1" thickBot="1" x14ac:dyDescent="0.35">
      <c r="B17" s="27" t="s">
        <v>25</v>
      </c>
      <c r="C17" s="27">
        <v>6</v>
      </c>
      <c r="D17" s="27">
        <v>83.02</v>
      </c>
      <c r="E17" s="27">
        <v>347</v>
      </c>
      <c r="F17" s="27">
        <v>347</v>
      </c>
      <c r="G17" s="27">
        <v>347</v>
      </c>
      <c r="H17" s="27">
        <v>23</v>
      </c>
      <c r="I17" s="27">
        <v>347</v>
      </c>
      <c r="J17" s="28" t="s">
        <v>2</v>
      </c>
      <c r="L17" s="2" t="str">
        <f t="shared" si="1"/>
        <v>TC_Ed_Login</v>
      </c>
      <c r="M17" s="2">
        <f t="shared" si="1"/>
        <v>6</v>
      </c>
      <c r="N17" s="2">
        <f t="shared" si="0"/>
        <v>83.02</v>
      </c>
      <c r="O17" s="2">
        <f t="shared" si="0"/>
        <v>347</v>
      </c>
      <c r="P17" s="2">
        <f t="shared" si="0"/>
        <v>347</v>
      </c>
      <c r="Q17" s="2">
        <f t="shared" si="0"/>
        <v>347</v>
      </c>
      <c r="R17" s="2">
        <f t="shared" si="0"/>
        <v>23</v>
      </c>
      <c r="S17" s="2">
        <f t="shared" si="0"/>
        <v>347</v>
      </c>
      <c r="T17" s="3" t="str">
        <f t="shared" si="0"/>
        <v>-</v>
      </c>
    </row>
    <row r="18" spans="2:20" ht="21.6" customHeight="1" thickBot="1" x14ac:dyDescent="0.35">
      <c r="B18" s="27" t="s">
        <v>26</v>
      </c>
      <c r="C18" s="27">
        <v>4</v>
      </c>
      <c r="D18" s="27">
        <v>61.33</v>
      </c>
      <c r="E18" s="27">
        <v>207</v>
      </c>
      <c r="F18" s="27">
        <v>207</v>
      </c>
      <c r="G18" s="27">
        <v>207</v>
      </c>
      <c r="H18" s="27">
        <v>11</v>
      </c>
      <c r="I18" s="27">
        <v>207</v>
      </c>
      <c r="J18" s="28" t="s">
        <v>2</v>
      </c>
      <c r="L18" s="2" t="str">
        <f t="shared" si="1"/>
        <v>TC_Ed_LogOff</v>
      </c>
      <c r="M18" s="2">
        <f t="shared" si="1"/>
        <v>4</v>
      </c>
      <c r="N18" s="2">
        <f t="shared" si="0"/>
        <v>61.33</v>
      </c>
      <c r="O18" s="2">
        <f t="shared" si="0"/>
        <v>207</v>
      </c>
      <c r="P18" s="2">
        <f t="shared" si="0"/>
        <v>207</v>
      </c>
      <c r="Q18" s="2">
        <f t="shared" si="0"/>
        <v>207</v>
      </c>
      <c r="R18" s="2">
        <f t="shared" si="0"/>
        <v>11</v>
      </c>
      <c r="S18" s="2">
        <f t="shared" si="0"/>
        <v>207</v>
      </c>
      <c r="T18" s="3" t="str">
        <f t="shared" si="0"/>
        <v>-</v>
      </c>
    </row>
    <row r="19" spans="2:20" ht="21.6" customHeight="1" thickBot="1" x14ac:dyDescent="0.35">
      <c r="B19" s="27" t="s">
        <v>27</v>
      </c>
      <c r="C19" s="27">
        <v>44</v>
      </c>
      <c r="D19" s="27">
        <v>270.55</v>
      </c>
      <c r="E19" s="27" t="s">
        <v>452</v>
      </c>
      <c r="F19" s="27" t="s">
        <v>266</v>
      </c>
      <c r="G19" s="27" t="s">
        <v>266</v>
      </c>
      <c r="H19" s="27">
        <v>42</v>
      </c>
      <c r="I19" s="27" t="s">
        <v>266</v>
      </c>
      <c r="J19" s="28" t="s">
        <v>2</v>
      </c>
      <c r="L19" s="2" t="str">
        <f t="shared" si="1"/>
        <v>TC_Ad_Open login page</v>
      </c>
      <c r="M19" s="2">
        <f t="shared" si="1"/>
        <v>44</v>
      </c>
      <c r="N19" s="2">
        <f t="shared" si="1"/>
        <v>270.55</v>
      </c>
      <c r="O19" s="2">
        <f t="shared" si="1"/>
        <v>1930</v>
      </c>
      <c r="P19" s="2">
        <f t="shared" si="1"/>
        <v>2280</v>
      </c>
      <c r="Q19" s="2">
        <f t="shared" si="1"/>
        <v>2280</v>
      </c>
      <c r="R19" s="2">
        <f t="shared" si="1"/>
        <v>42</v>
      </c>
      <c r="S19" s="2">
        <f t="shared" si="1"/>
        <v>2280</v>
      </c>
      <c r="T19" s="3" t="str">
        <f t="shared" si="1"/>
        <v>-</v>
      </c>
    </row>
    <row r="20" spans="2:20" ht="21.6" customHeight="1" thickBot="1" x14ac:dyDescent="0.35">
      <c r="B20" s="27" t="s">
        <v>28</v>
      </c>
      <c r="C20" s="27">
        <v>431</v>
      </c>
      <c r="D20" s="27">
        <v>304.29000000000002</v>
      </c>
      <c r="E20" s="27" t="s">
        <v>453</v>
      </c>
      <c r="F20" s="27" t="s">
        <v>350</v>
      </c>
      <c r="G20" s="27" t="s">
        <v>454</v>
      </c>
      <c r="H20" s="27">
        <v>2</v>
      </c>
      <c r="I20" s="27" t="s">
        <v>454</v>
      </c>
      <c r="J20" s="28" t="s">
        <v>2</v>
      </c>
      <c r="L20" s="2" t="str">
        <f t="shared" si="1"/>
        <v>TC_Ad_Open Users page</v>
      </c>
      <c r="M20" s="2">
        <f t="shared" si="1"/>
        <v>431</v>
      </c>
      <c r="N20" s="2">
        <f t="shared" si="1"/>
        <v>304.29000000000002</v>
      </c>
      <c r="O20" s="2">
        <f t="shared" si="1"/>
        <v>2650</v>
      </c>
      <c r="P20" s="2">
        <f t="shared" si="1"/>
        <v>3990</v>
      </c>
      <c r="Q20" s="2">
        <f t="shared" si="1"/>
        <v>8710</v>
      </c>
      <c r="R20" s="2">
        <f t="shared" si="1"/>
        <v>2</v>
      </c>
      <c r="S20" s="2">
        <f t="shared" si="1"/>
        <v>8710</v>
      </c>
      <c r="T20" s="3" t="str">
        <f t="shared" si="1"/>
        <v>-</v>
      </c>
    </row>
    <row r="21" spans="2:20" ht="21.6" customHeight="1" thickBot="1" x14ac:dyDescent="0.35">
      <c r="B21" s="27" t="s">
        <v>30</v>
      </c>
      <c r="C21" s="27">
        <v>431</v>
      </c>
      <c r="D21" s="27">
        <v>141</v>
      </c>
      <c r="E21" s="27">
        <v>288.8</v>
      </c>
      <c r="F21" s="27" t="s">
        <v>188</v>
      </c>
      <c r="G21" s="27" t="s">
        <v>455</v>
      </c>
      <c r="H21" s="27">
        <v>2</v>
      </c>
      <c r="I21" s="27" t="s">
        <v>455</v>
      </c>
      <c r="J21" s="28" t="s">
        <v>2</v>
      </c>
      <c r="L21" s="2" t="str">
        <f t="shared" si="1"/>
        <v>TC_Ad_Open USERS menu</v>
      </c>
      <c r="M21" s="2">
        <f t="shared" si="1"/>
        <v>431</v>
      </c>
      <c r="N21" s="2">
        <f t="shared" si="1"/>
        <v>141</v>
      </c>
      <c r="O21" s="2">
        <f t="shared" si="1"/>
        <v>288.8</v>
      </c>
      <c r="P21" s="2">
        <f t="shared" si="1"/>
        <v>5060</v>
      </c>
      <c r="Q21" s="2">
        <f t="shared" si="1"/>
        <v>9160</v>
      </c>
      <c r="R21" s="2">
        <f t="shared" si="1"/>
        <v>2</v>
      </c>
      <c r="S21" s="2">
        <f t="shared" si="1"/>
        <v>9160</v>
      </c>
      <c r="T21" s="3" t="str">
        <f t="shared" si="1"/>
        <v>-</v>
      </c>
    </row>
    <row r="22" spans="2:20" ht="21.6" customHeight="1" thickBot="1" x14ac:dyDescent="0.35">
      <c r="B22" s="27" t="s">
        <v>31</v>
      </c>
      <c r="C22" s="27">
        <v>44</v>
      </c>
      <c r="D22" s="27">
        <v>45.04</v>
      </c>
      <c r="E22" s="27">
        <v>110.6</v>
      </c>
      <c r="F22" s="27">
        <v>628</v>
      </c>
      <c r="G22" s="27">
        <v>628</v>
      </c>
      <c r="H22" s="27">
        <v>5</v>
      </c>
      <c r="I22" s="27">
        <v>628</v>
      </c>
      <c r="J22" s="28" t="s">
        <v>2</v>
      </c>
      <c r="L22" s="2" t="str">
        <f t="shared" si="1"/>
        <v>TC_Ad_Open Home page</v>
      </c>
      <c r="M22" s="2">
        <f t="shared" si="1"/>
        <v>44</v>
      </c>
      <c r="N22" s="2">
        <f t="shared" si="1"/>
        <v>45.04</v>
      </c>
      <c r="O22" s="2">
        <f t="shared" si="1"/>
        <v>110.6</v>
      </c>
      <c r="P22" s="2">
        <f t="shared" si="1"/>
        <v>628</v>
      </c>
      <c r="Q22" s="2">
        <f t="shared" si="1"/>
        <v>628</v>
      </c>
      <c r="R22" s="2">
        <f t="shared" si="1"/>
        <v>5</v>
      </c>
      <c r="S22" s="2">
        <f t="shared" si="1"/>
        <v>628</v>
      </c>
      <c r="T22" s="3" t="str">
        <f t="shared" si="1"/>
        <v>-</v>
      </c>
    </row>
    <row r="23" spans="2:20" ht="21.6" customHeight="1" thickBot="1" x14ac:dyDescent="0.35">
      <c r="B23" s="27" t="s">
        <v>32</v>
      </c>
      <c r="C23" s="27">
        <v>431</v>
      </c>
      <c r="D23" s="27">
        <v>105.33</v>
      </c>
      <c r="E23" s="27">
        <v>697.4</v>
      </c>
      <c r="F23" s="27" t="s">
        <v>165</v>
      </c>
      <c r="G23" s="27" t="s">
        <v>347</v>
      </c>
      <c r="H23" s="27">
        <v>1</v>
      </c>
      <c r="I23" s="27" t="s">
        <v>347</v>
      </c>
      <c r="J23" s="28" t="s">
        <v>2</v>
      </c>
      <c r="L23" s="2" t="str">
        <f t="shared" si="1"/>
        <v>TC_Ad_Open Admin Page</v>
      </c>
      <c r="M23" s="2">
        <f t="shared" si="1"/>
        <v>431</v>
      </c>
      <c r="N23" s="2">
        <f t="shared" si="1"/>
        <v>105.33</v>
      </c>
      <c r="O23" s="2">
        <f t="shared" si="1"/>
        <v>697.4</v>
      </c>
      <c r="P23" s="2">
        <f t="shared" si="1"/>
        <v>2790</v>
      </c>
      <c r="Q23" s="2">
        <f t="shared" si="1"/>
        <v>4390</v>
      </c>
      <c r="R23" s="2">
        <f t="shared" si="1"/>
        <v>1</v>
      </c>
      <c r="S23" s="2">
        <f t="shared" si="1"/>
        <v>4390</v>
      </c>
      <c r="T23" s="3" t="str">
        <f t="shared" si="1"/>
        <v>-</v>
      </c>
    </row>
    <row r="24" spans="2:20" ht="21.6" customHeight="1" thickBot="1" x14ac:dyDescent="0.35">
      <c r="B24" s="27" t="s">
        <v>35</v>
      </c>
      <c r="C24" s="27">
        <v>44</v>
      </c>
      <c r="D24" s="27">
        <v>214.35</v>
      </c>
      <c r="E24" s="27" t="s">
        <v>7</v>
      </c>
      <c r="F24" s="27" t="s">
        <v>90</v>
      </c>
      <c r="G24" s="27" t="s">
        <v>90</v>
      </c>
      <c r="H24" s="27">
        <v>12</v>
      </c>
      <c r="I24" s="27" t="s">
        <v>90</v>
      </c>
      <c r="J24" s="28" t="s">
        <v>2</v>
      </c>
      <c r="L24" s="2" t="str">
        <f t="shared" si="1"/>
        <v>TC_Ad_Login</v>
      </c>
      <c r="M24" s="2">
        <f t="shared" si="1"/>
        <v>44</v>
      </c>
      <c r="N24" s="2">
        <f t="shared" si="1"/>
        <v>214.35</v>
      </c>
      <c r="O24" s="2">
        <f t="shared" si="1"/>
        <v>1750</v>
      </c>
      <c r="P24" s="2">
        <f t="shared" si="1"/>
        <v>2000</v>
      </c>
      <c r="Q24" s="2">
        <f t="shared" si="1"/>
        <v>2000</v>
      </c>
      <c r="R24" s="2">
        <f t="shared" si="1"/>
        <v>12</v>
      </c>
      <c r="S24" s="2">
        <f t="shared" si="1"/>
        <v>2000</v>
      </c>
      <c r="T24" s="3" t="str">
        <f t="shared" si="1"/>
        <v>-</v>
      </c>
    </row>
    <row r="25" spans="2:20" ht="21.6" customHeight="1" thickBot="1" x14ac:dyDescent="0.35">
      <c r="B25" s="27" t="s">
        <v>37</v>
      </c>
      <c r="C25" s="27">
        <v>42</v>
      </c>
      <c r="D25" s="27">
        <v>62.57</v>
      </c>
      <c r="E25" s="27">
        <v>200.5</v>
      </c>
      <c r="F25" s="27">
        <v>248.7</v>
      </c>
      <c r="G25" s="27">
        <v>550</v>
      </c>
      <c r="H25" s="27">
        <v>8</v>
      </c>
      <c r="I25" s="27">
        <v>550</v>
      </c>
      <c r="J25" s="28" t="s">
        <v>2</v>
      </c>
      <c r="L25" s="2" t="str">
        <f t="shared" si="1"/>
        <v>TC_Ad_LogOff</v>
      </c>
      <c r="M25" s="2">
        <f t="shared" si="1"/>
        <v>42</v>
      </c>
      <c r="N25" s="2">
        <f t="shared" si="1"/>
        <v>62.57</v>
      </c>
      <c r="O25" s="2">
        <f t="shared" si="1"/>
        <v>200.5</v>
      </c>
      <c r="P25" s="2">
        <f t="shared" si="1"/>
        <v>248.7</v>
      </c>
      <c r="Q25" s="2">
        <f t="shared" si="1"/>
        <v>550</v>
      </c>
      <c r="R25" s="2">
        <f t="shared" si="1"/>
        <v>8</v>
      </c>
      <c r="S25" s="2">
        <f t="shared" si="1"/>
        <v>550</v>
      </c>
      <c r="T25" s="3" t="str">
        <f t="shared" si="1"/>
        <v>-</v>
      </c>
    </row>
    <row r="26" spans="2:20" ht="21.6" customHeight="1" thickBot="1" x14ac:dyDescent="0.35">
      <c r="B26" s="27" t="s">
        <v>39</v>
      </c>
      <c r="C26" s="27">
        <v>217</v>
      </c>
      <c r="D26" s="27">
        <v>205.12</v>
      </c>
      <c r="E26" s="27">
        <v>470.9</v>
      </c>
      <c r="F26" s="27" t="s">
        <v>456</v>
      </c>
      <c r="G26" s="27" t="s">
        <v>457</v>
      </c>
      <c r="H26" s="27">
        <v>0</v>
      </c>
      <c r="I26" s="27" t="s">
        <v>457</v>
      </c>
      <c r="J26" s="28" t="s">
        <v>2</v>
      </c>
      <c r="L26" s="2" t="str">
        <f t="shared" si="1"/>
        <v>TC_Ad_Delete user</v>
      </c>
      <c r="M26" s="2">
        <f t="shared" si="1"/>
        <v>217</v>
      </c>
      <c r="N26" s="2">
        <f t="shared" si="1"/>
        <v>205.12</v>
      </c>
      <c r="O26" s="2">
        <f t="shared" si="1"/>
        <v>470.9</v>
      </c>
      <c r="P26" s="2">
        <f t="shared" si="1"/>
        <v>2660</v>
      </c>
      <c r="Q26" s="2">
        <f t="shared" si="1"/>
        <v>9050</v>
      </c>
      <c r="R26" s="2">
        <f t="shared" si="1"/>
        <v>0</v>
      </c>
      <c r="S26" s="2">
        <f t="shared" si="1"/>
        <v>9050</v>
      </c>
      <c r="T26" s="3" t="str">
        <f t="shared" si="1"/>
        <v>-</v>
      </c>
    </row>
    <row r="27" spans="2:20" ht="21.6" customHeight="1" thickBot="1" x14ac:dyDescent="0.35">
      <c r="B27" s="27" t="s">
        <v>42</v>
      </c>
      <c r="C27" s="27">
        <v>275</v>
      </c>
      <c r="D27" s="27">
        <v>811.64</v>
      </c>
      <c r="E27" s="27" t="s">
        <v>458</v>
      </c>
      <c r="F27" s="27" t="s">
        <v>459</v>
      </c>
      <c r="G27" s="27" t="s">
        <v>460</v>
      </c>
      <c r="H27" s="27">
        <v>19</v>
      </c>
      <c r="I27" s="27" t="s">
        <v>460</v>
      </c>
      <c r="J27" s="28">
        <v>40</v>
      </c>
      <c r="L27" s="2" t="str">
        <f t="shared" si="1"/>
        <v>TC_Ed_Editpost</v>
      </c>
      <c r="M27" s="2">
        <f t="shared" si="1"/>
        <v>275</v>
      </c>
      <c r="N27" s="2">
        <f t="shared" si="1"/>
        <v>811.64</v>
      </c>
      <c r="O27" s="2">
        <f t="shared" si="1"/>
        <v>5230</v>
      </c>
      <c r="P27" s="2">
        <f t="shared" si="1"/>
        <v>8620</v>
      </c>
      <c r="Q27" s="2">
        <f t="shared" si="1"/>
        <v>9610</v>
      </c>
      <c r="R27" s="2">
        <f t="shared" si="1"/>
        <v>19</v>
      </c>
      <c r="S27" s="2">
        <f t="shared" si="1"/>
        <v>9610</v>
      </c>
      <c r="T27" s="3">
        <f t="shared" si="1"/>
        <v>40</v>
      </c>
    </row>
    <row r="28" spans="2:20" ht="21.6" customHeight="1" thickBot="1" x14ac:dyDescent="0.35">
      <c r="B28" s="27" t="s">
        <v>51</v>
      </c>
      <c r="C28" s="27" t="s">
        <v>461</v>
      </c>
      <c r="D28" s="27">
        <v>99.07</v>
      </c>
      <c r="E28" s="27">
        <v>453.2</v>
      </c>
      <c r="F28" s="27" t="s">
        <v>97</v>
      </c>
      <c r="G28" s="27" t="s">
        <v>462</v>
      </c>
      <c r="H28" s="27">
        <v>2</v>
      </c>
      <c r="I28" s="27" t="s">
        <v>462</v>
      </c>
      <c r="J28" s="28">
        <v>13</v>
      </c>
      <c r="L28" s="2" t="str">
        <f t="shared" si="1"/>
        <v>Open Random post</v>
      </c>
      <c r="M28" s="2">
        <f t="shared" si="1"/>
        <v>5450</v>
      </c>
      <c r="N28" s="2">
        <f t="shared" si="1"/>
        <v>99.07</v>
      </c>
      <c r="O28" s="2">
        <f t="shared" si="1"/>
        <v>453.2</v>
      </c>
      <c r="P28" s="2">
        <f t="shared" si="1"/>
        <v>2420</v>
      </c>
      <c r="Q28" s="2">
        <f t="shared" si="1"/>
        <v>9520</v>
      </c>
      <c r="R28" s="2">
        <f t="shared" si="1"/>
        <v>2</v>
      </c>
      <c r="S28" s="2">
        <f t="shared" si="1"/>
        <v>9520</v>
      </c>
      <c r="T28" s="3">
        <f t="shared" si="1"/>
        <v>13</v>
      </c>
    </row>
    <row r="29" spans="2:20" ht="21.6" customHeight="1" thickBot="1" x14ac:dyDescent="0.35">
      <c r="B29" s="27" t="s">
        <v>40</v>
      </c>
      <c r="C29" s="27" t="s">
        <v>424</v>
      </c>
      <c r="D29" s="27">
        <v>126.34</v>
      </c>
      <c r="E29" s="27">
        <v>554.29999999999995</v>
      </c>
      <c r="F29" s="27" t="s">
        <v>175</v>
      </c>
      <c r="G29" s="27" t="s">
        <v>463</v>
      </c>
      <c r="H29" s="27">
        <v>0</v>
      </c>
      <c r="I29" s="27" t="s">
        <v>462</v>
      </c>
      <c r="J29" s="28">
        <v>11</v>
      </c>
      <c r="L29" s="2" t="str">
        <f t="shared" si="1"/>
        <v>Open first post</v>
      </c>
      <c r="M29" s="2">
        <f t="shared" si="1"/>
        <v>2870</v>
      </c>
      <c r="N29" s="2">
        <f t="shared" si="1"/>
        <v>126.34</v>
      </c>
      <c r="O29" s="2">
        <f t="shared" si="1"/>
        <v>554.29999999999995</v>
      </c>
      <c r="P29" s="2">
        <f t="shared" si="1"/>
        <v>4200</v>
      </c>
      <c r="Q29" s="2">
        <f t="shared" si="1"/>
        <v>9510</v>
      </c>
      <c r="R29" s="2">
        <f t="shared" si="1"/>
        <v>0</v>
      </c>
      <c r="S29" s="2">
        <f t="shared" si="1"/>
        <v>9520</v>
      </c>
      <c r="T29" s="3">
        <f t="shared" si="1"/>
        <v>11</v>
      </c>
    </row>
    <row r="30" spans="2:20" ht="21.6" customHeight="1" thickBot="1" x14ac:dyDescent="0.35">
      <c r="B30" s="27" t="s">
        <v>45</v>
      </c>
      <c r="C30" s="27" t="s">
        <v>91</v>
      </c>
      <c r="D30" s="27">
        <v>187.79</v>
      </c>
      <c r="E30" s="27" t="s">
        <v>68</v>
      </c>
      <c r="F30" s="27" t="s">
        <v>197</v>
      </c>
      <c r="G30" s="27" t="s">
        <v>464</v>
      </c>
      <c r="H30" s="27">
        <v>1</v>
      </c>
      <c r="I30" s="27" t="s">
        <v>464</v>
      </c>
      <c r="J30" s="28">
        <v>7</v>
      </c>
      <c r="L30" s="2" t="str">
        <f t="shared" si="1"/>
        <v>leave a comment</v>
      </c>
      <c r="M30" s="2">
        <f t="shared" si="1"/>
        <v>1640</v>
      </c>
      <c r="N30" s="2">
        <f t="shared" si="1"/>
        <v>187.79</v>
      </c>
      <c r="O30" s="2">
        <f t="shared" si="1"/>
        <v>1230</v>
      </c>
      <c r="P30" s="2">
        <f t="shared" si="1"/>
        <v>4640</v>
      </c>
      <c r="Q30" s="2">
        <f t="shared" si="1"/>
        <v>9590</v>
      </c>
      <c r="R30" s="2">
        <f t="shared" si="1"/>
        <v>1</v>
      </c>
      <c r="S30" s="2">
        <f t="shared" si="1"/>
        <v>9590</v>
      </c>
      <c r="T30" s="3">
        <f t="shared" si="1"/>
        <v>7</v>
      </c>
    </row>
    <row r="31" spans="2:20" ht="15" thickBot="1" x14ac:dyDescent="0.35">
      <c r="B31" s="27" t="s">
        <v>49</v>
      </c>
      <c r="C31" s="27">
        <v>213</v>
      </c>
      <c r="D31" s="27">
        <v>420.4</v>
      </c>
      <c r="E31" s="27" t="s">
        <v>211</v>
      </c>
      <c r="F31" s="27" t="s">
        <v>465</v>
      </c>
      <c r="G31" s="27" t="s">
        <v>466</v>
      </c>
      <c r="H31" s="27">
        <v>9</v>
      </c>
      <c r="I31" s="27" t="s">
        <v>466</v>
      </c>
      <c r="J31" s="28">
        <v>2</v>
      </c>
      <c r="L31" s="2" t="str">
        <f t="shared" ref="L31:T31" si="2">IF(ISERR(FIND(" K",B31,1)),B31,REPLACE(B31,FIND(" K",B31,1),2,"")*1000)</f>
        <v>TC_Ad_Add user</v>
      </c>
      <c r="M31" s="2">
        <f t="shared" si="2"/>
        <v>213</v>
      </c>
      <c r="N31" s="2">
        <f t="shared" si="2"/>
        <v>420.4</v>
      </c>
      <c r="O31" s="2">
        <f t="shared" si="2"/>
        <v>2620</v>
      </c>
      <c r="P31" s="2">
        <f t="shared" si="2"/>
        <v>7980</v>
      </c>
      <c r="Q31" s="2">
        <f t="shared" si="2"/>
        <v>9210</v>
      </c>
      <c r="R31" s="2">
        <f t="shared" si="2"/>
        <v>9</v>
      </c>
      <c r="S31" s="2">
        <f t="shared" si="2"/>
        <v>9210</v>
      </c>
      <c r="T31" s="3">
        <f t="shared" si="2"/>
        <v>2</v>
      </c>
    </row>
    <row r="33" spans="12:15" x14ac:dyDescent="0.3">
      <c r="L33" s="1" t="s">
        <v>496</v>
      </c>
      <c r="M33" s="1" t="s">
        <v>497</v>
      </c>
    </row>
    <row r="34" spans="12:15" x14ac:dyDescent="0.3">
      <c r="L34" t="s">
        <v>119</v>
      </c>
      <c r="M34">
        <v>37.200000000000003</v>
      </c>
    </row>
    <row r="35" spans="12:15" x14ac:dyDescent="0.3">
      <c r="L35" t="s">
        <v>120</v>
      </c>
      <c r="M35">
        <v>29.3</v>
      </c>
    </row>
    <row r="36" spans="12:15" x14ac:dyDescent="0.3">
      <c r="L36" t="s">
        <v>121</v>
      </c>
      <c r="M36">
        <v>100</v>
      </c>
    </row>
    <row r="37" spans="12:15" x14ac:dyDescent="0.3">
      <c r="L37" t="s">
        <v>122</v>
      </c>
      <c r="M37">
        <v>81.599999999999994</v>
      </c>
    </row>
    <row r="38" spans="12:15" x14ac:dyDescent="0.3">
      <c r="L38" t="s">
        <v>123</v>
      </c>
      <c r="M38">
        <v>89.2</v>
      </c>
    </row>
    <row r="39" spans="12:15" x14ac:dyDescent="0.3">
      <c r="L39" t="s">
        <v>124</v>
      </c>
      <c r="M39">
        <v>83.4</v>
      </c>
    </row>
    <row r="40" spans="12:15" x14ac:dyDescent="0.3">
      <c r="L40" t="s">
        <v>140</v>
      </c>
      <c r="M40" s="32" t="s">
        <v>129</v>
      </c>
      <c r="N40" s="30" t="s">
        <v>467</v>
      </c>
    </row>
    <row r="41" spans="12:15" x14ac:dyDescent="0.3">
      <c r="L41" t="s">
        <v>125</v>
      </c>
      <c r="M41" s="10">
        <f>(O41-N41)/1000</f>
        <v>906.00900000000001</v>
      </c>
      <c r="N41" t="str">
        <f>MID(N40,FIND("&amp;from=",N40,1)+6,13)</f>
        <v>1679507580405</v>
      </c>
      <c r="O41" t="str">
        <f>MID(N40,FIND("&amp;to=",N40,1)+4,13)</f>
        <v>1679508486414</v>
      </c>
    </row>
    <row r="43" spans="12:15" x14ac:dyDescent="0.3">
      <c r="L43" t="s">
        <v>126</v>
      </c>
      <c r="M43">
        <v>26387</v>
      </c>
    </row>
    <row r="44" spans="12:15" x14ac:dyDescent="0.3">
      <c r="L44" t="s">
        <v>127</v>
      </c>
      <c r="M44">
        <v>73</v>
      </c>
    </row>
    <row r="45" spans="12:15" x14ac:dyDescent="0.3">
      <c r="L45" t="s">
        <v>128</v>
      </c>
      <c r="M45" s="9">
        <f>M44/M43*100</f>
        <v>0.27665138136203432</v>
      </c>
    </row>
  </sheetData>
  <hyperlinks>
    <hyperlink ref="N40" r:id="rId1" xr:uid="{E29AF7E2-F882-4D3D-A14D-ED36E4C36360}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MIX_Avg</vt:lpstr>
      <vt:lpstr>MIX_Pct90</vt:lpstr>
      <vt:lpstr>100_txt_posts</vt:lpstr>
      <vt:lpstr>1000_txt_posts</vt:lpstr>
      <vt:lpstr>2000_txt_posts</vt:lpstr>
      <vt:lpstr>5000_txt_posts</vt:lpstr>
      <vt:lpstr>1000_img_posts</vt:lpstr>
      <vt:lpstr>DB_100_txt_posts</vt:lpstr>
      <vt:lpstr>DB_1000_txt_posts</vt:lpstr>
      <vt:lpstr>DB_2000_txt_posts</vt:lpstr>
      <vt:lpstr>DB_5000_txt_posts</vt:lpstr>
      <vt:lpstr>DB_1000_img_posts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Serhii Diedov</dc:creator>
  <cp:lastModifiedBy>Serhii Diedov</cp:lastModifiedBy>
  <dcterms:created xsi:type="dcterms:W3CDTF">2023-03-07T17:20:31Z</dcterms:created>
  <dcterms:modified xsi:type="dcterms:W3CDTF">2023-03-27T20:41:07Z</dcterms:modified>
</cp:coreProperties>
</file>