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vireum\Documents\Programming Work\DSI-SG-02\Generative Adversarial Networks (Capstone)\"/>
    </mc:Choice>
  </mc:AlternateContent>
  <bookViews>
    <workbookView xWindow="0" yWindow="0" windowWidth="10215" windowHeight="7080"/>
  </bookViews>
  <sheets>
    <sheet name="Contents" sheetId="1" r:id="rId1"/>
    <sheet name="Baseline" sheetId="2" r:id="rId2"/>
    <sheet name="Grid. Baseline" sheetId="5" r:id="rId3"/>
    <sheet name="Rand. Oversmpl" sheetId="6" r:id="rId4"/>
    <sheet name="SMOTE" sheetId="7" r:id="rId5"/>
    <sheet name="SMOTE + TL" sheetId="8" r:id="rId6"/>
    <sheet name="GAN, Sdy. Unstd." sheetId="9" r:id="rId7"/>
    <sheet name="GAN, Sdy. Std." sheetId="10" r:id="rId8"/>
    <sheet name="GAN, Fin. Unstd." sheetId="11" r:id="rId9"/>
    <sheet name="GAN, Fin. Std." sheetId="12" r:id="rId10"/>
    <sheet name="WGAN, Sdy. Unstd." sheetId="13" r:id="rId11"/>
    <sheet name="WGAN, Sdy. Std." sheetId="14" r:id="rId12"/>
    <sheet name="WGAN, Fin. Unstd." sheetId="15" r:id="rId13"/>
    <sheet name="WGAN, Fin. Std." sheetId="1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6" l="1"/>
  <c r="B18" i="16" s="1"/>
  <c r="G8" i="16" s="1"/>
  <c r="B16" i="16"/>
  <c r="B20" i="16" s="1"/>
  <c r="B22" i="16" s="1"/>
  <c r="B15" i="16"/>
  <c r="B19" i="16" s="1"/>
  <c r="B21" i="16" s="1"/>
  <c r="G12" i="16"/>
  <c r="G11" i="16"/>
  <c r="G10" i="16"/>
  <c r="G9" i="16"/>
  <c r="B17" i="15"/>
  <c r="B18" i="15" s="1"/>
  <c r="G8" i="15" s="1"/>
  <c r="B16" i="15"/>
  <c r="B20" i="15" s="1"/>
  <c r="B22" i="15" s="1"/>
  <c r="B15" i="15"/>
  <c r="B19" i="15" s="1"/>
  <c r="B21" i="15" s="1"/>
  <c r="G12" i="15"/>
  <c r="G11" i="15"/>
  <c r="G10" i="15"/>
  <c r="G9" i="15"/>
  <c r="B17" i="14"/>
  <c r="B18" i="14" s="1"/>
  <c r="G8" i="14" s="1"/>
  <c r="B16" i="14"/>
  <c r="B20" i="14" s="1"/>
  <c r="B22" i="14" s="1"/>
  <c r="B15" i="14"/>
  <c r="B19" i="14" s="1"/>
  <c r="B21" i="14" s="1"/>
  <c r="G12" i="14"/>
  <c r="G11" i="14"/>
  <c r="G10" i="14"/>
  <c r="G9" i="14"/>
  <c r="B17" i="13"/>
  <c r="B18" i="13" s="1"/>
  <c r="G8" i="13" s="1"/>
  <c r="B16" i="13"/>
  <c r="B20" i="13" s="1"/>
  <c r="B22" i="13" s="1"/>
  <c r="B15" i="13"/>
  <c r="B19" i="13" s="1"/>
  <c r="B21" i="13" s="1"/>
  <c r="G12" i="13"/>
  <c r="G11" i="13"/>
  <c r="G10" i="13"/>
  <c r="G9" i="13"/>
  <c r="B17" i="12"/>
  <c r="B18" i="12" s="1"/>
  <c r="G8" i="12" s="1"/>
  <c r="B16" i="12"/>
  <c r="B20" i="12" s="1"/>
  <c r="B22" i="12" s="1"/>
  <c r="B15" i="12"/>
  <c r="B19" i="12" s="1"/>
  <c r="B21" i="12" s="1"/>
  <c r="G12" i="12"/>
  <c r="G11" i="12"/>
  <c r="G10" i="12"/>
  <c r="G9" i="12"/>
  <c r="B17" i="11"/>
  <c r="B18" i="11" s="1"/>
  <c r="G8" i="11" s="1"/>
  <c r="B16" i="11"/>
  <c r="B20" i="11" s="1"/>
  <c r="B22" i="11" s="1"/>
  <c r="B15" i="11"/>
  <c r="B19" i="11" s="1"/>
  <c r="B21" i="11" s="1"/>
  <c r="G12" i="11"/>
  <c r="G11" i="11"/>
  <c r="G10" i="11"/>
  <c r="G9" i="11"/>
  <c r="B20" i="10"/>
  <c r="B22" i="10" s="1"/>
  <c r="B17" i="10"/>
  <c r="B18" i="10" s="1"/>
  <c r="G8" i="10" s="1"/>
  <c r="B16" i="10"/>
  <c r="B15" i="10"/>
  <c r="B19" i="10" s="1"/>
  <c r="B21" i="10" s="1"/>
  <c r="G12" i="10"/>
  <c r="G11" i="10"/>
  <c r="G10" i="10"/>
  <c r="G9" i="10"/>
  <c r="B17" i="9"/>
  <c r="B18" i="9" s="1"/>
  <c r="G8" i="9" s="1"/>
  <c r="B16" i="9"/>
  <c r="B20" i="9" s="1"/>
  <c r="B22" i="9" s="1"/>
  <c r="B15" i="9"/>
  <c r="B19" i="9" s="1"/>
  <c r="B21" i="9" s="1"/>
  <c r="G12" i="9"/>
  <c r="G11" i="9"/>
  <c r="G10" i="9"/>
  <c r="G9" i="9"/>
  <c r="B20" i="8"/>
  <c r="B22" i="8" s="1"/>
  <c r="B17" i="8"/>
  <c r="B18" i="8" s="1"/>
  <c r="G8" i="8" s="1"/>
  <c r="B16" i="8"/>
  <c r="B15" i="8"/>
  <c r="B19" i="8" s="1"/>
  <c r="B21" i="8" s="1"/>
  <c r="G12" i="8"/>
  <c r="G11" i="8"/>
  <c r="G10" i="8"/>
  <c r="G9" i="8"/>
  <c r="B17" i="7"/>
  <c r="B18" i="7" s="1"/>
  <c r="G8" i="7" s="1"/>
  <c r="B16" i="7"/>
  <c r="B20" i="7" s="1"/>
  <c r="B22" i="7" s="1"/>
  <c r="B15" i="7"/>
  <c r="B19" i="7" s="1"/>
  <c r="B21" i="7" s="1"/>
  <c r="G12" i="7"/>
  <c r="G11" i="7"/>
  <c r="G10" i="7"/>
  <c r="G9" i="7"/>
  <c r="B17" i="6"/>
  <c r="B18" i="6" s="1"/>
  <c r="G8" i="6" s="1"/>
  <c r="B16" i="6"/>
  <c r="B20" i="6" s="1"/>
  <c r="B22" i="6" s="1"/>
  <c r="B15" i="6"/>
  <c r="B19" i="6" s="1"/>
  <c r="B21" i="6" s="1"/>
  <c r="G12" i="6"/>
  <c r="G11" i="6"/>
  <c r="G10" i="6"/>
  <c r="G9" i="6"/>
  <c r="B17" i="5"/>
  <c r="B18" i="5" s="1"/>
  <c r="G8" i="5" s="1"/>
  <c r="B16" i="5"/>
  <c r="B20" i="5" s="1"/>
  <c r="B22" i="5" s="1"/>
  <c r="B15" i="5"/>
  <c r="B19" i="5" s="1"/>
  <c r="B21" i="5" s="1"/>
  <c r="G12" i="5"/>
  <c r="G11" i="5"/>
  <c r="G10" i="5"/>
  <c r="G9" i="5"/>
  <c r="F18" i="2"/>
  <c r="F17" i="2"/>
  <c r="F16" i="2"/>
  <c r="F15" i="2"/>
  <c r="G12" i="2"/>
  <c r="G10" i="2"/>
  <c r="G11" i="2"/>
  <c r="G9" i="2"/>
  <c r="G8" i="2"/>
  <c r="B20" i="2"/>
  <c r="B22" i="2" s="1"/>
  <c r="B19" i="2"/>
  <c r="B21" i="2" s="1"/>
  <c r="B18" i="2"/>
  <c r="B16" i="2"/>
  <c r="B15" i="2"/>
  <c r="B17" i="2"/>
  <c r="F18" i="16" l="1"/>
  <c r="F16" i="16"/>
  <c r="F17" i="16"/>
  <c r="F15" i="16"/>
  <c r="F18" i="15"/>
  <c r="F16" i="15"/>
  <c r="F17" i="15"/>
  <c r="F15" i="15"/>
  <c r="F18" i="14"/>
  <c r="F16" i="14"/>
  <c r="F17" i="14"/>
  <c r="F15" i="14"/>
  <c r="F18" i="13"/>
  <c r="F16" i="13"/>
  <c r="F17" i="13"/>
  <c r="F15" i="13"/>
  <c r="F18" i="12"/>
  <c r="F16" i="12"/>
  <c r="F17" i="12"/>
  <c r="F15" i="12"/>
  <c r="F18" i="11"/>
  <c r="F16" i="11"/>
  <c r="F17" i="11"/>
  <c r="F15" i="11"/>
  <c r="F18" i="10"/>
  <c r="F16" i="10"/>
  <c r="F17" i="10"/>
  <c r="F15" i="10"/>
  <c r="F18" i="9"/>
  <c r="F16" i="9"/>
  <c r="F17" i="9"/>
  <c r="F15" i="9"/>
  <c r="F18" i="8"/>
  <c r="F16" i="8"/>
  <c r="F17" i="8"/>
  <c r="F15" i="8"/>
  <c r="F18" i="7"/>
  <c r="F16" i="7"/>
  <c r="F17" i="7"/>
  <c r="F15" i="7"/>
  <c r="F18" i="6"/>
  <c r="F16" i="6"/>
  <c r="F17" i="6"/>
  <c r="F15" i="6"/>
  <c r="F18" i="5"/>
  <c r="F16" i="5"/>
  <c r="F17" i="5"/>
  <c r="F15" i="5"/>
</calcChain>
</file>

<file path=xl/sharedStrings.xml><?xml version="1.0" encoding="utf-8"?>
<sst xmlns="http://schemas.openxmlformats.org/spreadsheetml/2006/main" count="554" uniqueCount="77">
  <si>
    <t>Accompanying Notes to GAN Credit Card Fraud</t>
  </si>
  <si>
    <t>Cost Computations Behind Models</t>
  </si>
  <si>
    <t>Contents</t>
  </si>
  <si>
    <t>Baseline, Gridsearched</t>
  </si>
  <si>
    <t>Baseline</t>
  </si>
  <si>
    <t>Random Uniform Oversampling</t>
  </si>
  <si>
    <t>SMOTE</t>
  </si>
  <si>
    <t>SMOTE + Tomek Linkages Removal</t>
  </si>
  <si>
    <t>GAN, Steady/Unstandardised</t>
  </si>
  <si>
    <t>GAN, Steady/Standardised</t>
  </si>
  <si>
    <t>GAN, Final/Unstandardised</t>
  </si>
  <si>
    <t>GAN, Final/Standardised</t>
  </si>
  <si>
    <t>WGAN, Steady/Unstandardised</t>
  </si>
  <si>
    <t>WGAN, Steady/Standardised</t>
  </si>
  <si>
    <t>WGAN, Final/Unstandardised</t>
  </si>
  <si>
    <t>WGAN, Final/Standardised</t>
  </si>
  <si>
    <t>Cost of fraud as a percentage of total annual revenue</t>
  </si>
  <si>
    <t>Expenditure by merchants per dollar of frauds - charagebacks, fees, mechandise replacements</t>
  </si>
  <si>
    <t>Percentage of successful credit card frauds</t>
  </si>
  <si>
    <t>Cost of manual review, lower estimated bound</t>
  </si>
  <si>
    <t>c_pct_tr</t>
  </si>
  <si>
    <t>Cost of manual review, upper bound estimated bound</t>
  </si>
  <si>
    <t>pct_fraud_succ</t>
  </si>
  <si>
    <t>c_mr_upb</t>
  </si>
  <si>
    <t>c_mr_lwb</t>
  </si>
  <si>
    <t>fraud_exp</t>
  </si>
  <si>
    <t>train_fraud_val</t>
  </si>
  <si>
    <t>test_fraud_val</t>
  </si>
  <si>
    <t>Indices</t>
  </si>
  <si>
    <t>Sheet Contents</t>
  </si>
  <si>
    <t>pct_mr_lwbg</t>
  </si>
  <si>
    <t>pct_mr_upbg</t>
  </si>
  <si>
    <t>Percentage of fraud mitigation budget spent on manual reviews, upper bound</t>
  </si>
  <si>
    <t>Percentage of fraud mitigation budget spent on manual reviews, lower bound</t>
  </si>
  <si>
    <t>pct_auto_lw</t>
  </si>
  <si>
    <t>pct_auto_up</t>
  </si>
  <si>
    <t>pct_mr_up</t>
  </si>
  <si>
    <t>pct_mr_lw</t>
  </si>
  <si>
    <t>Percentage of flagged frauds sent for manual review, lower bound</t>
  </si>
  <si>
    <t>Percentage of flagged frauds sent for manual review, upper bound</t>
  </si>
  <si>
    <t>Percentage of frauds flagged by automated systems, lower</t>
  </si>
  <si>
    <t>Percentage of frauds flagged by automated systems, upper</t>
  </si>
  <si>
    <t>fraud_ttl</t>
  </si>
  <si>
    <t>c_per_fraud</t>
  </si>
  <si>
    <t>PARAMETERS</t>
  </si>
  <si>
    <t>MODEL RESULTS</t>
  </si>
  <si>
    <t>TP</t>
  </si>
  <si>
    <t>FP</t>
  </si>
  <si>
    <t>TN</t>
  </si>
  <si>
    <t>FN</t>
  </si>
  <si>
    <t>Average Cost of Fraud</t>
  </si>
  <si>
    <t>Cost of False Negatives</t>
  </si>
  <si>
    <t>Transacted value of frauds (2 days), training set</t>
  </si>
  <si>
    <t>Transacted value of frauds (2 days), test set</t>
  </si>
  <si>
    <t>Average 2-day revenue, reversed computation, training set</t>
  </si>
  <si>
    <t>avg_rev_2days_tr</t>
  </si>
  <si>
    <t>avg_rev_annual_tr</t>
  </si>
  <si>
    <t>Average 2-day revenue, reversed computation, test set</t>
  </si>
  <si>
    <t>avg_rev_2days_te</t>
  </si>
  <si>
    <t>avg_rev_annual_te</t>
  </si>
  <si>
    <t>Average annual revenue (365), reversed computation, training set</t>
  </si>
  <si>
    <t>Average annual revenue (365), reversed computation, test set</t>
  </si>
  <si>
    <t>train_fraud_c</t>
  </si>
  <si>
    <t>test_fraud_c</t>
  </si>
  <si>
    <t>COMPUTATIONS</t>
  </si>
  <si>
    <t>42% MR./$40 &amp; FN</t>
  </si>
  <si>
    <t>42% MR./$70 &amp; FN</t>
  </si>
  <si>
    <t>47% MR./$40 &amp; FN</t>
  </si>
  <si>
    <t>47% MR./$70 &amp; FN</t>
  </si>
  <si>
    <t>Cost of 42% manual rev./$40</t>
  </si>
  <si>
    <t>Cost of 42% manual rev./$70</t>
  </si>
  <si>
    <t>Cost of 47% manual rev./$40</t>
  </si>
  <si>
    <t>Cost of 47% manual rev./$70</t>
  </si>
  <si>
    <t>COST, MANUAL REVIEW &amp; FALSE NEGATIVES AS PERCENTAGE OF REVENUE, TEST SET</t>
  </si>
  <si>
    <t>Total Frauds (2 days) in data, training set</t>
  </si>
  <si>
    <t>Total Frauds (2 days) in data, test set</t>
  </si>
  <si>
    <t>Number of frauds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</si>
</sst>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4" xfId="0" applyBorder="1"/>
    <xf numFmtId="0" fontId="5" fillId="0" borderId="5" xfId="0" applyFont="1" applyBorder="1"/>
    <xf numFmtId="0" fontId="0" fillId="0" borderId="6" xfId="0" applyBorder="1"/>
    <xf numFmtId="166" fontId="0" fillId="0" borderId="2" xfId="0" applyNumberFormat="1" applyBorder="1"/>
    <xf numFmtId="10" fontId="0" fillId="0" borderId="2" xfId="1" applyNumberFormat="1" applyFont="1" applyBorder="1"/>
    <xf numFmtId="166" fontId="0" fillId="0" borderId="4" xfId="0" applyNumberFormat="1" applyBorder="1"/>
    <xf numFmtId="0" fontId="0" fillId="0" borderId="7" xfId="0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9" xfId="0" applyFont="1" applyFill="1" applyBorder="1"/>
    <xf numFmtId="0" fontId="0" fillId="0" borderId="10" xfId="0" applyBorder="1"/>
    <xf numFmtId="0" fontId="2" fillId="0" borderId="11" xfId="0" applyFont="1" applyBorder="1"/>
    <xf numFmtId="0" fontId="2" fillId="0" borderId="9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0" fontId="0" fillId="0" borderId="0" xfId="0" applyNumberFormat="1" applyBorder="1"/>
    <xf numFmtId="10" fontId="0" fillId="0" borderId="17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2" zoomScaleNormal="100" workbookViewId="0">
      <selection activeCell="L42" sqref="L42"/>
    </sheetView>
  </sheetViews>
  <sheetFormatPr defaultRowHeight="15" x14ac:dyDescent="0.25"/>
  <cols>
    <col min="1" max="1" width="18.85546875" customWidth="1"/>
    <col min="6" max="7" width="9.140625" customWidth="1"/>
  </cols>
  <sheetData>
    <row r="1" spans="1:2" ht="21" x14ac:dyDescent="0.35">
      <c r="A1" s="1" t="s">
        <v>0</v>
      </c>
    </row>
    <row r="2" spans="1:2" x14ac:dyDescent="0.25">
      <c r="A2" s="2" t="s">
        <v>1</v>
      </c>
    </row>
    <row r="4" spans="1:2" ht="18.75" x14ac:dyDescent="0.3">
      <c r="A4" s="5" t="s">
        <v>2</v>
      </c>
    </row>
    <row r="6" spans="1:2" x14ac:dyDescent="0.25">
      <c r="A6" s="4" t="s">
        <v>29</v>
      </c>
    </row>
    <row r="7" spans="1:2" x14ac:dyDescent="0.25">
      <c r="A7" s="3">
        <v>1</v>
      </c>
      <c r="B7" t="s">
        <v>4</v>
      </c>
    </row>
    <row r="8" spans="1:2" x14ac:dyDescent="0.25">
      <c r="A8" s="3">
        <v>2</v>
      </c>
      <c r="B8" t="s">
        <v>3</v>
      </c>
    </row>
    <row r="9" spans="1:2" x14ac:dyDescent="0.25">
      <c r="A9" s="3">
        <v>3</v>
      </c>
      <c r="B9" t="s">
        <v>5</v>
      </c>
    </row>
    <row r="10" spans="1:2" x14ac:dyDescent="0.25">
      <c r="A10" s="3">
        <v>4</v>
      </c>
      <c r="B10" t="s">
        <v>6</v>
      </c>
    </row>
    <row r="11" spans="1:2" x14ac:dyDescent="0.25">
      <c r="A11" s="3">
        <v>5</v>
      </c>
      <c r="B11" t="s">
        <v>7</v>
      </c>
    </row>
    <row r="12" spans="1:2" x14ac:dyDescent="0.25">
      <c r="A12" s="3">
        <v>6</v>
      </c>
      <c r="B12" t="s">
        <v>8</v>
      </c>
    </row>
    <row r="13" spans="1:2" x14ac:dyDescent="0.25">
      <c r="A13" s="3">
        <v>7</v>
      </c>
      <c r="B13" t="s">
        <v>9</v>
      </c>
    </row>
    <row r="14" spans="1:2" x14ac:dyDescent="0.25">
      <c r="A14" s="3">
        <v>8</v>
      </c>
      <c r="B14" t="s">
        <v>10</v>
      </c>
    </row>
    <row r="15" spans="1:2" x14ac:dyDescent="0.25">
      <c r="A15" s="3">
        <v>9</v>
      </c>
      <c r="B15" t="s">
        <v>11</v>
      </c>
    </row>
    <row r="16" spans="1:2" x14ac:dyDescent="0.25">
      <c r="A16" s="3">
        <v>10</v>
      </c>
      <c r="B16" t="s">
        <v>12</v>
      </c>
    </row>
    <row r="17" spans="1:2" x14ac:dyDescent="0.25">
      <c r="A17" s="3">
        <v>11</v>
      </c>
      <c r="B17" t="s">
        <v>13</v>
      </c>
    </row>
    <row r="18" spans="1:2" x14ac:dyDescent="0.25">
      <c r="A18" s="3">
        <v>12</v>
      </c>
      <c r="B18" t="s">
        <v>14</v>
      </c>
    </row>
    <row r="19" spans="1:2" x14ac:dyDescent="0.25">
      <c r="A19" s="3">
        <v>13</v>
      </c>
      <c r="B19" t="s">
        <v>15</v>
      </c>
    </row>
    <row r="21" spans="1:2" x14ac:dyDescent="0.25">
      <c r="A21" s="4" t="s">
        <v>28</v>
      </c>
    </row>
    <row r="22" spans="1:2" x14ac:dyDescent="0.25">
      <c r="A22" s="10" t="s">
        <v>20</v>
      </c>
      <c r="B22" t="s">
        <v>16</v>
      </c>
    </row>
    <row r="23" spans="1:2" x14ac:dyDescent="0.25">
      <c r="A23" s="10" t="s">
        <v>22</v>
      </c>
      <c r="B23" t="s">
        <v>18</v>
      </c>
    </row>
    <row r="24" spans="1:2" x14ac:dyDescent="0.25">
      <c r="A24" s="10" t="s">
        <v>34</v>
      </c>
      <c r="B24" t="s">
        <v>40</v>
      </c>
    </row>
    <row r="25" spans="1:2" x14ac:dyDescent="0.25">
      <c r="A25" s="10" t="s">
        <v>35</v>
      </c>
      <c r="B25" t="s">
        <v>41</v>
      </c>
    </row>
    <row r="26" spans="1:2" x14ac:dyDescent="0.25">
      <c r="A26" s="10" t="s">
        <v>37</v>
      </c>
      <c r="B26" t="s">
        <v>38</v>
      </c>
    </row>
    <row r="27" spans="1:2" x14ac:dyDescent="0.25">
      <c r="A27" s="10" t="s">
        <v>36</v>
      </c>
      <c r="B27" t="s">
        <v>39</v>
      </c>
    </row>
    <row r="28" spans="1:2" x14ac:dyDescent="0.25">
      <c r="A28" s="10" t="s">
        <v>30</v>
      </c>
      <c r="B28" t="s">
        <v>33</v>
      </c>
    </row>
    <row r="29" spans="1:2" x14ac:dyDescent="0.25">
      <c r="A29" s="10" t="s">
        <v>31</v>
      </c>
      <c r="B29" t="s">
        <v>32</v>
      </c>
    </row>
    <row r="30" spans="1:2" x14ac:dyDescent="0.25">
      <c r="A30" s="10" t="s">
        <v>24</v>
      </c>
      <c r="B30" t="s">
        <v>19</v>
      </c>
    </row>
    <row r="31" spans="1:2" x14ac:dyDescent="0.25">
      <c r="A31" s="10" t="s">
        <v>23</v>
      </c>
      <c r="B31" t="s">
        <v>21</v>
      </c>
    </row>
    <row r="32" spans="1:2" x14ac:dyDescent="0.25">
      <c r="A32" s="10" t="s">
        <v>25</v>
      </c>
      <c r="B32" t="s">
        <v>17</v>
      </c>
    </row>
    <row r="33" spans="1:2" x14ac:dyDescent="0.25">
      <c r="A33" s="10" t="s">
        <v>26</v>
      </c>
      <c r="B33" t="s">
        <v>52</v>
      </c>
    </row>
    <row r="34" spans="1:2" x14ac:dyDescent="0.25">
      <c r="A34" s="10" t="s">
        <v>27</v>
      </c>
      <c r="B34" t="s">
        <v>53</v>
      </c>
    </row>
    <row r="35" spans="1:2" x14ac:dyDescent="0.25">
      <c r="A35" s="11" t="s">
        <v>62</v>
      </c>
      <c r="B35" t="s">
        <v>74</v>
      </c>
    </row>
    <row r="36" spans="1:2" x14ac:dyDescent="0.25">
      <c r="A36" s="11" t="s">
        <v>63</v>
      </c>
      <c r="B36" t="s">
        <v>75</v>
      </c>
    </row>
    <row r="37" spans="1:2" x14ac:dyDescent="0.25">
      <c r="A37" s="10" t="s">
        <v>42</v>
      </c>
      <c r="B37" t="s">
        <v>76</v>
      </c>
    </row>
    <row r="38" spans="1:2" x14ac:dyDescent="0.25">
      <c r="A38" s="10" t="s">
        <v>43</v>
      </c>
      <c r="B38" t="s">
        <v>50</v>
      </c>
    </row>
    <row r="39" spans="1:2" x14ac:dyDescent="0.25">
      <c r="A39" s="11" t="s">
        <v>55</v>
      </c>
      <c r="B39" t="s">
        <v>54</v>
      </c>
    </row>
    <row r="40" spans="1:2" x14ac:dyDescent="0.25">
      <c r="A40" s="11" t="s">
        <v>58</v>
      </c>
      <c r="B40" t="s">
        <v>57</v>
      </c>
    </row>
    <row r="41" spans="1:2" x14ac:dyDescent="0.25">
      <c r="A41" s="11" t="s">
        <v>56</v>
      </c>
      <c r="B41" t="s">
        <v>60</v>
      </c>
    </row>
    <row r="42" spans="1:2" x14ac:dyDescent="0.25">
      <c r="A42" s="11" t="s">
        <v>59</v>
      </c>
      <c r="B42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103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1584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69505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10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2933.0717073170722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28341.600000000002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49597.799999999996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31715.599999999995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55502.299999999996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1.0874975472341673E-2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1.8266280992620124E-2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1.2048198570798568E-2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2.0319421414919697E-2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85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18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71071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28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8212.6007804878027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1730.4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3028.2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1936.3999999999996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3388.7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3.45742684755283E-3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3.9087039480796126E-3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3.5290581333507318E-3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4.0340586982259407E-3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103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2546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68543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10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2933.0717073170722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44503.200000000004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77880.599999999991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49801.19999999999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87152.099999999991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1.649476279540658E-2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2.8100908807983705E-2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1.8337008194228344E-2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3.1324838255921798E-2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104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7398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63691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9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2639.764536585365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126033.60000000001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220558.8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141037.59999999998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246815.8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4.474290558105707E-2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7.7611651291269845E-2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4.9960166804900355E-2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8.6741858432995617E-2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103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1883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69206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10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2933.0717073170722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33364.800000000003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58388.399999999994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37336.799999999996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65339.399999999994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1.2621666126807794E-2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2.1322989637935833E-2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1.4002828588891608E-2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2.3740023946582509E-2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98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193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70896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15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4399.6075609756081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4888.8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8555.4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5470.7999999999993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9573.9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3.2298086243089138E-3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4.504775966573899E-3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3.4321843929224034E-3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4.8589335616475065E-3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101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621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70468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12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3519.686048780487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12129.6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21226.799999999999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13573.599999999999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23753.8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5.4416431140452103E-3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8.6049641488057573E-3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5.9437575640072021E-3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9.4836644362392437E-3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99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194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70895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14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4106.3003902439013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4922.4000000000005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8614.1999999999989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5508.3999999999987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9639.6999999999989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3.139502029306743E-3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4.4232320337178783E-3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3.3432686966735885E-3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4.7798237016098604E-3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99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1493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69596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14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4106.3003902439013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26745.600000000002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46804.799999999996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29929.599999999995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52376.799999999996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1.0727967447873597E-2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1.770304651620987E-2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1.1835122855546019E-2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1.9640568479636616E-2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99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225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70864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14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4106.3003902439013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5443.2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9525.6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6091.1999999999989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10659.6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3.3205970469938652E-3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4.7401483146703432E-3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3.5459226450377502E-3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5.1344681112471431E-3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99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625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70464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14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4106.3003902439013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12163.2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21285.599999999999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13611.199999999997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23819.599999999999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5.657306952634159E-3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8.8293906495408563E-3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6.1608123013495069E-3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9.7105250097927181E-3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99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161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70928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14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4106.3003902439013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4368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7644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4887.9999999999991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8554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2.9467234620914181E-3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4.0858695410910615E-3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3.1275403000278696E-3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4.4022990074798511E-3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2" sqref="F22"/>
    </sheetView>
  </sheetViews>
  <sheetFormatPr defaultRowHeight="15" x14ac:dyDescent="0.25"/>
  <cols>
    <col min="1" max="1" width="18" bestFit="1" customWidth="1"/>
    <col min="2" max="2" width="16.42578125" bestFit="1" customWidth="1"/>
    <col min="6" max="6" width="9.140625" customWidth="1"/>
    <col min="11" max="11" width="11" customWidth="1"/>
  </cols>
  <sheetData>
    <row r="1" spans="1:11" x14ac:dyDescent="0.25">
      <c r="A1" s="13" t="s">
        <v>44</v>
      </c>
      <c r="B1" s="14"/>
      <c r="D1" s="13" t="s">
        <v>45</v>
      </c>
      <c r="E1" s="14"/>
    </row>
    <row r="2" spans="1:11" x14ac:dyDescent="0.25">
      <c r="A2" s="19" t="s">
        <v>20</v>
      </c>
      <c r="B2" s="16">
        <v>1.47E-2</v>
      </c>
      <c r="D2" s="23" t="s">
        <v>46</v>
      </c>
      <c r="E2" s="7">
        <v>100</v>
      </c>
    </row>
    <row r="3" spans="1:11" x14ac:dyDescent="0.25">
      <c r="A3" s="19" t="s">
        <v>22</v>
      </c>
      <c r="B3" s="16">
        <v>0.57999999999999996</v>
      </c>
      <c r="D3" s="19" t="s">
        <v>47</v>
      </c>
      <c r="E3" s="7">
        <v>524</v>
      </c>
    </row>
    <row r="4" spans="1:11" x14ac:dyDescent="0.25">
      <c r="A4" s="19" t="s">
        <v>34</v>
      </c>
      <c r="B4" s="16">
        <v>0.5</v>
      </c>
      <c r="D4" s="19" t="s">
        <v>48</v>
      </c>
      <c r="E4" s="7">
        <v>70565</v>
      </c>
    </row>
    <row r="5" spans="1:11" ht="15.75" thickBot="1" x14ac:dyDescent="0.3">
      <c r="A5" s="19" t="s">
        <v>35</v>
      </c>
      <c r="B5" s="16">
        <v>0.54</v>
      </c>
      <c r="D5" s="24" t="s">
        <v>49</v>
      </c>
      <c r="E5" s="12">
        <v>13</v>
      </c>
    </row>
    <row r="6" spans="1:11" ht="15.75" thickBot="1" x14ac:dyDescent="0.3">
      <c r="A6" s="19" t="s">
        <v>37</v>
      </c>
      <c r="B6" s="16">
        <v>0.42</v>
      </c>
    </row>
    <row r="7" spans="1:11" x14ac:dyDescent="0.25">
      <c r="A7" s="19" t="s">
        <v>36</v>
      </c>
      <c r="B7" s="16">
        <v>0.47</v>
      </c>
      <c r="D7" s="13" t="s">
        <v>64</v>
      </c>
      <c r="E7" s="22"/>
      <c r="F7" s="22"/>
      <c r="G7" s="14"/>
    </row>
    <row r="8" spans="1:11" x14ac:dyDescent="0.25">
      <c r="A8" s="19" t="s">
        <v>30</v>
      </c>
      <c r="B8" s="16">
        <v>0.25</v>
      </c>
      <c r="D8" s="25" t="s">
        <v>51</v>
      </c>
      <c r="E8" s="26"/>
      <c r="F8" s="27"/>
      <c r="G8" s="15">
        <f>E5*B18</f>
        <v>3812.9932195121942</v>
      </c>
    </row>
    <row r="9" spans="1:11" x14ac:dyDescent="0.25">
      <c r="A9" s="19" t="s">
        <v>31</v>
      </c>
      <c r="B9" s="16">
        <v>0.36</v>
      </c>
      <c r="D9" s="6" t="s">
        <v>69</v>
      </c>
      <c r="E9" s="9"/>
      <c r="F9" s="28"/>
      <c r="G9" s="7">
        <f>B10*B6*(E2+E3)</f>
        <v>10483.200000000001</v>
      </c>
    </row>
    <row r="10" spans="1:11" x14ac:dyDescent="0.25">
      <c r="A10" s="19" t="s">
        <v>24</v>
      </c>
      <c r="B10" s="15">
        <v>40</v>
      </c>
      <c r="D10" s="6" t="s">
        <v>70</v>
      </c>
      <c r="E10" s="9"/>
      <c r="F10" s="28"/>
      <c r="G10" s="7">
        <f>B11*B6*(E2+E3)</f>
        <v>18345.599999999999</v>
      </c>
    </row>
    <row r="11" spans="1:11" x14ac:dyDescent="0.25">
      <c r="A11" s="19" t="s">
        <v>23</v>
      </c>
      <c r="B11" s="15">
        <v>70</v>
      </c>
      <c r="D11" s="6" t="s">
        <v>71</v>
      </c>
      <c r="E11" s="9"/>
      <c r="F11" s="28"/>
      <c r="G11" s="7">
        <f>B10*B7*(E2+E3)</f>
        <v>11731.199999999999</v>
      </c>
    </row>
    <row r="12" spans="1:11" ht="15.75" thickBot="1" x14ac:dyDescent="0.3">
      <c r="A12" s="19" t="s">
        <v>25</v>
      </c>
      <c r="B12" s="15">
        <v>2.4</v>
      </c>
      <c r="D12" s="8" t="s">
        <v>72</v>
      </c>
      <c r="E12" s="18"/>
      <c r="F12" s="29"/>
      <c r="G12" s="12">
        <f>B11*B7*(E2+E3)</f>
        <v>20529.599999999999</v>
      </c>
    </row>
    <row r="13" spans="1:11" ht="15.75" thickBot="1" x14ac:dyDescent="0.3">
      <c r="A13" s="19" t="s">
        <v>26</v>
      </c>
      <c r="B13" s="15">
        <v>42513.46</v>
      </c>
    </row>
    <row r="14" spans="1:11" x14ac:dyDescent="0.25">
      <c r="A14" s="19" t="s">
        <v>27</v>
      </c>
      <c r="B14" s="15">
        <v>17614.509999999998</v>
      </c>
      <c r="D14" s="13" t="s">
        <v>73</v>
      </c>
      <c r="E14" s="22"/>
      <c r="F14" s="22"/>
      <c r="G14" s="22"/>
      <c r="H14" s="22"/>
      <c r="I14" s="22"/>
      <c r="J14" s="22"/>
      <c r="K14" s="14"/>
    </row>
    <row r="15" spans="1:11" x14ac:dyDescent="0.25">
      <c r="A15" s="20" t="s">
        <v>62</v>
      </c>
      <c r="B15" s="15">
        <f>B13*B12</f>
        <v>102032.30399999999</v>
      </c>
      <c r="D15" s="25" t="s">
        <v>65</v>
      </c>
      <c r="E15" s="27"/>
      <c r="F15" s="30">
        <f>($G$8+G9)/$B$20</f>
        <v>4.9711393316937127E-3</v>
      </c>
      <c r="G15" s="9"/>
      <c r="H15" s="9"/>
      <c r="I15" s="9"/>
      <c r="J15" s="9"/>
      <c r="K15" s="7"/>
    </row>
    <row r="16" spans="1:11" x14ac:dyDescent="0.25">
      <c r="A16" s="20" t="s">
        <v>63</v>
      </c>
      <c r="B16" s="15">
        <f>B14*B12</f>
        <v>42274.823999999993</v>
      </c>
      <c r="D16" s="6" t="s">
        <v>66</v>
      </c>
      <c r="E16" s="28"/>
      <c r="F16" s="30">
        <f>($G$8+G10)/$B$20</f>
        <v>7.7050899212928554E-3</v>
      </c>
      <c r="G16" s="9"/>
      <c r="H16" s="9"/>
      <c r="I16" s="9"/>
      <c r="J16" s="9"/>
      <c r="K16" s="7"/>
    </row>
    <row r="17" spans="1:11" x14ac:dyDescent="0.25">
      <c r="A17" s="19" t="s">
        <v>42</v>
      </c>
      <c r="B17" s="7">
        <f>379+113</f>
        <v>492</v>
      </c>
      <c r="D17" s="6" t="s">
        <v>67</v>
      </c>
      <c r="E17" s="28"/>
      <c r="F17" s="30">
        <f>($G$8+G11)/$B$20</f>
        <v>5.405099742741195E-3</v>
      </c>
      <c r="G17" s="9"/>
      <c r="H17" s="9"/>
      <c r="I17" s="9"/>
      <c r="J17" s="9"/>
      <c r="K17" s="7"/>
    </row>
    <row r="18" spans="1:11" ht="15.75" thickBot="1" x14ac:dyDescent="0.3">
      <c r="A18" s="19" t="s">
        <v>43</v>
      </c>
      <c r="B18" s="15">
        <f>SUM(B15:B16)/B17</f>
        <v>293.30717073170723</v>
      </c>
      <c r="D18" s="8" t="s">
        <v>68</v>
      </c>
      <c r="E18" s="29"/>
      <c r="F18" s="31">
        <f>($G$8+G12)/$B$20</f>
        <v>8.4645206406259513E-3</v>
      </c>
      <c r="G18" s="18"/>
      <c r="H18" s="18"/>
      <c r="I18" s="18"/>
      <c r="J18" s="18"/>
      <c r="K18" s="12"/>
    </row>
    <row r="19" spans="1:11" x14ac:dyDescent="0.25">
      <c r="A19" s="20" t="s">
        <v>55</v>
      </c>
      <c r="B19" s="15">
        <f>(B15/B2)</f>
        <v>6940973.0612244895</v>
      </c>
    </row>
    <row r="20" spans="1:11" x14ac:dyDescent="0.25">
      <c r="A20" s="20" t="s">
        <v>58</v>
      </c>
      <c r="B20" s="15">
        <f>B16/B2</f>
        <v>2875838.3673469382</v>
      </c>
    </row>
    <row r="21" spans="1:11" x14ac:dyDescent="0.25">
      <c r="A21" s="20" t="s">
        <v>56</v>
      </c>
      <c r="B21" s="15">
        <f>(B19/2)*365</f>
        <v>1266727583.6734693</v>
      </c>
    </row>
    <row r="22" spans="1:11" ht="15.75" thickBot="1" x14ac:dyDescent="0.3">
      <c r="A22" s="21" t="s">
        <v>59</v>
      </c>
      <c r="B22" s="17">
        <f>(B20/2)*365</f>
        <v>524840502.04081625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Contents</vt:lpstr>
      <vt:lpstr>Baseline</vt:lpstr>
      <vt:lpstr>Grid. Baseline</vt:lpstr>
      <vt:lpstr>Rand. Oversmpl</vt:lpstr>
      <vt:lpstr>SMOTE</vt:lpstr>
      <vt:lpstr>SMOTE + TL</vt:lpstr>
      <vt:lpstr>GAN, Sdy. Unstd.</vt:lpstr>
      <vt:lpstr>GAN, Sdy. Std.</vt:lpstr>
      <vt:lpstr>GAN, Fin. Unstd.</vt:lpstr>
      <vt:lpstr>GAN, Fin. Std.</vt:lpstr>
      <vt:lpstr>WGAN, Sdy. Unstd.</vt:lpstr>
      <vt:lpstr>WGAN, Sdy. Std.</vt:lpstr>
      <vt:lpstr>WGAN, Fin. Unstd.</vt:lpstr>
      <vt:lpstr>WGAN, Fin. Std.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Envireum</dc:creator>
  <cp:lastModifiedBy>Envireum</cp:lastModifiedBy>
  <dcterms:created xsi:type="dcterms:W3CDTF">2018-02-24T08:58:17Z</dcterms:created>
  <dcterms:modified xsi:type="dcterms:W3CDTF">2018-02-24T10:12:59Z</dcterms:modified>
</cp:coreProperties>
</file>