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500"/>
  </bookViews>
  <sheets>
    <sheet name="pamm statistics" sheetId="1" r:id="rId1"/>
  </sheets>
  <calcPr calcId="14562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28" i="1" l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C28" i="1"/>
  <c r="D25" i="1" l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C25" i="1"/>
  <c r="D22" i="1" l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C26" i="1"/>
  <c r="C24" i="1"/>
  <c r="C23" i="1"/>
  <c r="C22" i="1"/>
  <c r="B22" i="1"/>
  <c r="A22" i="1"/>
  <c r="A23" i="1" s="1"/>
  <c r="B23" i="1" s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N18" i="1"/>
  <c r="M18" i="1"/>
  <c r="L18" i="1"/>
  <c r="K18" i="1"/>
  <c r="J18" i="1"/>
  <c r="I18" i="1"/>
  <c r="H18" i="1"/>
  <c r="G18" i="1"/>
  <c r="F18" i="1"/>
  <c r="E18" i="1"/>
  <c r="D18" i="1"/>
  <c r="C18" i="1"/>
  <c r="M17" i="1"/>
  <c r="L17" i="1"/>
  <c r="K17" i="1"/>
  <c r="J17" i="1"/>
  <c r="I17" i="1"/>
  <c r="H17" i="1"/>
  <c r="G17" i="1"/>
  <c r="F17" i="1"/>
  <c r="E17" i="1"/>
  <c r="D17" i="1"/>
  <c r="C17" i="1"/>
  <c r="L16" i="1"/>
  <c r="K16" i="1"/>
  <c r="J16" i="1"/>
  <c r="I16" i="1"/>
  <c r="H16" i="1"/>
  <c r="G16" i="1"/>
  <c r="F16" i="1"/>
  <c r="E16" i="1"/>
  <c r="D16" i="1"/>
  <c r="C16" i="1"/>
  <c r="K15" i="1"/>
  <c r="J15" i="1"/>
  <c r="I15" i="1"/>
  <c r="H15" i="1"/>
  <c r="G15" i="1"/>
  <c r="F15" i="1"/>
  <c r="E15" i="1"/>
  <c r="D15" i="1"/>
  <c r="C15" i="1"/>
  <c r="J14" i="1"/>
  <c r="I14" i="1"/>
  <c r="H14" i="1"/>
  <c r="G14" i="1"/>
  <c r="F14" i="1"/>
  <c r="E14" i="1"/>
  <c r="D14" i="1"/>
  <c r="C14" i="1"/>
  <c r="I13" i="1"/>
  <c r="H13" i="1"/>
  <c r="G13" i="1"/>
  <c r="F13" i="1"/>
  <c r="E13" i="1"/>
  <c r="D13" i="1"/>
  <c r="C13" i="1"/>
  <c r="H12" i="1"/>
  <c r="G12" i="1"/>
  <c r="F12" i="1"/>
  <c r="E12" i="1"/>
  <c r="D12" i="1"/>
  <c r="C12" i="1"/>
  <c r="G11" i="1"/>
  <c r="F11" i="1"/>
  <c r="E11" i="1"/>
  <c r="D11" i="1"/>
  <c r="C11" i="1"/>
  <c r="F10" i="1"/>
  <c r="E10" i="1"/>
  <c r="D10" i="1"/>
  <c r="C10" i="1"/>
  <c r="E9" i="1"/>
  <c r="D9" i="1"/>
  <c r="C9" i="1"/>
  <c r="D8" i="1"/>
  <c r="C8" i="1"/>
  <c r="C7" i="1"/>
</calcChain>
</file>

<file path=xl/sharedStrings.xml><?xml version="1.0" encoding="utf-8"?>
<sst xmlns="http://schemas.openxmlformats.org/spreadsheetml/2006/main" count="35" uniqueCount="35">
  <si>
    <t>Мониторинг средств ПАММ-счета</t>
  </si>
  <si>
    <t xml:space="preserve">FX0213 </t>
  </si>
  <si>
    <t>Дата</t>
  </si>
  <si>
    <t>close</t>
  </si>
  <si>
    <t>DAY 1</t>
  </si>
  <si>
    <t>DAY2</t>
  </si>
  <si>
    <t>DAY3</t>
  </si>
  <si>
    <t>DAY4</t>
  </si>
  <si>
    <t>DAY5</t>
  </si>
  <si>
    <t>DAY6</t>
  </si>
  <si>
    <t>DAY7</t>
  </si>
  <si>
    <t>DAY8</t>
  </si>
  <si>
    <t>DAY9</t>
  </si>
  <si>
    <t>DAY10</t>
  </si>
  <si>
    <t>DAY11</t>
  </si>
  <si>
    <t>DAY12</t>
  </si>
  <si>
    <t>DAY13</t>
  </si>
  <si>
    <t>DAY14</t>
  </si>
  <si>
    <t>DAY15</t>
  </si>
  <si>
    <t>10.05.2024</t>
  </si>
  <si>
    <t>11.05.2024</t>
  </si>
  <si>
    <t>12.05.2024</t>
  </si>
  <si>
    <t>13.05.2024</t>
  </si>
  <si>
    <t>14.05.2024</t>
  </si>
  <si>
    <t>15.05.2024</t>
  </si>
  <si>
    <t>16.05.2024</t>
  </si>
  <si>
    <t>17.05.2024</t>
  </si>
  <si>
    <t>18.05.2024</t>
  </si>
  <si>
    <t>19.05.2024</t>
  </si>
  <si>
    <t>20.05.2024</t>
  </si>
  <si>
    <t>21.05.2024</t>
  </si>
  <si>
    <t>22.05.2024</t>
  </si>
  <si>
    <t>23.05.2024</t>
  </si>
  <si>
    <t>24.05.2024</t>
  </si>
  <si>
    <t>25.05.2024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</si>
</sst>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9"/>
      <color rgb="FF000000"/>
      <name val="Calibri"/>
      <charset val="1"/>
    </font>
    <font>
      <sz val="14"/>
      <color rgb="FF000000"/>
      <name val="Calibri"/>
      <charset val="1"/>
    </font>
    <font>
      <sz val="12"/>
      <color rgb="FF000000"/>
      <name val="Calibri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Font="1" applyBorder="1"/>
    <xf numFmtId="2" fontId="0" fillId="0" borderId="1" xfId="0" applyNumberFormat="1" applyBorder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0" fontId="1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0" fillId="0" borderId="1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AAAAA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8"/>
  <sheetViews>
    <sheetView showGridLines="0" tabSelected="1" zoomScaleNormal="100" workbookViewId="0">
      <selection activeCell="Q28" sqref="C28:Q28"/>
    </sheetView>
  </sheetViews>
  <sheetFormatPr defaultColWidth="8.83203125" defaultRowHeight="12" x14ac:dyDescent="0.2"/>
  <cols>
    <col min="1" max="2" width="25" customWidth="1"/>
    <col min="1017" max="1024" width="14" customWidth="1"/>
  </cols>
  <sheetData>
    <row r="1" spans="1:17" ht="24.95" customHeight="1" x14ac:dyDescent="0.2">
      <c r="A1" s="8" t="s">
        <v>0</v>
      </c>
      <c r="B1" s="8"/>
    </row>
    <row r="2" spans="1:17" ht="15.75" x14ac:dyDescent="0.2">
      <c r="A2" s="9" t="s">
        <v>1</v>
      </c>
      <c r="B2" s="9"/>
    </row>
    <row r="4" spans="1:17" x14ac:dyDescent="0.2">
      <c r="A4" s="10" t="s">
        <v>2</v>
      </c>
      <c r="B4" s="2"/>
    </row>
    <row r="5" spans="1:17" x14ac:dyDescent="0.2">
      <c r="A5" s="10"/>
      <c r="B5" s="1" t="s">
        <v>3</v>
      </c>
      <c r="C5" t="s">
        <v>4</v>
      </c>
      <c r="D5" t="s">
        <v>5</v>
      </c>
      <c r="E5" t="s">
        <v>6</v>
      </c>
      <c r="F5" t="s">
        <v>7</v>
      </c>
      <c r="G5" t="s">
        <v>8</v>
      </c>
      <c r="H5" t="s">
        <v>9</v>
      </c>
      <c r="I5" t="s">
        <v>10</v>
      </c>
      <c r="J5" t="s">
        <v>11</v>
      </c>
      <c r="K5" t="s">
        <v>12</v>
      </c>
      <c r="L5" t="s">
        <v>13</v>
      </c>
      <c r="M5" t="s">
        <v>14</v>
      </c>
      <c r="N5" t="s">
        <v>15</v>
      </c>
      <c r="O5" t="s">
        <v>16</v>
      </c>
      <c r="P5" t="s">
        <v>17</v>
      </c>
      <c r="Q5" t="s">
        <v>18</v>
      </c>
    </row>
    <row r="6" spans="1:17" x14ac:dyDescent="0.2">
      <c r="A6" s="3" t="s">
        <v>19</v>
      </c>
      <c r="B6" s="4">
        <v>9.9</v>
      </c>
    </row>
    <row r="7" spans="1:17" x14ac:dyDescent="0.2">
      <c r="A7" s="3" t="s">
        <v>20</v>
      </c>
      <c r="B7" s="4">
        <v>9.9</v>
      </c>
      <c r="C7">
        <f t="shared" ref="C7:C21" si="0">B7-B6</f>
        <v>0</v>
      </c>
    </row>
    <row r="8" spans="1:17" x14ac:dyDescent="0.2">
      <c r="A8" s="3" t="s">
        <v>21</v>
      </c>
      <c r="B8" s="4">
        <v>11.93</v>
      </c>
      <c r="C8">
        <f t="shared" si="0"/>
        <v>2.0299999999999994</v>
      </c>
      <c r="D8">
        <f t="shared" ref="D8:D21" si="1">B8-B6</f>
        <v>2.0299999999999994</v>
      </c>
    </row>
    <row r="9" spans="1:17" x14ac:dyDescent="0.2">
      <c r="A9" s="3" t="s">
        <v>22</v>
      </c>
      <c r="B9" s="4">
        <v>162.44999999999999</v>
      </c>
      <c r="C9">
        <f t="shared" si="0"/>
        <v>150.51999999999998</v>
      </c>
      <c r="D9">
        <f t="shared" si="1"/>
        <v>152.54999999999998</v>
      </c>
      <c r="E9">
        <f t="shared" ref="E9:E21" si="2">B9-B6</f>
        <v>152.54999999999998</v>
      </c>
    </row>
    <row r="10" spans="1:17" x14ac:dyDescent="0.2">
      <c r="A10" s="3" t="s">
        <v>23</v>
      </c>
      <c r="B10" s="4">
        <v>20.9</v>
      </c>
      <c r="C10">
        <f t="shared" si="0"/>
        <v>-141.54999999999998</v>
      </c>
      <c r="D10">
        <f t="shared" si="1"/>
        <v>8.9699999999999989</v>
      </c>
      <c r="E10">
        <f t="shared" si="2"/>
        <v>10.999999999999998</v>
      </c>
      <c r="F10">
        <f t="shared" ref="F10:F21" si="3">B10-B6</f>
        <v>10.999999999999998</v>
      </c>
    </row>
    <row r="11" spans="1:17" x14ac:dyDescent="0.2">
      <c r="A11" s="3" t="s">
        <v>24</v>
      </c>
      <c r="B11" s="4">
        <v>184.89</v>
      </c>
      <c r="C11">
        <f t="shared" si="0"/>
        <v>163.98999999999998</v>
      </c>
      <c r="D11">
        <f t="shared" si="1"/>
        <v>22.439999999999998</v>
      </c>
      <c r="E11">
        <f t="shared" si="2"/>
        <v>172.95999999999998</v>
      </c>
      <c r="F11">
        <f t="shared" si="3"/>
        <v>174.98999999999998</v>
      </c>
      <c r="G11">
        <f t="shared" ref="G11:G21" si="4">B11-B6</f>
        <v>174.98999999999998</v>
      </c>
    </row>
    <row r="12" spans="1:17" x14ac:dyDescent="0.2">
      <c r="A12" s="3" t="s">
        <v>25</v>
      </c>
      <c r="B12" s="4">
        <v>223.11</v>
      </c>
      <c r="C12">
        <f t="shared" si="0"/>
        <v>38.220000000000027</v>
      </c>
      <c r="D12">
        <f t="shared" si="1"/>
        <v>202.21</v>
      </c>
      <c r="E12">
        <f t="shared" si="2"/>
        <v>60.660000000000025</v>
      </c>
      <c r="F12">
        <f t="shared" si="3"/>
        <v>211.18</v>
      </c>
      <c r="G12">
        <f t="shared" si="4"/>
        <v>213.21</v>
      </c>
      <c r="H12">
        <f t="shared" ref="H12:H21" si="5">B12-B6</f>
        <v>213.21</v>
      </c>
    </row>
    <row r="13" spans="1:17" x14ac:dyDescent="0.2">
      <c r="A13" s="3" t="s">
        <v>26</v>
      </c>
      <c r="B13" s="4">
        <v>189.75</v>
      </c>
      <c r="C13">
        <f t="shared" si="0"/>
        <v>-33.360000000000014</v>
      </c>
      <c r="D13">
        <f t="shared" si="1"/>
        <v>4.8600000000000136</v>
      </c>
      <c r="E13">
        <f t="shared" si="2"/>
        <v>168.85</v>
      </c>
      <c r="F13">
        <f t="shared" si="3"/>
        <v>27.300000000000011</v>
      </c>
      <c r="G13">
        <f t="shared" si="4"/>
        <v>177.82</v>
      </c>
      <c r="H13">
        <f t="shared" si="5"/>
        <v>179.85</v>
      </c>
      <c r="I13">
        <f t="shared" ref="I13:I21" si="6">B13-B6</f>
        <v>179.85</v>
      </c>
    </row>
    <row r="14" spans="1:17" x14ac:dyDescent="0.2">
      <c r="A14" s="3" t="s">
        <v>27</v>
      </c>
      <c r="B14" s="4">
        <v>190.5</v>
      </c>
      <c r="C14">
        <f t="shared" si="0"/>
        <v>0.75</v>
      </c>
      <c r="D14">
        <f t="shared" si="1"/>
        <v>-32.610000000000014</v>
      </c>
      <c r="E14">
        <f t="shared" si="2"/>
        <v>5.6100000000000136</v>
      </c>
      <c r="F14">
        <f t="shared" si="3"/>
        <v>169.6</v>
      </c>
      <c r="G14">
        <f t="shared" si="4"/>
        <v>28.050000000000011</v>
      </c>
      <c r="H14">
        <f t="shared" si="5"/>
        <v>178.57</v>
      </c>
      <c r="I14">
        <f t="shared" si="6"/>
        <v>180.6</v>
      </c>
      <c r="J14">
        <f t="shared" ref="J14:J21" si="7">B14-B6</f>
        <v>180.6</v>
      </c>
    </row>
    <row r="15" spans="1:17" x14ac:dyDescent="0.2">
      <c r="A15" s="3" t="s">
        <v>28</v>
      </c>
      <c r="B15" s="4">
        <v>190.5</v>
      </c>
      <c r="C15">
        <f t="shared" si="0"/>
        <v>0</v>
      </c>
      <c r="D15">
        <f t="shared" si="1"/>
        <v>0.75</v>
      </c>
      <c r="E15">
        <f t="shared" si="2"/>
        <v>-32.610000000000014</v>
      </c>
      <c r="F15">
        <f t="shared" si="3"/>
        <v>5.6100000000000136</v>
      </c>
      <c r="G15">
        <f t="shared" si="4"/>
        <v>169.6</v>
      </c>
      <c r="H15">
        <f t="shared" si="5"/>
        <v>28.050000000000011</v>
      </c>
      <c r="I15">
        <f t="shared" si="6"/>
        <v>178.57</v>
      </c>
      <c r="J15">
        <f t="shared" si="7"/>
        <v>180.6</v>
      </c>
      <c r="K15">
        <f t="shared" ref="K15:K21" si="8">B15-B6</f>
        <v>180.6</v>
      </c>
    </row>
    <row r="16" spans="1:17" x14ac:dyDescent="0.2">
      <c r="A16" s="3" t="s">
        <v>29</v>
      </c>
      <c r="B16" s="4">
        <v>256.36</v>
      </c>
      <c r="C16">
        <f t="shared" si="0"/>
        <v>65.860000000000014</v>
      </c>
      <c r="D16">
        <f t="shared" si="1"/>
        <v>65.860000000000014</v>
      </c>
      <c r="E16">
        <f t="shared" si="2"/>
        <v>66.610000000000014</v>
      </c>
      <c r="F16">
        <f t="shared" si="3"/>
        <v>33.25</v>
      </c>
      <c r="G16">
        <f t="shared" si="4"/>
        <v>71.470000000000027</v>
      </c>
      <c r="H16">
        <f t="shared" si="5"/>
        <v>235.46</v>
      </c>
      <c r="I16">
        <f t="shared" si="6"/>
        <v>93.910000000000025</v>
      </c>
      <c r="J16">
        <f t="shared" si="7"/>
        <v>244.43</v>
      </c>
      <c r="K16">
        <f t="shared" si="8"/>
        <v>246.46</v>
      </c>
      <c r="L16">
        <f t="shared" ref="L16:L21" si="9">B16-B6</f>
        <v>246.46</v>
      </c>
    </row>
    <row r="17" spans="1:17" x14ac:dyDescent="0.2">
      <c r="A17" s="3" t="s">
        <v>30</v>
      </c>
      <c r="B17" s="4">
        <v>284.67</v>
      </c>
      <c r="C17">
        <f t="shared" si="0"/>
        <v>28.310000000000002</v>
      </c>
      <c r="D17">
        <f t="shared" si="1"/>
        <v>94.170000000000016</v>
      </c>
      <c r="E17">
        <f t="shared" si="2"/>
        <v>94.170000000000016</v>
      </c>
      <c r="F17">
        <f t="shared" si="3"/>
        <v>94.920000000000016</v>
      </c>
      <c r="G17">
        <f t="shared" si="4"/>
        <v>61.56</v>
      </c>
      <c r="H17">
        <f t="shared" si="5"/>
        <v>99.78000000000003</v>
      </c>
      <c r="I17">
        <f t="shared" si="6"/>
        <v>263.77000000000004</v>
      </c>
      <c r="J17">
        <f t="shared" si="7"/>
        <v>122.22000000000003</v>
      </c>
      <c r="K17">
        <f t="shared" si="8"/>
        <v>272.74</v>
      </c>
      <c r="L17">
        <f t="shared" si="9"/>
        <v>274.77000000000004</v>
      </c>
      <c r="M17">
        <f>B17-B6</f>
        <v>274.77000000000004</v>
      </c>
    </row>
    <row r="18" spans="1:17" x14ac:dyDescent="0.2">
      <c r="A18" s="3" t="s">
        <v>31</v>
      </c>
      <c r="B18" s="4">
        <v>278.88</v>
      </c>
      <c r="C18">
        <f t="shared" si="0"/>
        <v>-5.7900000000000205</v>
      </c>
      <c r="D18">
        <f t="shared" si="1"/>
        <v>22.519999999999982</v>
      </c>
      <c r="E18">
        <f t="shared" si="2"/>
        <v>88.38</v>
      </c>
      <c r="F18">
        <f t="shared" si="3"/>
        <v>88.38</v>
      </c>
      <c r="G18">
        <f t="shared" si="4"/>
        <v>89.13</v>
      </c>
      <c r="H18">
        <f t="shared" si="5"/>
        <v>55.769999999999982</v>
      </c>
      <c r="I18">
        <f t="shared" si="6"/>
        <v>93.990000000000009</v>
      </c>
      <c r="J18">
        <f t="shared" si="7"/>
        <v>257.98</v>
      </c>
      <c r="K18">
        <f t="shared" si="8"/>
        <v>116.43</v>
      </c>
      <c r="L18">
        <f t="shared" si="9"/>
        <v>266.95</v>
      </c>
      <c r="M18">
        <f>B18-B7</f>
        <v>268.98</v>
      </c>
      <c r="N18">
        <f>B18-B6</f>
        <v>268.98</v>
      </c>
    </row>
    <row r="19" spans="1:17" x14ac:dyDescent="0.2">
      <c r="A19" s="3" t="s">
        <v>32</v>
      </c>
      <c r="B19" s="4">
        <v>277.66000000000003</v>
      </c>
      <c r="C19">
        <f t="shared" si="0"/>
        <v>-1.2199999999999704</v>
      </c>
      <c r="D19">
        <f t="shared" si="1"/>
        <v>-7.0099999999999909</v>
      </c>
      <c r="E19">
        <f t="shared" si="2"/>
        <v>21.300000000000011</v>
      </c>
      <c r="F19">
        <f t="shared" si="3"/>
        <v>87.160000000000025</v>
      </c>
      <c r="G19">
        <f t="shared" si="4"/>
        <v>87.160000000000025</v>
      </c>
      <c r="H19">
        <f t="shared" si="5"/>
        <v>87.910000000000025</v>
      </c>
      <c r="I19">
        <f t="shared" si="6"/>
        <v>54.550000000000011</v>
      </c>
      <c r="J19">
        <f t="shared" si="7"/>
        <v>92.770000000000039</v>
      </c>
      <c r="K19">
        <f t="shared" si="8"/>
        <v>256.76000000000005</v>
      </c>
      <c r="L19">
        <f t="shared" si="9"/>
        <v>115.21000000000004</v>
      </c>
      <c r="M19">
        <f>B19-B8</f>
        <v>265.73</v>
      </c>
      <c r="N19">
        <f>B19-B7</f>
        <v>267.76000000000005</v>
      </c>
      <c r="O19">
        <f>B19-B6</f>
        <v>267.76000000000005</v>
      </c>
    </row>
    <row r="20" spans="1:17" x14ac:dyDescent="0.2">
      <c r="A20" s="3" t="s">
        <v>33</v>
      </c>
      <c r="B20" s="4">
        <v>226.11</v>
      </c>
      <c r="C20">
        <f t="shared" si="0"/>
        <v>-51.550000000000011</v>
      </c>
      <c r="D20">
        <f t="shared" si="1"/>
        <v>-52.769999999999982</v>
      </c>
      <c r="E20">
        <f t="shared" si="2"/>
        <v>-58.56</v>
      </c>
      <c r="F20">
        <f t="shared" si="3"/>
        <v>-30.25</v>
      </c>
      <c r="G20">
        <f t="shared" si="4"/>
        <v>35.610000000000014</v>
      </c>
      <c r="H20">
        <f t="shared" si="5"/>
        <v>35.610000000000014</v>
      </c>
      <c r="I20">
        <f t="shared" si="6"/>
        <v>36.360000000000014</v>
      </c>
      <c r="J20">
        <f t="shared" si="7"/>
        <v>3</v>
      </c>
      <c r="K20">
        <f t="shared" si="8"/>
        <v>41.220000000000027</v>
      </c>
      <c r="L20">
        <f t="shared" si="9"/>
        <v>205.21</v>
      </c>
      <c r="M20">
        <f>B20-B9</f>
        <v>63.660000000000025</v>
      </c>
      <c r="N20">
        <f>B20-B8</f>
        <v>214.18</v>
      </c>
      <c r="O20">
        <f>B20-B7</f>
        <v>216.21</v>
      </c>
      <c r="P20">
        <f>B20-B6</f>
        <v>216.21</v>
      </c>
    </row>
    <row r="21" spans="1:17" x14ac:dyDescent="0.2">
      <c r="A21" s="3" t="s">
        <v>34</v>
      </c>
      <c r="B21" s="4">
        <v>226.76</v>
      </c>
      <c r="C21">
        <f t="shared" si="0"/>
        <v>0.64999999999997726</v>
      </c>
      <c r="D21">
        <f t="shared" si="1"/>
        <v>-50.900000000000034</v>
      </c>
      <c r="E21">
        <f t="shared" si="2"/>
        <v>-52.120000000000005</v>
      </c>
      <c r="F21">
        <f t="shared" si="3"/>
        <v>-57.910000000000025</v>
      </c>
      <c r="G21">
        <f t="shared" si="4"/>
        <v>-29.600000000000023</v>
      </c>
      <c r="H21">
        <f t="shared" si="5"/>
        <v>36.259999999999991</v>
      </c>
      <c r="I21">
        <f t="shared" si="6"/>
        <v>36.259999999999991</v>
      </c>
      <c r="J21">
        <f t="shared" si="7"/>
        <v>37.009999999999991</v>
      </c>
      <c r="K21">
        <f t="shared" si="8"/>
        <v>3.6499999999999773</v>
      </c>
      <c r="L21">
        <f t="shared" si="9"/>
        <v>41.870000000000005</v>
      </c>
      <c r="M21">
        <f>B21-B10</f>
        <v>205.85999999999999</v>
      </c>
      <c r="N21">
        <f>B21-B9</f>
        <v>64.31</v>
      </c>
      <c r="O21">
        <f>B21-B8</f>
        <v>214.82999999999998</v>
      </c>
      <c r="P21">
        <f>B21-B7</f>
        <v>216.85999999999999</v>
      </c>
      <c r="Q21">
        <f>B21-B6</f>
        <v>216.85999999999999</v>
      </c>
    </row>
    <row r="22" spans="1:17" x14ac:dyDescent="0.2">
      <c r="A22" s="5">
        <f>A21-$A$6</f>
        <v>15</v>
      </c>
      <c r="B22" s="6">
        <f t="shared" ref="B22" si="10">AVERAGE(B6:B21)</f>
        <v>171.51687500000003</v>
      </c>
      <c r="C22" s="7">
        <f>AVERAGE(C6:C21)</f>
        <v>14.457333333333331</v>
      </c>
      <c r="D22" s="7">
        <f t="shared" ref="D22:Q22" si="11">AVERAGE(D6:D21)</f>
        <v>30.93357142857143</v>
      </c>
      <c r="E22" s="7">
        <f t="shared" si="11"/>
        <v>53.753846153846162</v>
      </c>
      <c r="F22" s="7">
        <f t="shared" si="11"/>
        <v>67.935833333333321</v>
      </c>
      <c r="G22" s="7">
        <f t="shared" si="11"/>
        <v>98.090909090909093</v>
      </c>
      <c r="H22" s="7">
        <f t="shared" si="11"/>
        <v>115.047</v>
      </c>
      <c r="I22" s="7">
        <f t="shared" si="11"/>
        <v>124.20666666666665</v>
      </c>
      <c r="J22" s="7">
        <f t="shared" si="11"/>
        <v>139.82625000000002</v>
      </c>
      <c r="K22" s="7">
        <f t="shared" si="11"/>
        <v>159.69428571428574</v>
      </c>
      <c r="L22" s="7">
        <f t="shared" si="11"/>
        <v>191.74500000000003</v>
      </c>
      <c r="M22" s="7">
        <f t="shared" si="11"/>
        <v>215.8</v>
      </c>
      <c r="N22" s="7">
        <f t="shared" si="11"/>
        <v>203.8075</v>
      </c>
      <c r="O22" s="7">
        <f t="shared" si="11"/>
        <v>232.93333333333331</v>
      </c>
      <c r="P22" s="7">
        <f t="shared" si="11"/>
        <v>216.535</v>
      </c>
      <c r="Q22" s="7">
        <f t="shared" si="11"/>
        <v>216.85999999999999</v>
      </c>
    </row>
    <row r="23" spans="1:17" x14ac:dyDescent="0.2">
      <c r="A23" s="5">
        <f>A22</f>
        <v>15</v>
      </c>
      <c r="B23" s="5">
        <f>B21/A23</f>
        <v>15.117333333333333</v>
      </c>
      <c r="C23" s="7">
        <f>COUNTIF(C7:C21,"&gt;0")</f>
        <v>8</v>
      </c>
      <c r="D23" s="7">
        <f t="shared" ref="D23:Q23" si="12">COUNTIF(D7:D21,"&gt;0")</f>
        <v>10</v>
      </c>
      <c r="E23" s="7">
        <f t="shared" si="12"/>
        <v>10</v>
      </c>
      <c r="F23" s="7">
        <f t="shared" si="12"/>
        <v>10</v>
      </c>
      <c r="G23" s="7">
        <f t="shared" si="12"/>
        <v>10</v>
      </c>
      <c r="H23" s="7">
        <f t="shared" si="12"/>
        <v>10</v>
      </c>
      <c r="I23" s="7">
        <f t="shared" si="12"/>
        <v>9</v>
      </c>
      <c r="J23" s="7">
        <f t="shared" si="12"/>
        <v>8</v>
      </c>
      <c r="K23" s="7">
        <f t="shared" si="12"/>
        <v>7</v>
      </c>
      <c r="L23" s="7">
        <f t="shared" si="12"/>
        <v>6</v>
      </c>
      <c r="M23" s="7">
        <f t="shared" si="12"/>
        <v>5</v>
      </c>
      <c r="N23" s="7">
        <f t="shared" si="12"/>
        <v>4</v>
      </c>
      <c r="O23" s="7">
        <f t="shared" si="12"/>
        <v>3</v>
      </c>
      <c r="P23" s="7">
        <f t="shared" si="12"/>
        <v>2</v>
      </c>
      <c r="Q23" s="7">
        <f t="shared" si="12"/>
        <v>1</v>
      </c>
    </row>
    <row r="24" spans="1:17" x14ac:dyDescent="0.2">
      <c r="C24">
        <f>COUNTIF(C7:C21,"&lt;0")</f>
        <v>5</v>
      </c>
      <c r="D24">
        <f t="shared" ref="D24:Q24" si="13">COUNTIF(D7:D21,"&lt;0")</f>
        <v>4</v>
      </c>
      <c r="E24">
        <f t="shared" si="13"/>
        <v>3</v>
      </c>
      <c r="F24">
        <f t="shared" si="13"/>
        <v>2</v>
      </c>
      <c r="G24">
        <f t="shared" si="13"/>
        <v>1</v>
      </c>
      <c r="H24">
        <f t="shared" si="13"/>
        <v>0</v>
      </c>
      <c r="I24">
        <f t="shared" si="13"/>
        <v>0</v>
      </c>
      <c r="J24">
        <f t="shared" si="13"/>
        <v>0</v>
      </c>
      <c r="K24">
        <f t="shared" si="13"/>
        <v>0</v>
      </c>
      <c r="L24">
        <f t="shared" si="13"/>
        <v>0</v>
      </c>
      <c r="M24">
        <f t="shared" si="13"/>
        <v>0</v>
      </c>
      <c r="N24">
        <f t="shared" si="13"/>
        <v>0</v>
      </c>
      <c r="O24">
        <f t="shared" si="13"/>
        <v>0</v>
      </c>
      <c r="P24">
        <f t="shared" si="13"/>
        <v>0</v>
      </c>
      <c r="Q24">
        <f t="shared" si="13"/>
        <v>0</v>
      </c>
    </row>
    <row r="25" spans="1:17" x14ac:dyDescent="0.2">
      <c r="C25">
        <f>IF(C24&gt;0,C23/C24,C23)</f>
        <v>1.6</v>
      </c>
      <c r="D25">
        <f t="shared" ref="D25:Q25" si="14">IF(D24&gt;0,D23/D24,D23)</f>
        <v>2.5</v>
      </c>
      <c r="E25">
        <f t="shared" si="14"/>
        <v>3.3333333333333335</v>
      </c>
      <c r="F25">
        <f t="shared" si="14"/>
        <v>5</v>
      </c>
      <c r="G25">
        <f t="shared" si="14"/>
        <v>10</v>
      </c>
      <c r="H25">
        <f t="shared" si="14"/>
        <v>10</v>
      </c>
      <c r="I25">
        <f t="shared" si="14"/>
        <v>9</v>
      </c>
      <c r="J25">
        <f t="shared" si="14"/>
        <v>8</v>
      </c>
      <c r="K25">
        <f t="shared" si="14"/>
        <v>7</v>
      </c>
      <c r="L25">
        <f t="shared" si="14"/>
        <v>6</v>
      </c>
      <c r="M25">
        <f t="shared" si="14"/>
        <v>5</v>
      </c>
      <c r="N25">
        <f t="shared" si="14"/>
        <v>4</v>
      </c>
      <c r="O25">
        <f t="shared" si="14"/>
        <v>3</v>
      </c>
      <c r="P25">
        <f t="shared" si="14"/>
        <v>2</v>
      </c>
      <c r="Q25">
        <f t="shared" si="14"/>
        <v>1</v>
      </c>
    </row>
    <row r="26" spans="1:17" x14ac:dyDescent="0.2">
      <c r="C26" t="str">
        <f>C5</f>
        <v>DAY 1</v>
      </c>
      <c r="D26" t="str">
        <f t="shared" ref="D26:Q26" si="15">D5</f>
        <v>DAY2</v>
      </c>
      <c r="E26" t="str">
        <f t="shared" si="15"/>
        <v>DAY3</v>
      </c>
      <c r="F26" t="str">
        <f t="shared" si="15"/>
        <v>DAY4</v>
      </c>
      <c r="G26" t="str">
        <f t="shared" si="15"/>
        <v>DAY5</v>
      </c>
      <c r="H26" t="str">
        <f t="shared" si="15"/>
        <v>DAY6</v>
      </c>
      <c r="I26" t="str">
        <f t="shared" si="15"/>
        <v>DAY7</v>
      </c>
      <c r="J26" t="str">
        <f t="shared" si="15"/>
        <v>DAY8</v>
      </c>
      <c r="K26" t="str">
        <f t="shared" si="15"/>
        <v>DAY9</v>
      </c>
      <c r="L26" t="str">
        <f t="shared" si="15"/>
        <v>DAY10</v>
      </c>
      <c r="M26" t="str">
        <f t="shared" si="15"/>
        <v>DAY11</v>
      </c>
      <c r="N26" t="str">
        <f t="shared" si="15"/>
        <v>DAY12</v>
      </c>
      <c r="O26" t="str">
        <f t="shared" si="15"/>
        <v>DAY13</v>
      </c>
      <c r="P26" t="str">
        <f t="shared" si="15"/>
        <v>DAY14</v>
      </c>
      <c r="Q26" t="str">
        <f t="shared" si="15"/>
        <v>DAY15</v>
      </c>
    </row>
    <row r="27" spans="1:17" x14ac:dyDescent="0.2">
      <c r="C27">
        <v>1</v>
      </c>
      <c r="D27">
        <v>2</v>
      </c>
      <c r="E27">
        <v>3</v>
      </c>
      <c r="F27">
        <v>4</v>
      </c>
      <c r="G27">
        <v>5</v>
      </c>
      <c r="H27">
        <v>6</v>
      </c>
      <c r="I27">
        <v>7</v>
      </c>
      <c r="J27">
        <v>8</v>
      </c>
      <c r="K27">
        <v>9</v>
      </c>
      <c r="L27">
        <v>10</v>
      </c>
      <c r="M27">
        <v>11</v>
      </c>
      <c r="N27">
        <v>12</v>
      </c>
      <c r="O27">
        <v>13</v>
      </c>
      <c r="P27">
        <v>14</v>
      </c>
      <c r="Q27">
        <v>15</v>
      </c>
    </row>
    <row r="28" spans="1:17" x14ac:dyDescent="0.2">
      <c r="C28">
        <f t="shared" ref="C28" si="16">C22/C27</f>
        <v>14.457333333333331</v>
      </c>
      <c r="D28">
        <f t="shared" ref="D28" si="17">D22/D27</f>
        <v>15.466785714285715</v>
      </c>
      <c r="E28">
        <f t="shared" ref="E28" si="18">E22/E27</f>
        <v>17.917948717948722</v>
      </c>
      <c r="F28">
        <f t="shared" ref="F28" si="19">F22/F27</f>
        <v>16.98395833333333</v>
      </c>
      <c r="G28">
        <f t="shared" ref="G28" si="20">G22/G27</f>
        <v>19.618181818181817</v>
      </c>
      <c r="H28">
        <f t="shared" ref="H28" si="21">H22/H27</f>
        <v>19.174499999999998</v>
      </c>
      <c r="I28">
        <f t="shared" ref="I28" si="22">I22/I27</f>
        <v>17.743809523809521</v>
      </c>
      <c r="J28">
        <f t="shared" ref="J28" si="23">J22/J27</f>
        <v>17.478281250000002</v>
      </c>
      <c r="K28">
        <f t="shared" ref="K28" si="24">K22/K27</f>
        <v>17.743809523809528</v>
      </c>
      <c r="L28">
        <f t="shared" ref="L28" si="25">L22/L27</f>
        <v>19.174500000000002</v>
      </c>
      <c r="M28">
        <f t="shared" ref="M28" si="26">M22/M27</f>
        <v>19.618181818181821</v>
      </c>
      <c r="N28">
        <f t="shared" ref="N28" si="27">N22/N27</f>
        <v>16.983958333333334</v>
      </c>
      <c r="O28">
        <f t="shared" ref="O28" si="28">O22/O27</f>
        <v>17.917948717948715</v>
      </c>
      <c r="P28">
        <f t="shared" ref="P28" si="29">P22/P27</f>
        <v>15.466785714285715</v>
      </c>
      <c r="Q28">
        <f t="shared" ref="Q28" si="30">Q22/Q27</f>
        <v>14.457333333333333</v>
      </c>
    </row>
  </sheetData>
  <mergeCells count="3">
    <mergeCell ref="A1:B1"/>
    <mergeCell ref="A2:B2"/>
    <mergeCell ref="A4:A5"/>
  </mergeCell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pamm statistics</vt:lpstr>
    </vt:vector>
  </TitlesOfParts>
  <Company>Alpari NZ Limited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sheets</dc:title>
  <dc:subject/>
  <dc:creator>Alpari NZ Limited</dc:creator>
  <dc:description>description</dc:description>
  <cp:lastModifiedBy>Сергей Сидорук</cp:lastModifiedBy>
  <cp:revision>2</cp:revision>
  <dcterms:created xsi:type="dcterms:W3CDTF">2024-05-25T18:51:36Z</dcterms:created>
  <dcterms:modified xsi:type="dcterms:W3CDTF">2024-06-08T10:52:21Z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Company">
    <vt:lpwstr>Alpari NZ Limited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