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K25" i="1"/>
  <c r="L25" i="1"/>
  <c r="M25" i="1"/>
  <c r="N25" i="1"/>
  <c r="C25" i="1"/>
  <c r="D22" i="1" l="1"/>
  <c r="E22" i="1"/>
  <c r="F22" i="1"/>
  <c r="G22" i="1"/>
  <c r="H22" i="1"/>
  <c r="I22" i="1"/>
  <c r="J22" i="1"/>
  <c r="K22" i="1"/>
  <c r="L22" i="1"/>
  <c r="M22" i="1"/>
  <c r="N22" i="1"/>
  <c r="C22" i="1"/>
  <c r="D19" i="1" l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3" i="1"/>
  <c r="E23" i="1"/>
  <c r="F23" i="1"/>
  <c r="G23" i="1"/>
  <c r="H23" i="1"/>
  <c r="I23" i="1"/>
  <c r="J23" i="1"/>
  <c r="K23" i="1"/>
  <c r="L23" i="1"/>
  <c r="M23" i="1"/>
  <c r="N23" i="1"/>
  <c r="C23" i="1"/>
  <c r="C21" i="1"/>
  <c r="C20" i="1"/>
  <c r="C19" i="1"/>
  <c r="B19" i="1"/>
  <c r="A19" i="1"/>
  <c r="A20" i="1" s="1"/>
  <c r="B20" i="1" s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</calcChain>
</file>

<file path=xl/sharedStrings.xml><?xml version="1.0" encoding="utf-8"?>
<sst xmlns="http://schemas.openxmlformats.org/spreadsheetml/2006/main" count="29" uniqueCount="29">
  <si>
    <t>Мониторинг средств ПАММ-счета</t>
  </si>
  <si>
    <t xml:space="preserve">QAnew </t>
  </si>
  <si>
    <t>Дата</t>
  </si>
  <si>
    <t>close</t>
  </si>
  <si>
    <t>DAY 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</si>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</sst>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GridLines="0" tabSelected="1" zoomScaleNormal="100" workbookViewId="0">
      <selection activeCell="N25" sqref="C25:N25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4" ht="24.95" customHeight="1" x14ac:dyDescent="0.2">
      <c r="A1" s="8" t="s">
        <v>0</v>
      </c>
      <c r="B1" s="8"/>
    </row>
    <row r="2" spans="1:14" ht="15.75" x14ac:dyDescent="0.2">
      <c r="A2" s="9" t="s">
        <v>1</v>
      </c>
      <c r="B2" s="9"/>
    </row>
    <row r="4" spans="1:14" x14ac:dyDescent="0.2">
      <c r="A4" s="10" t="s">
        <v>2</v>
      </c>
      <c r="B4" s="2"/>
    </row>
    <row r="5" spans="1:14" x14ac:dyDescent="0.2">
      <c r="A5" s="10"/>
      <c r="B5" s="1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1:14" x14ac:dyDescent="0.2">
      <c r="A6" s="3" t="s">
        <v>16</v>
      </c>
      <c r="B6" s="4">
        <v>1.53</v>
      </c>
    </row>
    <row r="7" spans="1:14" x14ac:dyDescent="0.2">
      <c r="A7" s="3" t="s">
        <v>17</v>
      </c>
      <c r="B7" s="4">
        <v>3.64</v>
      </c>
      <c r="C7">
        <f t="shared" ref="C7:C18" si="0">B7-B6</f>
        <v>2.1100000000000003</v>
      </c>
    </row>
    <row r="8" spans="1:14" x14ac:dyDescent="0.2">
      <c r="A8" s="3" t="s">
        <v>18</v>
      </c>
      <c r="B8" s="4">
        <v>-15.43</v>
      </c>
      <c r="C8">
        <f t="shared" si="0"/>
        <v>-19.07</v>
      </c>
      <c r="D8">
        <f t="shared" ref="D8:D18" si="1">B8-B6</f>
        <v>-16.96</v>
      </c>
    </row>
    <row r="9" spans="1:14" x14ac:dyDescent="0.2">
      <c r="A9" s="3" t="s">
        <v>19</v>
      </c>
      <c r="B9" s="4">
        <v>-13.06</v>
      </c>
      <c r="C9">
        <f t="shared" si="0"/>
        <v>2.3699999999999992</v>
      </c>
      <c r="D9">
        <f t="shared" si="1"/>
        <v>-16.7</v>
      </c>
      <c r="E9">
        <f t="shared" ref="E9:E18" si="2">B9-B6</f>
        <v>-14.59</v>
      </c>
    </row>
    <row r="10" spans="1:14" x14ac:dyDescent="0.2">
      <c r="A10" s="3" t="s">
        <v>20</v>
      </c>
      <c r="B10" s="4">
        <v>-15.4</v>
      </c>
      <c r="C10">
        <f t="shared" si="0"/>
        <v>-2.34</v>
      </c>
      <c r="D10">
        <f t="shared" si="1"/>
        <v>2.9999999999999361E-2</v>
      </c>
      <c r="E10">
        <f t="shared" si="2"/>
        <v>-19.04</v>
      </c>
      <c r="F10">
        <f t="shared" ref="F10:F18" si="3">B10-B6</f>
        <v>-16.93</v>
      </c>
    </row>
    <row r="11" spans="1:14" x14ac:dyDescent="0.2">
      <c r="A11" s="3" t="s">
        <v>21</v>
      </c>
      <c r="B11" s="4">
        <v>-13.77</v>
      </c>
      <c r="C11">
        <f t="shared" si="0"/>
        <v>1.6300000000000008</v>
      </c>
      <c r="D11">
        <f t="shared" si="1"/>
        <v>-0.70999999999999908</v>
      </c>
      <c r="E11">
        <f t="shared" si="2"/>
        <v>1.6600000000000001</v>
      </c>
      <c r="F11">
        <f t="shared" si="3"/>
        <v>-17.41</v>
      </c>
      <c r="G11">
        <f t="shared" ref="G11:G18" si="4">B11-B6</f>
        <v>-15.299999999999999</v>
      </c>
    </row>
    <row r="12" spans="1:14" x14ac:dyDescent="0.2">
      <c r="A12" s="3" t="s">
        <v>22</v>
      </c>
      <c r="B12" s="4">
        <v>-25.86</v>
      </c>
      <c r="C12">
        <f t="shared" si="0"/>
        <v>-12.09</v>
      </c>
      <c r="D12">
        <f t="shared" si="1"/>
        <v>-10.459999999999999</v>
      </c>
      <c r="E12">
        <f t="shared" si="2"/>
        <v>-12.799999999999999</v>
      </c>
      <c r="F12">
        <f t="shared" si="3"/>
        <v>-10.43</v>
      </c>
      <c r="G12">
        <f t="shared" si="4"/>
        <v>-29.5</v>
      </c>
      <c r="H12">
        <f t="shared" ref="H12:H18" si="5">B12-B6</f>
        <v>-27.39</v>
      </c>
    </row>
    <row r="13" spans="1:14" x14ac:dyDescent="0.2">
      <c r="A13" s="3" t="s">
        <v>23</v>
      </c>
      <c r="B13" s="4">
        <v>220.7</v>
      </c>
      <c r="C13">
        <f t="shared" si="0"/>
        <v>246.56</v>
      </c>
      <c r="D13">
        <f t="shared" si="1"/>
        <v>234.47</v>
      </c>
      <c r="E13">
        <f t="shared" si="2"/>
        <v>236.1</v>
      </c>
      <c r="F13">
        <f t="shared" si="3"/>
        <v>233.76</v>
      </c>
      <c r="G13">
        <f t="shared" si="4"/>
        <v>236.13</v>
      </c>
      <c r="H13">
        <f t="shared" si="5"/>
        <v>217.06</v>
      </c>
      <c r="I13">
        <f t="shared" ref="I13:I18" si="6">B13-B6</f>
        <v>219.17</v>
      </c>
    </row>
    <row r="14" spans="1:14" x14ac:dyDescent="0.2">
      <c r="A14" s="3" t="s">
        <v>24</v>
      </c>
      <c r="B14" s="4">
        <v>342.74</v>
      </c>
      <c r="C14">
        <f t="shared" si="0"/>
        <v>122.04000000000002</v>
      </c>
      <c r="D14">
        <f t="shared" si="1"/>
        <v>368.6</v>
      </c>
      <c r="E14">
        <f t="shared" si="2"/>
        <v>356.51</v>
      </c>
      <c r="F14">
        <f t="shared" si="3"/>
        <v>358.14</v>
      </c>
      <c r="G14">
        <f t="shared" si="4"/>
        <v>355.8</v>
      </c>
      <c r="H14">
        <f t="shared" si="5"/>
        <v>358.17</v>
      </c>
      <c r="I14">
        <f t="shared" si="6"/>
        <v>339.1</v>
      </c>
      <c r="J14">
        <f>B14-B6</f>
        <v>341.21000000000004</v>
      </c>
    </row>
    <row r="15" spans="1:14" x14ac:dyDescent="0.2">
      <c r="A15" s="3" t="s">
        <v>25</v>
      </c>
      <c r="B15" s="4">
        <v>382.45</v>
      </c>
      <c r="C15">
        <f t="shared" si="0"/>
        <v>39.70999999999998</v>
      </c>
      <c r="D15">
        <f t="shared" si="1"/>
        <v>161.75</v>
      </c>
      <c r="E15">
        <f t="shared" si="2"/>
        <v>408.31</v>
      </c>
      <c r="F15">
        <f t="shared" si="3"/>
        <v>396.21999999999997</v>
      </c>
      <c r="G15">
        <f t="shared" si="4"/>
        <v>397.84999999999997</v>
      </c>
      <c r="H15">
        <f t="shared" si="5"/>
        <v>395.51</v>
      </c>
      <c r="I15">
        <f t="shared" si="6"/>
        <v>397.88</v>
      </c>
      <c r="J15">
        <f>B15-B7</f>
        <v>378.81</v>
      </c>
      <c r="K15">
        <f>B15-B6</f>
        <v>380.92</v>
      </c>
    </row>
    <row r="16" spans="1:14" x14ac:dyDescent="0.2">
      <c r="A16" s="3" t="s">
        <v>26</v>
      </c>
      <c r="B16" s="4">
        <v>531.78</v>
      </c>
      <c r="C16">
        <f t="shared" si="0"/>
        <v>149.32999999999998</v>
      </c>
      <c r="D16">
        <f t="shared" si="1"/>
        <v>189.03999999999996</v>
      </c>
      <c r="E16">
        <f t="shared" si="2"/>
        <v>311.08</v>
      </c>
      <c r="F16">
        <f t="shared" si="3"/>
        <v>557.64</v>
      </c>
      <c r="G16">
        <f t="shared" si="4"/>
        <v>545.54999999999995</v>
      </c>
      <c r="H16">
        <f t="shared" si="5"/>
        <v>547.17999999999995</v>
      </c>
      <c r="I16">
        <f t="shared" si="6"/>
        <v>544.83999999999992</v>
      </c>
      <c r="J16">
        <f>B16-B8</f>
        <v>547.20999999999992</v>
      </c>
      <c r="K16">
        <f>B16-B7</f>
        <v>528.14</v>
      </c>
      <c r="L16">
        <f>B16-B6</f>
        <v>530.25</v>
      </c>
    </row>
    <row r="17" spans="1:14" x14ac:dyDescent="0.2">
      <c r="A17" s="3" t="s">
        <v>27</v>
      </c>
      <c r="B17" s="4">
        <v>536.41999999999996</v>
      </c>
      <c r="C17">
        <f t="shared" si="0"/>
        <v>4.6399999999999864</v>
      </c>
      <c r="D17">
        <f t="shared" si="1"/>
        <v>153.96999999999997</v>
      </c>
      <c r="E17">
        <f t="shared" si="2"/>
        <v>193.67999999999995</v>
      </c>
      <c r="F17">
        <f t="shared" si="3"/>
        <v>315.71999999999997</v>
      </c>
      <c r="G17">
        <f t="shared" si="4"/>
        <v>562.28</v>
      </c>
      <c r="H17">
        <f t="shared" si="5"/>
        <v>550.18999999999994</v>
      </c>
      <c r="I17">
        <f t="shared" si="6"/>
        <v>551.81999999999994</v>
      </c>
      <c r="J17">
        <f>B17-B9</f>
        <v>549.4799999999999</v>
      </c>
      <c r="K17">
        <f>B17-B8</f>
        <v>551.84999999999991</v>
      </c>
      <c r="L17">
        <f>B17-B7</f>
        <v>532.78</v>
      </c>
      <c r="M17">
        <f>B17-B6</f>
        <v>534.89</v>
      </c>
    </row>
    <row r="18" spans="1:14" x14ac:dyDescent="0.2">
      <c r="A18" s="3" t="s">
        <v>28</v>
      </c>
      <c r="B18" s="4">
        <v>536.41999999999996</v>
      </c>
      <c r="C18">
        <f t="shared" si="0"/>
        <v>0</v>
      </c>
      <c r="D18">
        <f t="shared" si="1"/>
        <v>4.6399999999999864</v>
      </c>
      <c r="E18">
        <f t="shared" si="2"/>
        <v>153.96999999999997</v>
      </c>
      <c r="F18">
        <f t="shared" si="3"/>
        <v>193.67999999999995</v>
      </c>
      <c r="G18">
        <f t="shared" si="4"/>
        <v>315.71999999999997</v>
      </c>
      <c r="H18">
        <f t="shared" si="5"/>
        <v>562.28</v>
      </c>
      <c r="I18">
        <f t="shared" si="6"/>
        <v>550.18999999999994</v>
      </c>
      <c r="J18">
        <f>B18-B10</f>
        <v>551.81999999999994</v>
      </c>
      <c r="K18">
        <f>B18-B9</f>
        <v>549.4799999999999</v>
      </c>
      <c r="L18">
        <f>B18-B8</f>
        <v>551.84999999999991</v>
      </c>
      <c r="M18">
        <f>B18-B7</f>
        <v>532.78</v>
      </c>
      <c r="N18">
        <f>B18-B6</f>
        <v>534.89</v>
      </c>
    </row>
    <row r="19" spans="1:14" x14ac:dyDescent="0.2">
      <c r="A19" s="5">
        <f>A18-$A$6</f>
        <v>12</v>
      </c>
      <c r="B19" s="6">
        <f t="shared" ref="B19" si="7">AVERAGE(B6:B18)</f>
        <v>190.16615384615383</v>
      </c>
      <c r="C19" s="7">
        <f>AVERAGE(C6:C18)</f>
        <v>44.574166666666663</v>
      </c>
      <c r="D19" s="7">
        <f t="shared" ref="D19:N19" si="8">AVERAGE(D6:D18)</f>
        <v>97.060909090909092</v>
      </c>
      <c r="E19" s="7">
        <f t="shared" si="8"/>
        <v>161.488</v>
      </c>
      <c r="F19" s="7">
        <f t="shared" si="8"/>
        <v>223.37666666666667</v>
      </c>
      <c r="G19" s="7">
        <f t="shared" si="8"/>
        <v>296.06624999999997</v>
      </c>
      <c r="H19" s="7">
        <f t="shared" si="8"/>
        <v>371.85714285714283</v>
      </c>
      <c r="I19" s="7">
        <f t="shared" si="8"/>
        <v>433.83333333333326</v>
      </c>
      <c r="J19" s="7">
        <f t="shared" si="8"/>
        <v>473.70599999999996</v>
      </c>
      <c r="K19" s="7">
        <f t="shared" si="8"/>
        <v>502.59749999999997</v>
      </c>
      <c r="L19" s="7">
        <f t="shared" si="8"/>
        <v>538.29333333333329</v>
      </c>
      <c r="M19" s="7">
        <f t="shared" si="8"/>
        <v>533.83500000000004</v>
      </c>
      <c r="N19" s="7">
        <f t="shared" si="8"/>
        <v>534.89</v>
      </c>
    </row>
    <row r="20" spans="1:14" x14ac:dyDescent="0.2">
      <c r="A20" s="5">
        <f>A19</f>
        <v>12</v>
      </c>
      <c r="B20" s="5">
        <f>B18/A20</f>
        <v>44.701666666666661</v>
      </c>
      <c r="C20" s="7">
        <f>COUNTIF(C7:C18,"&gt;0")</f>
        <v>8</v>
      </c>
      <c r="D20" s="7">
        <f t="shared" ref="D20:N20" si="9">COUNTIF(D7:D18,"&gt;0")</f>
        <v>7</v>
      </c>
      <c r="E20" s="7">
        <f t="shared" si="9"/>
        <v>7</v>
      </c>
      <c r="F20" s="7">
        <f t="shared" si="9"/>
        <v>6</v>
      </c>
      <c r="G20" s="7">
        <f t="shared" si="9"/>
        <v>6</v>
      </c>
      <c r="H20" s="7">
        <f t="shared" si="9"/>
        <v>6</v>
      </c>
      <c r="I20" s="7">
        <f t="shared" si="9"/>
        <v>6</v>
      </c>
      <c r="J20" s="7">
        <f t="shared" si="9"/>
        <v>5</v>
      </c>
      <c r="K20" s="7">
        <f t="shared" si="9"/>
        <v>4</v>
      </c>
      <c r="L20" s="7">
        <f t="shared" si="9"/>
        <v>3</v>
      </c>
      <c r="M20" s="7">
        <f t="shared" si="9"/>
        <v>2</v>
      </c>
      <c r="N20" s="7">
        <f t="shared" si="9"/>
        <v>1</v>
      </c>
    </row>
    <row r="21" spans="1:14" x14ac:dyDescent="0.2">
      <c r="C21">
        <f>COUNTIF(C7:C18,"&lt;0")</f>
        <v>3</v>
      </c>
      <c r="D21">
        <f t="shared" ref="D21:N21" si="10">COUNTIF(D7:D18,"&lt;0")</f>
        <v>4</v>
      </c>
      <c r="E21">
        <f t="shared" si="10"/>
        <v>3</v>
      </c>
      <c r="F21">
        <f t="shared" si="10"/>
        <v>3</v>
      </c>
      <c r="G21">
        <f t="shared" si="10"/>
        <v>2</v>
      </c>
      <c r="H21">
        <f t="shared" si="10"/>
        <v>1</v>
      </c>
      <c r="I21">
        <f t="shared" si="10"/>
        <v>0</v>
      </c>
      <c r="J21">
        <f t="shared" si="10"/>
        <v>0</v>
      </c>
      <c r="K21">
        <f t="shared" si="10"/>
        <v>0</v>
      </c>
      <c r="L21">
        <f t="shared" si="10"/>
        <v>0</v>
      </c>
      <c r="M21">
        <f t="shared" si="10"/>
        <v>0</v>
      </c>
      <c r="N21">
        <f t="shared" si="10"/>
        <v>0</v>
      </c>
    </row>
    <row r="22" spans="1:14" x14ac:dyDescent="0.2">
      <c r="C22">
        <f>IF(C21&gt;0,C20/C21,C20)</f>
        <v>2.6666666666666665</v>
      </c>
      <c r="D22">
        <f t="shared" ref="D22:N22" si="11">IF(D21&gt;0,D20/D21,D20)</f>
        <v>1.75</v>
      </c>
      <c r="E22">
        <f t="shared" si="11"/>
        <v>2.3333333333333335</v>
      </c>
      <c r="F22">
        <f t="shared" si="11"/>
        <v>2</v>
      </c>
      <c r="G22">
        <f t="shared" si="11"/>
        <v>3</v>
      </c>
      <c r="H22">
        <f t="shared" si="11"/>
        <v>6</v>
      </c>
      <c r="I22">
        <f t="shared" si="11"/>
        <v>6</v>
      </c>
      <c r="J22">
        <f t="shared" si="11"/>
        <v>5</v>
      </c>
      <c r="K22">
        <f t="shared" si="11"/>
        <v>4</v>
      </c>
      <c r="L22">
        <f t="shared" si="11"/>
        <v>3</v>
      </c>
      <c r="M22">
        <f t="shared" si="11"/>
        <v>2</v>
      </c>
      <c r="N22">
        <f t="shared" si="11"/>
        <v>1</v>
      </c>
    </row>
    <row r="23" spans="1:14" x14ac:dyDescent="0.2">
      <c r="C23" t="str">
        <f>C5</f>
        <v>DAY 1</v>
      </c>
      <c r="D23" t="str">
        <f t="shared" ref="D23:N23" si="12">D5</f>
        <v>DAY2</v>
      </c>
      <c r="E23" t="str">
        <f t="shared" si="12"/>
        <v>DAY3</v>
      </c>
      <c r="F23" t="str">
        <f t="shared" si="12"/>
        <v>DAY4</v>
      </c>
      <c r="G23" t="str">
        <f t="shared" si="12"/>
        <v>DAY5</v>
      </c>
      <c r="H23" t="str">
        <f t="shared" si="12"/>
        <v>DAY6</v>
      </c>
      <c r="I23" t="str">
        <f t="shared" si="12"/>
        <v>DAY7</v>
      </c>
      <c r="J23" t="str">
        <f t="shared" si="12"/>
        <v>DAY8</v>
      </c>
      <c r="K23" t="str">
        <f t="shared" si="12"/>
        <v>DAY9</v>
      </c>
      <c r="L23" t="str">
        <f t="shared" si="12"/>
        <v>DAY10</v>
      </c>
      <c r="M23" t="str">
        <f t="shared" si="12"/>
        <v>DAY11</v>
      </c>
      <c r="N23" t="str">
        <f t="shared" si="12"/>
        <v>DAY12</v>
      </c>
    </row>
    <row r="24" spans="1:14" x14ac:dyDescent="0.2"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</row>
    <row r="25" spans="1:14" x14ac:dyDescent="0.2">
      <c r="C25">
        <f t="shared" ref="C25" si="13">C19/C24</f>
        <v>44.574166666666663</v>
      </c>
      <c r="D25">
        <f t="shared" ref="D25" si="14">D19/D24</f>
        <v>48.530454545454546</v>
      </c>
      <c r="E25">
        <f t="shared" ref="E25" si="15">E19/E24</f>
        <v>53.829333333333331</v>
      </c>
      <c r="F25">
        <f t="shared" ref="F25" si="16">F19/F24</f>
        <v>55.844166666666666</v>
      </c>
      <c r="G25">
        <f t="shared" ref="G25" si="17">G19/G24</f>
        <v>59.213249999999995</v>
      </c>
      <c r="H25">
        <f t="shared" ref="H25" si="18">H19/H24</f>
        <v>61.976190476190474</v>
      </c>
      <c r="I25">
        <f t="shared" ref="I25" si="19">I19/I24</f>
        <v>61.976190476190467</v>
      </c>
      <c r="J25">
        <f t="shared" ref="J25" si="20">J19/J24</f>
        <v>59.213249999999995</v>
      </c>
      <c r="K25">
        <f t="shared" ref="K25" si="21">K19/K24</f>
        <v>55.844166666666666</v>
      </c>
      <c r="L25">
        <f t="shared" ref="L25" si="22">L19/L24</f>
        <v>53.829333333333331</v>
      </c>
      <c r="M25">
        <f t="shared" ref="M25" si="23">M19/M24</f>
        <v>48.530454545454546</v>
      </c>
      <c r="N25">
        <f t="shared" ref="N25" si="24">N19/N24</f>
        <v>44.574166666666663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2024-05-25T12:22:25Z</dcterms:created>
  <dcterms:modified xsi:type="dcterms:W3CDTF">2024-06-08T10:52:48Z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