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C18" i="1"/>
  <c r="D15" i="1" l="1"/>
  <c r="E15" i="1"/>
  <c r="F15" i="1"/>
  <c r="G15" i="1"/>
  <c r="C15" i="1"/>
  <c r="D12" i="1" l="1"/>
  <c r="E12" i="1"/>
  <c r="F12" i="1"/>
  <c r="G12" i="1"/>
  <c r="D13" i="1"/>
  <c r="E13" i="1"/>
  <c r="F13" i="1"/>
  <c r="G13" i="1"/>
  <c r="D14" i="1"/>
  <c r="E14" i="1"/>
  <c r="F14" i="1"/>
  <c r="G14" i="1"/>
  <c r="D16" i="1"/>
  <c r="E16" i="1"/>
  <c r="F16" i="1"/>
  <c r="G16" i="1"/>
  <c r="C16" i="1"/>
  <c r="C14" i="1"/>
  <c r="C13" i="1"/>
  <c r="C12" i="1"/>
  <c r="B12" i="1"/>
  <c r="A12" i="1"/>
  <c r="A13" i="1" s="1"/>
  <c r="B13" i="1" s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</calcChain>
</file>

<file path=xl/sharedStrings.xml><?xml version="1.0" encoding="utf-8"?>
<sst xmlns="http://schemas.openxmlformats.org/spreadsheetml/2006/main" count="15" uniqueCount="15">
  <si>
    <t>Мониторинг средств ПАММ-счета</t>
  </si>
  <si>
    <t xml:space="preserve">HeARTtrade </t>
  </si>
  <si>
    <t>Дата</t>
  </si>
  <si>
    <t>close</t>
  </si>
  <si>
    <t>DAY 1</t>
  </si>
  <si>
    <t>DAY2</t>
  </si>
  <si>
    <t>DAY3</t>
  </si>
  <si>
    <t>DAY4</t>
  </si>
  <si>
    <t>DAY5</t>
  </si>
  <si>
    <t>20.05.2024</t>
  </si>
  <si>
    <t>21.05.2024</t>
  </si>
  <si>
    <t>22.05.2024</t>
  </si>
  <si>
    <t>23.05.2024</t>
  </si>
  <si>
    <t>24.05.2024</t>
  </si>
  <si>
    <t>25.05.2024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</si>
</sst>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tabSelected="1" zoomScaleNormal="100" workbookViewId="0">
      <selection activeCell="G18" sqref="C18:G18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7" ht="24.95" customHeight="1" x14ac:dyDescent="0.2">
      <c r="A1" s="8" t="s">
        <v>0</v>
      </c>
      <c r="B1" s="8"/>
    </row>
    <row r="2" spans="1:7" ht="15.75" x14ac:dyDescent="0.2">
      <c r="A2" s="9" t="s">
        <v>1</v>
      </c>
      <c r="B2" s="9"/>
    </row>
    <row r="4" spans="1:7" x14ac:dyDescent="0.2">
      <c r="A4" s="10" t="s">
        <v>2</v>
      </c>
      <c r="B4" s="2"/>
    </row>
    <row r="5" spans="1:7" x14ac:dyDescent="0.2">
      <c r="A5" s="10"/>
      <c r="B5" s="1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x14ac:dyDescent="0.2">
      <c r="A6" s="3" t="s">
        <v>9</v>
      </c>
      <c r="B6" s="4">
        <v>106.83</v>
      </c>
    </row>
    <row r="7" spans="1:7" x14ac:dyDescent="0.2">
      <c r="A7" s="3" t="s">
        <v>10</v>
      </c>
      <c r="B7" s="4">
        <v>157.04</v>
      </c>
      <c r="C7">
        <f>B7-B6</f>
        <v>50.209999999999994</v>
      </c>
    </row>
    <row r="8" spans="1:7" x14ac:dyDescent="0.2">
      <c r="A8" s="3" t="s">
        <v>11</v>
      </c>
      <c r="B8" s="4">
        <v>215.53</v>
      </c>
      <c r="C8">
        <f>B8-B7</f>
        <v>58.490000000000009</v>
      </c>
      <c r="D8">
        <f>B8-B6</f>
        <v>108.7</v>
      </c>
    </row>
    <row r="9" spans="1:7" x14ac:dyDescent="0.2">
      <c r="A9" s="3" t="s">
        <v>12</v>
      </c>
      <c r="B9" s="4">
        <v>256.37</v>
      </c>
      <c r="C9">
        <f>B9-B8</f>
        <v>40.840000000000003</v>
      </c>
      <c r="D9">
        <f>B9-B7</f>
        <v>99.330000000000013</v>
      </c>
      <c r="E9">
        <f>B9-B6</f>
        <v>149.54000000000002</v>
      </c>
    </row>
    <row r="10" spans="1:7" x14ac:dyDescent="0.2">
      <c r="A10" s="3" t="s">
        <v>13</v>
      </c>
      <c r="B10" s="4">
        <v>229.29</v>
      </c>
      <c r="C10">
        <f>B10-B9</f>
        <v>-27.080000000000013</v>
      </c>
      <c r="D10">
        <f>B10-B8</f>
        <v>13.759999999999991</v>
      </c>
      <c r="E10">
        <f>B10-B7</f>
        <v>72.25</v>
      </c>
      <c r="F10">
        <f>B10-B6</f>
        <v>122.46</v>
      </c>
    </row>
    <row r="11" spans="1:7" x14ac:dyDescent="0.2">
      <c r="A11" s="3" t="s">
        <v>14</v>
      </c>
      <c r="B11" s="4">
        <v>229.29</v>
      </c>
      <c r="C11">
        <f>B11-B10</f>
        <v>0</v>
      </c>
      <c r="D11">
        <f>B11-B9</f>
        <v>-27.080000000000013</v>
      </c>
      <c r="E11">
        <f>B11-B8</f>
        <v>13.759999999999991</v>
      </c>
      <c r="F11">
        <f>B11-B7</f>
        <v>72.25</v>
      </c>
      <c r="G11">
        <f>B11-B6</f>
        <v>122.46</v>
      </c>
    </row>
    <row r="12" spans="1:7" x14ac:dyDescent="0.2">
      <c r="A12" s="5">
        <f>A11-$A$6</f>
        <v>5</v>
      </c>
      <c r="B12" s="6">
        <f t="shared" ref="B12" si="0">AVERAGE(B6:B11)</f>
        <v>199.05833333333331</v>
      </c>
      <c r="C12" s="7">
        <f>AVERAGE(C6:C11)</f>
        <v>24.492000000000001</v>
      </c>
      <c r="D12" s="7">
        <f t="shared" ref="D12:G12" si="1">AVERAGE(D6:D11)</f>
        <v>48.677500000000002</v>
      </c>
      <c r="E12" s="7">
        <f t="shared" si="1"/>
        <v>78.516666666666666</v>
      </c>
      <c r="F12" s="7">
        <f t="shared" si="1"/>
        <v>97.35499999999999</v>
      </c>
      <c r="G12" s="7">
        <f t="shared" si="1"/>
        <v>122.46</v>
      </c>
    </row>
    <row r="13" spans="1:7" x14ac:dyDescent="0.2">
      <c r="A13" s="5">
        <f>A12</f>
        <v>5</v>
      </c>
      <c r="B13" s="5">
        <f>B11/A13</f>
        <v>45.857999999999997</v>
      </c>
      <c r="C13" s="7">
        <f>COUNTIF(C7:C11,"&gt;0")</f>
        <v>3</v>
      </c>
      <c r="D13" s="7">
        <f t="shared" ref="D13:G13" si="2">COUNTIF(D7:D11,"&gt;0")</f>
        <v>3</v>
      </c>
      <c r="E13" s="7">
        <f t="shared" si="2"/>
        <v>3</v>
      </c>
      <c r="F13" s="7">
        <f t="shared" si="2"/>
        <v>2</v>
      </c>
      <c r="G13" s="7">
        <f t="shared" si="2"/>
        <v>1</v>
      </c>
    </row>
    <row r="14" spans="1:7" x14ac:dyDescent="0.2">
      <c r="C14">
        <f>COUNTIF(C7:C11,"&lt;0")</f>
        <v>1</v>
      </c>
      <c r="D14">
        <f t="shared" ref="D14:G14" si="3">COUNTIF(D7:D11,"&lt;0")</f>
        <v>1</v>
      </c>
      <c r="E14">
        <f t="shared" si="3"/>
        <v>0</v>
      </c>
      <c r="F14">
        <f t="shared" si="3"/>
        <v>0</v>
      </c>
      <c r="G14">
        <f t="shared" si="3"/>
        <v>0</v>
      </c>
    </row>
    <row r="15" spans="1:7" x14ac:dyDescent="0.2">
      <c r="C15">
        <f>IF(C14&gt;0,C13/C14,C13)</f>
        <v>3</v>
      </c>
      <c r="D15">
        <f t="shared" ref="D15:G15" si="4">IF(D14&gt;0,D13/D14,D13)</f>
        <v>3</v>
      </c>
      <c r="E15">
        <f t="shared" si="4"/>
        <v>3</v>
      </c>
      <c r="F15">
        <f t="shared" si="4"/>
        <v>2</v>
      </c>
      <c r="G15">
        <f t="shared" si="4"/>
        <v>1</v>
      </c>
    </row>
    <row r="16" spans="1:7" x14ac:dyDescent="0.2">
      <c r="C16" t="str">
        <f>C5</f>
        <v>DAY 1</v>
      </c>
      <c r="D16" t="str">
        <f t="shared" ref="D16:G16" si="5">D5</f>
        <v>DAY2</v>
      </c>
      <c r="E16" t="str">
        <f t="shared" si="5"/>
        <v>DAY3</v>
      </c>
      <c r="F16" t="str">
        <f t="shared" si="5"/>
        <v>DAY4</v>
      </c>
      <c r="G16" t="str">
        <f t="shared" si="5"/>
        <v>DAY5</v>
      </c>
    </row>
    <row r="17" spans="3:7" x14ac:dyDescent="0.2">
      <c r="C17">
        <v>1</v>
      </c>
      <c r="D17">
        <v>2</v>
      </c>
      <c r="E17">
        <v>3</v>
      </c>
      <c r="F17">
        <v>4</v>
      </c>
      <c r="G17">
        <v>5</v>
      </c>
    </row>
    <row r="18" spans="3:7" x14ac:dyDescent="0.2">
      <c r="C18">
        <f t="shared" ref="C18" si="6">C12/C17</f>
        <v>24.492000000000001</v>
      </c>
      <c r="D18">
        <f t="shared" ref="D18" si="7">D12/D17</f>
        <v>24.338750000000001</v>
      </c>
      <c r="E18">
        <f t="shared" ref="E18" si="8">E12/E17</f>
        <v>26.172222222222221</v>
      </c>
      <c r="F18">
        <f t="shared" ref="F18" si="9">F12/F17</f>
        <v>24.338749999999997</v>
      </c>
      <c r="G18">
        <f t="shared" ref="G18" si="10">G12/G17</f>
        <v>24.491999999999997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2024-05-25T12:38:41Z</dcterms:created>
  <dcterms:modified xsi:type="dcterms:W3CDTF">2024-06-08T10:53:22Z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