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ink/ink1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4ac1cc40fd0c7/Documentos/Exel - Coding Temple/"/>
    </mc:Choice>
  </mc:AlternateContent>
  <xr:revisionPtr revIDLastSave="1674" documentId="8_{29612F28-D6DF-47F6-B378-A4F7F345EDEC}" xr6:coauthVersionLast="47" xr6:coauthVersionMax="47" xr10:uidLastSave="{94D6F077-B225-461C-8027-1D0B370F99F8}"/>
  <bookViews>
    <workbookView xWindow="-98" yWindow="-98" windowWidth="20715" windowHeight="13155" xr2:uid="{8521DF94-6BFE-40AE-A3C1-BE1D9CBD4167}"/>
  </bookViews>
  <sheets>
    <sheet name="Personal Expens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P48" i="1"/>
  <c r="Q47" i="1"/>
  <c r="P47" i="1"/>
  <c r="E47" i="1"/>
  <c r="F47" i="1"/>
  <c r="G47" i="1"/>
  <c r="H47" i="1"/>
  <c r="I47" i="1"/>
  <c r="J47" i="1"/>
  <c r="K47" i="1"/>
  <c r="L47" i="1"/>
  <c r="M47" i="1"/>
  <c r="N47" i="1"/>
  <c r="O47" i="1"/>
  <c r="E48" i="1"/>
  <c r="F48" i="1"/>
  <c r="G48" i="1"/>
  <c r="H48" i="1"/>
  <c r="I48" i="1"/>
  <c r="J48" i="1"/>
  <c r="K48" i="1"/>
  <c r="L48" i="1"/>
  <c r="M48" i="1"/>
  <c r="N48" i="1"/>
  <c r="O48" i="1"/>
  <c r="D48" i="1"/>
  <c r="D47" i="1"/>
  <c r="Q46" i="1"/>
  <c r="P46" i="1"/>
  <c r="E46" i="1"/>
  <c r="F46" i="1"/>
  <c r="G46" i="1"/>
  <c r="H46" i="1"/>
  <c r="I46" i="1"/>
  <c r="J46" i="1"/>
  <c r="K46" i="1"/>
  <c r="L46" i="1"/>
  <c r="M46" i="1"/>
  <c r="N46" i="1"/>
  <c r="O46" i="1"/>
  <c r="D46" i="1"/>
  <c r="B14" i="1"/>
  <c r="B13" i="1"/>
  <c r="D10" i="1"/>
  <c r="E10" i="1"/>
  <c r="F10" i="1"/>
  <c r="G10" i="1"/>
  <c r="H10" i="1"/>
  <c r="I10" i="1"/>
  <c r="J10" i="1"/>
  <c r="K10" i="1"/>
  <c r="L10" i="1"/>
  <c r="M10" i="1"/>
  <c r="N10" i="1"/>
  <c r="O10" i="1"/>
  <c r="B5" i="1"/>
  <c r="E42" i="1"/>
  <c r="F42" i="1"/>
  <c r="G42" i="1"/>
  <c r="H42" i="1"/>
  <c r="I42" i="1"/>
  <c r="J42" i="1"/>
  <c r="K42" i="1"/>
  <c r="L42" i="1"/>
  <c r="M42" i="1"/>
  <c r="N42" i="1"/>
  <c r="O42" i="1"/>
  <c r="D42" i="1"/>
  <c r="B42" i="1"/>
  <c r="B43" i="1" l="1"/>
  <c r="H43" i="1"/>
  <c r="O43" i="1"/>
  <c r="G43" i="1"/>
  <c r="E43" i="1"/>
  <c r="J43" i="1"/>
  <c r="F43" i="1"/>
  <c r="L43" i="1"/>
  <c r="K43" i="1"/>
  <c r="I43" i="1"/>
  <c r="B15" i="1"/>
  <c r="M43" i="1"/>
  <c r="N43" i="1"/>
  <c r="D43" i="1"/>
  <c r="B4" i="1" l="1"/>
  <c r="B6" i="1" s="1"/>
</calcChain>
</file>

<file path=xl/sharedStrings.xml><?xml version="1.0" encoding="utf-8"?>
<sst xmlns="http://schemas.openxmlformats.org/spreadsheetml/2006/main" count="63" uniqueCount="49">
  <si>
    <t>March</t>
  </si>
  <si>
    <t>April</t>
  </si>
  <si>
    <t>May</t>
  </si>
  <si>
    <t>June</t>
  </si>
  <si>
    <t>July</t>
  </si>
  <si>
    <t>August</t>
  </si>
  <si>
    <t>September</t>
  </si>
  <si>
    <t>October</t>
  </si>
  <si>
    <t>January</t>
  </si>
  <si>
    <t>November</t>
  </si>
  <si>
    <t>December</t>
  </si>
  <si>
    <t>Bill and Utilities</t>
  </si>
  <si>
    <t>Shooping</t>
  </si>
  <si>
    <t>Auto &amp; Transport</t>
  </si>
  <si>
    <t>Student Loans</t>
  </si>
  <si>
    <t>Home Loan or Rent</t>
  </si>
  <si>
    <t>Movile Phone</t>
  </si>
  <si>
    <t>Gas &amp; Fuel</t>
  </si>
  <si>
    <t>Gym</t>
  </si>
  <si>
    <t>Expenses</t>
  </si>
  <si>
    <t>Medical + health Insurance</t>
  </si>
  <si>
    <t>Monthly Budget</t>
  </si>
  <si>
    <t>Auto Insurance</t>
  </si>
  <si>
    <t>Credit Card</t>
  </si>
  <si>
    <t>Food &amp; Dining Out</t>
  </si>
  <si>
    <t>Others</t>
  </si>
  <si>
    <t>Saving Account</t>
  </si>
  <si>
    <t>February</t>
  </si>
  <si>
    <t>Uber</t>
  </si>
  <si>
    <t>Banks Accounts</t>
  </si>
  <si>
    <t>Check Account</t>
  </si>
  <si>
    <t>Net Income</t>
  </si>
  <si>
    <t>Annual Income</t>
  </si>
  <si>
    <t>Data Analyst</t>
  </si>
  <si>
    <t>Total</t>
  </si>
  <si>
    <t>Net Income Monthly</t>
  </si>
  <si>
    <t>Total Amount in Bank</t>
  </si>
  <si>
    <t>Monthly Expenses</t>
  </si>
  <si>
    <t xml:space="preserve">Data Analyst </t>
  </si>
  <si>
    <t xml:space="preserve">Total Income </t>
  </si>
  <si>
    <t>Total Used Budget</t>
  </si>
  <si>
    <t>Personal Expense 2021</t>
  </si>
  <si>
    <t>Total Monthly Budget to Use</t>
  </si>
  <si>
    <t>Monthly Income</t>
  </si>
  <si>
    <t>Credict Card Debt</t>
  </si>
  <si>
    <t>Student Loan Debt</t>
  </si>
  <si>
    <t>Car Loan debt</t>
  </si>
  <si>
    <t>Total Paid</t>
  </si>
  <si>
    <t>End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</si>
</sst>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u/>
      <sz val="20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7" applyNumberFormat="0" applyFill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2" fillId="3" borderId="1" xfId="3" applyFont="1" applyBorder="1" applyAlignment="1">
      <alignment horizontal="center"/>
    </xf>
    <xf numFmtId="0" fontId="0" fillId="0" borderId="0" xfId="0" applyAlignment="1">
      <alignment vertical="center"/>
    </xf>
    <xf numFmtId="0" fontId="1" fillId="2" borderId="6" xfId="2" applyNumberFormat="1" applyBorder="1"/>
    <xf numFmtId="0" fontId="1" fillId="3" borderId="1" xfId="3" applyBorder="1"/>
    <xf numFmtId="0" fontId="0" fillId="0" borderId="0" xfId="0" applyAlignment="1"/>
    <xf numFmtId="0" fontId="1" fillId="3" borderId="6" xfId="3" applyNumberFormat="1" applyBorder="1"/>
    <xf numFmtId="0" fontId="0" fillId="6" borderId="1" xfId="0" applyFill="1" applyBorder="1"/>
    <xf numFmtId="0" fontId="0" fillId="7" borderId="1" xfId="0" applyFill="1" applyBorder="1"/>
    <xf numFmtId="164" fontId="0" fillId="8" borderId="10" xfId="0" applyNumberFormat="1" applyFont="1" applyFill="1" applyBorder="1"/>
    <xf numFmtId="164" fontId="0" fillId="8" borderId="1" xfId="0" applyNumberFormat="1" applyFont="1" applyFill="1" applyBorder="1"/>
    <xf numFmtId="164" fontId="0" fillId="8" borderId="1" xfId="0" applyNumberFormat="1" applyFont="1" applyFill="1" applyBorder="1" applyAlignment="1">
      <alignment horizontal="right" vertical="center"/>
    </xf>
    <xf numFmtId="164" fontId="0" fillId="8" borderId="10" xfId="0" applyNumberFormat="1" applyFill="1" applyBorder="1" applyAlignment="1"/>
    <xf numFmtId="164" fontId="0" fillId="8" borderId="12" xfId="1" applyNumberFormat="1" applyFont="1" applyFill="1" applyBorder="1" applyAlignment="1">
      <alignment vertical="center"/>
    </xf>
    <xf numFmtId="164" fontId="0" fillId="8" borderId="9" xfId="0" applyNumberFormat="1" applyFill="1" applyBorder="1"/>
    <xf numFmtId="164" fontId="0" fillId="8" borderId="1" xfId="1" applyNumberFormat="1" applyFont="1" applyFill="1" applyBorder="1" applyAlignment="1">
      <alignment horizontal="right" vertical="center"/>
    </xf>
    <xf numFmtId="164" fontId="0" fillId="8" borderId="12" xfId="1" applyNumberFormat="1" applyFont="1" applyFill="1" applyBorder="1" applyAlignment="1">
      <alignment horizontal="right" vertical="center"/>
    </xf>
    <xf numFmtId="164" fontId="0" fillId="8" borderId="10" xfId="1" applyNumberFormat="1" applyFont="1" applyFill="1" applyBorder="1" applyAlignment="1">
      <alignment horizontal="right" vertical="center"/>
    </xf>
    <xf numFmtId="164" fontId="0" fillId="8" borderId="1" xfId="0" applyNumberFormat="1" applyFill="1" applyBorder="1" applyAlignment="1">
      <alignment horizontal="right" vertical="center"/>
    </xf>
    <xf numFmtId="164" fontId="0" fillId="8" borderId="5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8" borderId="5" xfId="0" applyNumberFormat="1" applyFill="1" applyBorder="1"/>
    <xf numFmtId="164" fontId="0" fillId="8" borderId="1" xfId="0" applyNumberFormat="1" applyFill="1" applyBorder="1"/>
    <xf numFmtId="0" fontId="2" fillId="2" borderId="3" xfId="2" applyFont="1" applyBorder="1" applyAlignment="1">
      <alignment horizontal="left"/>
    </xf>
    <xf numFmtId="0" fontId="2" fillId="2" borderId="2" xfId="2" applyFont="1" applyBorder="1" applyAlignment="1">
      <alignment horizontal="left"/>
    </xf>
    <xf numFmtId="0" fontId="2" fillId="2" borderId="11" xfId="2" applyFont="1" applyBorder="1" applyAlignment="1">
      <alignment horizontal="left"/>
    </xf>
    <xf numFmtId="164" fontId="0" fillId="8" borderId="4" xfId="0" applyNumberFormat="1" applyFont="1" applyFill="1" applyBorder="1"/>
    <xf numFmtId="164" fontId="0" fillId="8" borderId="5" xfId="0" applyNumberFormat="1" applyFont="1" applyFill="1" applyBorder="1" applyAlignment="1">
      <alignment horizontal="right" vertical="center"/>
    </xf>
    <xf numFmtId="164" fontId="0" fillId="8" borderId="12" xfId="0" applyNumberFormat="1" applyFill="1" applyBorder="1"/>
    <xf numFmtId="0" fontId="0" fillId="0" borderId="0" xfId="0" applyFill="1" applyAlignment="1">
      <alignment vertical="center" wrapText="1"/>
    </xf>
    <xf numFmtId="164" fontId="7" fillId="0" borderId="33" xfId="6" applyNumberFormat="1" applyBorder="1" applyAlignment="1">
      <alignment horizontal="center" vertical="center"/>
    </xf>
    <xf numFmtId="164" fontId="0" fillId="8" borderId="33" xfId="0" applyNumberFormat="1" applyFill="1" applyBorder="1"/>
    <xf numFmtId="0" fontId="0" fillId="9" borderId="26" xfId="0" applyFill="1" applyBorder="1"/>
    <xf numFmtId="164" fontId="7" fillId="0" borderId="34" xfId="6" applyNumberFormat="1" applyBorder="1" applyAlignment="1">
      <alignment horizontal="center" vertical="center"/>
    </xf>
    <xf numFmtId="164" fontId="0" fillId="8" borderId="34" xfId="0" applyNumberFormat="1" applyFill="1" applyBorder="1"/>
    <xf numFmtId="164" fontId="7" fillId="0" borderId="29" xfId="6" applyNumberFormat="1" applyBorder="1"/>
    <xf numFmtId="164" fontId="0" fillId="8" borderId="35" xfId="0" applyNumberFormat="1" applyFill="1" applyBorder="1"/>
    <xf numFmtId="164" fontId="7" fillId="0" borderId="31" xfId="6" applyNumberFormat="1" applyBorder="1"/>
    <xf numFmtId="0" fontId="0" fillId="9" borderId="36" xfId="0" applyFill="1" applyBorder="1"/>
    <xf numFmtId="0" fontId="0" fillId="0" borderId="0" xfId="0" applyFill="1" applyBorder="1" applyAlignment="1">
      <alignment vertical="center" wrapText="1"/>
    </xf>
    <xf numFmtId="0" fontId="5" fillId="5" borderId="0" xfId="5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0" fontId="2" fillId="2" borderId="19" xfId="2" applyFont="1" applyBorder="1" applyAlignment="1">
      <alignment horizontal="center" vertical="center"/>
    </xf>
    <xf numFmtId="0" fontId="2" fillId="2" borderId="18" xfId="2" applyFont="1" applyBorder="1" applyAlignment="1">
      <alignment horizontal="center" vertical="center"/>
    </xf>
    <xf numFmtId="0" fontId="2" fillId="2" borderId="13" xfId="2" applyFont="1" applyBorder="1" applyAlignment="1">
      <alignment horizontal="center" vertical="center"/>
    </xf>
    <xf numFmtId="0" fontId="2" fillId="2" borderId="4" xfId="2" applyFont="1" applyBorder="1" applyAlignment="1">
      <alignment horizontal="center" vertical="center"/>
    </xf>
    <xf numFmtId="0" fontId="2" fillId="2" borderId="14" xfId="2" applyFont="1" applyBorder="1" applyAlignment="1">
      <alignment horizontal="center" vertical="center"/>
    </xf>
    <xf numFmtId="0" fontId="2" fillId="2" borderId="16" xfId="2" applyFont="1" applyBorder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0" fontId="2" fillId="2" borderId="21" xfId="2" applyFont="1" applyBorder="1" applyAlignment="1">
      <alignment horizontal="center" vertical="center"/>
    </xf>
    <xf numFmtId="0" fontId="2" fillId="2" borderId="22" xfId="2" applyFont="1" applyBorder="1" applyAlignment="1">
      <alignment horizontal="center" vertical="center"/>
    </xf>
    <xf numFmtId="0" fontId="6" fillId="4" borderId="7" xfId="5" applyFont="1" applyFill="1" applyAlignment="1">
      <alignment horizontal="center"/>
    </xf>
    <xf numFmtId="0" fontId="2" fillId="2" borderId="24" xfId="2" applyFont="1" applyBorder="1" applyAlignment="1">
      <alignment horizontal="center" vertical="center"/>
    </xf>
    <xf numFmtId="0" fontId="2" fillId="2" borderId="17" xfId="2" applyFont="1" applyBorder="1" applyAlignment="1">
      <alignment horizontal="center" vertical="center"/>
    </xf>
    <xf numFmtId="0" fontId="1" fillId="4" borderId="11" xfId="4" applyBorder="1" applyAlignment="1">
      <alignment horizontal="center"/>
    </xf>
    <xf numFmtId="0" fontId="1" fillId="4" borderId="32" xfId="4" applyBorder="1" applyAlignment="1">
      <alignment horizontal="center"/>
    </xf>
    <xf numFmtId="0" fontId="2" fillId="2" borderId="25" xfId="2" applyFont="1" applyBorder="1" applyAlignment="1">
      <alignment horizontal="center" vertical="center"/>
    </xf>
    <xf numFmtId="0" fontId="2" fillId="2" borderId="23" xfId="2" applyFont="1" applyBorder="1" applyAlignment="1">
      <alignment horizontal="center" vertical="center"/>
    </xf>
    <xf numFmtId="0" fontId="2" fillId="2" borderId="20" xfId="2" applyFont="1" applyBorder="1" applyAlignment="1">
      <alignment horizontal="center" vertical="center"/>
    </xf>
    <xf numFmtId="0" fontId="2" fillId="2" borderId="10" xfId="2" applyFont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0" fontId="2" fillId="2" borderId="15" xfId="2" applyFont="1" applyBorder="1" applyAlignment="1">
      <alignment horizontal="center" vertical="center"/>
    </xf>
    <xf numFmtId="0" fontId="2" fillId="4" borderId="1" xfId="4" applyFont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1" fillId="3" borderId="30" xfId="3" applyBorder="1" applyAlignment="1">
      <alignment horizontal="center" vertical="center"/>
    </xf>
    <xf numFmtId="0" fontId="1" fillId="3" borderId="31" xfId="3" applyBorder="1" applyAlignment="1">
      <alignment horizontal="center" vertical="center"/>
    </xf>
    <xf numFmtId="0" fontId="2" fillId="2" borderId="28" xfId="2" applyFont="1" applyBorder="1" applyAlignment="1">
      <alignment horizontal="center"/>
    </xf>
    <xf numFmtId="0" fontId="2" fillId="2" borderId="29" xfId="2" applyFont="1" applyBorder="1" applyAlignment="1">
      <alignment horizontal="center"/>
    </xf>
    <xf numFmtId="0" fontId="2" fillId="4" borderId="26" xfId="4" applyFont="1" applyBorder="1" applyAlignment="1">
      <alignment horizontal="center" vertical="center"/>
    </xf>
    <xf numFmtId="0" fontId="2" fillId="4" borderId="27" xfId="4" applyFont="1" applyBorder="1" applyAlignment="1">
      <alignment horizontal="center" vertical="center"/>
    </xf>
    <xf numFmtId="164" fontId="7" fillId="0" borderId="37" xfId="6" applyNumberFormat="1" applyBorder="1" applyAlignment="1">
      <alignment horizontal="center" vertical="center"/>
    </xf>
    <xf numFmtId="0" fontId="0" fillId="9" borderId="9" xfId="0" applyFill="1" applyBorder="1"/>
    <xf numFmtId="0" fontId="1" fillId="3" borderId="38" xfId="3" applyBorder="1"/>
    <xf numFmtId="164" fontId="7" fillId="0" borderId="27" xfId="6" applyNumberFormat="1" applyBorder="1"/>
  </cellXfs>
  <cellStyles count="7">
    <cellStyle name="40% - Accent4" xfId="2" builtinId="43"/>
    <cellStyle name="40% - Accent6" xfId="3" builtinId="51"/>
    <cellStyle name="60% - Accent6" xfId="4" builtinId="52"/>
    <cellStyle name="Currency" xfId="1" builtinId="4"/>
    <cellStyle name="Heading 1" xfId="5" builtinId="16"/>
    <cellStyle name="Normal" xfId="0" builtinId="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u="sng"/>
              <a:t>Monthly Budget Income</a:t>
            </a:r>
          </a:p>
          <a:p>
            <a:pPr>
              <a:defRPr b="1" u="sng"/>
            </a:pP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'Personal Expense Tracker'!$D$6:$O$6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Tracker'!$D$7:$O$7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DF9-43C3-BCF6-F96B10421A1D}"/>
            </c:ext>
          </c:extLst>
        </c:ser>
        <c:ser>
          <c:idx val="1"/>
          <c:order val="1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'Personal Expense Tracker'!$D$6:$O$6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Tracker'!$D$8:$O$8</c:f>
              <c:numCache>
                <c:formatCode>"$"#,##0.00</c:formatCode>
                <c:ptCount val="12"/>
                <c:pt idx="0">
                  <c:v>6880</c:v>
                </c:pt>
                <c:pt idx="1">
                  <c:v>6516</c:v>
                </c:pt>
                <c:pt idx="2">
                  <c:v>6880</c:v>
                </c:pt>
                <c:pt idx="3">
                  <c:v>6516</c:v>
                </c:pt>
                <c:pt idx="4">
                  <c:v>6880</c:v>
                </c:pt>
                <c:pt idx="5">
                  <c:v>6880</c:v>
                </c:pt>
                <c:pt idx="6">
                  <c:v>6880</c:v>
                </c:pt>
                <c:pt idx="7">
                  <c:v>6516</c:v>
                </c:pt>
                <c:pt idx="8">
                  <c:v>6880</c:v>
                </c:pt>
                <c:pt idx="9">
                  <c:v>6880</c:v>
                </c:pt>
                <c:pt idx="10">
                  <c:v>6880</c:v>
                </c:pt>
                <c:pt idx="11">
                  <c:v>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9-43C3-BCF6-F96B10421A1D}"/>
            </c:ext>
          </c:extLst>
        </c:ser>
        <c:ser>
          <c:idx val="2"/>
          <c:order val="2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'Personal Expense Tracker'!$D$6:$O$6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Tracker'!$D$9:$O$9</c:f>
              <c:numCache>
                <c:formatCode>"$"#,##0.00</c:formatCode>
                <c:ptCount val="12"/>
                <c:pt idx="0">
                  <c:v>1800</c:v>
                </c:pt>
                <c:pt idx="1">
                  <c:v>1300</c:v>
                </c:pt>
                <c:pt idx="2">
                  <c:v>1700</c:v>
                </c:pt>
                <c:pt idx="3">
                  <c:v>1690</c:v>
                </c:pt>
                <c:pt idx="4">
                  <c:v>1900</c:v>
                </c:pt>
                <c:pt idx="5">
                  <c:v>1678</c:v>
                </c:pt>
                <c:pt idx="6">
                  <c:v>1800</c:v>
                </c:pt>
                <c:pt idx="7">
                  <c:v>1900</c:v>
                </c:pt>
                <c:pt idx="8">
                  <c:v>1200</c:v>
                </c:pt>
                <c:pt idx="9">
                  <c:v>900</c:v>
                </c:pt>
                <c:pt idx="10">
                  <c:v>1800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9-43C3-BCF6-F96B10421A1D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'Personal Expense Tracker'!$D$6:$O$6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Tracker'!$D$10:$O$10</c:f>
              <c:numCache>
                <c:formatCode>"$"#,##0.00</c:formatCode>
                <c:ptCount val="12"/>
                <c:pt idx="0">
                  <c:v>8680</c:v>
                </c:pt>
                <c:pt idx="1">
                  <c:v>7816</c:v>
                </c:pt>
                <c:pt idx="2">
                  <c:v>8580</c:v>
                </c:pt>
                <c:pt idx="3">
                  <c:v>8206</c:v>
                </c:pt>
                <c:pt idx="4">
                  <c:v>8780</c:v>
                </c:pt>
                <c:pt idx="5">
                  <c:v>8558</c:v>
                </c:pt>
                <c:pt idx="6">
                  <c:v>8680</c:v>
                </c:pt>
                <c:pt idx="7">
                  <c:v>8416</c:v>
                </c:pt>
                <c:pt idx="8">
                  <c:v>8080</c:v>
                </c:pt>
                <c:pt idx="9">
                  <c:v>7780</c:v>
                </c:pt>
                <c:pt idx="10">
                  <c:v>8680</c:v>
                </c:pt>
                <c:pt idx="11">
                  <c:v>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9-43C3-BCF6-F96B1042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01607807"/>
        <c:axId val="1001604063"/>
      </c:barChart>
      <c:catAx>
        <c:axId val="10016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04063"/>
        <c:crosses val="autoZero"/>
        <c:auto val="1"/>
        <c:lblAlgn val="ctr"/>
        <c:lblOffset val="100"/>
        <c:noMultiLvlLbl val="0"/>
      </c:catAx>
      <c:valAx>
        <c:axId val="1001604063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'Personal Expense Tracker'!$B$46:$B$48</c:f>
              <c:strCache>
                <c:ptCount val="3"/>
                <c:pt idx="0">
                  <c:v>Credict Card Debt</c:v>
                </c:pt>
                <c:pt idx="1">
                  <c:v>Student Loan Debt</c:v>
                </c:pt>
                <c:pt idx="2">
                  <c:v>Car Loan debt</c:v>
                </c:pt>
              </c:strCache>
            </c:strRef>
          </c:cat>
          <c:val>
            <c:numRef>
              <c:f>'Personal Expense Tracker'!$C$46:$C$48</c:f>
              <c:numCache>
                <c:formatCode>"$"#,##0.00</c:formatCode>
                <c:ptCount val="3"/>
                <c:pt idx="0">
                  <c:v>9071</c:v>
                </c:pt>
                <c:pt idx="1">
                  <c:v>22007</c:v>
                </c:pt>
                <c:pt idx="2">
                  <c:v>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5-48E9-8CF4-490E6123A685}"/>
            </c:ext>
          </c:extLst>
        </c:ser>
        <c:ser>
          <c:idx val="1"/>
          <c:order val="1"/>
          <c:tx>
            <c:strRef>
              <c:f>'Personal Expense Tracker'!$Q$45</c:f>
              <c:strCache>
                <c:ptCount val="1"/>
                <c:pt idx="0">
                  <c:v>End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'Personal Expense Tracker'!$B$46:$B$48</c:f>
              <c:strCache>
                <c:ptCount val="3"/>
                <c:pt idx="0">
                  <c:v>Credict Card Debt</c:v>
                </c:pt>
                <c:pt idx="1">
                  <c:v>Student Loan Debt</c:v>
                </c:pt>
                <c:pt idx="2">
                  <c:v>Car Loan debt</c:v>
                </c:pt>
              </c:strCache>
            </c:strRef>
          </c:cat>
          <c:val>
            <c:numRef>
              <c:f>'Personal Expense Tracker'!$Q$46:$Q$48</c:f>
              <c:numCache>
                <c:formatCode>"$"#,##0.00</c:formatCode>
                <c:ptCount val="3"/>
                <c:pt idx="0">
                  <c:v>6751</c:v>
                </c:pt>
                <c:pt idx="1">
                  <c:v>19719</c:v>
                </c:pt>
                <c:pt idx="2">
                  <c:v>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5-48E9-8CF4-490E6123A6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305823"/>
        <c:axId val="139301247"/>
      </c:barChart>
      <c:catAx>
        <c:axId val="139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1247"/>
        <c:crosses val="autoZero"/>
        <c:auto val="1"/>
        <c:lblAlgn val="ctr"/>
        <c:lblOffset val="100"/>
        <c:noMultiLvlLbl val="0"/>
      </c:catAx>
      <c:valAx>
        <c:axId val="139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Expense Tracker'!$C$42</c:f>
              <c:strCache>
                <c:ptCount val="1"/>
                <c:pt idx="0">
                  <c:v>Total Used 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Tracker'!$D$42:$O$42</c:f>
              <c:numCache>
                <c:formatCode>"$"#,##0.00</c:formatCode>
                <c:ptCount val="12"/>
                <c:pt idx="0">
                  <c:v>3958.67</c:v>
                </c:pt>
                <c:pt idx="1">
                  <c:v>4046.6200000000003</c:v>
                </c:pt>
                <c:pt idx="2">
                  <c:v>3959.0299999999997</c:v>
                </c:pt>
                <c:pt idx="3">
                  <c:v>4104.8999999999996</c:v>
                </c:pt>
                <c:pt idx="4">
                  <c:v>3816.34</c:v>
                </c:pt>
                <c:pt idx="5">
                  <c:v>3902.7599999999998</c:v>
                </c:pt>
                <c:pt idx="6">
                  <c:v>4058.78</c:v>
                </c:pt>
                <c:pt idx="7">
                  <c:v>4077.99</c:v>
                </c:pt>
                <c:pt idx="8">
                  <c:v>3946.56</c:v>
                </c:pt>
                <c:pt idx="9">
                  <c:v>3774.34</c:v>
                </c:pt>
                <c:pt idx="10">
                  <c:v>3810</c:v>
                </c:pt>
                <c:pt idx="11">
                  <c:v>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462-AC10-9890671A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697103"/>
        <c:axId val="1011711247"/>
      </c:barChart>
      <c:lineChart>
        <c:grouping val="standard"/>
        <c:varyColors val="0"/>
        <c:ser>
          <c:idx val="1"/>
          <c:order val="1"/>
          <c:tx>
            <c:strRef>
              <c:f>'Personal Expense Tracker'!$C$43</c:f>
              <c:strCache>
                <c:ptCount val="1"/>
                <c:pt idx="0">
                  <c:v>Net Income Monthly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'Personal Expense Tracker'!$D$43:$O$43</c:f>
              <c:numCache>
                <c:formatCode>"$"#,##0.00</c:formatCode>
                <c:ptCount val="12"/>
                <c:pt idx="0">
                  <c:v>4721.33</c:v>
                </c:pt>
                <c:pt idx="1">
                  <c:v>3769.3799999999997</c:v>
                </c:pt>
                <c:pt idx="2">
                  <c:v>4620.97</c:v>
                </c:pt>
                <c:pt idx="3">
                  <c:v>4101.1000000000004</c:v>
                </c:pt>
                <c:pt idx="4">
                  <c:v>4963.66</c:v>
                </c:pt>
                <c:pt idx="5">
                  <c:v>4655.24</c:v>
                </c:pt>
                <c:pt idx="6">
                  <c:v>4621.2199999999993</c:v>
                </c:pt>
                <c:pt idx="7">
                  <c:v>4338.01</c:v>
                </c:pt>
                <c:pt idx="8">
                  <c:v>4133.4400000000005</c:v>
                </c:pt>
                <c:pt idx="9">
                  <c:v>4005.66</c:v>
                </c:pt>
                <c:pt idx="10">
                  <c:v>4870</c:v>
                </c:pt>
                <c:pt idx="11">
                  <c:v>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3-4462-AC10-9890671A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97103"/>
        <c:axId val="1011711247"/>
      </c:lineChart>
      <c:catAx>
        <c:axId val="10116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11247"/>
        <c:crosses val="autoZero"/>
        <c:auto val="1"/>
        <c:lblAlgn val="ctr"/>
        <c:lblOffset val="100"/>
        <c:noMultiLvlLbl val="0"/>
      </c:catAx>
      <c:valAx>
        <c:axId val="10117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CC-415A-A16D-445B850C13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5-4FE4-80C0-18A525DF6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'Personal Expense Tracker'!$A$13:$A$14</c:f>
              <c:strCache>
                <c:ptCount val="2"/>
                <c:pt idx="0">
                  <c:v>Data Analyst </c:v>
                </c:pt>
                <c:pt idx="1">
                  <c:v>Uber</c:v>
                </c:pt>
              </c:strCache>
            </c:strRef>
          </c:cat>
          <c:val>
            <c:numRef>
              <c:f>'Personal Expense Tracker'!$B$13:$B$14</c:f>
              <c:numCache>
                <c:formatCode>"$"#,##0.00</c:formatCode>
                <c:ptCount val="2"/>
                <c:pt idx="0">
                  <c:v>81468</c:v>
                </c:pt>
                <c:pt idx="1">
                  <c:v>19668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FE4-80C0-18A525DF60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'Personal Expense Tracker'!$A$31</c:f>
              <c:strCache>
                <c:ptCount val="1"/>
                <c:pt idx="0">
                  <c:v>Bill and Utilities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Tracker'!$D$31:$O$31</c:f>
              <c:numCache>
                <c:formatCode>"$"#,##0.00</c:formatCode>
                <c:ptCount val="12"/>
                <c:pt idx="0">
                  <c:v>230</c:v>
                </c:pt>
                <c:pt idx="1">
                  <c:v>201.3</c:v>
                </c:pt>
                <c:pt idx="2">
                  <c:v>240.49</c:v>
                </c:pt>
                <c:pt idx="3">
                  <c:v>240.4</c:v>
                </c:pt>
                <c:pt idx="4">
                  <c:v>300</c:v>
                </c:pt>
                <c:pt idx="5">
                  <c:v>200</c:v>
                </c:pt>
                <c:pt idx="6">
                  <c:v>230</c:v>
                </c:pt>
                <c:pt idx="7">
                  <c:v>240.54</c:v>
                </c:pt>
                <c:pt idx="8">
                  <c:v>190</c:v>
                </c:pt>
                <c:pt idx="9">
                  <c:v>250.34</c:v>
                </c:pt>
                <c:pt idx="10">
                  <c:v>200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5-42C8-B7D1-4DDCEBA6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0063"/>
        <c:axId val="39180479"/>
      </c:lineChart>
      <c:catAx>
        <c:axId val="3918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0479"/>
        <c:crosses val="autoZero"/>
        <c:auto val="1"/>
        <c:lblAlgn val="ctr"/>
        <c:lblOffset val="100"/>
        <c:noMultiLvlLbl val="0"/>
      </c:catAx>
      <c:valAx>
        <c:axId val="3918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 Expense Tracker'!$A$41</c:f>
              <c:strCache>
                <c:ptCount val="1"/>
                <c:pt idx="0">
                  <c:v>Others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Tracker'!$D$41:$O$41</c:f>
              <c:numCache>
                <c:formatCode>"$"#,##0.00</c:formatCode>
                <c:ptCount val="12"/>
                <c:pt idx="0">
                  <c:v>450</c:v>
                </c:pt>
                <c:pt idx="1">
                  <c:v>689</c:v>
                </c:pt>
                <c:pt idx="2">
                  <c:v>566.87</c:v>
                </c:pt>
                <c:pt idx="3">
                  <c:v>676.5</c:v>
                </c:pt>
                <c:pt idx="4">
                  <c:v>200</c:v>
                </c:pt>
                <c:pt idx="5">
                  <c:v>598.89</c:v>
                </c:pt>
                <c:pt idx="6">
                  <c:v>678</c:v>
                </c:pt>
                <c:pt idx="7">
                  <c:v>657</c:v>
                </c:pt>
                <c:pt idx="8">
                  <c:v>550</c:v>
                </c:pt>
                <c:pt idx="9">
                  <c:v>400</c:v>
                </c:pt>
                <c:pt idx="10">
                  <c:v>300</c:v>
                </c:pt>
                <c:pt idx="11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F-4B04-9D33-D668C50007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6719199"/>
        <c:axId val="1656717951"/>
      </c:lineChart>
      <c:catAx>
        <c:axId val="165671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17951"/>
        <c:crosses val="autoZero"/>
        <c:auto val="1"/>
        <c:lblAlgn val="ctr"/>
        <c:lblOffset val="100"/>
        <c:noMultiLvlLbl val="0"/>
      </c:catAx>
      <c:valAx>
        <c:axId val="1656717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Expenses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19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'Personal Expense Tracker'!$A$33</c:f>
              <c:strCache>
                <c:ptCount val="1"/>
                <c:pt idx="0">
                  <c:v>Food &amp; Dining Out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Tracker'!$D$33:$P$33</c:f>
              <c:numCache>
                <c:formatCode>"$"#,##0.00</c:formatCode>
                <c:ptCount val="13"/>
                <c:pt idx="0">
                  <c:v>188</c:v>
                </c:pt>
                <c:pt idx="1">
                  <c:v>170</c:v>
                </c:pt>
                <c:pt idx="2">
                  <c:v>100</c:v>
                </c:pt>
                <c:pt idx="3">
                  <c:v>133</c:v>
                </c:pt>
                <c:pt idx="4">
                  <c:v>140</c:v>
                </c:pt>
                <c:pt idx="5">
                  <c:v>123</c:v>
                </c:pt>
                <c:pt idx="6">
                  <c:v>130</c:v>
                </c:pt>
                <c:pt idx="7">
                  <c:v>100</c:v>
                </c:pt>
                <c:pt idx="8">
                  <c:v>200</c:v>
                </c:pt>
                <c:pt idx="9">
                  <c:v>160</c:v>
                </c:pt>
                <c:pt idx="10">
                  <c:v>200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457A-B1E3-16F8D8F92A44}"/>
            </c:ext>
          </c:extLst>
        </c:ser>
        <c:ser>
          <c:idx val="1"/>
          <c:order val="1"/>
          <c:tx>
            <c:strRef>
              <c:f>'Personal Expense Tracker'!$A$34</c:f>
              <c:strCache>
                <c:ptCount val="1"/>
                <c:pt idx="0">
                  <c:v>Gas &amp; Fuel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Tracker'!$D$34:$P$34</c:f>
              <c:numCache>
                <c:formatCode>"$"#,##0.00</c:formatCode>
                <c:ptCount val="13"/>
                <c:pt idx="0">
                  <c:v>150</c:v>
                </c:pt>
                <c:pt idx="1">
                  <c:v>140</c:v>
                </c:pt>
                <c:pt idx="2">
                  <c:v>140</c:v>
                </c:pt>
                <c:pt idx="3">
                  <c:v>120</c:v>
                </c:pt>
                <c:pt idx="4">
                  <c:v>155</c:v>
                </c:pt>
                <c:pt idx="5">
                  <c:v>120</c:v>
                </c:pt>
                <c:pt idx="6">
                  <c:v>120</c:v>
                </c:pt>
                <c:pt idx="7">
                  <c:v>150</c:v>
                </c:pt>
                <c:pt idx="8">
                  <c:v>110</c:v>
                </c:pt>
                <c:pt idx="9">
                  <c:v>120</c:v>
                </c:pt>
                <c:pt idx="10">
                  <c:v>170</c:v>
                </c:pt>
                <c:pt idx="1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5-457A-B1E3-16F8D8F9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6943"/>
        <c:axId val="131818607"/>
      </c:lineChart>
      <c:catAx>
        <c:axId val="1318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8607"/>
        <c:crosses val="autoZero"/>
        <c:auto val="1"/>
        <c:lblAlgn val="ctr"/>
        <c:lblOffset val="100"/>
        <c:noMultiLvlLbl val="0"/>
      </c:catAx>
      <c:valAx>
        <c:axId val="131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946159701374"/>
          <c:y val="0.16145936552225734"/>
          <c:w val="0.85103930446127496"/>
          <c:h val="0.65773252988565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'Personal Expense Tracker'!$C$42</c:f>
              <c:strCache>
                <c:ptCount val="1"/>
                <c:pt idx="0">
                  <c:v>Total Used Budget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Tracker'!$D$42:$O$42</c:f>
              <c:numCache>
                <c:formatCode>"$"#,##0.00</c:formatCode>
                <c:ptCount val="12"/>
                <c:pt idx="0">
                  <c:v>3958.67</c:v>
                </c:pt>
                <c:pt idx="1">
                  <c:v>4046.6200000000003</c:v>
                </c:pt>
                <c:pt idx="2">
                  <c:v>3959.0299999999997</c:v>
                </c:pt>
                <c:pt idx="3">
                  <c:v>4104.8999999999996</c:v>
                </c:pt>
                <c:pt idx="4">
                  <c:v>3816.34</c:v>
                </c:pt>
                <c:pt idx="5">
                  <c:v>3902.7599999999998</c:v>
                </c:pt>
                <c:pt idx="6">
                  <c:v>4058.78</c:v>
                </c:pt>
                <c:pt idx="7">
                  <c:v>4077.99</c:v>
                </c:pt>
                <c:pt idx="8">
                  <c:v>3946.56</c:v>
                </c:pt>
                <c:pt idx="9">
                  <c:v>3774.34</c:v>
                </c:pt>
                <c:pt idx="10">
                  <c:v>3810</c:v>
                </c:pt>
                <c:pt idx="11">
                  <c:v>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8A8-A66F-EEC5E0924604}"/>
            </c:ext>
          </c:extLst>
        </c:ser>
        <c:ser>
          <c:idx val="1"/>
          <c:order val="1"/>
          <c:tx>
            <c:strRef>
              <c:f>'Personal Expense Tracker'!$C$43</c:f>
              <c:strCache>
                <c:ptCount val="1"/>
                <c:pt idx="0">
                  <c:v>Net Income Monthly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'Personal Expense Tracker'!$D$27:$O$28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Expense Tracker'!$D$43:$O$43</c:f>
              <c:numCache>
                <c:formatCode>"$"#,##0.00</c:formatCode>
                <c:ptCount val="12"/>
                <c:pt idx="0">
                  <c:v>4721.33</c:v>
                </c:pt>
                <c:pt idx="1">
                  <c:v>3769.3799999999997</c:v>
                </c:pt>
                <c:pt idx="2">
                  <c:v>4620.97</c:v>
                </c:pt>
                <c:pt idx="3">
                  <c:v>4101.1000000000004</c:v>
                </c:pt>
                <c:pt idx="4">
                  <c:v>4963.66</c:v>
                </c:pt>
                <c:pt idx="5">
                  <c:v>4655.24</c:v>
                </c:pt>
                <c:pt idx="6">
                  <c:v>4621.2199999999993</c:v>
                </c:pt>
                <c:pt idx="7">
                  <c:v>4338.01</c:v>
                </c:pt>
                <c:pt idx="8">
                  <c:v>4133.4400000000005</c:v>
                </c:pt>
                <c:pt idx="9">
                  <c:v>4005.66</c:v>
                </c:pt>
                <c:pt idx="10">
                  <c:v>4870</c:v>
                </c:pt>
                <c:pt idx="11">
                  <c:v>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6-48A8-A66F-EEC5E092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9291807"/>
        <c:axId val="2029282655"/>
      </c:barChart>
      <c:catAx>
        <c:axId val="20292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2655"/>
        <c:crosses val="autoZero"/>
        <c:auto val="1"/>
        <c:lblAlgn val="ctr"/>
        <c:lblOffset val="100"/>
        <c:noMultiLvlLbl val="0"/>
      </c:catAx>
      <c:valAx>
        <c:axId val="20292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Expenses</a:t>
            </a:r>
          </a:p>
        </c:rich>
      </c:tx>
      <c:layout>
        <c:manualLayout>
          <c:xMode val="edge"/>
          <c:yMode val="edge"/>
          <c:x val="0.38449321055965041"/>
          <c:y val="4.3992892668021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'Personal Expense Tracker'!$A$30:$A$41</c:f>
              <c:strCache>
                <c:ptCount val="12"/>
                <c:pt idx="0">
                  <c:v>Auto Insurance</c:v>
                </c:pt>
                <c:pt idx="1">
                  <c:v>Bill and Utilities</c:v>
                </c:pt>
                <c:pt idx="2">
                  <c:v>Credit Card</c:v>
                </c:pt>
                <c:pt idx="3">
                  <c:v>Food &amp; Dining Out</c:v>
                </c:pt>
                <c:pt idx="4">
                  <c:v>Gas &amp; Fuel</c:v>
                </c:pt>
                <c:pt idx="5">
                  <c:v>Gym</c:v>
                </c:pt>
                <c:pt idx="6">
                  <c:v>Home Loan or Rent</c:v>
                </c:pt>
                <c:pt idx="7">
                  <c:v>Medical + health Insurance</c:v>
                </c:pt>
                <c:pt idx="8">
                  <c:v>Movile Phone</c:v>
                </c:pt>
                <c:pt idx="9">
                  <c:v>Shooping</c:v>
                </c:pt>
                <c:pt idx="10">
                  <c:v>Student Loans</c:v>
                </c:pt>
                <c:pt idx="11">
                  <c:v>Others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D-458D-9EC7-3C6A29A524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3D-458D-9EC7-3C6A29A524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D-458D-9EC7-3C6A29A524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3D-458D-9EC7-3C6A29A524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D-458D-9EC7-3C6A29A524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83D-458D-9EC7-3C6A29A524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D-458D-9EC7-3C6A29A524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83D-458D-9EC7-3C6A29A524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D-458D-9EC7-3C6A29A524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83D-458D-9EC7-3C6A29A524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3D-458D-9EC7-3C6A29A524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83D-458D-9EC7-3C6A29A5246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83D-458D-9EC7-3C6A29A524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'Personal Expense Tracker'!$A$29:$A$41</c:f>
              <c:strCache>
                <c:ptCount val="13"/>
                <c:pt idx="0">
                  <c:v>Auto &amp; Transport</c:v>
                </c:pt>
                <c:pt idx="1">
                  <c:v>Auto Insurance</c:v>
                </c:pt>
                <c:pt idx="2">
                  <c:v>Bill and Utilities</c:v>
                </c:pt>
                <c:pt idx="3">
                  <c:v>Credit Card</c:v>
                </c:pt>
                <c:pt idx="4">
                  <c:v>Food &amp; Dining Out</c:v>
                </c:pt>
                <c:pt idx="5">
                  <c:v>Gas &amp; Fuel</c:v>
                </c:pt>
                <c:pt idx="6">
                  <c:v>Gym</c:v>
                </c:pt>
                <c:pt idx="7">
                  <c:v>Home Loan or Rent</c:v>
                </c:pt>
                <c:pt idx="8">
                  <c:v>Medical + health Insurance</c:v>
                </c:pt>
                <c:pt idx="9">
                  <c:v>Movile Phone</c:v>
                </c:pt>
                <c:pt idx="10">
                  <c:v>Shooping</c:v>
                </c:pt>
                <c:pt idx="11">
                  <c:v>Student Loans</c:v>
                </c:pt>
                <c:pt idx="12">
                  <c:v>Others</c:v>
                </c:pt>
              </c:strCache>
            </c:strRef>
          </c:cat>
          <c:val>
            <c:numRef>
              <c:f>'Personal Expense Tracker'!$D$29:$D$41</c:f>
              <c:numCache>
                <c:formatCode>"$"#,##0.00</c:formatCode>
                <c:ptCount val="13"/>
                <c:pt idx="0">
                  <c:v>450</c:v>
                </c:pt>
                <c:pt idx="1">
                  <c:v>120</c:v>
                </c:pt>
                <c:pt idx="2">
                  <c:v>230</c:v>
                </c:pt>
                <c:pt idx="3">
                  <c:v>200</c:v>
                </c:pt>
                <c:pt idx="4">
                  <c:v>188</c:v>
                </c:pt>
                <c:pt idx="5">
                  <c:v>150</c:v>
                </c:pt>
                <c:pt idx="6">
                  <c:v>50</c:v>
                </c:pt>
                <c:pt idx="7">
                  <c:v>1400</c:v>
                </c:pt>
                <c:pt idx="8">
                  <c:v>200</c:v>
                </c:pt>
                <c:pt idx="9">
                  <c:v>120</c:v>
                </c:pt>
                <c:pt idx="10">
                  <c:v>200.67</c:v>
                </c:pt>
                <c:pt idx="11">
                  <c:v>200</c:v>
                </c:pt>
                <c:pt idx="1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D-458D-9EC7-3C6A29A524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Expense Tracker'!$P$45</c:f>
              <c:strCache>
                <c:ptCount val="1"/>
                <c:pt idx="0">
                  <c:v>Total Paid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'Personal Expense Tracker'!$P$46:$P$48</c:f>
              <c:numCache>
                <c:formatCode>"$"#,##0.00</c:formatCode>
                <c:ptCount val="3"/>
                <c:pt idx="0">
                  <c:v>2320</c:v>
                </c:pt>
                <c:pt idx="1">
                  <c:v>2288</c:v>
                </c:pt>
                <c:pt idx="2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1-447F-BC43-28D073D0177A}"/>
            </c:ext>
          </c:extLst>
        </c:ser>
        <c:ser>
          <c:idx val="1"/>
          <c:order val="1"/>
          <c:tx>
            <c:strRef>
              <c:f>'Personal Expense Tracker'!$Q$45</c:f>
              <c:strCache>
                <c:ptCount val="1"/>
                <c:pt idx="0">
                  <c:v>End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'Personal Expense Tracker'!$Q$46:$Q$48</c:f>
              <c:numCache>
                <c:formatCode>"$"#,##0.00</c:formatCode>
                <c:ptCount val="3"/>
                <c:pt idx="0">
                  <c:v>6751</c:v>
                </c:pt>
                <c:pt idx="1">
                  <c:v>19719</c:v>
                </c:pt>
                <c:pt idx="2">
                  <c:v>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1-447F-BC43-28D073D0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09599"/>
        <c:axId val="139503775"/>
      </c:barChart>
      <c:catAx>
        <c:axId val="13950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3775"/>
        <c:crosses val="autoZero"/>
        <c:auto val="1"/>
        <c:lblAlgn val="ctr"/>
        <c:lblOffset val="100"/>
        <c:noMultiLvlLbl val="0"/>
      </c:catAx>
      <c:valAx>
        <c:axId val="13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36015</xdr:colOff>
      <xdr:row>10</xdr:row>
      <xdr:rowOff>69862</xdr:rowOff>
    </xdr:from>
    <xdr:to>
      <xdr:col>15</xdr:col>
      <xdr:colOff>55655</xdr:colOff>
      <xdr:row>24</xdr:row>
      <xdr:rowOff>-1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64F07-5284-A7C5-C113-572A82A4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102719</xdr:colOff>
      <xdr:row>19</xdr:row>
      <xdr:rowOff>33147</xdr:rowOff>
    </xdr:from>
    <xdr:to>
      <xdr:col>38</xdr:col>
      <xdr:colOff>126533</xdr:colOff>
      <xdr:row>33</xdr:row>
      <xdr:rowOff>9337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12E9A99-5C48-E207-59A8-8C9D3E7B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35278</xdr:colOff>
      <xdr:row>15</xdr:row>
      <xdr:rowOff>64675</xdr:rowOff>
    </xdr:from>
    <xdr:to>
      <xdr:col>2</xdr:col>
      <xdr:colOff>1209784</xdr:colOff>
      <xdr:row>26</xdr:row>
      <xdr:rowOff>114957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F62BF2C-BC7D-2214-659B-65FD71C2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191420</xdr:colOff>
      <xdr:row>3</xdr:row>
      <xdr:rowOff>95248</xdr:rowOff>
    </xdr:from>
    <xdr:to>
      <xdr:col>37</xdr:col>
      <xdr:colOff>604469</xdr:colOff>
      <xdr:row>18</xdr:row>
      <xdr:rowOff>168088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88CF325-C5C3-051C-07D0-52F1FE95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19436</xdr:colOff>
      <xdr:row>19</xdr:row>
      <xdr:rowOff>70523</xdr:rowOff>
    </xdr:from>
    <xdr:to>
      <xdr:col>22</xdr:col>
      <xdr:colOff>63914</xdr:colOff>
      <xdr:row>33</xdr:row>
      <xdr:rowOff>65320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06D58F7-A02E-9A83-6F32-B0D547F0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559302</xdr:colOff>
      <xdr:row>19</xdr:row>
      <xdr:rowOff>36499</xdr:rowOff>
    </xdr:from>
    <xdr:to>
      <xdr:col>30</xdr:col>
      <xdr:colOff>107154</xdr:colOff>
      <xdr:row>33</xdr:row>
      <xdr:rowOff>26794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9283328-483E-2BF9-9B48-A17105DCC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631657</xdr:colOff>
      <xdr:row>2</xdr:row>
      <xdr:rowOff>187970</xdr:rowOff>
    </xdr:from>
    <xdr:to>
      <xdr:col>30</xdr:col>
      <xdr:colOff>176714</xdr:colOff>
      <xdr:row>19</xdr:row>
      <xdr:rowOff>9799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143F993-9608-FDB5-861C-14CA5570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199035</xdr:colOff>
      <xdr:row>42</xdr:row>
      <xdr:rowOff>106661</xdr:rowOff>
    </xdr:from>
    <xdr:to>
      <xdr:col>3</xdr:col>
      <xdr:colOff>199395</xdr:colOff>
      <xdr:row>42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72818E6-0702-86A4-2FE7-D79F7CF35BD1}"/>
                </a:ext>
              </a:extLst>
            </xdr14:cNvPr>
            <xdr14:cNvContentPartPr/>
          </xdr14:nvContentPartPr>
          <xdr14:nvPr macro=""/>
          <xdr14:xfrm>
            <a:off x="4218120" y="8121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72818E6-0702-86A4-2FE7-D79F7CF35BD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09480" y="8112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71435</xdr:colOff>
      <xdr:row>2</xdr:row>
      <xdr:rowOff>161519</xdr:rowOff>
    </xdr:from>
    <xdr:to>
      <xdr:col>21</xdr:col>
      <xdr:colOff>619122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71F06-FF14-F280-F548-CC77BC3B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127509</xdr:colOff>
      <xdr:row>48</xdr:row>
      <xdr:rowOff>144589</xdr:rowOff>
    </xdr:from>
    <xdr:to>
      <xdr:col>13</xdr:col>
      <xdr:colOff>606986</xdr:colOff>
      <xdr:row>62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DD9F5-CFDA-1FAE-2C41-6A78BD9B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1903665</xdr:colOff>
      <xdr:row>48</xdr:row>
      <xdr:rowOff>130736</xdr:rowOff>
    </xdr:from>
    <xdr:to>
      <xdr:col>7</xdr:col>
      <xdr:colOff>102721</xdr:colOff>
      <xdr:row>62</xdr:row>
      <xdr:rowOff>93383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D2F68-BF24-E1B9-1016-23F78B51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0.0909</cdr:x>
      <cdr:y>0.11041</cdr:y>
    </cdr:from>
    <cdr:to>
      <cdr:x>0.20659</cdr:x>
      <cdr:y>0.1714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B41D4A-21D4-82DE-44F0-ED2084D11D4E}"/>
            </a:ext>
          </a:extLst>
        </cdr:cNvPr>
        <cdr:cNvSpPr txBox="1"/>
      </cdr:nvSpPr>
      <cdr:spPr>
        <a:xfrm xmlns:a="http://schemas.openxmlformats.org/drawingml/2006/main">
          <a:off x="718487" y="625077"/>
          <a:ext cx="914400" cy="345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7:52:5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1663 0 0,'0'0'576'0'0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D8FD-8EFA-42B6-B861-F31FABB2F881}">
  <dimension ref="A1:AL51"/>
  <sheetViews>
    <sheetView tabSelected="1" topLeftCell="A25" zoomScale="70" zoomScaleNormal="64" workbookViewId="0">
      <selection activeCell="C43" sqref="C43"/>
    </sheetView>
  </sheetViews>
  <sheetFormatPr defaultRowHeight="14.25" x14ac:dyDescent="0.45"/>
  <cols>
    <col min="1" max="1" width="27.3984375" bestFit="1" customWidth="1"/>
    <col min="2" max="2" width="16.33203125" bestFit="1" customWidth="1"/>
    <col min="3" max="3" width="19.59765625" bestFit="1" customWidth="1"/>
    <col min="4" max="4" width="9.86328125" bestFit="1" customWidth="1"/>
    <col min="5" max="11" width="9.3984375" bestFit="1" customWidth="1"/>
    <col min="12" max="12" width="10.19921875" bestFit="1" customWidth="1"/>
    <col min="13" max="13" width="9.3984375" bestFit="1" customWidth="1"/>
    <col min="14" max="14" width="9.59765625" bestFit="1" customWidth="1"/>
    <col min="15" max="15" width="9.3984375" bestFit="1" customWidth="1"/>
    <col min="16" max="16" width="11.59765625" customWidth="1"/>
    <col min="17" max="17" width="12.6640625" bestFit="1" customWidth="1"/>
    <col min="19" max="19" width="14.1328125" bestFit="1" customWidth="1"/>
  </cols>
  <sheetData>
    <row r="1" spans="1:38" ht="15" customHeight="1" x14ac:dyDescent="0.45">
      <c r="A1" s="40" t="s">
        <v>41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</row>
    <row r="2" spans="1:38" ht="15" customHeight="1" thickBot="1" x14ac:dyDescent="0.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 ht="14.65" thickBot="1" x14ac:dyDescent="0.5">
      <c r="A3" s="54" t="s">
        <v>29</v>
      </c>
      <c r="B3" s="5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2"/>
      <c r="S3" s="2"/>
    </row>
    <row r="4" spans="1:38" ht="15" customHeight="1" thickTop="1" thickBot="1" x14ac:dyDescent="0.5">
      <c r="A4" s="23" t="s">
        <v>30</v>
      </c>
      <c r="B4" s="12">
        <f>SUM(D43:O43)-B5</f>
        <v>47544.010000000009</v>
      </c>
      <c r="D4" s="60" t="s">
        <v>43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38" ht="15" customHeight="1" thickTop="1" thickBot="1" x14ac:dyDescent="0.5">
      <c r="A5" s="24" t="s">
        <v>26</v>
      </c>
      <c r="B5" s="13">
        <f>12*500</f>
        <v>6000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38" ht="15" customHeight="1" thickTop="1" thickBot="1" x14ac:dyDescent="0.5">
      <c r="A6" s="25" t="s">
        <v>36</v>
      </c>
      <c r="B6" s="28">
        <f>SUM(B4:B5)</f>
        <v>53544.010000000009</v>
      </c>
      <c r="D6" s="42" t="s">
        <v>8</v>
      </c>
      <c r="E6" s="57" t="s">
        <v>27</v>
      </c>
      <c r="F6" s="46" t="s">
        <v>0</v>
      </c>
      <c r="G6" s="46" t="s">
        <v>1</v>
      </c>
      <c r="H6" s="46" t="s">
        <v>2</v>
      </c>
      <c r="I6" s="46" t="s">
        <v>3</v>
      </c>
      <c r="J6" s="46" t="s">
        <v>4</v>
      </c>
      <c r="K6" s="48" t="s">
        <v>5</v>
      </c>
      <c r="L6" s="42" t="s">
        <v>6</v>
      </c>
      <c r="M6" s="44" t="s">
        <v>7</v>
      </c>
      <c r="N6" s="46" t="s">
        <v>9</v>
      </c>
      <c r="O6" s="48" t="s">
        <v>10</v>
      </c>
    </row>
    <row r="7" spans="1:38" ht="15" customHeight="1" thickBot="1" x14ac:dyDescent="0.5">
      <c r="B7" s="68" t="s">
        <v>43</v>
      </c>
      <c r="C7" s="69"/>
      <c r="D7" s="56"/>
      <c r="E7" s="58"/>
      <c r="F7" s="59"/>
      <c r="G7" s="59"/>
      <c r="H7" s="59"/>
      <c r="I7" s="59"/>
      <c r="J7" s="59"/>
      <c r="K7" s="63"/>
      <c r="L7" s="43"/>
      <c r="M7" s="45"/>
      <c r="N7" s="59"/>
      <c r="O7" s="63"/>
    </row>
    <row r="8" spans="1:38" ht="15" customHeight="1" thickTop="1" thickBot="1" x14ac:dyDescent="0.5">
      <c r="B8" s="66" t="s">
        <v>33</v>
      </c>
      <c r="C8" s="67"/>
      <c r="D8" s="26">
        <v>6880</v>
      </c>
      <c r="E8" s="10">
        <v>6516</v>
      </c>
      <c r="F8" s="10">
        <v>6880</v>
      </c>
      <c r="G8" s="10">
        <v>6516</v>
      </c>
      <c r="H8" s="10">
        <v>6880</v>
      </c>
      <c r="I8" s="10">
        <v>6880</v>
      </c>
      <c r="J8" s="10">
        <v>6880</v>
      </c>
      <c r="K8" s="10">
        <v>6516</v>
      </c>
      <c r="L8" s="9">
        <v>6880</v>
      </c>
      <c r="M8" s="10">
        <v>6880</v>
      </c>
      <c r="N8" s="10">
        <v>6880</v>
      </c>
      <c r="O8" s="10">
        <v>6880</v>
      </c>
    </row>
    <row r="9" spans="1:38" ht="15" thickTop="1" thickBot="1" x14ac:dyDescent="0.5">
      <c r="B9" s="66" t="s">
        <v>28</v>
      </c>
      <c r="C9" s="67"/>
      <c r="D9" s="27">
        <v>1800</v>
      </c>
      <c r="E9" s="11">
        <v>1300</v>
      </c>
      <c r="F9" s="11">
        <v>1700</v>
      </c>
      <c r="G9" s="11">
        <v>1690</v>
      </c>
      <c r="H9" s="11">
        <v>1900</v>
      </c>
      <c r="I9" s="11">
        <v>1678</v>
      </c>
      <c r="J9" s="11">
        <v>1800</v>
      </c>
      <c r="K9" s="11">
        <v>1900</v>
      </c>
      <c r="L9" s="11">
        <v>1200</v>
      </c>
      <c r="M9" s="11">
        <v>900</v>
      </c>
      <c r="N9" s="11">
        <v>1800</v>
      </c>
      <c r="O9" s="11">
        <v>2000</v>
      </c>
    </row>
    <row r="10" spans="1:38" ht="15" thickTop="1" thickBot="1" x14ac:dyDescent="0.5">
      <c r="B10" s="64" t="s">
        <v>34</v>
      </c>
      <c r="C10" s="65"/>
      <c r="D10" s="27">
        <f>SUM(D8:D9)</f>
        <v>8680</v>
      </c>
      <c r="E10" s="11">
        <f>SUM(E8:E9)</f>
        <v>7816</v>
      </c>
      <c r="F10" s="11">
        <f t="shared" ref="F10:O10" si="0">SUM(F8:F9)</f>
        <v>8580</v>
      </c>
      <c r="G10" s="11">
        <f t="shared" si="0"/>
        <v>8206</v>
      </c>
      <c r="H10" s="11">
        <f t="shared" si="0"/>
        <v>8780</v>
      </c>
      <c r="I10" s="11">
        <f t="shared" si="0"/>
        <v>8558</v>
      </c>
      <c r="J10" s="11">
        <f t="shared" si="0"/>
        <v>8680</v>
      </c>
      <c r="K10" s="11">
        <f t="shared" si="0"/>
        <v>8416</v>
      </c>
      <c r="L10" s="11">
        <f t="shared" si="0"/>
        <v>8080</v>
      </c>
      <c r="M10" s="11">
        <f t="shared" si="0"/>
        <v>7780</v>
      </c>
      <c r="N10" s="11">
        <f t="shared" si="0"/>
        <v>8680</v>
      </c>
      <c r="O10" s="11">
        <f t="shared" si="0"/>
        <v>8880</v>
      </c>
    </row>
    <row r="11" spans="1:38" ht="14.65" thickBot="1" x14ac:dyDescent="0.5"/>
    <row r="12" spans="1:38" ht="15" thickTop="1" thickBot="1" x14ac:dyDescent="0.5">
      <c r="A12" s="62" t="s">
        <v>32</v>
      </c>
      <c r="B12" s="62"/>
      <c r="C12" s="62"/>
    </row>
    <row r="13" spans="1:38" ht="15" thickTop="1" thickBot="1" x14ac:dyDescent="0.5">
      <c r="A13" s="8" t="s">
        <v>38</v>
      </c>
      <c r="B13" s="41">
        <f xml:space="preserve"> SUM(D8:O8)</f>
        <v>81468</v>
      </c>
      <c r="C13" s="41"/>
    </row>
    <row r="14" spans="1:38" ht="15" thickTop="1" thickBot="1" x14ac:dyDescent="0.5">
      <c r="A14" s="8" t="s">
        <v>28</v>
      </c>
      <c r="B14" s="41">
        <f xml:space="preserve"> SUM(D9:O9)</f>
        <v>19668</v>
      </c>
      <c r="C14" s="41"/>
    </row>
    <row r="15" spans="1:38" ht="15" thickTop="1" thickBot="1" x14ac:dyDescent="0.5">
      <c r="A15" s="7" t="s">
        <v>39</v>
      </c>
      <c r="B15" s="41">
        <f xml:space="preserve"> SUM(D10:O10)</f>
        <v>101136</v>
      </c>
      <c r="C15" s="41"/>
    </row>
    <row r="16" spans="1:38" ht="14.65" thickTop="1" x14ac:dyDescent="0.45"/>
    <row r="24" spans="1:15" ht="22.15" customHeight="1" x14ac:dyDescent="0.45"/>
    <row r="25" spans="1:15" ht="23.65" customHeight="1" thickBot="1" x14ac:dyDescent="0.5">
      <c r="D25" s="51" t="s">
        <v>37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ht="15" thickTop="1" thickBot="1" x14ac:dyDescent="0.5"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5" thickTop="1" thickBot="1" x14ac:dyDescent="0.5">
      <c r="D27" s="57" t="s">
        <v>8</v>
      </c>
      <c r="E27" s="46" t="s">
        <v>27</v>
      </c>
      <c r="F27" s="48" t="s">
        <v>0</v>
      </c>
      <c r="G27" s="42" t="s">
        <v>1</v>
      </c>
      <c r="H27" s="44" t="s">
        <v>2</v>
      </c>
      <c r="I27" s="46" t="s">
        <v>3</v>
      </c>
      <c r="J27" s="46" t="s">
        <v>4</v>
      </c>
      <c r="K27" s="46" t="s">
        <v>5</v>
      </c>
      <c r="L27" s="46" t="s">
        <v>6</v>
      </c>
      <c r="M27" s="46" t="s">
        <v>7</v>
      </c>
      <c r="N27" s="46" t="s">
        <v>9</v>
      </c>
      <c r="O27" s="52" t="s">
        <v>10</v>
      </c>
    </row>
    <row r="28" spans="1:15" ht="15" thickTop="1" thickBot="1" x14ac:dyDescent="0.5">
      <c r="A28" s="1" t="s">
        <v>19</v>
      </c>
      <c r="B28" s="1" t="s">
        <v>21</v>
      </c>
      <c r="D28" s="61"/>
      <c r="E28" s="47"/>
      <c r="F28" s="49"/>
      <c r="G28" s="43"/>
      <c r="H28" s="50"/>
      <c r="I28" s="47"/>
      <c r="J28" s="47"/>
      <c r="K28" s="47"/>
      <c r="L28" s="47"/>
      <c r="M28" s="47"/>
      <c r="N28" s="47"/>
      <c r="O28" s="53"/>
    </row>
    <row r="29" spans="1:15" ht="15" thickTop="1" thickBot="1" x14ac:dyDescent="0.5">
      <c r="A29" s="3" t="s">
        <v>13</v>
      </c>
      <c r="B29" s="15">
        <v>450</v>
      </c>
      <c r="D29" s="17">
        <v>450</v>
      </c>
      <c r="E29" s="17">
        <v>450</v>
      </c>
      <c r="F29" s="17">
        <v>450</v>
      </c>
      <c r="G29" s="17">
        <v>450</v>
      </c>
      <c r="H29" s="17">
        <v>450</v>
      </c>
      <c r="I29" s="17">
        <v>450</v>
      </c>
      <c r="J29" s="17">
        <v>450</v>
      </c>
      <c r="K29" s="17">
        <v>450</v>
      </c>
      <c r="L29" s="17">
        <v>450</v>
      </c>
      <c r="M29" s="17">
        <v>450</v>
      </c>
      <c r="N29" s="17">
        <v>450</v>
      </c>
      <c r="O29" s="17">
        <v>450</v>
      </c>
    </row>
    <row r="30" spans="1:15" ht="15" thickTop="1" thickBot="1" x14ac:dyDescent="0.5">
      <c r="A30" s="3" t="s">
        <v>22</v>
      </c>
      <c r="B30" s="15">
        <v>120</v>
      </c>
      <c r="D30" s="15">
        <v>120</v>
      </c>
      <c r="E30" s="15">
        <v>120</v>
      </c>
      <c r="F30" s="15">
        <v>120</v>
      </c>
      <c r="G30" s="15">
        <v>120</v>
      </c>
      <c r="H30" s="15">
        <v>120</v>
      </c>
      <c r="I30" s="15">
        <v>120</v>
      </c>
      <c r="J30" s="15">
        <v>120</v>
      </c>
      <c r="K30" s="15">
        <v>120</v>
      </c>
      <c r="L30" s="15">
        <v>120</v>
      </c>
      <c r="M30" s="15">
        <v>120</v>
      </c>
      <c r="N30" s="15">
        <v>120</v>
      </c>
      <c r="O30" s="15">
        <v>120</v>
      </c>
    </row>
    <row r="31" spans="1:15" ht="15" thickTop="1" thickBot="1" x14ac:dyDescent="0.5">
      <c r="A31" s="3" t="s">
        <v>11</v>
      </c>
      <c r="B31" s="15">
        <v>350</v>
      </c>
      <c r="D31" s="18">
        <v>230</v>
      </c>
      <c r="E31" s="18">
        <v>201.3</v>
      </c>
      <c r="F31" s="18">
        <v>240.49</v>
      </c>
      <c r="G31" s="18">
        <v>240.4</v>
      </c>
      <c r="H31" s="18">
        <v>300</v>
      </c>
      <c r="I31" s="18">
        <v>200</v>
      </c>
      <c r="J31" s="18">
        <v>230</v>
      </c>
      <c r="K31" s="18">
        <v>240.54</v>
      </c>
      <c r="L31" s="18">
        <v>190</v>
      </c>
      <c r="M31" s="18">
        <v>250.34</v>
      </c>
      <c r="N31" s="18">
        <v>200</v>
      </c>
      <c r="O31" s="18">
        <v>300</v>
      </c>
    </row>
    <row r="32" spans="1:15" ht="15" thickTop="1" thickBot="1" x14ac:dyDescent="0.5">
      <c r="A32" s="3" t="s">
        <v>23</v>
      </c>
      <c r="B32" s="15">
        <v>200</v>
      </c>
      <c r="D32" s="15">
        <v>200</v>
      </c>
      <c r="E32" s="15">
        <v>175</v>
      </c>
      <c r="F32" s="15">
        <v>200</v>
      </c>
      <c r="G32" s="15">
        <v>185</v>
      </c>
      <c r="H32" s="15">
        <v>200</v>
      </c>
      <c r="I32" s="15">
        <v>200</v>
      </c>
      <c r="J32" s="15">
        <v>160</v>
      </c>
      <c r="K32" s="15">
        <v>200</v>
      </c>
      <c r="L32" s="15">
        <v>200</v>
      </c>
      <c r="M32" s="15">
        <v>200</v>
      </c>
      <c r="N32" s="15">
        <v>200</v>
      </c>
      <c r="O32" s="15">
        <v>200</v>
      </c>
    </row>
    <row r="33" spans="1:17" ht="15" thickTop="1" thickBot="1" x14ac:dyDescent="0.5">
      <c r="A33" s="3" t="s">
        <v>24</v>
      </c>
      <c r="B33" s="15">
        <v>200</v>
      </c>
      <c r="D33" s="15">
        <v>188</v>
      </c>
      <c r="E33" s="15">
        <v>170</v>
      </c>
      <c r="F33" s="15">
        <v>100</v>
      </c>
      <c r="G33" s="15">
        <v>133</v>
      </c>
      <c r="H33" s="15">
        <v>140</v>
      </c>
      <c r="I33" s="15">
        <v>123</v>
      </c>
      <c r="J33" s="15">
        <v>130</v>
      </c>
      <c r="K33" s="15">
        <v>100</v>
      </c>
      <c r="L33" s="15">
        <v>200</v>
      </c>
      <c r="M33" s="15">
        <v>160</v>
      </c>
      <c r="N33" s="15">
        <v>200</v>
      </c>
      <c r="O33" s="15">
        <v>90</v>
      </c>
    </row>
    <row r="34" spans="1:17" ht="15" thickTop="1" thickBot="1" x14ac:dyDescent="0.5">
      <c r="A34" s="3" t="s">
        <v>17</v>
      </c>
      <c r="B34" s="15">
        <v>200</v>
      </c>
      <c r="D34" s="18">
        <v>150</v>
      </c>
      <c r="E34" s="18">
        <v>140</v>
      </c>
      <c r="F34" s="18">
        <v>140</v>
      </c>
      <c r="G34" s="18">
        <v>120</v>
      </c>
      <c r="H34" s="18">
        <v>155</v>
      </c>
      <c r="I34" s="18">
        <v>120</v>
      </c>
      <c r="J34" s="18">
        <v>120</v>
      </c>
      <c r="K34" s="18">
        <v>150</v>
      </c>
      <c r="L34" s="18">
        <v>110</v>
      </c>
      <c r="M34" s="18">
        <v>120</v>
      </c>
      <c r="N34" s="18">
        <v>170</v>
      </c>
      <c r="O34" s="18">
        <v>115</v>
      </c>
    </row>
    <row r="35" spans="1:17" ht="15" thickTop="1" thickBot="1" x14ac:dyDescent="0.5">
      <c r="A35" s="3" t="s">
        <v>18</v>
      </c>
      <c r="B35" s="15">
        <v>50</v>
      </c>
      <c r="D35" s="15">
        <v>50</v>
      </c>
      <c r="E35" s="15">
        <v>50</v>
      </c>
      <c r="F35" s="15">
        <v>50</v>
      </c>
      <c r="G35" s="15">
        <v>50</v>
      </c>
      <c r="H35" s="15">
        <v>50</v>
      </c>
      <c r="I35" s="15">
        <v>50</v>
      </c>
      <c r="J35" s="15">
        <v>50</v>
      </c>
      <c r="K35" s="15">
        <v>50</v>
      </c>
      <c r="L35" s="15">
        <v>50</v>
      </c>
      <c r="M35" s="15">
        <v>50</v>
      </c>
      <c r="N35" s="15">
        <v>50</v>
      </c>
      <c r="O35" s="15">
        <v>50</v>
      </c>
    </row>
    <row r="36" spans="1:17" ht="15" thickTop="1" thickBot="1" x14ac:dyDescent="0.5">
      <c r="A36" s="3" t="s">
        <v>15</v>
      </c>
      <c r="B36" s="15">
        <v>1400</v>
      </c>
      <c r="D36" s="15">
        <v>1400</v>
      </c>
      <c r="E36" s="15">
        <v>1400</v>
      </c>
      <c r="F36" s="15">
        <v>1400</v>
      </c>
      <c r="G36" s="15">
        <v>1400</v>
      </c>
      <c r="H36" s="15">
        <v>1400</v>
      </c>
      <c r="I36" s="15">
        <v>1400</v>
      </c>
      <c r="J36" s="15">
        <v>1400</v>
      </c>
      <c r="K36" s="15">
        <v>1400</v>
      </c>
      <c r="L36" s="15">
        <v>1400</v>
      </c>
      <c r="M36" s="15">
        <v>1400</v>
      </c>
      <c r="N36" s="15">
        <v>1400</v>
      </c>
      <c r="O36" s="15">
        <v>1400</v>
      </c>
    </row>
    <row r="37" spans="1:17" ht="15" thickTop="1" thickBot="1" x14ac:dyDescent="0.5">
      <c r="A37" s="3" t="s">
        <v>20</v>
      </c>
      <c r="B37" s="15">
        <v>200</v>
      </c>
      <c r="D37" s="15">
        <v>200</v>
      </c>
      <c r="E37" s="15">
        <v>200</v>
      </c>
      <c r="F37" s="15">
        <v>200</v>
      </c>
      <c r="G37" s="15">
        <v>200</v>
      </c>
      <c r="H37" s="15">
        <v>200</v>
      </c>
      <c r="I37" s="15">
        <v>200</v>
      </c>
      <c r="J37" s="15">
        <v>200</v>
      </c>
      <c r="K37" s="15">
        <v>200</v>
      </c>
      <c r="L37" s="15">
        <v>200</v>
      </c>
      <c r="M37" s="15">
        <v>200</v>
      </c>
      <c r="N37" s="15">
        <v>200</v>
      </c>
      <c r="O37" s="15">
        <v>200</v>
      </c>
    </row>
    <row r="38" spans="1:17" ht="15" thickTop="1" thickBot="1" x14ac:dyDescent="0.5">
      <c r="A38" s="3" t="s">
        <v>16</v>
      </c>
      <c r="B38" s="15">
        <v>120</v>
      </c>
      <c r="D38" s="15">
        <v>120</v>
      </c>
      <c r="E38" s="15">
        <v>120</v>
      </c>
      <c r="F38" s="15">
        <v>120</v>
      </c>
      <c r="G38" s="15">
        <v>120</v>
      </c>
      <c r="H38" s="15">
        <v>120</v>
      </c>
      <c r="I38" s="15">
        <v>120</v>
      </c>
      <c r="J38" s="15">
        <v>120</v>
      </c>
      <c r="K38" s="15">
        <v>120</v>
      </c>
      <c r="L38" s="15">
        <v>120</v>
      </c>
      <c r="M38" s="15">
        <v>120</v>
      </c>
      <c r="N38" s="15">
        <v>120</v>
      </c>
      <c r="O38" s="15">
        <v>120</v>
      </c>
    </row>
    <row r="39" spans="1:17" ht="15" thickTop="1" thickBot="1" x14ac:dyDescent="0.5">
      <c r="A39" s="3" t="s">
        <v>12</v>
      </c>
      <c r="B39" s="15">
        <v>200</v>
      </c>
      <c r="D39" s="18">
        <v>200.67</v>
      </c>
      <c r="E39" s="18">
        <v>153.32</v>
      </c>
      <c r="F39" s="18">
        <v>201.67</v>
      </c>
      <c r="G39" s="18">
        <v>210</v>
      </c>
      <c r="H39" s="18">
        <v>301.33999999999997</v>
      </c>
      <c r="I39" s="18">
        <v>120.87</v>
      </c>
      <c r="J39" s="18">
        <v>200.78</v>
      </c>
      <c r="K39" s="18">
        <v>200.45</v>
      </c>
      <c r="L39" s="18">
        <v>156.56</v>
      </c>
      <c r="M39" s="18">
        <v>134</v>
      </c>
      <c r="N39" s="18">
        <v>200</v>
      </c>
      <c r="O39" s="18">
        <v>201</v>
      </c>
    </row>
    <row r="40" spans="1:17" ht="15" thickTop="1" thickBot="1" x14ac:dyDescent="0.5">
      <c r="A40" s="3" t="s">
        <v>14</v>
      </c>
      <c r="B40" s="15">
        <v>200</v>
      </c>
      <c r="D40" s="15">
        <v>200</v>
      </c>
      <c r="E40" s="15">
        <v>178</v>
      </c>
      <c r="F40" s="15">
        <v>170</v>
      </c>
      <c r="G40" s="15">
        <v>200</v>
      </c>
      <c r="H40" s="15">
        <v>180</v>
      </c>
      <c r="I40" s="15">
        <v>200</v>
      </c>
      <c r="J40" s="15">
        <v>200</v>
      </c>
      <c r="K40" s="15">
        <v>190</v>
      </c>
      <c r="L40" s="15">
        <v>200</v>
      </c>
      <c r="M40" s="15">
        <v>170</v>
      </c>
      <c r="N40" s="15">
        <v>200</v>
      </c>
      <c r="O40" s="15">
        <v>200</v>
      </c>
    </row>
    <row r="41" spans="1:17" ht="15" thickTop="1" thickBot="1" x14ac:dyDescent="0.5">
      <c r="A41" s="3" t="s">
        <v>25</v>
      </c>
      <c r="B41" s="16">
        <v>700</v>
      </c>
      <c r="D41" s="15">
        <v>450</v>
      </c>
      <c r="E41" s="15">
        <v>689</v>
      </c>
      <c r="F41" s="15">
        <v>566.87</v>
      </c>
      <c r="G41" s="15">
        <v>676.5</v>
      </c>
      <c r="H41" s="15">
        <v>200</v>
      </c>
      <c r="I41" s="18">
        <v>598.89</v>
      </c>
      <c r="J41" s="18">
        <v>678</v>
      </c>
      <c r="K41" s="18">
        <v>657</v>
      </c>
      <c r="L41" s="18">
        <v>550</v>
      </c>
      <c r="M41" s="18">
        <v>400</v>
      </c>
      <c r="N41" s="18">
        <v>300</v>
      </c>
      <c r="O41" s="18">
        <v>690</v>
      </c>
    </row>
    <row r="42" spans="1:17" ht="15" thickTop="1" thickBot="1" x14ac:dyDescent="0.5">
      <c r="A42" s="6" t="s">
        <v>42</v>
      </c>
      <c r="B42" s="14">
        <f>SUM(B29:B41)</f>
        <v>4390</v>
      </c>
      <c r="C42" s="4" t="s">
        <v>40</v>
      </c>
      <c r="D42" s="19">
        <f>SUM(D29:D41)</f>
        <v>3958.67</v>
      </c>
      <c r="E42" s="20">
        <f t="shared" ref="E42:O42" si="1">SUM(E29:E41)</f>
        <v>4046.6200000000003</v>
      </c>
      <c r="F42" s="20">
        <f t="shared" si="1"/>
        <v>3959.0299999999997</v>
      </c>
      <c r="G42" s="20">
        <f t="shared" si="1"/>
        <v>4104.8999999999996</v>
      </c>
      <c r="H42" s="20">
        <f t="shared" si="1"/>
        <v>3816.34</v>
      </c>
      <c r="I42" s="20">
        <f t="shared" si="1"/>
        <v>3902.7599999999998</v>
      </c>
      <c r="J42" s="20">
        <f t="shared" si="1"/>
        <v>4058.78</v>
      </c>
      <c r="K42" s="20">
        <f t="shared" si="1"/>
        <v>4077.99</v>
      </c>
      <c r="L42" s="20">
        <f t="shared" si="1"/>
        <v>3946.56</v>
      </c>
      <c r="M42" s="20">
        <f t="shared" si="1"/>
        <v>3774.34</v>
      </c>
      <c r="N42" s="20">
        <f t="shared" si="1"/>
        <v>3810</v>
      </c>
      <c r="O42" s="20">
        <f t="shared" si="1"/>
        <v>4136</v>
      </c>
    </row>
    <row r="43" spans="1:17" ht="15" thickTop="1" thickBot="1" x14ac:dyDescent="0.5">
      <c r="A43" s="6" t="s">
        <v>31</v>
      </c>
      <c r="B43" s="14">
        <f>C10-B42</f>
        <v>-4390</v>
      </c>
      <c r="C43" s="4" t="s">
        <v>35</v>
      </c>
      <c r="D43" s="21">
        <f t="shared" ref="D43:O43" si="2">D10-D42</f>
        <v>4721.33</v>
      </c>
      <c r="E43" s="22">
        <f t="shared" si="2"/>
        <v>3769.3799999999997</v>
      </c>
      <c r="F43" s="22">
        <f t="shared" si="2"/>
        <v>4620.97</v>
      </c>
      <c r="G43" s="22">
        <f t="shared" si="2"/>
        <v>4101.1000000000004</v>
      </c>
      <c r="H43" s="22">
        <f t="shared" si="2"/>
        <v>4963.66</v>
      </c>
      <c r="I43" s="22">
        <f t="shared" si="2"/>
        <v>4655.24</v>
      </c>
      <c r="J43" s="22">
        <f t="shared" si="2"/>
        <v>4621.2199999999993</v>
      </c>
      <c r="K43" s="22">
        <f t="shared" si="2"/>
        <v>4338.01</v>
      </c>
      <c r="L43" s="22">
        <f t="shared" si="2"/>
        <v>4133.4400000000005</v>
      </c>
      <c r="M43" s="22">
        <f t="shared" si="2"/>
        <v>4005.66</v>
      </c>
      <c r="N43" s="22">
        <f t="shared" si="2"/>
        <v>4870</v>
      </c>
      <c r="O43" s="22">
        <f t="shared" si="2"/>
        <v>4744</v>
      </c>
    </row>
    <row r="44" spans="1:17" ht="14.65" thickTop="1" x14ac:dyDescent="0.45"/>
    <row r="45" spans="1:17" ht="14.65" thickBot="1" x14ac:dyDescent="0.5">
      <c r="P45" s="72" t="s">
        <v>47</v>
      </c>
      <c r="Q45" s="72" t="s">
        <v>48</v>
      </c>
    </row>
    <row r="46" spans="1:17" x14ac:dyDescent="0.45">
      <c r="B46" s="32" t="s">
        <v>44</v>
      </c>
      <c r="C46" s="33">
        <v>9071</v>
      </c>
      <c r="D46" s="34">
        <f t="shared" ref="D46:O46" si="3">D32</f>
        <v>200</v>
      </c>
      <c r="E46" s="34">
        <f t="shared" si="3"/>
        <v>175</v>
      </c>
      <c r="F46" s="34">
        <f t="shared" si="3"/>
        <v>200</v>
      </c>
      <c r="G46" s="34">
        <f t="shared" si="3"/>
        <v>185</v>
      </c>
      <c r="H46" s="34">
        <f t="shared" si="3"/>
        <v>200</v>
      </c>
      <c r="I46" s="34">
        <f t="shared" si="3"/>
        <v>200</v>
      </c>
      <c r="J46" s="34">
        <f t="shared" si="3"/>
        <v>160</v>
      </c>
      <c r="K46" s="34">
        <f t="shared" si="3"/>
        <v>200</v>
      </c>
      <c r="L46" s="34">
        <f t="shared" si="3"/>
        <v>200</v>
      </c>
      <c r="M46" s="34">
        <f t="shared" si="3"/>
        <v>200</v>
      </c>
      <c r="N46" s="34">
        <f t="shared" si="3"/>
        <v>200</v>
      </c>
      <c r="O46" s="34">
        <f t="shared" si="3"/>
        <v>200</v>
      </c>
      <c r="P46" s="34">
        <f>SUM(D46:O46)</f>
        <v>2320</v>
      </c>
      <c r="Q46" s="73">
        <f>C46-SUM(D46:O46)</f>
        <v>6751</v>
      </c>
    </row>
    <row r="47" spans="1:17" ht="14.65" thickBot="1" x14ac:dyDescent="0.5">
      <c r="B47" s="38" t="s">
        <v>45</v>
      </c>
      <c r="C47" s="30">
        <v>22007</v>
      </c>
      <c r="D47" s="31">
        <f t="shared" ref="D47:O47" si="4">D40</f>
        <v>200</v>
      </c>
      <c r="E47" s="31">
        <f t="shared" si="4"/>
        <v>178</v>
      </c>
      <c r="F47" s="31">
        <f t="shared" si="4"/>
        <v>170</v>
      </c>
      <c r="G47" s="31">
        <f t="shared" si="4"/>
        <v>200</v>
      </c>
      <c r="H47" s="31">
        <f t="shared" si="4"/>
        <v>180</v>
      </c>
      <c r="I47" s="31">
        <f t="shared" si="4"/>
        <v>200</v>
      </c>
      <c r="J47" s="31">
        <f t="shared" si="4"/>
        <v>200</v>
      </c>
      <c r="K47" s="31">
        <f t="shared" si="4"/>
        <v>190</v>
      </c>
      <c r="L47" s="31">
        <f t="shared" si="4"/>
        <v>200</v>
      </c>
      <c r="M47" s="31">
        <f t="shared" si="4"/>
        <v>170</v>
      </c>
      <c r="N47" s="31">
        <f t="shared" si="4"/>
        <v>200</v>
      </c>
      <c r="O47" s="31">
        <f t="shared" si="4"/>
        <v>200</v>
      </c>
      <c r="P47" s="31">
        <f>SUM(D47:O47)</f>
        <v>2288</v>
      </c>
      <c r="Q47" s="35">
        <f>C47-SUM(D47:O47)</f>
        <v>19719</v>
      </c>
    </row>
    <row r="48" spans="1:17" ht="14.65" thickBot="1" x14ac:dyDescent="0.5">
      <c r="B48" s="71" t="s">
        <v>46</v>
      </c>
      <c r="C48" s="70">
        <v>13677</v>
      </c>
      <c r="D48" s="36">
        <f t="shared" ref="D48:O48" si="5">D29</f>
        <v>450</v>
      </c>
      <c r="E48" s="36">
        <f t="shared" si="5"/>
        <v>450</v>
      </c>
      <c r="F48" s="36">
        <f t="shared" si="5"/>
        <v>450</v>
      </c>
      <c r="G48" s="36">
        <f t="shared" si="5"/>
        <v>450</v>
      </c>
      <c r="H48" s="36">
        <f t="shared" si="5"/>
        <v>450</v>
      </c>
      <c r="I48" s="36">
        <f t="shared" si="5"/>
        <v>450</v>
      </c>
      <c r="J48" s="36">
        <f t="shared" si="5"/>
        <v>450</v>
      </c>
      <c r="K48" s="36">
        <f t="shared" si="5"/>
        <v>450</v>
      </c>
      <c r="L48" s="36">
        <f t="shared" si="5"/>
        <v>450</v>
      </c>
      <c r="M48" s="36">
        <f t="shared" si="5"/>
        <v>450</v>
      </c>
      <c r="N48" s="36">
        <f t="shared" si="5"/>
        <v>450</v>
      </c>
      <c r="O48" s="36">
        <f t="shared" si="5"/>
        <v>450</v>
      </c>
      <c r="P48" s="36">
        <f>SUM(D48:O48)</f>
        <v>5400</v>
      </c>
      <c r="Q48" s="37">
        <f>C48-SUM(D48:O48)</f>
        <v>8277</v>
      </c>
    </row>
    <row r="49" spans="1:2" x14ac:dyDescent="0.45">
      <c r="B49" s="39"/>
    </row>
    <row r="51" spans="1:2" x14ac:dyDescent="0.45">
      <c r="A51" s="29"/>
      <c r="B51" s="2"/>
    </row>
  </sheetData>
  <sortState xmlns:xlrd2="http://schemas.microsoft.com/office/spreadsheetml/2017/richdata2" ref="A29:B40">
    <sortCondition ref="A29:A40"/>
  </sortState>
  <mergeCells count="36">
    <mergeCell ref="N6:N7"/>
    <mergeCell ref="O6:O7"/>
    <mergeCell ref="K6:K7"/>
    <mergeCell ref="B10:C10"/>
    <mergeCell ref="B9:C9"/>
    <mergeCell ref="B8:C8"/>
    <mergeCell ref="B7:C7"/>
    <mergeCell ref="E27:E28"/>
    <mergeCell ref="F27:F28"/>
    <mergeCell ref="G27:G28"/>
    <mergeCell ref="H27:H28"/>
    <mergeCell ref="D25:O26"/>
    <mergeCell ref="N27:N28"/>
    <mergeCell ref="O27:O28"/>
    <mergeCell ref="I27:I28"/>
    <mergeCell ref="J27:J28"/>
    <mergeCell ref="K27:K28"/>
    <mergeCell ref="L27:L28"/>
    <mergeCell ref="M27:M28"/>
    <mergeCell ref="D27:D28"/>
    <mergeCell ref="A1:AL2"/>
    <mergeCell ref="B13:C13"/>
    <mergeCell ref="B14:C14"/>
    <mergeCell ref="B15:C15"/>
    <mergeCell ref="L6:L7"/>
    <mergeCell ref="M6:M7"/>
    <mergeCell ref="A3:B3"/>
    <mergeCell ref="D6:D7"/>
    <mergeCell ref="E6:E7"/>
    <mergeCell ref="F6:F7"/>
    <mergeCell ref="G6:G7"/>
    <mergeCell ref="H6:H7"/>
    <mergeCell ref="I6:I7"/>
    <mergeCell ref="D4:O5"/>
    <mergeCell ref="A12:C12"/>
    <mergeCell ref="J6:J7"/>
  </mergeCells>
  <phoneticPr fontId="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Expense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Sernys Miranda Rivera</dc:creator>
  <cp:lastModifiedBy>Sernys Miranda Rivera</cp:lastModifiedBy>
  <dcterms:created xsi:type="dcterms:W3CDTF">2022-11-09T09:29:12Z</dcterms:created>
  <dcterms:modified xsi:type="dcterms:W3CDTF">2022-11-12T10:03:51Z</dcterms:modified>
</cp:coreProperties>
</file>