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urata\Downloads\"/>
    </mc:Choice>
  </mc:AlternateContent>
  <xr:revisionPtr revIDLastSave="0" documentId="13_ncr:1_{35BA055B-4429-41E5-869D-01963B877B6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PLIT_NAME1" sheetId="1" r:id="rId1"/>
    <sheet name="SPLIT_NAME2" sheetId="6" r:id="rId2"/>
    <sheet name="SPLIT_NAME3" sheetId="10" r:id="rId3"/>
    <sheet name="SPLIT_NAME4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D5" i="9" l="1"/>
  <c r="H9" i="9"/>
  <c r="H21" i="9"/>
  <c r="H2" i="9"/>
  <c r="G9" i="9"/>
  <c r="G11" i="9"/>
  <c r="H11" i="9" s="1"/>
  <c r="G12" i="9"/>
  <c r="H12" i="9" s="1"/>
  <c r="G13" i="9"/>
  <c r="H13" i="9" s="1"/>
  <c r="G14" i="9"/>
  <c r="H14" i="9" s="1"/>
  <c r="G21" i="9"/>
  <c r="G23" i="9"/>
  <c r="H23" i="9" s="1"/>
  <c r="G24" i="9"/>
  <c r="H24" i="9" s="1"/>
  <c r="G25" i="9"/>
  <c r="H25" i="9" s="1"/>
  <c r="G26" i="9"/>
  <c r="H26" i="9" s="1"/>
  <c r="G33" i="9"/>
  <c r="H33" i="9" s="1"/>
  <c r="G35" i="9"/>
  <c r="H35" i="9" s="1"/>
  <c r="G36" i="9"/>
  <c r="H36" i="9" s="1"/>
  <c r="G37" i="9"/>
  <c r="H37" i="9" s="1"/>
  <c r="G38" i="9"/>
  <c r="H38" i="9" s="1"/>
  <c r="G45" i="9"/>
  <c r="H45" i="9" s="1"/>
  <c r="G47" i="9"/>
  <c r="H47" i="9" s="1"/>
  <c r="G2" i="9"/>
  <c r="F3" i="9"/>
  <c r="F4" i="9"/>
  <c r="F9" i="9"/>
  <c r="F11" i="9"/>
  <c r="F12" i="9"/>
  <c r="F13" i="9"/>
  <c r="F14" i="9"/>
  <c r="F15" i="9"/>
  <c r="F16" i="9"/>
  <c r="F21" i="9"/>
  <c r="F23" i="9"/>
  <c r="F24" i="9"/>
  <c r="F25" i="9"/>
  <c r="F26" i="9"/>
  <c r="F27" i="9"/>
  <c r="F28" i="9"/>
  <c r="F33" i="9"/>
  <c r="F35" i="9"/>
  <c r="F36" i="9"/>
  <c r="F37" i="9"/>
  <c r="F38" i="9"/>
  <c r="F39" i="9"/>
  <c r="F40" i="9"/>
  <c r="F45" i="9"/>
  <c r="F47" i="9"/>
  <c r="F2" i="9"/>
  <c r="E3" i="9"/>
  <c r="G3" i="9" s="1"/>
  <c r="H3" i="9" s="1"/>
  <c r="E4" i="9"/>
  <c r="G4" i="9" s="1"/>
  <c r="H4" i="9" s="1"/>
  <c r="E5" i="9"/>
  <c r="F5" i="9" s="1"/>
  <c r="E6" i="9"/>
  <c r="F6" i="9" s="1"/>
  <c r="E9" i="9"/>
  <c r="E11" i="9"/>
  <c r="E12" i="9"/>
  <c r="E13" i="9"/>
  <c r="E14" i="9"/>
  <c r="E15" i="9"/>
  <c r="G15" i="9" s="1"/>
  <c r="H15" i="9" s="1"/>
  <c r="E16" i="9"/>
  <c r="G16" i="9" s="1"/>
  <c r="H16" i="9" s="1"/>
  <c r="E17" i="9"/>
  <c r="F17" i="9" s="1"/>
  <c r="E18" i="9"/>
  <c r="F18" i="9" s="1"/>
  <c r="E21" i="9"/>
  <c r="E23" i="9"/>
  <c r="E24" i="9"/>
  <c r="E25" i="9"/>
  <c r="E26" i="9"/>
  <c r="E27" i="9"/>
  <c r="G27" i="9" s="1"/>
  <c r="H27" i="9" s="1"/>
  <c r="E28" i="9"/>
  <c r="G28" i="9" s="1"/>
  <c r="H28" i="9" s="1"/>
  <c r="E29" i="9"/>
  <c r="F29" i="9" s="1"/>
  <c r="E30" i="9"/>
  <c r="F30" i="9" s="1"/>
  <c r="E33" i="9"/>
  <c r="E35" i="9"/>
  <c r="E36" i="9"/>
  <c r="E37" i="9"/>
  <c r="E38" i="9"/>
  <c r="E39" i="9"/>
  <c r="G39" i="9" s="1"/>
  <c r="H39" i="9" s="1"/>
  <c r="E40" i="9"/>
  <c r="G40" i="9" s="1"/>
  <c r="H40" i="9" s="1"/>
  <c r="E41" i="9"/>
  <c r="F41" i="9" s="1"/>
  <c r="E42" i="9"/>
  <c r="F42" i="9" s="1"/>
  <c r="E45" i="9"/>
  <c r="E47" i="9"/>
  <c r="E48" i="9"/>
  <c r="F48" i="9" s="1"/>
  <c r="E2" i="9"/>
  <c r="D3" i="9"/>
  <c r="D4" i="9"/>
  <c r="D6" i="9"/>
  <c r="D7" i="9"/>
  <c r="E7" i="9" s="1"/>
  <c r="D8" i="9"/>
  <c r="E8" i="9" s="1"/>
  <c r="D9" i="9"/>
  <c r="D10" i="9"/>
  <c r="E10" i="9" s="1"/>
  <c r="D11" i="9"/>
  <c r="D12" i="9"/>
  <c r="D13" i="9"/>
  <c r="D14" i="9"/>
  <c r="D15" i="9"/>
  <c r="D16" i="9"/>
  <c r="D17" i="9"/>
  <c r="D18" i="9"/>
  <c r="D19" i="9"/>
  <c r="E19" i="9" s="1"/>
  <c r="D20" i="9"/>
  <c r="E20" i="9" s="1"/>
  <c r="D21" i="9"/>
  <c r="D22" i="9"/>
  <c r="E22" i="9" s="1"/>
  <c r="D23" i="9"/>
  <c r="D24" i="9"/>
  <c r="D25" i="9"/>
  <c r="D26" i="9"/>
  <c r="D27" i="9"/>
  <c r="D28" i="9"/>
  <c r="D29" i="9"/>
  <c r="D30" i="9"/>
  <c r="D31" i="9"/>
  <c r="E31" i="9" s="1"/>
  <c r="D32" i="9"/>
  <c r="E32" i="9" s="1"/>
  <c r="D33" i="9"/>
  <c r="D34" i="9"/>
  <c r="E34" i="9" s="1"/>
  <c r="D35" i="9"/>
  <c r="D36" i="9"/>
  <c r="D37" i="9"/>
  <c r="D38" i="9"/>
  <c r="D39" i="9"/>
  <c r="D40" i="9"/>
  <c r="D41" i="9"/>
  <c r="D42" i="9"/>
  <c r="D43" i="9"/>
  <c r="E43" i="9" s="1"/>
  <c r="D44" i="9"/>
  <c r="E44" i="9" s="1"/>
  <c r="D45" i="9"/>
  <c r="D46" i="9"/>
  <c r="E46" i="9" s="1"/>
  <c r="D47" i="9"/>
  <c r="D48" i="9"/>
  <c r="D2" i="9"/>
  <c r="C3" i="9"/>
  <c r="C4" i="9"/>
  <c r="C5" i="9"/>
  <c r="C6" i="9"/>
  <c r="C7" i="9"/>
  <c r="C8" i="9"/>
  <c r="C9" i="9"/>
  <c r="C12" i="9"/>
  <c r="C14" i="9"/>
  <c r="C15" i="9"/>
  <c r="C16" i="9"/>
  <c r="C17" i="9"/>
  <c r="C18" i="9"/>
  <c r="C19" i="9"/>
  <c r="C20" i="9"/>
  <c r="C21" i="9"/>
  <c r="C24" i="9"/>
  <c r="C26" i="9"/>
  <c r="C27" i="9"/>
  <c r="C28" i="9"/>
  <c r="C29" i="9"/>
  <c r="C30" i="9"/>
  <c r="C31" i="9"/>
  <c r="C32" i="9"/>
  <c r="C33" i="9"/>
  <c r="C36" i="9"/>
  <c r="C38" i="9"/>
  <c r="C39" i="9"/>
  <c r="C40" i="9"/>
  <c r="C41" i="9"/>
  <c r="C42" i="9"/>
  <c r="C43" i="9"/>
  <c r="C44" i="9"/>
  <c r="C45" i="9"/>
  <c r="C2" i="9"/>
  <c r="B3" i="9"/>
  <c r="B4" i="9"/>
  <c r="B5" i="9"/>
  <c r="B6" i="9"/>
  <c r="B7" i="9"/>
  <c r="B8" i="9"/>
  <c r="B9" i="9"/>
  <c r="B10" i="9"/>
  <c r="C10" i="9" s="1"/>
  <c r="B11" i="9"/>
  <c r="C11" i="9" s="1"/>
  <c r="B12" i="9"/>
  <c r="B13" i="9"/>
  <c r="C13" i="9" s="1"/>
  <c r="B14" i="9"/>
  <c r="B15" i="9"/>
  <c r="B16" i="9"/>
  <c r="B17" i="9"/>
  <c r="B18" i="9"/>
  <c r="B19" i="9"/>
  <c r="B20" i="9"/>
  <c r="B21" i="9"/>
  <c r="B22" i="9"/>
  <c r="C22" i="9" s="1"/>
  <c r="B23" i="9"/>
  <c r="C23" i="9" s="1"/>
  <c r="B24" i="9"/>
  <c r="B25" i="9"/>
  <c r="C25" i="9" s="1"/>
  <c r="B26" i="9"/>
  <c r="B27" i="9"/>
  <c r="B28" i="9"/>
  <c r="B29" i="9"/>
  <c r="B30" i="9"/>
  <c r="B31" i="9"/>
  <c r="B32" i="9"/>
  <c r="B33" i="9"/>
  <c r="B34" i="9"/>
  <c r="C34" i="9" s="1"/>
  <c r="B35" i="9"/>
  <c r="C35" i="9" s="1"/>
  <c r="B36" i="9"/>
  <c r="B37" i="9"/>
  <c r="C37" i="9" s="1"/>
  <c r="B38" i="9"/>
  <c r="B39" i="9"/>
  <c r="B40" i="9"/>
  <c r="B41" i="9"/>
  <c r="B42" i="9"/>
  <c r="B43" i="9"/>
  <c r="B44" i="9"/>
  <c r="B45" i="9"/>
  <c r="B46" i="9"/>
  <c r="C46" i="9" s="1"/>
  <c r="B47" i="9"/>
  <c r="C47" i="9" s="1"/>
  <c r="B48" i="9"/>
  <c r="C48" i="9" s="1"/>
  <c r="B2" i="9"/>
  <c r="C3" i="10"/>
  <c r="C4" i="10"/>
  <c r="C5" i="10"/>
  <c r="C6" i="10"/>
  <c r="D6" i="10" s="1"/>
  <c r="C7" i="10"/>
  <c r="C8" i="10"/>
  <c r="C9" i="10"/>
  <c r="C10" i="10"/>
  <c r="D10" i="10" s="1"/>
  <c r="C11" i="10"/>
  <c r="C12" i="10"/>
  <c r="D12" i="10" s="1"/>
  <c r="C13" i="10"/>
  <c r="C14" i="10"/>
  <c r="C15" i="10"/>
  <c r="D15" i="10" s="1"/>
  <c r="C16" i="10"/>
  <c r="C17" i="10"/>
  <c r="D17" i="10" s="1"/>
  <c r="C18" i="10"/>
  <c r="D18" i="10" s="1"/>
  <c r="C19" i="10"/>
  <c r="D19" i="10" s="1"/>
  <c r="C20" i="10"/>
  <c r="D20" i="10" s="1"/>
  <c r="C21" i="10"/>
  <c r="D21" i="10" s="1"/>
  <c r="C22" i="10"/>
  <c r="D22" i="10" s="1"/>
  <c r="C23" i="10"/>
  <c r="D23" i="10" s="1"/>
  <c r="C24" i="10"/>
  <c r="D24" i="10" s="1"/>
  <c r="C25" i="10"/>
  <c r="C26" i="10"/>
  <c r="D26" i="10" s="1"/>
  <c r="C2" i="10"/>
  <c r="D2" i="10" s="1"/>
  <c r="F12" i="10"/>
  <c r="F13" i="10"/>
  <c r="G13" i="10" s="1"/>
  <c r="F14" i="10"/>
  <c r="G14" i="10" s="1"/>
  <c r="F15" i="10"/>
  <c r="G15" i="10" s="1"/>
  <c r="F16" i="10"/>
  <c r="G16" i="10" s="1"/>
  <c r="F17" i="10"/>
  <c r="G17" i="10" s="1"/>
  <c r="F18" i="10"/>
  <c r="F19" i="10"/>
  <c r="G19" i="10" s="1"/>
  <c r="F20" i="10"/>
  <c r="F21" i="10"/>
  <c r="F22" i="10"/>
  <c r="F23" i="10"/>
  <c r="F24" i="10"/>
  <c r="F25" i="10"/>
  <c r="F26" i="10"/>
  <c r="F3" i="10"/>
  <c r="G3" i="10" s="1"/>
  <c r="F4" i="10"/>
  <c r="G4" i="10" s="1"/>
  <c r="F5" i="10"/>
  <c r="G5" i="10" s="1"/>
  <c r="F6" i="10"/>
  <c r="G6" i="10" s="1"/>
  <c r="F7" i="10"/>
  <c r="G7" i="10" s="1"/>
  <c r="F8" i="10"/>
  <c r="F9" i="10"/>
  <c r="F10" i="10"/>
  <c r="F11" i="10"/>
  <c r="F2" i="10"/>
  <c r="E21" i="10"/>
  <c r="G21" i="10" s="1"/>
  <c r="E22" i="10"/>
  <c r="G22" i="10" s="1"/>
  <c r="E23" i="10"/>
  <c r="G23" i="10" s="1"/>
  <c r="E24" i="10"/>
  <c r="G24" i="10" s="1"/>
  <c r="E25" i="10"/>
  <c r="G25" i="10" s="1"/>
  <c r="E26" i="10"/>
  <c r="G26" i="10" s="1"/>
  <c r="E18" i="10"/>
  <c r="G18" i="10" s="1"/>
  <c r="E19" i="10"/>
  <c r="E20" i="10"/>
  <c r="G20" i="10" s="1"/>
  <c r="E3" i="10"/>
  <c r="E4" i="10"/>
  <c r="E5" i="10"/>
  <c r="E6" i="10"/>
  <c r="E7" i="10"/>
  <c r="E8" i="10"/>
  <c r="G8" i="10" s="1"/>
  <c r="E9" i="10"/>
  <c r="G9" i="10" s="1"/>
  <c r="E10" i="10"/>
  <c r="G10" i="10" s="1"/>
  <c r="E11" i="10"/>
  <c r="G11" i="10" s="1"/>
  <c r="E12" i="10"/>
  <c r="G12" i="10" s="1"/>
  <c r="E13" i="10"/>
  <c r="E14" i="10"/>
  <c r="E15" i="10"/>
  <c r="E16" i="10"/>
  <c r="E17" i="10"/>
  <c r="E2" i="10"/>
  <c r="G2" i="10" s="1"/>
  <c r="D13" i="10"/>
  <c r="D3" i="10"/>
  <c r="D4" i="10"/>
  <c r="D5" i="10"/>
  <c r="D7" i="10"/>
  <c r="D8" i="10"/>
  <c r="D9" i="10"/>
  <c r="D11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D16" i="10" s="1"/>
  <c r="B17" i="10"/>
  <c r="B18" i="10"/>
  <c r="B19" i="10"/>
  <c r="B20" i="10"/>
  <c r="B21" i="10"/>
  <c r="B22" i="10"/>
  <c r="B23" i="10"/>
  <c r="B24" i="10"/>
  <c r="B25" i="10"/>
  <c r="D25" i="10" s="1"/>
  <c r="B26" i="10"/>
  <c r="B2" i="10"/>
  <c r="D2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6" i="6"/>
  <c r="D7" i="6"/>
  <c r="D8" i="6"/>
  <c r="D9" i="6"/>
  <c r="D10" i="6"/>
  <c r="D11" i="6"/>
  <c r="D3" i="6"/>
  <c r="D4" i="6"/>
  <c r="D5" i="6"/>
  <c r="C16" i="6"/>
  <c r="C17" i="6"/>
  <c r="C18" i="6"/>
  <c r="C19" i="6"/>
  <c r="C20" i="6"/>
  <c r="C21" i="6"/>
  <c r="C22" i="6"/>
  <c r="C23" i="6"/>
  <c r="C24" i="6"/>
  <c r="C25" i="6"/>
  <c r="C26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3" i="6"/>
  <c r="B4" i="6"/>
  <c r="B5" i="6"/>
  <c r="B6" i="6"/>
  <c r="B7" i="6"/>
  <c r="B8" i="6"/>
  <c r="B9" i="6"/>
  <c r="B10" i="6"/>
  <c r="B11" i="6"/>
  <c r="B12" i="6"/>
  <c r="B2" i="6"/>
  <c r="E3" i="1"/>
  <c r="E4" i="1"/>
  <c r="E9" i="1"/>
  <c r="E12" i="1"/>
  <c r="E21" i="1"/>
  <c r="E24" i="1"/>
  <c r="E2" i="1"/>
  <c r="D21" i="1"/>
  <c r="D23" i="1"/>
  <c r="D24" i="1"/>
  <c r="D25" i="1"/>
  <c r="D3" i="1"/>
  <c r="D4" i="1"/>
  <c r="D9" i="1"/>
  <c r="D10" i="1"/>
  <c r="D11" i="1"/>
  <c r="D12" i="1"/>
  <c r="D13" i="1"/>
  <c r="D2" i="1"/>
  <c r="C11" i="1"/>
  <c r="C12" i="1"/>
  <c r="C13" i="1"/>
  <c r="C14" i="1"/>
  <c r="C15" i="1"/>
  <c r="C21" i="1"/>
  <c r="C23" i="1"/>
  <c r="C24" i="1"/>
  <c r="C25" i="1"/>
  <c r="C26" i="1"/>
  <c r="C3" i="1"/>
  <c r="C4" i="1"/>
  <c r="C9" i="1"/>
  <c r="C10" i="1"/>
  <c r="C2" i="1"/>
  <c r="B6" i="1"/>
  <c r="C6" i="1" s="1"/>
  <c r="B5" i="1"/>
  <c r="E5" i="1" s="1"/>
  <c r="B7" i="1"/>
  <c r="D7" i="1" s="1"/>
  <c r="B8" i="1"/>
  <c r="C8" i="1" s="1"/>
  <c r="B9" i="1"/>
  <c r="B10" i="1"/>
  <c r="E10" i="1" s="1"/>
  <c r="B11" i="1"/>
  <c r="E11" i="1" s="1"/>
  <c r="B12" i="1"/>
  <c r="B13" i="1"/>
  <c r="E13" i="1" s="1"/>
  <c r="B14" i="1"/>
  <c r="D14" i="1" s="1"/>
  <c r="B15" i="1"/>
  <c r="E15" i="1" s="1"/>
  <c r="B16" i="1"/>
  <c r="C16" i="1" s="1"/>
  <c r="B17" i="1"/>
  <c r="E17" i="1" s="1"/>
  <c r="B18" i="1"/>
  <c r="C18" i="1" s="1"/>
  <c r="B19" i="1"/>
  <c r="D19" i="1" s="1"/>
  <c r="B20" i="1"/>
  <c r="E20" i="1" s="1"/>
  <c r="B21" i="1"/>
  <c r="B22" i="1"/>
  <c r="E22" i="1" s="1"/>
  <c r="B23" i="1"/>
  <c r="E23" i="1" s="1"/>
  <c r="B24" i="1"/>
  <c r="B25" i="1"/>
  <c r="E25" i="1" s="1"/>
  <c r="B26" i="1"/>
  <c r="D26" i="1" s="1"/>
  <c r="F46" i="9" l="1"/>
  <c r="G46" i="9"/>
  <c r="H46" i="9" s="1"/>
  <c r="F10" i="9"/>
  <c r="G10" i="9"/>
  <c r="H10" i="9" s="1"/>
  <c r="G44" i="9"/>
  <c r="F44" i="9"/>
  <c r="G8" i="9"/>
  <c r="F8" i="9"/>
  <c r="F19" i="9"/>
  <c r="G19" i="9"/>
  <c r="H19" i="9" s="1"/>
  <c r="G34" i="9"/>
  <c r="H34" i="9" s="1"/>
  <c r="F34" i="9"/>
  <c r="F22" i="9"/>
  <c r="G22" i="9"/>
  <c r="H22" i="9" s="1"/>
  <c r="G32" i="9"/>
  <c r="F32" i="9"/>
  <c r="G20" i="9"/>
  <c r="H20" i="9" s="1"/>
  <c r="F20" i="9"/>
  <c r="F43" i="9"/>
  <c r="G43" i="9"/>
  <c r="H43" i="9" s="1"/>
  <c r="F31" i="9"/>
  <c r="G31" i="9"/>
  <c r="H31" i="9" s="1"/>
  <c r="F7" i="9"/>
  <c r="G7" i="9"/>
  <c r="H7" i="9" s="1"/>
  <c r="D22" i="1"/>
  <c r="E7" i="1"/>
  <c r="E18" i="1"/>
  <c r="D8" i="1"/>
  <c r="D20" i="1"/>
  <c r="C20" i="1"/>
  <c r="D18" i="1"/>
  <c r="E26" i="1"/>
  <c r="E14" i="1"/>
  <c r="C7" i="1"/>
  <c r="C19" i="1"/>
  <c r="D17" i="1"/>
  <c r="D5" i="1"/>
  <c r="G42" i="9"/>
  <c r="H42" i="9" s="1"/>
  <c r="G30" i="9"/>
  <c r="H30" i="9" s="1"/>
  <c r="G18" i="9"/>
  <c r="H18" i="9" s="1"/>
  <c r="G6" i="9"/>
  <c r="H6" i="9" s="1"/>
  <c r="G41" i="9"/>
  <c r="H41" i="9" s="1"/>
  <c r="G29" i="9"/>
  <c r="H29" i="9" s="1"/>
  <c r="G17" i="9"/>
  <c r="H17" i="9" s="1"/>
  <c r="G5" i="9"/>
  <c r="H5" i="9" s="1"/>
  <c r="C5" i="1"/>
  <c r="C17" i="1"/>
  <c r="D15" i="1"/>
  <c r="D14" i="10"/>
  <c r="E8" i="1"/>
  <c r="E19" i="1"/>
  <c r="E6" i="1"/>
  <c r="C22" i="1"/>
  <c r="E16" i="1"/>
  <c r="D6" i="1"/>
  <c r="D16" i="1"/>
  <c r="G48" i="9"/>
  <c r="H48" i="9" s="1"/>
  <c r="H8" i="9" l="1"/>
  <c r="H44" i="9"/>
  <c r="H32" i="9"/>
</calcChain>
</file>

<file path=xl/sharedStrings.xml><?xml version="1.0" encoding="utf-8"?>
<sst xmlns="http://schemas.openxmlformats.org/spreadsheetml/2006/main" count="146" uniqueCount="141">
  <si>
    <t>JOSHUA IAN ROIE MAÑALAC</t>
  </si>
  <si>
    <t>RALPH ALLENDREY RRIEL</t>
  </si>
  <si>
    <t>MARK ANGELO ESCANLAR</t>
  </si>
  <si>
    <t>VICTOR TIBAYAN</t>
  </si>
  <si>
    <t>DESIRIE ZYRA SANCHEZ</t>
  </si>
  <si>
    <t>DASTIN JOHN CONTENTO</t>
  </si>
  <si>
    <t>SOFIA MORA</t>
  </si>
  <si>
    <t>CLAIRE FELICIANO</t>
  </si>
  <si>
    <t>APRIL MIKEE JOCO</t>
  </si>
  <si>
    <t>LORELYN CAMPUTO</t>
  </si>
  <si>
    <t>CARL MATHEW REYES</t>
  </si>
  <si>
    <t>NEIL PATRICK PADRON</t>
  </si>
  <si>
    <t>GLAIZA MARIE PEÑARANDA</t>
  </si>
  <si>
    <t>VICTORINO DAYAO</t>
  </si>
  <si>
    <t>JOHN PHILIP CALADO</t>
  </si>
  <si>
    <t>ALEN MIRC BAÑEZ</t>
  </si>
  <si>
    <t>JOHANES MARK  PANIS</t>
  </si>
  <si>
    <t>MARK JOSEPH SANJE</t>
  </si>
  <si>
    <t>ALECKS FREYRA</t>
  </si>
  <si>
    <t>AIRON NIÑO OCAMPO</t>
  </si>
  <si>
    <t>NICKO REANZARES</t>
  </si>
  <si>
    <t>JEREMY MAGNAYE</t>
  </si>
  <si>
    <t>CHRISTIAN JAY BAYABAN</t>
  </si>
  <si>
    <t>CHERRY CANTUBA</t>
  </si>
  <si>
    <t>ALEN MIRC M. BAÑEZ</t>
  </si>
  <si>
    <t>CHRISTIAN JAY J. BAYABAN</t>
  </si>
  <si>
    <t>LORELYN F. CAMPUTO</t>
  </si>
  <si>
    <t>CHERRY D. CANTUBA III</t>
  </si>
  <si>
    <t>DASTIN JOHN V. CONTENTO</t>
  </si>
  <si>
    <t>VICTORINO D. DAYAO</t>
  </si>
  <si>
    <t>MARK ANGELO V. ESCANLAR</t>
  </si>
  <si>
    <t>CLAIRE B. FELICIANO</t>
  </si>
  <si>
    <t>ALECKS S. FREYRA</t>
  </si>
  <si>
    <t>JERVIN SAM S. GAMITIN</t>
  </si>
  <si>
    <t>APRIL MIKEE R. JOCO</t>
  </si>
  <si>
    <t>JOSHUA IAN ROIE M. MAÑALAC</t>
  </si>
  <si>
    <t>NEIL PATRICK M. PADRON</t>
  </si>
  <si>
    <t>JOHANES MARK G. PANIS</t>
  </si>
  <si>
    <t>GLAIZA MARIE I. PEÑARANDA</t>
  </si>
  <si>
    <t>RALPH ALLENDREY O. PRIEL</t>
  </si>
  <si>
    <t>NICKO V. REANZARES</t>
  </si>
  <si>
    <t>JOHN CARLOS D. DELA CRUZ</t>
  </si>
  <si>
    <t>CHARLIE JERICHO GOLIS</t>
  </si>
  <si>
    <t>AIRON NIÑO JUSTIN OCAMPO</t>
  </si>
  <si>
    <t>George Washington (1789-1797)</t>
  </si>
  <si>
    <t>John Adams (1797-1801)</t>
  </si>
  <si>
    <t>Thomas Jefferson (1801-1809)</t>
  </si>
  <si>
    <t>James Madison (1809-1817)</t>
  </si>
  <si>
    <t>James Monroe (1817-1825)</t>
  </si>
  <si>
    <t>John Quincy Adams (1825-1829)</t>
  </si>
  <si>
    <t>Andrew Jackson (1829-1837)</t>
  </si>
  <si>
    <t>Martin Van Buren (1837-1841)</t>
  </si>
  <si>
    <t>William Henry Harrison (1841)</t>
  </si>
  <si>
    <t>John Tyler (1841-1845)</t>
  </si>
  <si>
    <t>James K. Polk (1845-1849)</t>
  </si>
  <si>
    <t>Zachary Taylor (1849-1850)</t>
  </si>
  <si>
    <t>Millard Fillmore (1850-1853)</t>
  </si>
  <si>
    <t>Franklin Pierce (1853-1857)</t>
  </si>
  <si>
    <t>James Buchanan (1857-1861)</t>
  </si>
  <si>
    <t>Abraham Lincoln (1861-1865)</t>
  </si>
  <si>
    <t>Andrew Johnson (1865-1869)</t>
  </si>
  <si>
    <t>Ulysses S. Grant (1869-1877)</t>
  </si>
  <si>
    <t>Rutherford Birchard Hayes (1877-1881)</t>
  </si>
  <si>
    <t>James A. Garfield (1881)</t>
  </si>
  <si>
    <t>Chester A. Arthur (1881-1885)</t>
  </si>
  <si>
    <t>Grover Cleveland (1885-1889)</t>
  </si>
  <si>
    <t>Benjamin Harrison (1889-1893)</t>
  </si>
  <si>
    <t>Grover Cleveland (1893-1897)</t>
  </si>
  <si>
    <t>William McKinley (1897-1901)</t>
  </si>
  <si>
    <t>Theodore Roosevelt (1901-1909)</t>
  </si>
  <si>
    <t>William Howard Taft (1909-1913)</t>
  </si>
  <si>
    <t>Woodrow Wilson (1913-1921)</t>
  </si>
  <si>
    <t>Warren G. Harding (1921-1923)</t>
  </si>
  <si>
    <t>Calvin Coolidge (1923-1929)</t>
  </si>
  <si>
    <t>Herbert Hoover (1929-1933)</t>
  </si>
  <si>
    <t>Franklin D. Roosevelt (1933-1945)</t>
  </si>
  <si>
    <t>Harry S. Truman (1945-1953)</t>
  </si>
  <si>
    <t>Dwight D. Eisenhower (1953-1961)</t>
  </si>
  <si>
    <t>John F. Kennedy (1961-1963)</t>
  </si>
  <si>
    <t>Lyndon B. Johnson (1963-1969)</t>
  </si>
  <si>
    <t>Richard M. Nixon (1969-1974)</t>
  </si>
  <si>
    <t>Gerald R. Ford (1974-1977)</t>
  </si>
  <si>
    <t>Jimmy Carter (1977-1981)</t>
  </si>
  <si>
    <t>Ronald Reagan (1981-1989)</t>
  </si>
  <si>
    <t>George Bush (1989-1993)</t>
  </si>
  <si>
    <t>Bill Clinton (1993-2001)</t>
  </si>
  <si>
    <t>George W. Bush (2001-2009)</t>
  </si>
  <si>
    <t>Barack Obama (2009-2017)</t>
  </si>
  <si>
    <t>Donald J. Trump (2017-2021)</t>
  </si>
  <si>
    <t>JAN LOUIE ARAGON</t>
  </si>
  <si>
    <t>STEFANY MAE  CALIAO</t>
  </si>
  <si>
    <t>JOHN REY CARPILA</t>
  </si>
  <si>
    <t>ANGELYN CASCON</t>
  </si>
  <si>
    <t>ALAIZZA KHRISTINE CASTILLO</t>
  </si>
  <si>
    <t>DARLENE CELIS</t>
  </si>
  <si>
    <t>TRISHA MAE DELA_CRUZ</t>
  </si>
  <si>
    <t>MA. CARLA RAFAELA DIZON</t>
  </si>
  <si>
    <t>EDWARD EBONIA</t>
  </si>
  <si>
    <t>HARVIN KENT DHANIEL ESCOTO</t>
  </si>
  <si>
    <t>LAWRENCE ANTHONY FERRER</t>
  </si>
  <si>
    <t>ANGEL MAE DEL_ROSARIO</t>
  </si>
  <si>
    <t>JASMIN GIEANE GIMPES</t>
  </si>
  <si>
    <t>AARON PAUL HABEL</t>
  </si>
  <si>
    <t>MAC DANIEL LAGGUI</t>
  </si>
  <si>
    <t>EUGENIO ARNE LOPEZ</t>
  </si>
  <si>
    <t>HANNAH MARIE MARCELINO</t>
  </si>
  <si>
    <t>CEDRIC IVAN MARQUEZ</t>
  </si>
  <si>
    <t>SHAINA JANICE MIRAFUENTES</t>
  </si>
  <si>
    <t>SHAIRA BEATRICE OGOT</t>
  </si>
  <si>
    <t>JOHN VINCENT ORIO</t>
  </si>
  <si>
    <t>MARGAUX PADIWAN</t>
  </si>
  <si>
    <t>DANIEL PAGAYON</t>
  </si>
  <si>
    <t>JASPER RIGEL PANGANIBAN</t>
  </si>
  <si>
    <t>JEROME PATOTOY DELOS_REYES</t>
  </si>
  <si>
    <t>JEREMY I. MAGNAYE JR</t>
  </si>
  <si>
    <t>MA SOFIA S. MORA</t>
  </si>
  <si>
    <t>CARL MATHEW DELOS REYES</t>
  </si>
  <si>
    <t>RYAN CLARK BAUTISTA</t>
  </si>
  <si>
    <t>RYAN CLARK N. BAUTISTA</t>
  </si>
  <si>
    <t>Joseph R. Biden (2021-2025)</t>
  </si>
  <si>
    <t>FULLNAME (Firstname Lastname)</t>
  </si>
  <si>
    <t>CHANGE LAST SPACE WITH #</t>
  </si>
  <si>
    <t>POSITION OF LAST SPACE</t>
  </si>
  <si>
    <t>LASTNAME</t>
  </si>
  <si>
    <t>FIRSTNAME</t>
  </si>
  <si>
    <t>FULLNAME (FIRSTNAME LASTNAME)</t>
  </si>
  <si>
    <t>WITH UNDERSCORE</t>
  </si>
  <si>
    <t>FULLNAME (Firstname M.I Lastname)</t>
  </si>
  <si>
    <t>Period Position</t>
  </si>
  <si>
    <t>WITH M.I?</t>
  </si>
  <si>
    <t>CHARACTERS BEFORE FIRST NAME</t>
  </si>
  <si>
    <t>MIDDLE INITIAL</t>
  </si>
  <si>
    <t>LIST OF AMERICAN PRESIDENTS</t>
  </si>
  <si>
    <t>FULLNAME</t>
  </si>
  <si>
    <t>TOTAL CHARS OF NAME</t>
  </si>
  <si>
    <t>PERIOD</t>
  </si>
  <si>
    <t>REMOVE PARENTHESIS FROM</t>
  </si>
  <si>
    <t>START YEAR</t>
  </si>
  <si>
    <t>END YEAR</t>
  </si>
  <si>
    <t>NUMBER OF YEARS</t>
  </si>
  <si>
    <t>Donald J. Trump (2025-Present)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</si>
</sst>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b/>
      <sz val="10"/>
      <color theme="1"/>
      <name val="Courier New"/>
      <family val="3"/>
    </font>
    <font>
      <sz val="12"/>
      <color theme="1"/>
      <name val="Courier New"/>
      <family val="3"/>
    </font>
    <font>
      <b/>
      <sz val="12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/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6" borderId="0" xfId="0" applyFont="1" applyFill="1"/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98" zoomScaleNormal="98" workbookViewId="0">
      <selection activeCell="H4" sqref="H4"/>
    </sheetView>
  </sheetViews>
  <sheetFormatPr defaultRowHeight="15" x14ac:dyDescent="0.25"/>
  <cols>
    <col min="1" max="1" width="44.7109375" style="3" bestFit="1" customWidth="1"/>
    <col min="2" max="2" width="37.140625" style="3" bestFit="1" customWidth="1"/>
    <col min="3" max="3" width="34.140625" style="3" bestFit="1" customWidth="1"/>
    <col min="4" max="4" width="13" style="3" bestFit="1" customWidth="1"/>
    <col min="5" max="5" width="20.85546875" style="3" bestFit="1" customWidth="1"/>
    <col min="6" max="16384" width="9.140625" style="3"/>
  </cols>
  <sheetData>
    <row r="1" spans="1:5" ht="26.25" customHeight="1" x14ac:dyDescent="0.25">
      <c r="A1" s="18" t="s">
        <v>120</v>
      </c>
      <c r="B1" s="19" t="s">
        <v>121</v>
      </c>
      <c r="C1" s="19" t="s">
        <v>122</v>
      </c>
      <c r="D1" s="20" t="s">
        <v>123</v>
      </c>
      <c r="E1" s="20" t="s">
        <v>124</v>
      </c>
    </row>
    <row r="2" spans="1:5" x14ac:dyDescent="0.25">
      <c r="A2" s="9" t="s">
        <v>15</v>
      </c>
      <c r="B2" s="21" t="str">
        <f>LEFT(A2,FIND("☃",SUBSTITUTE(A2," ","☃",LEN(A2)-LEN(SUBSTITUTE(A2," ",""))))-1)&amp;"#"&amp;RIGHT(A2,LEN(A2)-FIND("☃",SUBSTITUTE(A2," ","☃",LEN(A2)-LEN(SUBSTITUTE(A2," ","")))))</f>
        <v>ALEN MIRC#BAÑEZ</v>
      </c>
      <c r="C2" s="21">
        <f>FIND("#", B2)</f>
        <v>10</v>
      </c>
      <c r="D2" s="22" t="str">
        <f>RIGHT(B2, LEN(B2) - FIND("#", B2))</f>
        <v>BAÑEZ</v>
      </c>
      <c r="E2" s="22" t="str">
        <f>LEFT(B2, FIND("#", B2) -1)</f>
        <v>ALEN MIRC</v>
      </c>
    </row>
    <row r="3" spans="1:5" x14ac:dyDescent="0.25">
      <c r="A3" s="9" t="s">
        <v>117</v>
      </c>
      <c r="B3" s="21" t="str">
        <f t="shared" ref="B3:B26" si="0">LEFT(A3,FIND("☃",SUBSTITUTE(A3," ","☃",LEN(A3)-LEN(SUBSTITUTE(A3," ",""))))-1)&amp;"#"&amp;RIGHT(A3,LEN(A3)-FIND("☃",SUBSTITUTE(A3," ","☃",LEN(A3)-LEN(SUBSTITUTE(A3," ","")))))</f>
        <v>RYAN CLARK#BAUTISTA</v>
      </c>
      <c r="C3" s="21">
        <f t="shared" ref="C3:C26" si="1">FIND("#", B3)</f>
        <v>11</v>
      </c>
      <c r="D3" s="22" t="str">
        <f t="shared" ref="D3:D26" si="2">RIGHT(B3, LEN(B3) - FIND("#", B3))</f>
        <v>BAUTISTA</v>
      </c>
      <c r="E3" s="22" t="str">
        <f t="shared" ref="E3:E26" si="3">LEFT(B3, FIND("#", B3) -1)</f>
        <v>RYAN CLARK</v>
      </c>
    </row>
    <row r="4" spans="1:5" x14ac:dyDescent="0.25">
      <c r="A4" s="9" t="s">
        <v>22</v>
      </c>
      <c r="B4" s="21" t="str">
        <f t="shared" si="0"/>
        <v>CHRISTIAN JAY#BAYABAN</v>
      </c>
      <c r="C4" s="21">
        <f t="shared" si="1"/>
        <v>14</v>
      </c>
      <c r="D4" s="22" t="str">
        <f t="shared" si="2"/>
        <v>BAYABAN</v>
      </c>
      <c r="E4" s="22" t="str">
        <f t="shared" si="3"/>
        <v>CHRISTIAN JAY</v>
      </c>
    </row>
    <row r="5" spans="1:5" x14ac:dyDescent="0.25">
      <c r="A5" s="9" t="s">
        <v>14</v>
      </c>
      <c r="B5" s="21" t="str">
        <f t="shared" si="0"/>
        <v>JOHN PHILIP#CALADO</v>
      </c>
      <c r="C5" s="21">
        <f t="shared" si="1"/>
        <v>12</v>
      </c>
      <c r="D5" s="22" t="str">
        <f t="shared" si="2"/>
        <v>CALADO</v>
      </c>
      <c r="E5" s="22" t="str">
        <f t="shared" si="3"/>
        <v>JOHN PHILIP</v>
      </c>
    </row>
    <row r="6" spans="1:5" x14ac:dyDescent="0.25">
      <c r="A6" s="9" t="s">
        <v>9</v>
      </c>
      <c r="B6" s="21" t="str">
        <f>LEFT(A6,FIND("☃",SUBSTITUTE(A6," ","☃",LEN(A6)-LEN(SUBSTITUTE(A6," ",""))))-1)&amp;"#"&amp;RIGHT(A6,LEN(A6)-FIND("☃",SUBSTITUTE(A6," ","☃",LEN(A6)-LEN(SUBSTITUTE(A6," ","")))))</f>
        <v>LORELYN#CAMPUTO</v>
      </c>
      <c r="C6" s="21">
        <f t="shared" si="1"/>
        <v>8</v>
      </c>
      <c r="D6" s="22" t="str">
        <f t="shared" si="2"/>
        <v>CAMPUTO</v>
      </c>
      <c r="E6" s="22" t="str">
        <f t="shared" si="3"/>
        <v>LORELYN</v>
      </c>
    </row>
    <row r="7" spans="1:5" x14ac:dyDescent="0.25">
      <c r="A7" s="9" t="s">
        <v>23</v>
      </c>
      <c r="B7" s="21" t="str">
        <f t="shared" si="0"/>
        <v>CHERRY#CANTUBA</v>
      </c>
      <c r="C7" s="21">
        <f t="shared" si="1"/>
        <v>7</v>
      </c>
      <c r="D7" s="22" t="str">
        <f t="shared" si="2"/>
        <v>CANTUBA</v>
      </c>
      <c r="E7" s="22" t="str">
        <f t="shared" si="3"/>
        <v>CHERRY</v>
      </c>
    </row>
    <row r="8" spans="1:5" x14ac:dyDescent="0.25">
      <c r="A8" s="9" t="s">
        <v>5</v>
      </c>
      <c r="B8" s="21" t="str">
        <f t="shared" si="0"/>
        <v>DASTIN JOHN#CONTENTO</v>
      </c>
      <c r="C8" s="21">
        <f t="shared" si="1"/>
        <v>12</v>
      </c>
      <c r="D8" s="22" t="str">
        <f t="shared" si="2"/>
        <v>CONTENTO</v>
      </c>
      <c r="E8" s="22" t="str">
        <f t="shared" si="3"/>
        <v>DASTIN JOHN</v>
      </c>
    </row>
    <row r="9" spans="1:5" x14ac:dyDescent="0.25">
      <c r="A9" s="9" t="s">
        <v>13</v>
      </c>
      <c r="B9" s="21" t="str">
        <f t="shared" si="0"/>
        <v>VICTORINO#DAYAO</v>
      </c>
      <c r="C9" s="21">
        <f t="shared" si="1"/>
        <v>10</v>
      </c>
      <c r="D9" s="22" t="str">
        <f t="shared" si="2"/>
        <v>DAYAO</v>
      </c>
      <c r="E9" s="22" t="str">
        <f t="shared" si="3"/>
        <v>VICTORINO</v>
      </c>
    </row>
    <row r="10" spans="1:5" x14ac:dyDescent="0.25">
      <c r="A10" s="9" t="s">
        <v>2</v>
      </c>
      <c r="B10" s="21" t="str">
        <f t="shared" si="0"/>
        <v>MARK ANGELO#ESCANLAR</v>
      </c>
      <c r="C10" s="21">
        <f t="shared" si="1"/>
        <v>12</v>
      </c>
      <c r="D10" s="22" t="str">
        <f t="shared" si="2"/>
        <v>ESCANLAR</v>
      </c>
      <c r="E10" s="22" t="str">
        <f t="shared" si="3"/>
        <v>MARK ANGELO</v>
      </c>
    </row>
    <row r="11" spans="1:5" x14ac:dyDescent="0.25">
      <c r="A11" s="9" t="s">
        <v>7</v>
      </c>
      <c r="B11" s="21" t="str">
        <f t="shared" si="0"/>
        <v>CLAIRE#FELICIANO</v>
      </c>
      <c r="C11" s="21">
        <f t="shared" si="1"/>
        <v>7</v>
      </c>
      <c r="D11" s="22" t="str">
        <f t="shared" si="2"/>
        <v>FELICIANO</v>
      </c>
      <c r="E11" s="22" t="str">
        <f t="shared" si="3"/>
        <v>CLAIRE</v>
      </c>
    </row>
    <row r="12" spans="1:5" x14ac:dyDescent="0.25">
      <c r="A12" s="9" t="s">
        <v>18</v>
      </c>
      <c r="B12" s="21" t="str">
        <f t="shared" si="0"/>
        <v>ALECKS#FREYRA</v>
      </c>
      <c r="C12" s="21">
        <f t="shared" si="1"/>
        <v>7</v>
      </c>
      <c r="D12" s="22" t="str">
        <f t="shared" si="2"/>
        <v>FREYRA</v>
      </c>
      <c r="E12" s="22" t="str">
        <f t="shared" si="3"/>
        <v>ALECKS</v>
      </c>
    </row>
    <row r="13" spans="1:5" x14ac:dyDescent="0.25">
      <c r="A13" s="9" t="s">
        <v>8</v>
      </c>
      <c r="B13" s="21" t="str">
        <f t="shared" si="0"/>
        <v>APRIL MIKEE#JOCO</v>
      </c>
      <c r="C13" s="21">
        <f t="shared" si="1"/>
        <v>12</v>
      </c>
      <c r="D13" s="22" t="str">
        <f t="shared" si="2"/>
        <v>JOCO</v>
      </c>
      <c r="E13" s="22" t="str">
        <f t="shared" si="3"/>
        <v>APRIL MIKEE</v>
      </c>
    </row>
    <row r="14" spans="1:5" x14ac:dyDescent="0.25">
      <c r="A14" s="9" t="s">
        <v>21</v>
      </c>
      <c r="B14" s="21" t="str">
        <f t="shared" si="0"/>
        <v>JEREMY#MAGNAYE</v>
      </c>
      <c r="C14" s="21">
        <f t="shared" si="1"/>
        <v>7</v>
      </c>
      <c r="D14" s="22" t="str">
        <f t="shared" si="2"/>
        <v>MAGNAYE</v>
      </c>
      <c r="E14" s="22" t="str">
        <f t="shared" si="3"/>
        <v>JEREMY</v>
      </c>
    </row>
    <row r="15" spans="1:5" x14ac:dyDescent="0.25">
      <c r="A15" s="9" t="s">
        <v>0</v>
      </c>
      <c r="B15" s="21" t="str">
        <f t="shared" si="0"/>
        <v>JOSHUA IAN ROIE#MAÑALAC</v>
      </c>
      <c r="C15" s="21">
        <f t="shared" si="1"/>
        <v>16</v>
      </c>
      <c r="D15" s="22" t="str">
        <f t="shared" si="2"/>
        <v>MAÑALAC</v>
      </c>
      <c r="E15" s="22" t="str">
        <f t="shared" si="3"/>
        <v>JOSHUA IAN ROIE</v>
      </c>
    </row>
    <row r="16" spans="1:5" x14ac:dyDescent="0.25">
      <c r="A16" s="9" t="s">
        <v>6</v>
      </c>
      <c r="B16" s="21" t="str">
        <f t="shared" si="0"/>
        <v>SOFIA#MORA</v>
      </c>
      <c r="C16" s="21">
        <f t="shared" si="1"/>
        <v>6</v>
      </c>
      <c r="D16" s="22" t="str">
        <f t="shared" si="2"/>
        <v>MORA</v>
      </c>
      <c r="E16" s="22" t="str">
        <f t="shared" si="3"/>
        <v>SOFIA</v>
      </c>
    </row>
    <row r="17" spans="1:5" x14ac:dyDescent="0.25">
      <c r="A17" s="9" t="s">
        <v>19</v>
      </c>
      <c r="B17" s="21" t="str">
        <f t="shared" si="0"/>
        <v>AIRON NIÑO#OCAMPO</v>
      </c>
      <c r="C17" s="21">
        <f t="shared" si="1"/>
        <v>11</v>
      </c>
      <c r="D17" s="22" t="str">
        <f t="shared" si="2"/>
        <v>OCAMPO</v>
      </c>
      <c r="E17" s="22" t="str">
        <f t="shared" si="3"/>
        <v>AIRON NIÑO</v>
      </c>
    </row>
    <row r="18" spans="1:5" x14ac:dyDescent="0.25">
      <c r="A18" s="9" t="s">
        <v>11</v>
      </c>
      <c r="B18" s="21" t="str">
        <f t="shared" si="0"/>
        <v>NEIL PATRICK#PADRON</v>
      </c>
      <c r="C18" s="21">
        <f t="shared" si="1"/>
        <v>13</v>
      </c>
      <c r="D18" s="22" t="str">
        <f t="shared" si="2"/>
        <v>PADRON</v>
      </c>
      <c r="E18" s="22" t="str">
        <f t="shared" si="3"/>
        <v>NEIL PATRICK</v>
      </c>
    </row>
    <row r="19" spans="1:5" x14ac:dyDescent="0.25">
      <c r="A19" s="9" t="s">
        <v>16</v>
      </c>
      <c r="B19" s="21" t="str">
        <f t="shared" si="0"/>
        <v>JOHANES MARK #PANIS</v>
      </c>
      <c r="C19" s="21">
        <f t="shared" si="1"/>
        <v>14</v>
      </c>
      <c r="D19" s="22" t="str">
        <f t="shared" si="2"/>
        <v>PANIS</v>
      </c>
      <c r="E19" s="22" t="str">
        <f t="shared" si="3"/>
        <v xml:space="preserve">JOHANES MARK </v>
      </c>
    </row>
    <row r="20" spans="1:5" x14ac:dyDescent="0.25">
      <c r="A20" s="9" t="s">
        <v>12</v>
      </c>
      <c r="B20" s="21" t="str">
        <f t="shared" si="0"/>
        <v>GLAIZA MARIE#PEÑARANDA</v>
      </c>
      <c r="C20" s="21">
        <f t="shared" si="1"/>
        <v>13</v>
      </c>
      <c r="D20" s="22" t="str">
        <f>RIGHT(B20, LEN(B20) - FIND("#", B20))</f>
        <v>PEÑARANDA</v>
      </c>
      <c r="E20" s="22" t="str">
        <f t="shared" si="3"/>
        <v>GLAIZA MARIE</v>
      </c>
    </row>
    <row r="21" spans="1:5" x14ac:dyDescent="0.25">
      <c r="A21" s="9" t="s">
        <v>20</v>
      </c>
      <c r="B21" s="21" t="str">
        <f t="shared" si="0"/>
        <v>NICKO#REANZARES</v>
      </c>
      <c r="C21" s="21">
        <f t="shared" si="1"/>
        <v>6</v>
      </c>
      <c r="D21" s="22" t="str">
        <f t="shared" si="2"/>
        <v>REANZARES</v>
      </c>
      <c r="E21" s="22" t="str">
        <f t="shared" si="3"/>
        <v>NICKO</v>
      </c>
    </row>
    <row r="22" spans="1:5" x14ac:dyDescent="0.25">
      <c r="A22" s="9" t="s">
        <v>10</v>
      </c>
      <c r="B22" s="21" t="str">
        <f t="shared" si="0"/>
        <v>CARL MATHEW#REYES</v>
      </c>
      <c r="C22" s="21">
        <f t="shared" si="1"/>
        <v>12</v>
      </c>
      <c r="D22" s="22" t="str">
        <f t="shared" si="2"/>
        <v>REYES</v>
      </c>
      <c r="E22" s="22" t="str">
        <f t="shared" si="3"/>
        <v>CARL MATHEW</v>
      </c>
    </row>
    <row r="23" spans="1:5" x14ac:dyDescent="0.25">
      <c r="A23" s="9" t="s">
        <v>1</v>
      </c>
      <c r="B23" s="21" t="str">
        <f t="shared" si="0"/>
        <v>RALPH ALLENDREY#RRIEL</v>
      </c>
      <c r="C23" s="21">
        <f t="shared" si="1"/>
        <v>16</v>
      </c>
      <c r="D23" s="22" t="str">
        <f t="shared" si="2"/>
        <v>RRIEL</v>
      </c>
      <c r="E23" s="22" t="str">
        <f t="shared" si="3"/>
        <v>RALPH ALLENDREY</v>
      </c>
    </row>
    <row r="24" spans="1:5" x14ac:dyDescent="0.25">
      <c r="A24" s="9" t="s">
        <v>4</v>
      </c>
      <c r="B24" s="21" t="str">
        <f t="shared" si="0"/>
        <v>DESIRIE ZYRA#SANCHEZ</v>
      </c>
      <c r="C24" s="21">
        <f t="shared" si="1"/>
        <v>13</v>
      </c>
      <c r="D24" s="22" t="str">
        <f t="shared" si="2"/>
        <v>SANCHEZ</v>
      </c>
      <c r="E24" s="22" t="str">
        <f t="shared" si="3"/>
        <v>DESIRIE ZYRA</v>
      </c>
    </row>
    <row r="25" spans="1:5" x14ac:dyDescent="0.25">
      <c r="A25" s="9" t="s">
        <v>17</v>
      </c>
      <c r="B25" s="21" t="str">
        <f t="shared" si="0"/>
        <v>MARK JOSEPH#SANJE</v>
      </c>
      <c r="C25" s="21">
        <f t="shared" si="1"/>
        <v>12</v>
      </c>
      <c r="D25" s="22" t="str">
        <f t="shared" si="2"/>
        <v>SANJE</v>
      </c>
      <c r="E25" s="22" t="str">
        <f t="shared" si="3"/>
        <v>MARK JOSEPH</v>
      </c>
    </row>
    <row r="26" spans="1:5" x14ac:dyDescent="0.25">
      <c r="A26" s="9" t="s">
        <v>3</v>
      </c>
      <c r="B26" s="21" t="str">
        <f t="shared" si="0"/>
        <v>VICTOR#TIBAYAN</v>
      </c>
      <c r="C26" s="21">
        <f t="shared" si="1"/>
        <v>7</v>
      </c>
      <c r="D26" s="22" t="str">
        <f t="shared" si="2"/>
        <v>TIBAYAN</v>
      </c>
      <c r="E26" s="22" t="str">
        <f t="shared" si="3"/>
        <v>VICTOR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zoomScaleNormal="100" workbookViewId="0">
      <selection activeCell="I7" sqref="I7"/>
    </sheetView>
  </sheetViews>
  <sheetFormatPr defaultRowHeight="15" x14ac:dyDescent="0.25"/>
  <cols>
    <col min="1" max="1" width="43.85546875" style="3" bestFit="1" customWidth="1"/>
    <col min="2" max="2" width="22.85546875" style="3" customWidth="1"/>
    <col min="3" max="3" width="15.140625" style="3" customWidth="1"/>
    <col min="4" max="4" width="26.28515625" style="3" bestFit="1" customWidth="1"/>
    <col min="5" max="16384" width="9.140625" style="3"/>
  </cols>
  <sheetData>
    <row r="1" spans="1:4" ht="24" customHeight="1" x14ac:dyDescent="0.25">
      <c r="A1" s="12" t="s">
        <v>125</v>
      </c>
      <c r="B1" s="13" t="s">
        <v>126</v>
      </c>
      <c r="C1" s="12" t="s">
        <v>123</v>
      </c>
      <c r="D1" s="12" t="s">
        <v>124</v>
      </c>
    </row>
    <row r="2" spans="1:4" ht="15.75" x14ac:dyDescent="0.3">
      <c r="A2" s="14" t="s">
        <v>89</v>
      </c>
      <c r="B2" s="15" t="str">
        <f>IF(ISNUMBER(FIND("_", A2)), "YES", "NO")</f>
        <v>NO</v>
      </c>
      <c r="C2" s="16" t="str">
        <f>SUBSTITUTE(TRIM(RIGHT(A2, LEN(A2) - FIND("@", SUBSTITUTE(A2, " ", "@", LEN(A2) - LEN(SUBSTITUTE(A2, " ", "")))))), "_", " ")</f>
        <v>ARAGON</v>
      </c>
      <c r="D2" s="16" t="str">
        <f>IF(LEN(A2)-LEN(SUBSTITUTE(A2," ",""))=0, A2,
 IF(LEN(A2)-LEN(SUBSTITUTE(A2," ",""))=1, LEFT(A2, FIND(" ", A2)-1),
 IF(LEN(A2)-LEN(SUBSTITUTE(A2," ",""))=2, LEFT(A2, FIND(" ", A2, FIND(" ", A2)+1)-1),
 LEFT(A2, FIND(" ", A2, FIND(" ", A2, FIND(" ", A2)+1)+1)-1))))</f>
        <v>JAN LOUIE</v>
      </c>
    </row>
    <row r="3" spans="1:4" ht="15.75" x14ac:dyDescent="0.3">
      <c r="A3" s="14" t="s">
        <v>90</v>
      </c>
      <c r="B3" s="15" t="str">
        <f t="shared" ref="B3:B26" si="0">IF(ISNUMBER(FIND("_", A3)), "YES", "NO")</f>
        <v>NO</v>
      </c>
      <c r="C3" s="16" t="str">
        <f t="shared" ref="C3:C26" si="1">SUBSTITUTE(TRIM(RIGHT(A3, LEN(A3) - FIND("@", SUBSTITUTE(A3, " ", "@", LEN(A3) - LEN(SUBSTITUTE(A3, " ", "")))))), "_", " ")</f>
        <v>CALIAO</v>
      </c>
      <c r="D3" s="16" t="str">
        <f t="shared" ref="D3:D26" si="2">IF(LEN(A3)-LEN(SUBSTITUTE(A3," ",""))=0, A3,
 IF(LEN(A3)-LEN(SUBSTITUTE(A3," ",""))=1, LEFT(A3, FIND(" ", A3)-1),
 IF(LEN(A3)-LEN(SUBSTITUTE(A3," ",""))=2, LEFT(A3, FIND(" ", A3, FIND(" ", A3)+1)-1),
 LEFT(A3, FIND(" ", A3, FIND(" ", A3, FIND(" ", A3)+1)+1)-1))))</f>
        <v xml:space="preserve">STEFANY MAE </v>
      </c>
    </row>
    <row r="4" spans="1:4" ht="15.75" x14ac:dyDescent="0.3">
      <c r="A4" s="14" t="s">
        <v>91</v>
      </c>
      <c r="B4" s="15" t="str">
        <f t="shared" si="0"/>
        <v>NO</v>
      </c>
      <c r="C4" s="16" t="str">
        <f t="shared" si="1"/>
        <v>CARPILA</v>
      </c>
      <c r="D4" s="16" t="str">
        <f t="shared" si="2"/>
        <v>JOHN REY</v>
      </c>
    </row>
    <row r="5" spans="1:4" ht="15.75" x14ac:dyDescent="0.3">
      <c r="A5" s="14" t="s">
        <v>92</v>
      </c>
      <c r="B5" s="15" t="str">
        <f t="shared" si="0"/>
        <v>NO</v>
      </c>
      <c r="C5" s="16" t="str">
        <f t="shared" si="1"/>
        <v>CASCON</v>
      </c>
      <c r="D5" s="16" t="str">
        <f t="shared" si="2"/>
        <v>ANGELYN</v>
      </c>
    </row>
    <row r="6" spans="1:4" ht="15.75" x14ac:dyDescent="0.3">
      <c r="A6" s="14" t="s">
        <v>93</v>
      </c>
      <c r="B6" s="15" t="str">
        <f t="shared" si="0"/>
        <v>NO</v>
      </c>
      <c r="C6" s="16" t="str">
        <f t="shared" si="1"/>
        <v>CASTILLO</v>
      </c>
      <c r="D6" s="16" t="str">
        <f t="shared" si="2"/>
        <v>ALAIZZA KHRISTINE</v>
      </c>
    </row>
    <row r="7" spans="1:4" ht="15.75" x14ac:dyDescent="0.3">
      <c r="A7" s="14" t="s">
        <v>94</v>
      </c>
      <c r="B7" s="15" t="str">
        <f t="shared" si="0"/>
        <v>NO</v>
      </c>
      <c r="C7" s="16" t="str">
        <f t="shared" si="1"/>
        <v>CELIS</v>
      </c>
      <c r="D7" s="16" t="str">
        <f t="shared" si="2"/>
        <v>DARLENE</v>
      </c>
    </row>
    <row r="8" spans="1:4" ht="15.75" x14ac:dyDescent="0.3">
      <c r="A8" s="14" t="s">
        <v>95</v>
      </c>
      <c r="B8" s="15" t="str">
        <f t="shared" si="0"/>
        <v>YES</v>
      </c>
      <c r="C8" s="16" t="str">
        <f t="shared" si="1"/>
        <v>DELA CRUZ</v>
      </c>
      <c r="D8" s="16" t="str">
        <f t="shared" si="2"/>
        <v>TRISHA MAE</v>
      </c>
    </row>
    <row r="9" spans="1:4" ht="15.75" x14ac:dyDescent="0.3">
      <c r="A9" s="14" t="s">
        <v>96</v>
      </c>
      <c r="B9" s="15" t="str">
        <f t="shared" si="0"/>
        <v>NO</v>
      </c>
      <c r="C9" s="16" t="str">
        <f t="shared" si="1"/>
        <v>DIZON</v>
      </c>
      <c r="D9" s="16" t="str">
        <f t="shared" si="2"/>
        <v>MA. CARLA RAFAELA</v>
      </c>
    </row>
    <row r="10" spans="1:4" ht="15.75" x14ac:dyDescent="0.3">
      <c r="A10" s="14" t="s">
        <v>97</v>
      </c>
      <c r="B10" s="15" t="str">
        <f t="shared" si="0"/>
        <v>NO</v>
      </c>
      <c r="C10" s="16" t="str">
        <f t="shared" si="1"/>
        <v>EBONIA</v>
      </c>
      <c r="D10" s="16" t="str">
        <f t="shared" si="2"/>
        <v>EDWARD</v>
      </c>
    </row>
    <row r="11" spans="1:4" ht="15.75" x14ac:dyDescent="0.3">
      <c r="A11" s="14" t="s">
        <v>98</v>
      </c>
      <c r="B11" s="15" t="str">
        <f t="shared" si="0"/>
        <v>NO</v>
      </c>
      <c r="C11" s="16" t="str">
        <f t="shared" si="1"/>
        <v>ESCOTO</v>
      </c>
      <c r="D11" s="16" t="str">
        <f t="shared" si="2"/>
        <v>HARVIN KENT DHANIEL</v>
      </c>
    </row>
    <row r="12" spans="1:4" ht="15.75" x14ac:dyDescent="0.3">
      <c r="A12" s="14" t="s">
        <v>99</v>
      </c>
      <c r="B12" s="15" t="str">
        <f t="shared" si="0"/>
        <v>NO</v>
      </c>
      <c r="C12" s="16" t="str">
        <f t="shared" si="1"/>
        <v>FERRER</v>
      </c>
      <c r="D12" s="16" t="str">
        <f t="shared" si="2"/>
        <v>LAWRENCE ANTHONY</v>
      </c>
    </row>
    <row r="13" spans="1:4" ht="15.75" x14ac:dyDescent="0.3">
      <c r="A13" s="14" t="s">
        <v>100</v>
      </c>
      <c r="B13" s="15" t="str">
        <f t="shared" si="0"/>
        <v>YES</v>
      </c>
      <c r="C13" s="16" t="str">
        <f t="shared" si="1"/>
        <v>DEL ROSARIO</v>
      </c>
      <c r="D13" s="16" t="str">
        <f t="shared" si="2"/>
        <v>ANGEL MAE</v>
      </c>
    </row>
    <row r="14" spans="1:4" ht="15.75" x14ac:dyDescent="0.3">
      <c r="A14" s="14" t="s">
        <v>101</v>
      </c>
      <c r="B14" s="15" t="str">
        <f t="shared" si="0"/>
        <v>NO</v>
      </c>
      <c r="C14" s="16" t="str">
        <f t="shared" si="1"/>
        <v>GIMPES</v>
      </c>
      <c r="D14" s="16" t="str">
        <f t="shared" si="2"/>
        <v>JASMIN GIEANE</v>
      </c>
    </row>
    <row r="15" spans="1:4" ht="15.75" x14ac:dyDescent="0.3">
      <c r="A15" s="14" t="s">
        <v>102</v>
      </c>
      <c r="B15" s="15" t="str">
        <f t="shared" si="0"/>
        <v>NO</v>
      </c>
      <c r="C15" s="16" t="str">
        <f t="shared" si="1"/>
        <v>HABEL</v>
      </c>
      <c r="D15" s="16" t="str">
        <f t="shared" si="2"/>
        <v>AARON PAUL</v>
      </c>
    </row>
    <row r="16" spans="1:4" ht="15.75" x14ac:dyDescent="0.3">
      <c r="A16" s="14" t="s">
        <v>103</v>
      </c>
      <c r="B16" s="15" t="str">
        <f t="shared" si="0"/>
        <v>NO</v>
      </c>
      <c r="C16" s="16" t="str">
        <f>SUBSTITUTE(TRIM(RIGHT(A16, LEN(A16) - FIND("@", SUBSTITUTE(A16, " ", "@", LEN(A16) - LEN(SUBSTITUTE(A16, " ", "")))))), "_", " ")</f>
        <v>LAGGUI</v>
      </c>
      <c r="D16" s="16" t="str">
        <f t="shared" si="2"/>
        <v>MAC DANIEL</v>
      </c>
    </row>
    <row r="17" spans="1:4" ht="15.75" x14ac:dyDescent="0.3">
      <c r="A17" s="14" t="s">
        <v>104</v>
      </c>
      <c r="B17" s="15" t="str">
        <f t="shared" si="0"/>
        <v>NO</v>
      </c>
      <c r="C17" s="16" t="str">
        <f t="shared" si="1"/>
        <v>LOPEZ</v>
      </c>
      <c r="D17" s="16" t="str">
        <f t="shared" si="2"/>
        <v>EUGENIO ARNE</v>
      </c>
    </row>
    <row r="18" spans="1:4" ht="15.75" x14ac:dyDescent="0.3">
      <c r="A18" s="14" t="s">
        <v>105</v>
      </c>
      <c r="B18" s="15" t="str">
        <f t="shared" si="0"/>
        <v>NO</v>
      </c>
      <c r="C18" s="16" t="str">
        <f t="shared" si="1"/>
        <v>MARCELINO</v>
      </c>
      <c r="D18" s="16" t="str">
        <f t="shared" si="2"/>
        <v>HANNAH MARIE</v>
      </c>
    </row>
    <row r="19" spans="1:4" ht="15.75" x14ac:dyDescent="0.3">
      <c r="A19" s="14" t="s">
        <v>106</v>
      </c>
      <c r="B19" s="15" t="str">
        <f t="shared" si="0"/>
        <v>NO</v>
      </c>
      <c r="C19" s="16" t="str">
        <f t="shared" si="1"/>
        <v>MARQUEZ</v>
      </c>
      <c r="D19" s="16" t="str">
        <f t="shared" si="2"/>
        <v>CEDRIC IVAN</v>
      </c>
    </row>
    <row r="20" spans="1:4" ht="15.75" x14ac:dyDescent="0.3">
      <c r="A20" s="14" t="s">
        <v>107</v>
      </c>
      <c r="B20" s="15" t="str">
        <f t="shared" si="0"/>
        <v>NO</v>
      </c>
      <c r="C20" s="16" t="str">
        <f t="shared" si="1"/>
        <v>MIRAFUENTES</v>
      </c>
      <c r="D20" s="16" t="str">
        <f t="shared" si="2"/>
        <v>SHAINA JANICE</v>
      </c>
    </row>
    <row r="21" spans="1:4" ht="15.75" x14ac:dyDescent="0.3">
      <c r="A21" s="14" t="s">
        <v>108</v>
      </c>
      <c r="B21" s="15" t="str">
        <f t="shared" si="0"/>
        <v>NO</v>
      </c>
      <c r="C21" s="16" t="str">
        <f t="shared" si="1"/>
        <v>OGOT</v>
      </c>
      <c r="D21" s="16" t="str">
        <f t="shared" si="2"/>
        <v>SHAIRA BEATRICE</v>
      </c>
    </row>
    <row r="22" spans="1:4" ht="15.75" x14ac:dyDescent="0.3">
      <c r="A22" s="14" t="s">
        <v>109</v>
      </c>
      <c r="B22" s="15" t="str">
        <f t="shared" si="0"/>
        <v>NO</v>
      </c>
      <c r="C22" s="16" t="str">
        <f t="shared" si="1"/>
        <v>ORIO</v>
      </c>
      <c r="D22" s="16" t="str">
        <f t="shared" si="2"/>
        <v>JOHN VINCENT</v>
      </c>
    </row>
    <row r="23" spans="1:4" ht="15.75" x14ac:dyDescent="0.3">
      <c r="A23" s="14" t="s">
        <v>110</v>
      </c>
      <c r="B23" s="15" t="str">
        <f t="shared" si="0"/>
        <v>NO</v>
      </c>
      <c r="C23" s="16" t="str">
        <f t="shared" si="1"/>
        <v>PADIWAN</v>
      </c>
      <c r="D23" s="16" t="str">
        <f t="shared" si="2"/>
        <v>MARGAUX</v>
      </c>
    </row>
    <row r="24" spans="1:4" ht="15.75" x14ac:dyDescent="0.3">
      <c r="A24" s="14" t="s">
        <v>111</v>
      </c>
      <c r="B24" s="15" t="str">
        <f t="shared" si="0"/>
        <v>NO</v>
      </c>
      <c r="C24" s="16" t="str">
        <f t="shared" si="1"/>
        <v>PAGAYON</v>
      </c>
      <c r="D24" s="16" t="str">
        <f t="shared" si="2"/>
        <v>DANIEL</v>
      </c>
    </row>
    <row r="25" spans="1:4" ht="15.75" x14ac:dyDescent="0.3">
      <c r="A25" s="14" t="s">
        <v>112</v>
      </c>
      <c r="B25" s="15" t="str">
        <f t="shared" si="0"/>
        <v>NO</v>
      </c>
      <c r="C25" s="16" t="str">
        <f t="shared" si="1"/>
        <v>PANGANIBAN</v>
      </c>
      <c r="D25" s="16" t="str">
        <f t="shared" si="2"/>
        <v>JASPER RIGEL</v>
      </c>
    </row>
    <row r="26" spans="1:4" ht="15.75" x14ac:dyDescent="0.3">
      <c r="A26" s="14" t="s">
        <v>113</v>
      </c>
      <c r="B26" s="15" t="str">
        <f t="shared" si="0"/>
        <v>YES</v>
      </c>
      <c r="C26" s="16" t="str">
        <f t="shared" si="1"/>
        <v>DELOS REYES</v>
      </c>
      <c r="D26" s="16" t="str">
        <f t="shared" si="2"/>
        <v>JEROME PATOTOY</v>
      </c>
    </row>
    <row r="27" spans="1:4" x14ac:dyDescent="0.25">
      <c r="B27" s="17"/>
      <c r="C27" s="17"/>
      <c r="D27" s="17"/>
    </row>
  </sheetData>
  <conditionalFormatting sqref="B2:B26">
    <cfRule type="cellIs" dxfId="2" priority="1" operator="equal">
      <formula>"YES"</formula>
    </cfRule>
    <cfRule type="cellIs" dxfId="1" priority="2" operator="equal">
      <formula>FALSE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K6" sqref="K6"/>
    </sheetView>
  </sheetViews>
  <sheetFormatPr defaultRowHeight="15" customHeight="1" x14ac:dyDescent="0.25"/>
  <cols>
    <col min="1" max="1" width="44.85546875" style="3" bestFit="1" customWidth="1"/>
    <col min="2" max="2" width="20.85546875" style="3" bestFit="1" customWidth="1"/>
    <col min="3" max="3" width="14.140625" style="3" customWidth="1"/>
    <col min="4" max="4" width="38.28515625" style="3" bestFit="1" customWidth="1"/>
    <col min="5" max="5" width="22.140625" style="3" customWidth="1"/>
    <col min="6" max="6" width="19.5703125" style="3" bestFit="1" customWidth="1"/>
    <col min="7" max="7" width="15.5703125" style="3" customWidth="1"/>
    <col min="8" max="16384" width="9.140625" style="3"/>
  </cols>
  <sheetData>
    <row r="1" spans="1:7" ht="26.25" customHeight="1" x14ac:dyDescent="0.25">
      <c r="A1" s="8" t="s">
        <v>127</v>
      </c>
      <c r="B1" s="2" t="s">
        <v>128</v>
      </c>
      <c r="C1" s="2" t="s">
        <v>129</v>
      </c>
      <c r="D1" s="2" t="s">
        <v>130</v>
      </c>
      <c r="E1" s="8" t="s">
        <v>124</v>
      </c>
      <c r="F1" s="8" t="s">
        <v>131</v>
      </c>
      <c r="G1" s="8" t="s">
        <v>123</v>
      </c>
    </row>
    <row r="2" spans="1:7" ht="15" customHeight="1" x14ac:dyDescent="0.25">
      <c r="A2" s="9" t="s">
        <v>41</v>
      </c>
      <c r="B2" s="10">
        <f>IFERROR(FIND(".", A2), 0)</f>
        <v>14</v>
      </c>
      <c r="C2" s="10" t="str">
        <f>IF(ISNUMBER(FIND(".", A2)), "YES", "NO")</f>
        <v>YES</v>
      </c>
      <c r="D2" s="10" t="str">
        <f>IF(C2="YES", MID(A2, B2 - 2, 3), TRIM(RIGHT(SUBSTITUTE(A2, " ", REPT(" ", 100)), 100)))</f>
        <v xml:space="preserve"> D.</v>
      </c>
      <c r="E2" s="11" t="str">
        <f>IF(ISNUMBER(FIND(".",A2)),
    LEFT(A2,FIND(".",A2)-2),
    LEFT(A2,LEN(A2)-LEN(TRIM(RIGHT(SUBSTITUTE(A2," ",REPT(" ",99)),99))))
)</f>
        <v xml:space="preserve">JOHN CARLOS </v>
      </c>
      <c r="F2" s="11" t="str">
        <f>IFERROR(TRIM(MID(A2,FIND(".",A2)-1,2)),"#")</f>
        <v>D.</v>
      </c>
      <c r="G2" s="11" t="str">
        <f>TRIM(SUBSTITUTE(SUBSTITUTE(A2,E2,""),F2,""))</f>
        <v>DELA CRUZ</v>
      </c>
    </row>
    <row r="3" spans="1:7" ht="15" customHeight="1" x14ac:dyDescent="0.25">
      <c r="A3" s="9" t="s">
        <v>24</v>
      </c>
      <c r="B3" s="10">
        <f t="shared" ref="B3:B26" si="0">IFERROR(FIND(".", A3), 0)</f>
        <v>12</v>
      </c>
      <c r="C3" s="10" t="str">
        <f t="shared" ref="C3:C26" si="1">IF(ISNUMBER(FIND(".", A3)), "YES", "NO")</f>
        <v>YES</v>
      </c>
      <c r="D3" s="10" t="str">
        <f t="shared" ref="D3:D26" si="2">IF(C3="YES", MID(A3, B3 - 2, 3), TRIM(RIGHT(SUBSTITUTE(A3, " ", REPT(" ", 100)), 100)))</f>
        <v xml:space="preserve"> M.</v>
      </c>
      <c r="E3" s="11" t="str">
        <f t="shared" ref="E3:E26" si="3">IF(ISNUMBER(FIND(".",A3)),
    LEFT(A3,FIND(".",A3)-2),
    LEFT(A3,LEN(A3)-LEN(TRIM(RIGHT(SUBSTITUTE(A3," ",REPT(" ",99)),99))))
)</f>
        <v xml:space="preserve">ALEN MIRC </v>
      </c>
      <c r="F3" s="11" t="str">
        <f t="shared" ref="F3:F26" si="4">IFERROR(TRIM(MID(A3,FIND(".",A3)-1,2)),"#")</f>
        <v>M.</v>
      </c>
      <c r="G3" s="11" t="str">
        <f t="shared" ref="G3:G26" si="5">TRIM(SUBSTITUTE(SUBSTITUTE(A3,E3,""),F3,""))</f>
        <v>BAÑEZ</v>
      </c>
    </row>
    <row r="4" spans="1:7" ht="15" customHeight="1" x14ac:dyDescent="0.25">
      <c r="A4" s="9" t="s">
        <v>118</v>
      </c>
      <c r="B4" s="10">
        <f t="shared" si="0"/>
        <v>13</v>
      </c>
      <c r="C4" s="10" t="str">
        <f t="shared" si="1"/>
        <v>YES</v>
      </c>
      <c r="D4" s="10" t="str">
        <f t="shared" si="2"/>
        <v xml:space="preserve"> N.</v>
      </c>
      <c r="E4" s="11" t="str">
        <f t="shared" si="3"/>
        <v xml:space="preserve">RYAN CLARK </v>
      </c>
      <c r="F4" s="11" t="str">
        <f t="shared" si="4"/>
        <v>N.</v>
      </c>
      <c r="G4" s="11" t="str">
        <f t="shared" si="5"/>
        <v>BAUTISTA</v>
      </c>
    </row>
    <row r="5" spans="1:7" ht="15" customHeight="1" x14ac:dyDescent="0.25">
      <c r="A5" s="9" t="s">
        <v>25</v>
      </c>
      <c r="B5" s="10">
        <f t="shared" si="0"/>
        <v>16</v>
      </c>
      <c r="C5" s="10" t="str">
        <f t="shared" si="1"/>
        <v>YES</v>
      </c>
      <c r="D5" s="10" t="str">
        <f t="shared" si="2"/>
        <v xml:space="preserve"> J.</v>
      </c>
      <c r="E5" s="11" t="str">
        <f t="shared" si="3"/>
        <v xml:space="preserve">CHRISTIAN JAY </v>
      </c>
      <c r="F5" s="11" t="str">
        <f t="shared" si="4"/>
        <v>J.</v>
      </c>
      <c r="G5" s="11" t="str">
        <f t="shared" si="5"/>
        <v>BAYABAN</v>
      </c>
    </row>
    <row r="6" spans="1:7" ht="15" customHeight="1" x14ac:dyDescent="0.25">
      <c r="A6" s="9" t="s">
        <v>14</v>
      </c>
      <c r="B6" s="10">
        <f t="shared" si="0"/>
        <v>0</v>
      </c>
      <c r="C6" s="10" t="str">
        <f t="shared" si="1"/>
        <v>NO</v>
      </c>
      <c r="D6" s="10" t="str">
        <f t="shared" si="2"/>
        <v>CALADO</v>
      </c>
      <c r="E6" s="11" t="str">
        <f t="shared" si="3"/>
        <v xml:space="preserve">JOHN PHILIP </v>
      </c>
      <c r="F6" s="11" t="str">
        <f t="shared" si="4"/>
        <v>#</v>
      </c>
      <c r="G6" s="11" t="str">
        <f t="shared" si="5"/>
        <v>CALADO</v>
      </c>
    </row>
    <row r="7" spans="1:7" ht="15" customHeight="1" x14ac:dyDescent="0.25">
      <c r="A7" s="9" t="s">
        <v>26</v>
      </c>
      <c r="B7" s="10">
        <f t="shared" si="0"/>
        <v>10</v>
      </c>
      <c r="C7" s="10" t="str">
        <f t="shared" si="1"/>
        <v>YES</v>
      </c>
      <c r="D7" s="10" t="str">
        <f t="shared" si="2"/>
        <v xml:space="preserve"> F.</v>
      </c>
      <c r="E7" s="11" t="str">
        <f t="shared" si="3"/>
        <v xml:space="preserve">LORELYN </v>
      </c>
      <c r="F7" s="11" t="str">
        <f t="shared" si="4"/>
        <v>F.</v>
      </c>
      <c r="G7" s="11" t="str">
        <f t="shared" si="5"/>
        <v>CAMPUTO</v>
      </c>
    </row>
    <row r="8" spans="1:7" ht="15" customHeight="1" x14ac:dyDescent="0.25">
      <c r="A8" s="9" t="s">
        <v>27</v>
      </c>
      <c r="B8" s="10">
        <f t="shared" si="0"/>
        <v>9</v>
      </c>
      <c r="C8" s="10" t="str">
        <f t="shared" si="1"/>
        <v>YES</v>
      </c>
      <c r="D8" s="10" t="str">
        <f t="shared" si="2"/>
        <v xml:space="preserve"> D.</v>
      </c>
      <c r="E8" s="11" t="str">
        <f t="shared" si="3"/>
        <v xml:space="preserve">CHERRY </v>
      </c>
      <c r="F8" s="11" t="str">
        <f t="shared" si="4"/>
        <v>D.</v>
      </c>
      <c r="G8" s="11" t="str">
        <f t="shared" si="5"/>
        <v>CANTUBA III</v>
      </c>
    </row>
    <row r="9" spans="1:7" ht="15" customHeight="1" x14ac:dyDescent="0.25">
      <c r="A9" s="9" t="s">
        <v>28</v>
      </c>
      <c r="B9" s="10">
        <f t="shared" si="0"/>
        <v>14</v>
      </c>
      <c r="C9" s="10" t="str">
        <f t="shared" si="1"/>
        <v>YES</v>
      </c>
      <c r="D9" s="10" t="str">
        <f t="shared" si="2"/>
        <v xml:space="preserve"> V.</v>
      </c>
      <c r="E9" s="11" t="str">
        <f t="shared" si="3"/>
        <v xml:space="preserve">DASTIN JOHN </v>
      </c>
      <c r="F9" s="11" t="str">
        <f t="shared" si="4"/>
        <v>V.</v>
      </c>
      <c r="G9" s="11" t="str">
        <f t="shared" si="5"/>
        <v>CONTENTO</v>
      </c>
    </row>
    <row r="10" spans="1:7" ht="15" customHeight="1" x14ac:dyDescent="0.25">
      <c r="A10" s="9" t="s">
        <v>29</v>
      </c>
      <c r="B10" s="10">
        <f t="shared" si="0"/>
        <v>12</v>
      </c>
      <c r="C10" s="10" t="str">
        <f t="shared" si="1"/>
        <v>YES</v>
      </c>
      <c r="D10" s="10" t="str">
        <f t="shared" si="2"/>
        <v xml:space="preserve"> D.</v>
      </c>
      <c r="E10" s="11" t="str">
        <f t="shared" si="3"/>
        <v xml:space="preserve">VICTORINO </v>
      </c>
      <c r="F10" s="11" t="str">
        <f t="shared" si="4"/>
        <v>D.</v>
      </c>
      <c r="G10" s="11" t="str">
        <f t="shared" si="5"/>
        <v>DAYAO</v>
      </c>
    </row>
    <row r="11" spans="1:7" ht="15" customHeight="1" x14ac:dyDescent="0.25">
      <c r="A11" s="9" t="s">
        <v>30</v>
      </c>
      <c r="B11" s="10">
        <f t="shared" si="0"/>
        <v>14</v>
      </c>
      <c r="C11" s="10" t="str">
        <f t="shared" si="1"/>
        <v>YES</v>
      </c>
      <c r="D11" s="10" t="str">
        <f t="shared" si="2"/>
        <v xml:space="preserve"> V.</v>
      </c>
      <c r="E11" s="11" t="str">
        <f t="shared" si="3"/>
        <v xml:space="preserve">MARK ANGELO </v>
      </c>
      <c r="F11" s="11" t="str">
        <f t="shared" si="4"/>
        <v>V.</v>
      </c>
      <c r="G11" s="11" t="str">
        <f t="shared" si="5"/>
        <v>ESCANLAR</v>
      </c>
    </row>
    <row r="12" spans="1:7" ht="15" customHeight="1" x14ac:dyDescent="0.25">
      <c r="A12" s="9" t="s">
        <v>31</v>
      </c>
      <c r="B12" s="10">
        <f t="shared" si="0"/>
        <v>9</v>
      </c>
      <c r="C12" s="10" t="str">
        <f t="shared" si="1"/>
        <v>YES</v>
      </c>
      <c r="D12" s="10" t="str">
        <f>IF(C12="YES", MID(A12, B12 - 2, 3), TRIM(RIGHT(SUBSTITUTE(A12, " ", REPT(" ", 100)), 100)))</f>
        <v xml:space="preserve"> B.</v>
      </c>
      <c r="E12" s="11" t="str">
        <f t="shared" si="3"/>
        <v xml:space="preserve">CLAIRE </v>
      </c>
      <c r="F12" s="11" t="str">
        <f t="shared" si="4"/>
        <v>B.</v>
      </c>
      <c r="G12" s="11" t="str">
        <f t="shared" si="5"/>
        <v>FELICIANO</v>
      </c>
    </row>
    <row r="13" spans="1:7" ht="15" customHeight="1" x14ac:dyDescent="0.25">
      <c r="A13" s="9" t="s">
        <v>32</v>
      </c>
      <c r="B13" s="10">
        <f t="shared" si="0"/>
        <v>9</v>
      </c>
      <c r="C13" s="10" t="str">
        <f t="shared" si="1"/>
        <v>YES</v>
      </c>
      <c r="D13" s="10" t="str">
        <f t="shared" si="2"/>
        <v xml:space="preserve"> S.</v>
      </c>
      <c r="E13" s="11" t="str">
        <f t="shared" si="3"/>
        <v xml:space="preserve">ALECKS </v>
      </c>
      <c r="F13" s="11" t="str">
        <f t="shared" si="4"/>
        <v>S.</v>
      </c>
      <c r="G13" s="11" t="str">
        <f t="shared" si="5"/>
        <v>FREYRA</v>
      </c>
    </row>
    <row r="14" spans="1:7" ht="15" customHeight="1" x14ac:dyDescent="0.25">
      <c r="A14" s="9" t="s">
        <v>33</v>
      </c>
      <c r="B14" s="10">
        <f t="shared" si="0"/>
        <v>13</v>
      </c>
      <c r="C14" s="10" t="str">
        <f t="shared" si="1"/>
        <v>YES</v>
      </c>
      <c r="D14" s="10" t="str">
        <f t="shared" si="2"/>
        <v xml:space="preserve"> S.</v>
      </c>
      <c r="E14" s="11" t="str">
        <f t="shared" si="3"/>
        <v xml:space="preserve">JERVIN SAM </v>
      </c>
      <c r="F14" s="11" t="str">
        <f t="shared" si="4"/>
        <v>S.</v>
      </c>
      <c r="G14" s="11" t="str">
        <f t="shared" si="5"/>
        <v>GAMITIN</v>
      </c>
    </row>
    <row r="15" spans="1:7" ht="15" customHeight="1" x14ac:dyDescent="0.25">
      <c r="A15" s="9" t="s">
        <v>42</v>
      </c>
      <c r="B15" s="10">
        <f t="shared" si="0"/>
        <v>0</v>
      </c>
      <c r="C15" s="10" t="str">
        <f t="shared" si="1"/>
        <v>NO</v>
      </c>
      <c r="D15" s="10" t="str">
        <f t="shared" si="2"/>
        <v>GOLIS</v>
      </c>
      <c r="E15" s="11" t="str">
        <f t="shared" si="3"/>
        <v xml:space="preserve">CHARLIE JERICHO </v>
      </c>
      <c r="F15" s="11" t="str">
        <f t="shared" si="4"/>
        <v>#</v>
      </c>
      <c r="G15" s="11" t="str">
        <f t="shared" si="5"/>
        <v>GOLIS</v>
      </c>
    </row>
    <row r="16" spans="1:7" ht="15" customHeight="1" x14ac:dyDescent="0.25">
      <c r="A16" s="9" t="s">
        <v>34</v>
      </c>
      <c r="B16" s="10">
        <f t="shared" si="0"/>
        <v>14</v>
      </c>
      <c r="C16" s="10" t="str">
        <f t="shared" si="1"/>
        <v>YES</v>
      </c>
      <c r="D16" s="10" t="str">
        <f t="shared" si="2"/>
        <v xml:space="preserve"> R.</v>
      </c>
      <c r="E16" s="11" t="str">
        <f t="shared" si="3"/>
        <v xml:space="preserve">APRIL MIKEE </v>
      </c>
      <c r="F16" s="11" t="str">
        <f t="shared" si="4"/>
        <v>R.</v>
      </c>
      <c r="G16" s="11" t="str">
        <f t="shared" si="5"/>
        <v>JOCO</v>
      </c>
    </row>
    <row r="17" spans="1:7" ht="15" customHeight="1" x14ac:dyDescent="0.25">
      <c r="A17" s="9" t="s">
        <v>114</v>
      </c>
      <c r="B17" s="10">
        <f t="shared" si="0"/>
        <v>9</v>
      </c>
      <c r="C17" s="10" t="str">
        <f t="shared" si="1"/>
        <v>YES</v>
      </c>
      <c r="D17" s="10" t="str">
        <f t="shared" si="2"/>
        <v xml:space="preserve"> I.</v>
      </c>
      <c r="E17" s="11" t="str">
        <f t="shared" si="3"/>
        <v xml:space="preserve">JEREMY </v>
      </c>
      <c r="F17" s="11" t="str">
        <f t="shared" si="4"/>
        <v>I.</v>
      </c>
      <c r="G17" s="11" t="str">
        <f t="shared" si="5"/>
        <v>MAGNAYE JR</v>
      </c>
    </row>
    <row r="18" spans="1:7" ht="15" customHeight="1" x14ac:dyDescent="0.25">
      <c r="A18" s="9" t="s">
        <v>35</v>
      </c>
      <c r="B18" s="10">
        <f t="shared" si="0"/>
        <v>18</v>
      </c>
      <c r="C18" s="10" t="str">
        <f t="shared" si="1"/>
        <v>YES</v>
      </c>
      <c r="D18" s="10" t="str">
        <f t="shared" si="2"/>
        <v xml:space="preserve"> M.</v>
      </c>
      <c r="E18" s="11" t="str">
        <f>IF(ISNUMBER(FIND(".",A18)),
    LEFT(A18,FIND(".",A18)-2),
    LEFT(A18,LEN(A18)-LEN(TRIM(RIGHT(SUBSTITUTE(A18," ",REPT(" ",99)),99))))
)</f>
        <v xml:space="preserve">JOSHUA IAN ROIE </v>
      </c>
      <c r="F18" s="11" t="str">
        <f t="shared" si="4"/>
        <v>M.</v>
      </c>
      <c r="G18" s="11" t="str">
        <f t="shared" si="5"/>
        <v>MAÑALAC</v>
      </c>
    </row>
    <row r="19" spans="1:7" ht="15" customHeight="1" x14ac:dyDescent="0.25">
      <c r="A19" s="9" t="s">
        <v>115</v>
      </c>
      <c r="B19" s="10">
        <f t="shared" si="0"/>
        <v>11</v>
      </c>
      <c r="C19" s="10" t="str">
        <f t="shared" si="1"/>
        <v>YES</v>
      </c>
      <c r="D19" s="10" t="str">
        <f t="shared" si="2"/>
        <v xml:space="preserve"> S.</v>
      </c>
      <c r="E19" s="11" t="str">
        <f t="shared" si="3"/>
        <v xml:space="preserve">MA SOFIA </v>
      </c>
      <c r="F19" s="11" t="str">
        <f t="shared" si="4"/>
        <v>S.</v>
      </c>
      <c r="G19" s="11" t="str">
        <f t="shared" si="5"/>
        <v>MORA</v>
      </c>
    </row>
    <row r="20" spans="1:7" ht="15" customHeight="1" x14ac:dyDescent="0.25">
      <c r="A20" s="9" t="s">
        <v>43</v>
      </c>
      <c r="B20" s="10">
        <f t="shared" si="0"/>
        <v>0</v>
      </c>
      <c r="C20" s="10" t="str">
        <f t="shared" si="1"/>
        <v>NO</v>
      </c>
      <c r="D20" s="10" t="str">
        <f t="shared" si="2"/>
        <v>OCAMPO</v>
      </c>
      <c r="E20" s="11" t="str">
        <f t="shared" si="3"/>
        <v xml:space="preserve">AIRON NIÑO JUSTIN </v>
      </c>
      <c r="F20" s="11" t="str">
        <f t="shared" si="4"/>
        <v>#</v>
      </c>
      <c r="G20" s="11" t="str">
        <f t="shared" si="5"/>
        <v>OCAMPO</v>
      </c>
    </row>
    <row r="21" spans="1:7" ht="15" customHeight="1" x14ac:dyDescent="0.25">
      <c r="A21" s="9" t="s">
        <v>36</v>
      </c>
      <c r="B21" s="10">
        <f t="shared" si="0"/>
        <v>15</v>
      </c>
      <c r="C21" s="10" t="str">
        <f t="shared" si="1"/>
        <v>YES</v>
      </c>
      <c r="D21" s="10" t="str">
        <f>IF(C21="YES", MID(A21, B21 - 2, 3), TRIM(RIGHT(SUBSTITUTE(A21, " ", REPT(" ", 100)), 100)))</f>
        <v xml:space="preserve"> M.</v>
      </c>
      <c r="E21" s="11" t="str">
        <f>IF(ISNUMBER(FIND(".",A21)),
    LEFT(A21,FIND(".",A21)-2),
    LEFT(A21,LEN(A21)-LEN(TRIM(RIGHT(SUBSTITUTE(A21," ",REPT(" ",99)),99))))
)</f>
        <v xml:space="preserve">NEIL PATRICK </v>
      </c>
      <c r="F21" s="11" t="str">
        <f t="shared" si="4"/>
        <v>M.</v>
      </c>
      <c r="G21" s="11" t="str">
        <f t="shared" si="5"/>
        <v>PADRON</v>
      </c>
    </row>
    <row r="22" spans="1:7" ht="15" customHeight="1" x14ac:dyDescent="0.25">
      <c r="A22" s="9" t="s">
        <v>37</v>
      </c>
      <c r="B22" s="10">
        <f t="shared" si="0"/>
        <v>15</v>
      </c>
      <c r="C22" s="10" t="str">
        <f t="shared" si="1"/>
        <v>YES</v>
      </c>
      <c r="D22" s="10" t="str">
        <f t="shared" si="2"/>
        <v xml:space="preserve"> G.</v>
      </c>
      <c r="E22" s="11" t="str">
        <f t="shared" si="3"/>
        <v xml:space="preserve">JOHANES MARK </v>
      </c>
      <c r="F22" s="11" t="str">
        <f t="shared" si="4"/>
        <v>G.</v>
      </c>
      <c r="G22" s="11" t="str">
        <f t="shared" si="5"/>
        <v>PANIS</v>
      </c>
    </row>
    <row r="23" spans="1:7" ht="15" customHeight="1" x14ac:dyDescent="0.25">
      <c r="A23" s="9" t="s">
        <v>38</v>
      </c>
      <c r="B23" s="10">
        <f t="shared" si="0"/>
        <v>15</v>
      </c>
      <c r="C23" s="10" t="str">
        <f t="shared" si="1"/>
        <v>YES</v>
      </c>
      <c r="D23" s="10" t="str">
        <f t="shared" si="2"/>
        <v xml:space="preserve"> I.</v>
      </c>
      <c r="E23" s="11" t="str">
        <f t="shared" si="3"/>
        <v xml:space="preserve">GLAIZA MARIE </v>
      </c>
      <c r="F23" s="11" t="str">
        <f t="shared" si="4"/>
        <v>I.</v>
      </c>
      <c r="G23" s="11" t="str">
        <f>TRIM(SUBSTITUTE(SUBSTITUTE(A23,E23,""),F23,""))</f>
        <v>PEÑARANDA</v>
      </c>
    </row>
    <row r="24" spans="1:7" ht="15" customHeight="1" x14ac:dyDescent="0.25">
      <c r="A24" s="9" t="s">
        <v>39</v>
      </c>
      <c r="B24" s="10">
        <f t="shared" si="0"/>
        <v>18</v>
      </c>
      <c r="C24" s="10" t="str">
        <f t="shared" si="1"/>
        <v>YES</v>
      </c>
      <c r="D24" s="10" t="str">
        <f t="shared" si="2"/>
        <v xml:space="preserve"> O.</v>
      </c>
      <c r="E24" s="11" t="str">
        <f t="shared" si="3"/>
        <v xml:space="preserve">RALPH ALLENDREY </v>
      </c>
      <c r="F24" s="11" t="str">
        <f t="shared" si="4"/>
        <v>O.</v>
      </c>
      <c r="G24" s="11" t="str">
        <f t="shared" si="5"/>
        <v>PRIEL</v>
      </c>
    </row>
    <row r="25" spans="1:7" ht="15" customHeight="1" x14ac:dyDescent="0.25">
      <c r="A25" s="9" t="s">
        <v>40</v>
      </c>
      <c r="B25" s="10">
        <f t="shared" si="0"/>
        <v>8</v>
      </c>
      <c r="C25" s="10" t="str">
        <f t="shared" si="1"/>
        <v>YES</v>
      </c>
      <c r="D25" s="10" t="str">
        <f t="shared" si="2"/>
        <v xml:space="preserve"> V.</v>
      </c>
      <c r="E25" s="11" t="str">
        <f t="shared" si="3"/>
        <v xml:space="preserve">NICKO </v>
      </c>
      <c r="F25" s="11" t="str">
        <f t="shared" si="4"/>
        <v>V.</v>
      </c>
      <c r="G25" s="11" t="str">
        <f t="shared" si="5"/>
        <v>REANZARES</v>
      </c>
    </row>
    <row r="26" spans="1:7" ht="15" customHeight="1" x14ac:dyDescent="0.25">
      <c r="A26" s="9" t="s">
        <v>116</v>
      </c>
      <c r="B26" s="10">
        <f t="shared" si="0"/>
        <v>0</v>
      </c>
      <c r="C26" s="10" t="str">
        <f t="shared" si="1"/>
        <v>NO</v>
      </c>
      <c r="D26" s="10" t="str">
        <f t="shared" si="2"/>
        <v>REYES</v>
      </c>
      <c r="E26" s="11" t="str">
        <f t="shared" si="3"/>
        <v xml:space="preserve">CARL MATHEW DELOS </v>
      </c>
      <c r="F26" s="11" t="str">
        <f t="shared" si="4"/>
        <v>#</v>
      </c>
      <c r="G26" s="11" t="str">
        <f t="shared" si="5"/>
        <v>REYES</v>
      </c>
    </row>
  </sheetData>
  <conditionalFormatting sqref="C2:C26">
    <cfRule type="cellIs" dxfId="0" priority="1" operator="equal">
      <formula>"No"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"/>
  <sheetViews>
    <sheetView tabSelected="1" zoomScale="95" zoomScaleNormal="95" workbookViewId="0">
      <selection activeCell="J1" sqref="J1"/>
    </sheetView>
  </sheetViews>
  <sheetFormatPr defaultRowHeight="15" customHeight="1" x14ac:dyDescent="0.25"/>
  <cols>
    <col min="1" max="1" width="46.7109375" style="3" bestFit="1" customWidth="1"/>
    <col min="2" max="2" width="31.85546875" style="3" bestFit="1" customWidth="1"/>
    <col min="3" max="3" width="26.28515625" style="3" bestFit="1" customWidth="1"/>
    <col min="4" max="4" width="18.140625" style="3" bestFit="1" customWidth="1"/>
    <col min="5" max="5" width="31.5703125" style="3" bestFit="1" customWidth="1"/>
    <col min="6" max="6" width="17.5703125" style="3" customWidth="1"/>
    <col min="7" max="7" width="16.85546875" style="3" customWidth="1"/>
    <col min="8" max="8" width="19.28515625" style="3" customWidth="1"/>
    <col min="9" max="16384" width="9.140625" style="3"/>
  </cols>
  <sheetData>
    <row r="1" spans="1:8" ht="24" customHeight="1" x14ac:dyDescent="0.25">
      <c r="A1" s="1" t="s">
        <v>132</v>
      </c>
      <c r="B1" s="1" t="s">
        <v>133</v>
      </c>
      <c r="C1" s="2" t="s">
        <v>134</v>
      </c>
      <c r="D1" s="2" t="s">
        <v>135</v>
      </c>
      <c r="E1" s="2" t="s">
        <v>136</v>
      </c>
      <c r="F1" s="1" t="s">
        <v>137</v>
      </c>
      <c r="G1" s="1" t="s">
        <v>138</v>
      </c>
      <c r="H1" s="1" t="s">
        <v>139</v>
      </c>
    </row>
    <row r="2" spans="1:8" ht="15" customHeight="1" x14ac:dyDescent="0.25">
      <c r="A2" s="4" t="s">
        <v>44</v>
      </c>
      <c r="B2" s="5" t="str">
        <f>TRIM(LEFT(A2,FIND("(",A2)-1))</f>
        <v>George Washington</v>
      </c>
      <c r="C2" s="6">
        <f>LEN(B2)</f>
        <v>17</v>
      </c>
      <c r="D2" s="6" t="str">
        <f>TRIM(MID(A2,FIND("(",A2),FIND(")",A2)-FIND("(",A2)+1))</f>
        <v>(1789-1797)</v>
      </c>
      <c r="E2" s="6" t="str">
        <f>SUBSTITUTE(SUBSTITUTE(D2,"(",""),")","")</f>
        <v>1789-1797</v>
      </c>
      <c r="F2" s="7" t="str">
        <f>LEFT(E2,4)</f>
        <v>1789</v>
      </c>
      <c r="G2" s="7" t="str">
        <f>IF(RIGHT(E2,7)="Present", "Present", RIGHT(E2,4))</f>
        <v>1797</v>
      </c>
      <c r="H2" s="7">
        <f ca="1">IF(G2="Present", YEAR(TODAY()) - F2, G2 - F2)</f>
        <v>8</v>
      </c>
    </row>
    <row r="3" spans="1:8" ht="15" customHeight="1" x14ac:dyDescent="0.25">
      <c r="A3" s="4" t="s">
        <v>45</v>
      </c>
      <c r="B3" s="5" t="str">
        <f t="shared" ref="B3:B48" si="0">TRIM(LEFT(A3,FIND("(",A3)-1))</f>
        <v>John Adams</v>
      </c>
      <c r="C3" s="6">
        <f t="shared" ref="C3:C48" si="1">LEN(B3)</f>
        <v>10</v>
      </c>
      <c r="D3" s="6" t="str">
        <f t="shared" ref="D3:D48" si="2">TRIM(MID(A3,FIND("(",A3),FIND(")",A3)-FIND("(",A3)+1))</f>
        <v>(1797-1801)</v>
      </c>
      <c r="E3" s="6" t="str">
        <f t="shared" ref="E3:E48" si="3">SUBSTITUTE(SUBSTITUTE(D3,"(",""),")","")</f>
        <v>1797-1801</v>
      </c>
      <c r="F3" s="7" t="str">
        <f t="shared" ref="F3:F48" si="4">LEFT(E3,4)</f>
        <v>1797</v>
      </c>
      <c r="G3" s="7" t="str">
        <f t="shared" ref="G3:G48" si="5">IF(RIGHT(E3,7)="Present", "Present", RIGHT(E3,4))</f>
        <v>1801</v>
      </c>
      <c r="H3" s="7">
        <f t="shared" ref="H3:H47" ca="1" si="6">IF(G3="Present", YEAR(TODAY()) - F3, G3 - F3)</f>
        <v>4</v>
      </c>
    </row>
    <row r="4" spans="1:8" ht="15" customHeight="1" x14ac:dyDescent="0.25">
      <c r="A4" s="4" t="s">
        <v>46</v>
      </c>
      <c r="B4" s="5" t="str">
        <f t="shared" si="0"/>
        <v>Thomas Jefferson</v>
      </c>
      <c r="C4" s="6">
        <f t="shared" si="1"/>
        <v>16</v>
      </c>
      <c r="D4" s="6" t="str">
        <f t="shared" si="2"/>
        <v>(1801-1809)</v>
      </c>
      <c r="E4" s="6" t="str">
        <f t="shared" si="3"/>
        <v>1801-1809</v>
      </c>
      <c r="F4" s="7" t="str">
        <f t="shared" si="4"/>
        <v>1801</v>
      </c>
      <c r="G4" s="7" t="str">
        <f t="shared" si="5"/>
        <v>1809</v>
      </c>
      <c r="H4" s="7">
        <f t="shared" ca="1" si="6"/>
        <v>8</v>
      </c>
    </row>
    <row r="5" spans="1:8" ht="15" customHeight="1" x14ac:dyDescent="0.25">
      <c r="A5" s="4" t="s">
        <v>47</v>
      </c>
      <c r="B5" s="5" t="str">
        <f t="shared" si="0"/>
        <v>James Madison</v>
      </c>
      <c r="C5" s="6">
        <f t="shared" si="1"/>
        <v>13</v>
      </c>
      <c r="D5" s="6" t="str">
        <f>TRIM(MID(A5,FIND("(",A5),FIND(")",A5)-FIND("(",A5)+1))</f>
        <v>(1809-1817)</v>
      </c>
      <c r="E5" s="6" t="str">
        <f t="shared" si="3"/>
        <v>1809-1817</v>
      </c>
      <c r="F5" s="7" t="str">
        <f t="shared" si="4"/>
        <v>1809</v>
      </c>
      <c r="G5" s="7" t="str">
        <f t="shared" si="5"/>
        <v>1817</v>
      </c>
      <c r="H5" s="7">
        <f t="shared" ca="1" si="6"/>
        <v>8</v>
      </c>
    </row>
    <row r="6" spans="1:8" ht="15" customHeight="1" x14ac:dyDescent="0.25">
      <c r="A6" s="4" t="s">
        <v>48</v>
      </c>
      <c r="B6" s="5" t="str">
        <f t="shared" si="0"/>
        <v>James Monroe</v>
      </c>
      <c r="C6" s="6">
        <f t="shared" si="1"/>
        <v>12</v>
      </c>
      <c r="D6" s="6" t="str">
        <f t="shared" si="2"/>
        <v>(1817-1825)</v>
      </c>
      <c r="E6" s="6" t="str">
        <f t="shared" si="3"/>
        <v>1817-1825</v>
      </c>
      <c r="F6" s="7" t="str">
        <f t="shared" si="4"/>
        <v>1817</v>
      </c>
      <c r="G6" s="7" t="str">
        <f t="shared" si="5"/>
        <v>1825</v>
      </c>
      <c r="H6" s="7">
        <f t="shared" ca="1" si="6"/>
        <v>8</v>
      </c>
    </row>
    <row r="7" spans="1:8" ht="15" customHeight="1" x14ac:dyDescent="0.25">
      <c r="A7" s="4" t="s">
        <v>49</v>
      </c>
      <c r="B7" s="5" t="str">
        <f t="shared" si="0"/>
        <v>John Quincy Adams</v>
      </c>
      <c r="C7" s="6">
        <f t="shared" si="1"/>
        <v>17</v>
      </c>
      <c r="D7" s="6" t="str">
        <f t="shared" si="2"/>
        <v>(1825-1829)</v>
      </c>
      <c r="E7" s="6" t="str">
        <f t="shared" si="3"/>
        <v>1825-1829</v>
      </c>
      <c r="F7" s="7" t="str">
        <f t="shared" si="4"/>
        <v>1825</v>
      </c>
      <c r="G7" s="7" t="str">
        <f t="shared" si="5"/>
        <v>1829</v>
      </c>
      <c r="H7" s="7">
        <f t="shared" ca="1" si="6"/>
        <v>4</v>
      </c>
    </row>
    <row r="8" spans="1:8" ht="15" customHeight="1" x14ac:dyDescent="0.25">
      <c r="A8" s="4" t="s">
        <v>50</v>
      </c>
      <c r="B8" s="5" t="str">
        <f t="shared" si="0"/>
        <v>Andrew Jackson</v>
      </c>
      <c r="C8" s="6">
        <f t="shared" si="1"/>
        <v>14</v>
      </c>
      <c r="D8" s="6" t="str">
        <f t="shared" si="2"/>
        <v>(1829-1837)</v>
      </c>
      <c r="E8" s="6" t="str">
        <f t="shared" si="3"/>
        <v>1829-1837</v>
      </c>
      <c r="F8" s="7" t="str">
        <f t="shared" si="4"/>
        <v>1829</v>
      </c>
      <c r="G8" s="7" t="str">
        <f t="shared" si="5"/>
        <v>1837</v>
      </c>
      <c r="H8" s="7">
        <f t="shared" ca="1" si="6"/>
        <v>8</v>
      </c>
    </row>
    <row r="9" spans="1:8" ht="15" customHeight="1" x14ac:dyDescent="0.25">
      <c r="A9" s="4" t="s">
        <v>51</v>
      </c>
      <c r="B9" s="5" t="str">
        <f t="shared" si="0"/>
        <v>Martin Van Buren</v>
      </c>
      <c r="C9" s="6">
        <f t="shared" si="1"/>
        <v>16</v>
      </c>
      <c r="D9" s="6" t="str">
        <f t="shared" si="2"/>
        <v>(1837-1841)</v>
      </c>
      <c r="E9" s="6" t="str">
        <f t="shared" si="3"/>
        <v>1837-1841</v>
      </c>
      <c r="F9" s="7" t="str">
        <f t="shared" si="4"/>
        <v>1837</v>
      </c>
      <c r="G9" s="7" t="str">
        <f t="shared" si="5"/>
        <v>1841</v>
      </c>
      <c r="H9" s="7">
        <f t="shared" ca="1" si="6"/>
        <v>4</v>
      </c>
    </row>
    <row r="10" spans="1:8" ht="15" customHeight="1" x14ac:dyDescent="0.25">
      <c r="A10" s="4" t="s">
        <v>52</v>
      </c>
      <c r="B10" s="5" t="str">
        <f t="shared" si="0"/>
        <v>William Henry Harrison</v>
      </c>
      <c r="C10" s="6">
        <f t="shared" si="1"/>
        <v>22</v>
      </c>
      <c r="D10" s="6" t="str">
        <f t="shared" si="2"/>
        <v>(1841)</v>
      </c>
      <c r="E10" s="6" t="str">
        <f t="shared" si="3"/>
        <v>1841</v>
      </c>
      <c r="F10" s="7" t="str">
        <f t="shared" si="4"/>
        <v>1841</v>
      </c>
      <c r="G10" s="7" t="str">
        <f t="shared" si="5"/>
        <v>1841</v>
      </c>
      <c r="H10" s="7">
        <f t="shared" ca="1" si="6"/>
        <v>0</v>
      </c>
    </row>
    <row r="11" spans="1:8" ht="15" customHeight="1" x14ac:dyDescent="0.25">
      <c r="A11" s="4" t="s">
        <v>53</v>
      </c>
      <c r="B11" s="5" t="str">
        <f t="shared" si="0"/>
        <v>John Tyler</v>
      </c>
      <c r="C11" s="6">
        <f t="shared" si="1"/>
        <v>10</v>
      </c>
      <c r="D11" s="6" t="str">
        <f t="shared" si="2"/>
        <v>(1841-1845)</v>
      </c>
      <c r="E11" s="6" t="str">
        <f t="shared" si="3"/>
        <v>1841-1845</v>
      </c>
      <c r="F11" s="7" t="str">
        <f t="shared" si="4"/>
        <v>1841</v>
      </c>
      <c r="G11" s="7" t="str">
        <f t="shared" si="5"/>
        <v>1845</v>
      </c>
      <c r="H11" s="7">
        <f t="shared" ca="1" si="6"/>
        <v>4</v>
      </c>
    </row>
    <row r="12" spans="1:8" ht="15" customHeight="1" x14ac:dyDescent="0.25">
      <c r="A12" s="4" t="s">
        <v>54</v>
      </c>
      <c r="B12" s="5" t="str">
        <f t="shared" si="0"/>
        <v>James K. Polk</v>
      </c>
      <c r="C12" s="6">
        <f t="shared" si="1"/>
        <v>13</v>
      </c>
      <c r="D12" s="6" t="str">
        <f t="shared" si="2"/>
        <v>(1845-1849)</v>
      </c>
      <c r="E12" s="6" t="str">
        <f t="shared" si="3"/>
        <v>1845-1849</v>
      </c>
      <c r="F12" s="7" t="str">
        <f t="shared" si="4"/>
        <v>1845</v>
      </c>
      <c r="G12" s="7" t="str">
        <f t="shared" si="5"/>
        <v>1849</v>
      </c>
      <c r="H12" s="7">
        <f t="shared" ca="1" si="6"/>
        <v>4</v>
      </c>
    </row>
    <row r="13" spans="1:8" ht="15" customHeight="1" x14ac:dyDescent="0.25">
      <c r="A13" s="4" t="s">
        <v>55</v>
      </c>
      <c r="B13" s="5" t="str">
        <f t="shared" si="0"/>
        <v>Zachary Taylor</v>
      </c>
      <c r="C13" s="6">
        <f t="shared" si="1"/>
        <v>14</v>
      </c>
      <c r="D13" s="6" t="str">
        <f t="shared" si="2"/>
        <v>(1849-1850)</v>
      </c>
      <c r="E13" s="6" t="str">
        <f t="shared" si="3"/>
        <v>1849-1850</v>
      </c>
      <c r="F13" s="7" t="str">
        <f t="shared" si="4"/>
        <v>1849</v>
      </c>
      <c r="G13" s="7" t="str">
        <f t="shared" si="5"/>
        <v>1850</v>
      </c>
      <c r="H13" s="7">
        <f t="shared" ca="1" si="6"/>
        <v>1</v>
      </c>
    </row>
    <row r="14" spans="1:8" ht="15" customHeight="1" x14ac:dyDescent="0.25">
      <c r="A14" s="4" t="s">
        <v>56</v>
      </c>
      <c r="B14" s="5" t="str">
        <f t="shared" si="0"/>
        <v>Millard Fillmore</v>
      </c>
      <c r="C14" s="6">
        <f t="shared" si="1"/>
        <v>16</v>
      </c>
      <c r="D14" s="6" t="str">
        <f t="shared" si="2"/>
        <v>(1850-1853)</v>
      </c>
      <c r="E14" s="6" t="str">
        <f t="shared" si="3"/>
        <v>1850-1853</v>
      </c>
      <c r="F14" s="7" t="str">
        <f t="shared" si="4"/>
        <v>1850</v>
      </c>
      <c r="G14" s="7" t="str">
        <f t="shared" si="5"/>
        <v>1853</v>
      </c>
      <c r="H14" s="7">
        <f t="shared" ca="1" si="6"/>
        <v>3</v>
      </c>
    </row>
    <row r="15" spans="1:8" ht="15" customHeight="1" x14ac:dyDescent="0.25">
      <c r="A15" s="4" t="s">
        <v>57</v>
      </c>
      <c r="B15" s="5" t="str">
        <f t="shared" si="0"/>
        <v>Franklin Pierce</v>
      </c>
      <c r="C15" s="6">
        <f t="shared" si="1"/>
        <v>15</v>
      </c>
      <c r="D15" s="6" t="str">
        <f t="shared" si="2"/>
        <v>(1853-1857)</v>
      </c>
      <c r="E15" s="6" t="str">
        <f t="shared" si="3"/>
        <v>1853-1857</v>
      </c>
      <c r="F15" s="7" t="str">
        <f t="shared" si="4"/>
        <v>1853</v>
      </c>
      <c r="G15" s="7" t="str">
        <f t="shared" si="5"/>
        <v>1857</v>
      </c>
      <c r="H15" s="7">
        <f t="shared" ca="1" si="6"/>
        <v>4</v>
      </c>
    </row>
    <row r="16" spans="1:8" ht="15" customHeight="1" x14ac:dyDescent="0.25">
      <c r="A16" s="4" t="s">
        <v>58</v>
      </c>
      <c r="B16" s="5" t="str">
        <f t="shared" si="0"/>
        <v>James Buchanan</v>
      </c>
      <c r="C16" s="6">
        <f t="shared" si="1"/>
        <v>14</v>
      </c>
      <c r="D16" s="6" t="str">
        <f t="shared" si="2"/>
        <v>(1857-1861)</v>
      </c>
      <c r="E16" s="6" t="str">
        <f t="shared" si="3"/>
        <v>1857-1861</v>
      </c>
      <c r="F16" s="7" t="str">
        <f t="shared" si="4"/>
        <v>1857</v>
      </c>
      <c r="G16" s="7" t="str">
        <f t="shared" si="5"/>
        <v>1861</v>
      </c>
      <c r="H16" s="7">
        <f t="shared" ca="1" si="6"/>
        <v>4</v>
      </c>
    </row>
    <row r="17" spans="1:8" ht="15" customHeight="1" x14ac:dyDescent="0.25">
      <c r="A17" s="4" t="s">
        <v>59</v>
      </c>
      <c r="B17" s="5" t="str">
        <f t="shared" si="0"/>
        <v>Abraham Lincoln</v>
      </c>
      <c r="C17" s="6">
        <f t="shared" si="1"/>
        <v>15</v>
      </c>
      <c r="D17" s="6" t="str">
        <f t="shared" si="2"/>
        <v>(1861-1865)</v>
      </c>
      <c r="E17" s="6" t="str">
        <f t="shared" si="3"/>
        <v>1861-1865</v>
      </c>
      <c r="F17" s="7" t="str">
        <f t="shared" si="4"/>
        <v>1861</v>
      </c>
      <c r="G17" s="7" t="str">
        <f t="shared" si="5"/>
        <v>1865</v>
      </c>
      <c r="H17" s="7">
        <f t="shared" ca="1" si="6"/>
        <v>4</v>
      </c>
    </row>
    <row r="18" spans="1:8" ht="15" customHeight="1" x14ac:dyDescent="0.25">
      <c r="A18" s="4" t="s">
        <v>60</v>
      </c>
      <c r="B18" s="5" t="str">
        <f t="shared" si="0"/>
        <v>Andrew Johnson</v>
      </c>
      <c r="C18" s="6">
        <f t="shared" si="1"/>
        <v>14</v>
      </c>
      <c r="D18" s="6" t="str">
        <f t="shared" si="2"/>
        <v>(1865-1869)</v>
      </c>
      <c r="E18" s="6" t="str">
        <f t="shared" si="3"/>
        <v>1865-1869</v>
      </c>
      <c r="F18" s="7" t="str">
        <f t="shared" si="4"/>
        <v>1865</v>
      </c>
      <c r="G18" s="7" t="str">
        <f t="shared" si="5"/>
        <v>1869</v>
      </c>
      <c r="H18" s="7">
        <f t="shared" ca="1" si="6"/>
        <v>4</v>
      </c>
    </row>
    <row r="19" spans="1:8" ht="15" customHeight="1" x14ac:dyDescent="0.25">
      <c r="A19" s="4" t="s">
        <v>61</v>
      </c>
      <c r="B19" s="5" t="str">
        <f t="shared" si="0"/>
        <v>Ulysses S. Grant</v>
      </c>
      <c r="C19" s="6">
        <f t="shared" si="1"/>
        <v>16</v>
      </c>
      <c r="D19" s="6" t="str">
        <f t="shared" si="2"/>
        <v>(1869-1877)</v>
      </c>
      <c r="E19" s="6" t="str">
        <f t="shared" si="3"/>
        <v>1869-1877</v>
      </c>
      <c r="F19" s="7" t="str">
        <f t="shared" si="4"/>
        <v>1869</v>
      </c>
      <c r="G19" s="7" t="str">
        <f t="shared" si="5"/>
        <v>1877</v>
      </c>
      <c r="H19" s="7">
        <f t="shared" ca="1" si="6"/>
        <v>8</v>
      </c>
    </row>
    <row r="20" spans="1:8" ht="15" customHeight="1" x14ac:dyDescent="0.25">
      <c r="A20" s="4" t="s">
        <v>62</v>
      </c>
      <c r="B20" s="5" t="str">
        <f t="shared" si="0"/>
        <v>Rutherford Birchard Hayes</v>
      </c>
      <c r="C20" s="6">
        <f t="shared" si="1"/>
        <v>25</v>
      </c>
      <c r="D20" s="6" t="str">
        <f t="shared" si="2"/>
        <v>(1877-1881)</v>
      </c>
      <c r="E20" s="6" t="str">
        <f t="shared" si="3"/>
        <v>1877-1881</v>
      </c>
      <c r="F20" s="7" t="str">
        <f t="shared" si="4"/>
        <v>1877</v>
      </c>
      <c r="G20" s="7" t="str">
        <f t="shared" si="5"/>
        <v>1881</v>
      </c>
      <c r="H20" s="7">
        <f t="shared" ca="1" si="6"/>
        <v>4</v>
      </c>
    </row>
    <row r="21" spans="1:8" ht="15" customHeight="1" x14ac:dyDescent="0.25">
      <c r="A21" s="4" t="s">
        <v>63</v>
      </c>
      <c r="B21" s="5" t="str">
        <f t="shared" si="0"/>
        <v>James A. Garfield</v>
      </c>
      <c r="C21" s="6">
        <f t="shared" si="1"/>
        <v>17</v>
      </c>
      <c r="D21" s="6" t="str">
        <f t="shared" si="2"/>
        <v>(1881)</v>
      </c>
      <c r="E21" s="6" t="str">
        <f t="shared" si="3"/>
        <v>1881</v>
      </c>
      <c r="F21" s="7" t="str">
        <f t="shared" si="4"/>
        <v>1881</v>
      </c>
      <c r="G21" s="7" t="str">
        <f t="shared" si="5"/>
        <v>1881</v>
      </c>
      <c r="H21" s="7">
        <f t="shared" ca="1" si="6"/>
        <v>0</v>
      </c>
    </row>
    <row r="22" spans="1:8" ht="15" customHeight="1" x14ac:dyDescent="0.25">
      <c r="A22" s="4" t="s">
        <v>64</v>
      </c>
      <c r="B22" s="5" t="str">
        <f t="shared" si="0"/>
        <v>Chester A. Arthur</v>
      </c>
      <c r="C22" s="6">
        <f t="shared" si="1"/>
        <v>17</v>
      </c>
      <c r="D22" s="6" t="str">
        <f t="shared" si="2"/>
        <v>(1881-1885)</v>
      </c>
      <c r="E22" s="6" t="str">
        <f t="shared" si="3"/>
        <v>1881-1885</v>
      </c>
      <c r="F22" s="7" t="str">
        <f t="shared" si="4"/>
        <v>1881</v>
      </c>
      <c r="G22" s="7" t="str">
        <f t="shared" si="5"/>
        <v>1885</v>
      </c>
      <c r="H22" s="7">
        <f t="shared" ca="1" si="6"/>
        <v>4</v>
      </c>
    </row>
    <row r="23" spans="1:8" ht="15" customHeight="1" x14ac:dyDescent="0.25">
      <c r="A23" s="4" t="s">
        <v>65</v>
      </c>
      <c r="B23" s="5" t="str">
        <f t="shared" si="0"/>
        <v>Grover Cleveland</v>
      </c>
      <c r="C23" s="6">
        <f t="shared" si="1"/>
        <v>16</v>
      </c>
      <c r="D23" s="6" t="str">
        <f t="shared" si="2"/>
        <v>(1885-1889)</v>
      </c>
      <c r="E23" s="6" t="str">
        <f t="shared" si="3"/>
        <v>1885-1889</v>
      </c>
      <c r="F23" s="7" t="str">
        <f t="shared" si="4"/>
        <v>1885</v>
      </c>
      <c r="G23" s="7" t="str">
        <f t="shared" si="5"/>
        <v>1889</v>
      </c>
      <c r="H23" s="7">
        <f t="shared" ca="1" si="6"/>
        <v>4</v>
      </c>
    </row>
    <row r="24" spans="1:8" ht="15" customHeight="1" x14ac:dyDescent="0.25">
      <c r="A24" s="4" t="s">
        <v>66</v>
      </c>
      <c r="B24" s="5" t="str">
        <f t="shared" si="0"/>
        <v>Benjamin Harrison</v>
      </c>
      <c r="C24" s="6">
        <f t="shared" si="1"/>
        <v>17</v>
      </c>
      <c r="D24" s="6" t="str">
        <f t="shared" si="2"/>
        <v>(1889-1893)</v>
      </c>
      <c r="E24" s="6" t="str">
        <f t="shared" si="3"/>
        <v>1889-1893</v>
      </c>
      <c r="F24" s="7" t="str">
        <f t="shared" si="4"/>
        <v>1889</v>
      </c>
      <c r="G24" s="7" t="str">
        <f t="shared" si="5"/>
        <v>1893</v>
      </c>
      <c r="H24" s="7">
        <f t="shared" ca="1" si="6"/>
        <v>4</v>
      </c>
    </row>
    <row r="25" spans="1:8" ht="15" customHeight="1" x14ac:dyDescent="0.25">
      <c r="A25" s="4" t="s">
        <v>67</v>
      </c>
      <c r="B25" s="5" t="str">
        <f t="shared" si="0"/>
        <v>Grover Cleveland</v>
      </c>
      <c r="C25" s="6">
        <f t="shared" si="1"/>
        <v>16</v>
      </c>
      <c r="D25" s="6" t="str">
        <f t="shared" si="2"/>
        <v>(1893-1897)</v>
      </c>
      <c r="E25" s="6" t="str">
        <f t="shared" si="3"/>
        <v>1893-1897</v>
      </c>
      <c r="F25" s="7" t="str">
        <f t="shared" si="4"/>
        <v>1893</v>
      </c>
      <c r="G25" s="7" t="str">
        <f t="shared" si="5"/>
        <v>1897</v>
      </c>
      <c r="H25" s="7">
        <f t="shared" ca="1" si="6"/>
        <v>4</v>
      </c>
    </row>
    <row r="26" spans="1:8" ht="15" customHeight="1" x14ac:dyDescent="0.25">
      <c r="A26" s="4" t="s">
        <v>68</v>
      </c>
      <c r="B26" s="5" t="str">
        <f t="shared" si="0"/>
        <v>William McKinley</v>
      </c>
      <c r="C26" s="6">
        <f t="shared" si="1"/>
        <v>16</v>
      </c>
      <c r="D26" s="6" t="str">
        <f t="shared" si="2"/>
        <v>(1897-1901)</v>
      </c>
      <c r="E26" s="6" t="str">
        <f t="shared" si="3"/>
        <v>1897-1901</v>
      </c>
      <c r="F26" s="7" t="str">
        <f t="shared" si="4"/>
        <v>1897</v>
      </c>
      <c r="G26" s="7" t="str">
        <f t="shared" si="5"/>
        <v>1901</v>
      </c>
      <c r="H26" s="7">
        <f t="shared" ca="1" si="6"/>
        <v>4</v>
      </c>
    </row>
    <row r="27" spans="1:8" ht="15" customHeight="1" x14ac:dyDescent="0.25">
      <c r="A27" s="4" t="s">
        <v>69</v>
      </c>
      <c r="B27" s="5" t="str">
        <f t="shared" si="0"/>
        <v>Theodore Roosevelt</v>
      </c>
      <c r="C27" s="6">
        <f t="shared" si="1"/>
        <v>18</v>
      </c>
      <c r="D27" s="6" t="str">
        <f t="shared" si="2"/>
        <v>(1901-1909)</v>
      </c>
      <c r="E27" s="6" t="str">
        <f t="shared" si="3"/>
        <v>1901-1909</v>
      </c>
      <c r="F27" s="7" t="str">
        <f t="shared" si="4"/>
        <v>1901</v>
      </c>
      <c r="G27" s="7" t="str">
        <f t="shared" si="5"/>
        <v>1909</v>
      </c>
      <c r="H27" s="7">
        <f t="shared" ca="1" si="6"/>
        <v>8</v>
      </c>
    </row>
    <row r="28" spans="1:8" ht="15" customHeight="1" x14ac:dyDescent="0.25">
      <c r="A28" s="4" t="s">
        <v>70</v>
      </c>
      <c r="B28" s="5" t="str">
        <f t="shared" si="0"/>
        <v>William Howard Taft</v>
      </c>
      <c r="C28" s="6">
        <f t="shared" si="1"/>
        <v>19</v>
      </c>
      <c r="D28" s="6" t="str">
        <f t="shared" si="2"/>
        <v>(1909-1913)</v>
      </c>
      <c r="E28" s="6" t="str">
        <f t="shared" si="3"/>
        <v>1909-1913</v>
      </c>
      <c r="F28" s="7" t="str">
        <f t="shared" si="4"/>
        <v>1909</v>
      </c>
      <c r="G28" s="7" t="str">
        <f t="shared" si="5"/>
        <v>1913</v>
      </c>
      <c r="H28" s="7">
        <f t="shared" ca="1" si="6"/>
        <v>4</v>
      </c>
    </row>
    <row r="29" spans="1:8" ht="15" customHeight="1" x14ac:dyDescent="0.25">
      <c r="A29" s="4" t="s">
        <v>71</v>
      </c>
      <c r="B29" s="5" t="str">
        <f t="shared" si="0"/>
        <v>Woodrow Wilson</v>
      </c>
      <c r="C29" s="6">
        <f t="shared" si="1"/>
        <v>14</v>
      </c>
      <c r="D29" s="6" t="str">
        <f t="shared" si="2"/>
        <v>(1913-1921)</v>
      </c>
      <c r="E29" s="6" t="str">
        <f t="shared" si="3"/>
        <v>1913-1921</v>
      </c>
      <c r="F29" s="7" t="str">
        <f t="shared" si="4"/>
        <v>1913</v>
      </c>
      <c r="G29" s="7" t="str">
        <f t="shared" si="5"/>
        <v>1921</v>
      </c>
      <c r="H29" s="7">
        <f t="shared" ca="1" si="6"/>
        <v>8</v>
      </c>
    </row>
    <row r="30" spans="1:8" ht="15" customHeight="1" x14ac:dyDescent="0.25">
      <c r="A30" s="4" t="s">
        <v>72</v>
      </c>
      <c r="B30" s="5" t="str">
        <f t="shared" si="0"/>
        <v>Warren G. Harding</v>
      </c>
      <c r="C30" s="6">
        <f t="shared" si="1"/>
        <v>17</v>
      </c>
      <c r="D30" s="6" t="str">
        <f t="shared" si="2"/>
        <v>(1921-1923)</v>
      </c>
      <c r="E30" s="6" t="str">
        <f t="shared" si="3"/>
        <v>1921-1923</v>
      </c>
      <c r="F30" s="7" t="str">
        <f t="shared" si="4"/>
        <v>1921</v>
      </c>
      <c r="G30" s="7" t="str">
        <f t="shared" si="5"/>
        <v>1923</v>
      </c>
      <c r="H30" s="7">
        <f t="shared" ca="1" si="6"/>
        <v>2</v>
      </c>
    </row>
    <row r="31" spans="1:8" ht="15" customHeight="1" x14ac:dyDescent="0.25">
      <c r="A31" s="4" t="s">
        <v>73</v>
      </c>
      <c r="B31" s="5" t="str">
        <f t="shared" si="0"/>
        <v>Calvin Coolidge</v>
      </c>
      <c r="C31" s="6">
        <f t="shared" si="1"/>
        <v>15</v>
      </c>
      <c r="D31" s="6" t="str">
        <f t="shared" si="2"/>
        <v>(1923-1929)</v>
      </c>
      <c r="E31" s="6" t="str">
        <f t="shared" si="3"/>
        <v>1923-1929</v>
      </c>
      <c r="F31" s="7" t="str">
        <f t="shared" si="4"/>
        <v>1923</v>
      </c>
      <c r="G31" s="7" t="str">
        <f t="shared" si="5"/>
        <v>1929</v>
      </c>
      <c r="H31" s="7">
        <f t="shared" ca="1" si="6"/>
        <v>6</v>
      </c>
    </row>
    <row r="32" spans="1:8" ht="15" customHeight="1" x14ac:dyDescent="0.25">
      <c r="A32" s="4" t="s">
        <v>74</v>
      </c>
      <c r="B32" s="5" t="str">
        <f t="shared" si="0"/>
        <v>Herbert Hoover</v>
      </c>
      <c r="C32" s="6">
        <f t="shared" si="1"/>
        <v>14</v>
      </c>
      <c r="D32" s="6" t="str">
        <f t="shared" si="2"/>
        <v>(1929-1933)</v>
      </c>
      <c r="E32" s="6" t="str">
        <f t="shared" si="3"/>
        <v>1929-1933</v>
      </c>
      <c r="F32" s="7" t="str">
        <f t="shared" si="4"/>
        <v>1929</v>
      </c>
      <c r="G32" s="7" t="str">
        <f t="shared" si="5"/>
        <v>1933</v>
      </c>
      <c r="H32" s="7">
        <f t="shared" ca="1" si="6"/>
        <v>4</v>
      </c>
    </row>
    <row r="33" spans="1:8" ht="15" customHeight="1" x14ac:dyDescent="0.25">
      <c r="A33" s="4" t="s">
        <v>75</v>
      </c>
      <c r="B33" s="5" t="str">
        <f t="shared" si="0"/>
        <v>Franklin D. Roosevelt</v>
      </c>
      <c r="C33" s="6">
        <f t="shared" si="1"/>
        <v>21</v>
      </c>
      <c r="D33" s="6" t="str">
        <f t="shared" si="2"/>
        <v>(1933-1945)</v>
      </c>
      <c r="E33" s="6" t="str">
        <f t="shared" si="3"/>
        <v>1933-1945</v>
      </c>
      <c r="F33" s="7" t="str">
        <f t="shared" si="4"/>
        <v>1933</v>
      </c>
      <c r="G33" s="7" t="str">
        <f t="shared" si="5"/>
        <v>1945</v>
      </c>
      <c r="H33" s="7">
        <f t="shared" ca="1" si="6"/>
        <v>12</v>
      </c>
    </row>
    <row r="34" spans="1:8" ht="15" customHeight="1" x14ac:dyDescent="0.25">
      <c r="A34" s="4" t="s">
        <v>76</v>
      </c>
      <c r="B34" s="5" t="str">
        <f t="shared" si="0"/>
        <v>Harry S. Truman</v>
      </c>
      <c r="C34" s="6">
        <f t="shared" si="1"/>
        <v>15</v>
      </c>
      <c r="D34" s="6" t="str">
        <f t="shared" si="2"/>
        <v>(1945-1953)</v>
      </c>
      <c r="E34" s="6" t="str">
        <f t="shared" si="3"/>
        <v>1945-1953</v>
      </c>
      <c r="F34" s="7" t="str">
        <f t="shared" si="4"/>
        <v>1945</v>
      </c>
      <c r="G34" s="7" t="str">
        <f t="shared" si="5"/>
        <v>1953</v>
      </c>
      <c r="H34" s="7">
        <f t="shared" ca="1" si="6"/>
        <v>8</v>
      </c>
    </row>
    <row r="35" spans="1:8" ht="15" customHeight="1" x14ac:dyDescent="0.25">
      <c r="A35" s="4" t="s">
        <v>77</v>
      </c>
      <c r="B35" s="5" t="str">
        <f t="shared" si="0"/>
        <v>Dwight D. Eisenhower</v>
      </c>
      <c r="C35" s="6">
        <f t="shared" si="1"/>
        <v>20</v>
      </c>
      <c r="D35" s="6" t="str">
        <f t="shared" si="2"/>
        <v>(1953-1961)</v>
      </c>
      <c r="E35" s="6" t="str">
        <f t="shared" si="3"/>
        <v>1953-1961</v>
      </c>
      <c r="F35" s="7" t="str">
        <f t="shared" si="4"/>
        <v>1953</v>
      </c>
      <c r="G35" s="7" t="str">
        <f t="shared" si="5"/>
        <v>1961</v>
      </c>
      <c r="H35" s="7">
        <f t="shared" ca="1" si="6"/>
        <v>8</v>
      </c>
    </row>
    <row r="36" spans="1:8" ht="15" customHeight="1" x14ac:dyDescent="0.25">
      <c r="A36" s="4" t="s">
        <v>78</v>
      </c>
      <c r="B36" s="5" t="str">
        <f t="shared" si="0"/>
        <v>John F. Kennedy</v>
      </c>
      <c r="C36" s="6">
        <f t="shared" si="1"/>
        <v>15</v>
      </c>
      <c r="D36" s="6" t="str">
        <f t="shared" si="2"/>
        <v>(1961-1963)</v>
      </c>
      <c r="E36" s="6" t="str">
        <f t="shared" si="3"/>
        <v>1961-1963</v>
      </c>
      <c r="F36" s="7" t="str">
        <f t="shared" si="4"/>
        <v>1961</v>
      </c>
      <c r="G36" s="7" t="str">
        <f t="shared" si="5"/>
        <v>1963</v>
      </c>
      <c r="H36" s="7">
        <f t="shared" ca="1" si="6"/>
        <v>2</v>
      </c>
    </row>
    <row r="37" spans="1:8" ht="15" customHeight="1" x14ac:dyDescent="0.25">
      <c r="A37" s="4" t="s">
        <v>79</v>
      </c>
      <c r="B37" s="5" t="str">
        <f t="shared" si="0"/>
        <v>Lyndon B. Johnson</v>
      </c>
      <c r="C37" s="6">
        <f t="shared" si="1"/>
        <v>17</v>
      </c>
      <c r="D37" s="6" t="str">
        <f t="shared" si="2"/>
        <v>(1963-1969)</v>
      </c>
      <c r="E37" s="6" t="str">
        <f t="shared" si="3"/>
        <v>1963-1969</v>
      </c>
      <c r="F37" s="7" t="str">
        <f t="shared" si="4"/>
        <v>1963</v>
      </c>
      <c r="G37" s="7" t="str">
        <f t="shared" si="5"/>
        <v>1969</v>
      </c>
      <c r="H37" s="7">
        <f t="shared" ca="1" si="6"/>
        <v>6</v>
      </c>
    </row>
    <row r="38" spans="1:8" ht="15" customHeight="1" x14ac:dyDescent="0.25">
      <c r="A38" s="4" t="s">
        <v>80</v>
      </c>
      <c r="B38" s="5" t="str">
        <f t="shared" si="0"/>
        <v>Richard M. Nixon</v>
      </c>
      <c r="C38" s="6">
        <f t="shared" si="1"/>
        <v>16</v>
      </c>
      <c r="D38" s="6" t="str">
        <f t="shared" si="2"/>
        <v>(1969-1974)</v>
      </c>
      <c r="E38" s="6" t="str">
        <f t="shared" si="3"/>
        <v>1969-1974</v>
      </c>
      <c r="F38" s="7" t="str">
        <f t="shared" si="4"/>
        <v>1969</v>
      </c>
      <c r="G38" s="7" t="str">
        <f t="shared" si="5"/>
        <v>1974</v>
      </c>
      <c r="H38" s="7">
        <f t="shared" ca="1" si="6"/>
        <v>5</v>
      </c>
    </row>
    <row r="39" spans="1:8" ht="15" customHeight="1" x14ac:dyDescent="0.25">
      <c r="A39" s="4" t="s">
        <v>81</v>
      </c>
      <c r="B39" s="5" t="str">
        <f t="shared" si="0"/>
        <v>Gerald R. Ford</v>
      </c>
      <c r="C39" s="6">
        <f t="shared" si="1"/>
        <v>14</v>
      </c>
      <c r="D39" s="6" t="str">
        <f t="shared" si="2"/>
        <v>(1974-1977)</v>
      </c>
      <c r="E39" s="6" t="str">
        <f t="shared" si="3"/>
        <v>1974-1977</v>
      </c>
      <c r="F39" s="7" t="str">
        <f t="shared" si="4"/>
        <v>1974</v>
      </c>
      <c r="G39" s="7" t="str">
        <f t="shared" si="5"/>
        <v>1977</v>
      </c>
      <c r="H39" s="7">
        <f t="shared" ca="1" si="6"/>
        <v>3</v>
      </c>
    </row>
    <row r="40" spans="1:8" ht="15" customHeight="1" x14ac:dyDescent="0.25">
      <c r="A40" s="4" t="s">
        <v>82</v>
      </c>
      <c r="B40" s="5" t="str">
        <f t="shared" si="0"/>
        <v>Jimmy Carter</v>
      </c>
      <c r="C40" s="6">
        <f t="shared" si="1"/>
        <v>12</v>
      </c>
      <c r="D40" s="6" t="str">
        <f t="shared" si="2"/>
        <v>(1977-1981)</v>
      </c>
      <c r="E40" s="6" t="str">
        <f t="shared" si="3"/>
        <v>1977-1981</v>
      </c>
      <c r="F40" s="7" t="str">
        <f t="shared" si="4"/>
        <v>1977</v>
      </c>
      <c r="G40" s="7" t="str">
        <f t="shared" si="5"/>
        <v>1981</v>
      </c>
      <c r="H40" s="7">
        <f t="shared" ca="1" si="6"/>
        <v>4</v>
      </c>
    </row>
    <row r="41" spans="1:8" ht="15" customHeight="1" x14ac:dyDescent="0.25">
      <c r="A41" s="4" t="s">
        <v>83</v>
      </c>
      <c r="B41" s="5" t="str">
        <f t="shared" si="0"/>
        <v>Ronald Reagan</v>
      </c>
      <c r="C41" s="6">
        <f t="shared" si="1"/>
        <v>13</v>
      </c>
      <c r="D41" s="6" t="str">
        <f t="shared" si="2"/>
        <v>(1981-1989)</v>
      </c>
      <c r="E41" s="6" t="str">
        <f t="shared" si="3"/>
        <v>1981-1989</v>
      </c>
      <c r="F41" s="7" t="str">
        <f t="shared" si="4"/>
        <v>1981</v>
      </c>
      <c r="G41" s="7" t="str">
        <f t="shared" si="5"/>
        <v>1989</v>
      </c>
      <c r="H41" s="7">
        <f t="shared" ca="1" si="6"/>
        <v>8</v>
      </c>
    </row>
    <row r="42" spans="1:8" ht="15" customHeight="1" x14ac:dyDescent="0.25">
      <c r="A42" s="4" t="s">
        <v>84</v>
      </c>
      <c r="B42" s="5" t="str">
        <f t="shared" si="0"/>
        <v>George Bush</v>
      </c>
      <c r="C42" s="6">
        <f t="shared" si="1"/>
        <v>11</v>
      </c>
      <c r="D42" s="6" t="str">
        <f t="shared" si="2"/>
        <v>(1989-1993)</v>
      </c>
      <c r="E42" s="6" t="str">
        <f t="shared" si="3"/>
        <v>1989-1993</v>
      </c>
      <c r="F42" s="7" t="str">
        <f t="shared" si="4"/>
        <v>1989</v>
      </c>
      <c r="G42" s="7" t="str">
        <f t="shared" si="5"/>
        <v>1993</v>
      </c>
      <c r="H42" s="7">
        <f t="shared" ca="1" si="6"/>
        <v>4</v>
      </c>
    </row>
    <row r="43" spans="1:8" ht="15" customHeight="1" x14ac:dyDescent="0.25">
      <c r="A43" s="4" t="s">
        <v>85</v>
      </c>
      <c r="B43" s="5" t="str">
        <f t="shared" si="0"/>
        <v>Bill Clinton</v>
      </c>
      <c r="C43" s="6">
        <f t="shared" si="1"/>
        <v>12</v>
      </c>
      <c r="D43" s="6" t="str">
        <f t="shared" si="2"/>
        <v>(1993-2001)</v>
      </c>
      <c r="E43" s="6" t="str">
        <f t="shared" si="3"/>
        <v>1993-2001</v>
      </c>
      <c r="F43" s="7" t="str">
        <f t="shared" si="4"/>
        <v>1993</v>
      </c>
      <c r="G43" s="7" t="str">
        <f t="shared" si="5"/>
        <v>2001</v>
      </c>
      <c r="H43" s="7">
        <f t="shared" ca="1" si="6"/>
        <v>8</v>
      </c>
    </row>
    <row r="44" spans="1:8" ht="15" customHeight="1" x14ac:dyDescent="0.25">
      <c r="A44" s="4" t="s">
        <v>86</v>
      </c>
      <c r="B44" s="5" t="str">
        <f t="shared" si="0"/>
        <v>George W. Bush</v>
      </c>
      <c r="C44" s="6">
        <f t="shared" si="1"/>
        <v>14</v>
      </c>
      <c r="D44" s="6" t="str">
        <f t="shared" si="2"/>
        <v>(2001-2009)</v>
      </c>
      <c r="E44" s="6" t="str">
        <f t="shared" si="3"/>
        <v>2001-2009</v>
      </c>
      <c r="F44" s="7" t="str">
        <f t="shared" si="4"/>
        <v>2001</v>
      </c>
      <c r="G44" s="7" t="str">
        <f t="shared" si="5"/>
        <v>2009</v>
      </c>
      <c r="H44" s="7">
        <f t="shared" ca="1" si="6"/>
        <v>8</v>
      </c>
    </row>
    <row r="45" spans="1:8" ht="15" customHeight="1" x14ac:dyDescent="0.25">
      <c r="A45" s="4" t="s">
        <v>87</v>
      </c>
      <c r="B45" s="5" t="str">
        <f t="shared" si="0"/>
        <v>Barack Obama</v>
      </c>
      <c r="C45" s="6">
        <f t="shared" si="1"/>
        <v>12</v>
      </c>
      <c r="D45" s="6" t="str">
        <f t="shared" si="2"/>
        <v>(2009-2017)</v>
      </c>
      <c r="E45" s="6" t="str">
        <f t="shared" si="3"/>
        <v>2009-2017</v>
      </c>
      <c r="F45" s="7" t="str">
        <f t="shared" si="4"/>
        <v>2009</v>
      </c>
      <c r="G45" s="7" t="str">
        <f t="shared" si="5"/>
        <v>2017</v>
      </c>
      <c r="H45" s="7">
        <f t="shared" ca="1" si="6"/>
        <v>8</v>
      </c>
    </row>
    <row r="46" spans="1:8" ht="15" customHeight="1" x14ac:dyDescent="0.25">
      <c r="A46" s="4" t="s">
        <v>88</v>
      </c>
      <c r="B46" s="5" t="str">
        <f t="shared" si="0"/>
        <v>Donald J. Trump</v>
      </c>
      <c r="C46" s="6">
        <f t="shared" si="1"/>
        <v>15</v>
      </c>
      <c r="D46" s="6" t="str">
        <f t="shared" si="2"/>
        <v>(2017-2021)</v>
      </c>
      <c r="E46" s="6" t="str">
        <f t="shared" si="3"/>
        <v>2017-2021</v>
      </c>
      <c r="F46" s="7" t="str">
        <f t="shared" si="4"/>
        <v>2017</v>
      </c>
      <c r="G46" s="7" t="str">
        <f t="shared" si="5"/>
        <v>2021</v>
      </c>
      <c r="H46" s="7">
        <f t="shared" ca="1" si="6"/>
        <v>4</v>
      </c>
    </row>
    <row r="47" spans="1:8" ht="15" customHeight="1" x14ac:dyDescent="0.25">
      <c r="A47" s="4" t="s">
        <v>119</v>
      </c>
      <c r="B47" s="5" t="str">
        <f t="shared" si="0"/>
        <v>Joseph R. Biden</v>
      </c>
      <c r="C47" s="6">
        <f t="shared" si="1"/>
        <v>15</v>
      </c>
      <c r="D47" s="6" t="str">
        <f t="shared" si="2"/>
        <v>(2021-2025)</v>
      </c>
      <c r="E47" s="6" t="str">
        <f t="shared" si="3"/>
        <v>2021-2025</v>
      </c>
      <c r="F47" s="7" t="str">
        <f t="shared" si="4"/>
        <v>2021</v>
      </c>
      <c r="G47" s="7" t="str">
        <f t="shared" si="5"/>
        <v>2025</v>
      </c>
      <c r="H47" s="7">
        <f t="shared" ca="1" si="6"/>
        <v>4</v>
      </c>
    </row>
    <row r="48" spans="1:8" ht="15" customHeight="1" x14ac:dyDescent="0.25">
      <c r="A48" s="4" t="s">
        <v>140</v>
      </c>
      <c r="B48" s="5" t="str">
        <f t="shared" si="0"/>
        <v>Donald J. Trump</v>
      </c>
      <c r="C48" s="6">
        <f t="shared" si="1"/>
        <v>15</v>
      </c>
      <c r="D48" s="6" t="str">
        <f t="shared" si="2"/>
        <v>(2025-Present)</v>
      </c>
      <c r="E48" s="6" t="str">
        <f t="shared" si="3"/>
        <v>2025-Present</v>
      </c>
      <c r="F48" s="7" t="str">
        <f t="shared" si="4"/>
        <v>2025</v>
      </c>
      <c r="G48" s="7" t="str">
        <f t="shared" si="5"/>
        <v>Present</v>
      </c>
      <c r="H48" s="7">
        <f ca="1">IF(G48="Present", YEAR(TODAY()) - F48, G48 - F48)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SPLIT_NAME1</vt:lpstr>
      <vt:lpstr>SPLIT_NAME2</vt:lpstr>
      <vt:lpstr>SPLIT_NAME3</vt:lpstr>
      <vt:lpstr>SPLIT_NAME4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LIPARDO</dc:creator>
  <cp:lastModifiedBy>Hadji Leo C. Encinas</cp:lastModifiedBy>
  <dcterms:created xsi:type="dcterms:W3CDTF">2015-06-05T18:17:20Z</dcterms:created>
  <dcterms:modified xsi:type="dcterms:W3CDTF">2025-06-21T02:28:39Z</dcterms:modified>
</cp:coreProperties>
</file>