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0496AE88-2480-4E35-834D-45F89DDD117A}" xr6:coauthVersionLast="47" xr6:coauthVersionMax="47" xr10:uidLastSave="{00000000-0000-0000-0000-000000000000}"/>
  <bookViews>
    <workbookView xWindow="-110" yWindow="-110" windowWidth="19420" windowHeight="10420" tabRatio="281" activeTab="1" xr2:uid="{00000000-000D-0000-FFFF-FFFF00000000}"/>
  </bookViews>
  <sheets>
    <sheet name="Sumary" sheetId="9" r:id="rId1"/>
    <sheet name="PH-3" sheetId="10" r:id="rId2"/>
    <sheet name="PH-4" sheetId="11" r:id="rId3"/>
  </sheets>
  <definedNames>
    <definedName name="_xlnm.Print_Area" localSheetId="1">'PH-3'!$A$1:$AT$29</definedName>
    <definedName name="_xlnm.Print_Area" localSheetId="2">'PH-4'!$A$1:$AT$69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1" l="1"/>
  <c r="AK6" i="11"/>
  <c r="AK8" i="11"/>
  <c r="AK10" i="11"/>
  <c r="AK12" i="11"/>
  <c r="AK14" i="11"/>
  <c r="AK16" i="11"/>
  <c r="AK18" i="11"/>
  <c r="AK20" i="11"/>
  <c r="AK22" i="11"/>
  <c r="AK24" i="11"/>
  <c r="AK26" i="11"/>
  <c r="AK28" i="11"/>
  <c r="AK30" i="11"/>
  <c r="AK32" i="11"/>
  <c r="AK34" i="11"/>
  <c r="AK36" i="11"/>
  <c r="AK38" i="11"/>
  <c r="AK40" i="11"/>
  <c r="AK42" i="11"/>
  <c r="AK44" i="11"/>
  <c r="AK46" i="11"/>
  <c r="AK48" i="11"/>
  <c r="AK50" i="11"/>
  <c r="AK52" i="11"/>
  <c r="AK54" i="11"/>
  <c r="AK56" i="11"/>
  <c r="AK58" i="11"/>
  <c r="AK60" i="11"/>
  <c r="AK62" i="11"/>
  <c r="AK64" i="11"/>
  <c r="AK66" i="11"/>
  <c r="AK6" i="10"/>
  <c r="AL6" i="10"/>
  <c r="AM6" i="10"/>
  <c r="AN6" i="10"/>
  <c r="AO6" i="10"/>
  <c r="AP6" i="10"/>
  <c r="AQ6" i="10"/>
  <c r="AK8" i="10"/>
  <c r="AL8" i="10"/>
  <c r="AM8" i="10"/>
  <c r="AN8" i="10"/>
  <c r="AO8" i="10"/>
  <c r="AP8" i="10"/>
  <c r="AQ8" i="10"/>
  <c r="AK10" i="10"/>
  <c r="AL10" i="10"/>
  <c r="AM10" i="10"/>
  <c r="AN10" i="10"/>
  <c r="AO10" i="10"/>
  <c r="AP10" i="10"/>
  <c r="AQ10" i="10"/>
  <c r="AK12" i="10"/>
  <c r="AL12" i="10"/>
  <c r="AM12" i="10"/>
  <c r="AN12" i="10"/>
  <c r="AO12" i="10"/>
  <c r="AP12" i="10"/>
  <c r="AQ12" i="10"/>
  <c r="AK14" i="10"/>
  <c r="AL14" i="10"/>
  <c r="AM14" i="10"/>
  <c r="AN14" i="10"/>
  <c r="AO14" i="10"/>
  <c r="AP14" i="10"/>
  <c r="AQ14" i="10"/>
  <c r="AK16" i="10"/>
  <c r="AL16" i="10"/>
  <c r="AM16" i="10"/>
  <c r="AN16" i="10"/>
  <c r="AO16" i="10"/>
  <c r="AP16" i="10"/>
  <c r="AQ16" i="10"/>
  <c r="AK18" i="10"/>
  <c r="AL18" i="10"/>
  <c r="AM18" i="10"/>
  <c r="AN18" i="10"/>
  <c r="AO18" i="10"/>
  <c r="AP18" i="10"/>
  <c r="AQ18" i="10"/>
  <c r="AK20" i="10"/>
  <c r="AL20" i="10"/>
  <c r="AM20" i="10"/>
  <c r="AN20" i="10"/>
  <c r="AO20" i="10"/>
  <c r="AP20" i="10"/>
  <c r="AQ20" i="10"/>
  <c r="AK22" i="10"/>
  <c r="AL22" i="10"/>
  <c r="AM22" i="10"/>
  <c r="AN22" i="10"/>
  <c r="AO22" i="10"/>
  <c r="AP22" i="10"/>
  <c r="AQ22" i="10"/>
  <c r="AK24" i="10"/>
  <c r="AL24" i="10"/>
  <c r="AM24" i="10"/>
  <c r="AN24" i="10"/>
  <c r="AO24" i="10"/>
  <c r="AP24" i="10"/>
  <c r="AQ24" i="10"/>
  <c r="AK26" i="10"/>
  <c r="AL26" i="10"/>
  <c r="AM26" i="10"/>
  <c r="AN26" i="10"/>
  <c r="AO26" i="10"/>
  <c r="AP26" i="10"/>
  <c r="AQ26" i="10"/>
  <c r="AQ4" i="10"/>
  <c r="AP4" i="10"/>
  <c r="AO4" i="10"/>
  <c r="AN4" i="10"/>
  <c r="AR4" i="10" s="1"/>
  <c r="AM4" i="10"/>
  <c r="AL4" i="10"/>
  <c r="AK4" i="10"/>
  <c r="AL6" i="11"/>
  <c r="AM6" i="11"/>
  <c r="AN6" i="11"/>
  <c r="AO6" i="11"/>
  <c r="AP6" i="11"/>
  <c r="AQ6" i="11"/>
  <c r="AL8" i="11"/>
  <c r="AM8" i="11"/>
  <c r="AN8" i="11"/>
  <c r="AO8" i="11"/>
  <c r="AP8" i="11"/>
  <c r="AQ8" i="11"/>
  <c r="AL10" i="11"/>
  <c r="AM10" i="11"/>
  <c r="AN10" i="11"/>
  <c r="AO10" i="11"/>
  <c r="AP10" i="11"/>
  <c r="AQ10" i="11"/>
  <c r="AL12" i="11"/>
  <c r="AM12" i="11"/>
  <c r="AN12" i="11"/>
  <c r="AO12" i="11"/>
  <c r="AP12" i="11"/>
  <c r="AQ12" i="11"/>
  <c r="AL14" i="11"/>
  <c r="AM14" i="11"/>
  <c r="AN14" i="11"/>
  <c r="AO14" i="11"/>
  <c r="AP14" i="11"/>
  <c r="AQ14" i="11"/>
  <c r="AL16" i="11"/>
  <c r="AM16" i="11"/>
  <c r="AN16" i="11"/>
  <c r="AO16" i="11"/>
  <c r="AP16" i="11"/>
  <c r="AQ16" i="11"/>
  <c r="AL18" i="11"/>
  <c r="AM18" i="11"/>
  <c r="AN18" i="11"/>
  <c r="AO18" i="11"/>
  <c r="AP18" i="11"/>
  <c r="AQ18" i="11"/>
  <c r="AL20" i="11"/>
  <c r="AM20" i="11"/>
  <c r="AN20" i="11"/>
  <c r="AO20" i="11"/>
  <c r="AP20" i="11"/>
  <c r="AQ20" i="11"/>
  <c r="AL22" i="11"/>
  <c r="AM22" i="11"/>
  <c r="AN22" i="11"/>
  <c r="AO22" i="11"/>
  <c r="AP22" i="11"/>
  <c r="AQ22" i="11"/>
  <c r="AL24" i="11"/>
  <c r="AM24" i="11"/>
  <c r="AN24" i="11"/>
  <c r="AO24" i="11"/>
  <c r="AP24" i="11"/>
  <c r="AQ24" i="11"/>
  <c r="AL26" i="11"/>
  <c r="AM26" i="11"/>
  <c r="AN26" i="11"/>
  <c r="AO26" i="11"/>
  <c r="AP26" i="11"/>
  <c r="AQ26" i="11"/>
  <c r="AL28" i="11"/>
  <c r="AM28" i="11"/>
  <c r="AN28" i="11"/>
  <c r="AO28" i="11"/>
  <c r="AP28" i="11"/>
  <c r="AQ28" i="11"/>
  <c r="AL30" i="11"/>
  <c r="AM30" i="11"/>
  <c r="AN30" i="11"/>
  <c r="AO30" i="11"/>
  <c r="AP30" i="11"/>
  <c r="AQ30" i="11"/>
  <c r="AL32" i="11"/>
  <c r="AM32" i="11"/>
  <c r="AN32" i="11"/>
  <c r="AO32" i="11"/>
  <c r="AP32" i="11"/>
  <c r="AQ32" i="11"/>
  <c r="AL34" i="11"/>
  <c r="AM34" i="11"/>
  <c r="AN34" i="11"/>
  <c r="AO34" i="11"/>
  <c r="AP34" i="11"/>
  <c r="AQ34" i="11"/>
  <c r="AL36" i="11"/>
  <c r="AM36" i="11"/>
  <c r="AN36" i="11"/>
  <c r="AO36" i="11"/>
  <c r="AP36" i="11"/>
  <c r="AQ36" i="11"/>
  <c r="AL38" i="11"/>
  <c r="AM38" i="11"/>
  <c r="AN38" i="11"/>
  <c r="AO38" i="11"/>
  <c r="AP38" i="11"/>
  <c r="AQ38" i="11"/>
  <c r="AL40" i="11"/>
  <c r="AM40" i="11"/>
  <c r="AN40" i="11"/>
  <c r="AO40" i="11"/>
  <c r="AP40" i="11"/>
  <c r="AQ40" i="11"/>
  <c r="AL42" i="11"/>
  <c r="AM42" i="11"/>
  <c r="AN42" i="11"/>
  <c r="AO42" i="11"/>
  <c r="AP42" i="11"/>
  <c r="AQ42" i="11"/>
  <c r="AL44" i="11"/>
  <c r="AM44" i="11"/>
  <c r="AN44" i="11"/>
  <c r="AO44" i="11"/>
  <c r="AP44" i="11"/>
  <c r="AQ44" i="11"/>
  <c r="AL46" i="11"/>
  <c r="AM46" i="11"/>
  <c r="AN46" i="11"/>
  <c r="AO46" i="11"/>
  <c r="AP46" i="11"/>
  <c r="AQ46" i="11"/>
  <c r="AL48" i="11"/>
  <c r="AM48" i="11"/>
  <c r="AN48" i="11"/>
  <c r="AO48" i="11"/>
  <c r="AP48" i="11"/>
  <c r="AQ48" i="11"/>
  <c r="AL50" i="11"/>
  <c r="AM50" i="11"/>
  <c r="AN50" i="11"/>
  <c r="AO50" i="11"/>
  <c r="AP50" i="11"/>
  <c r="AQ50" i="11"/>
  <c r="AL52" i="11"/>
  <c r="AM52" i="11"/>
  <c r="AN52" i="11"/>
  <c r="AO52" i="11"/>
  <c r="AP52" i="11"/>
  <c r="AQ52" i="11"/>
  <c r="AL54" i="11"/>
  <c r="AM54" i="11"/>
  <c r="AN54" i="11"/>
  <c r="AO54" i="11"/>
  <c r="AP54" i="11"/>
  <c r="AQ54" i="11"/>
  <c r="AL56" i="11"/>
  <c r="AM56" i="11"/>
  <c r="AN56" i="11"/>
  <c r="AO56" i="11"/>
  <c r="AP56" i="11"/>
  <c r="AQ56" i="11"/>
  <c r="AL58" i="11"/>
  <c r="AM58" i="11"/>
  <c r="AN58" i="11"/>
  <c r="AO58" i="11"/>
  <c r="AP58" i="11"/>
  <c r="AQ58" i="11"/>
  <c r="AL60" i="11"/>
  <c r="AM60" i="11"/>
  <c r="AN60" i="11"/>
  <c r="AO60" i="11"/>
  <c r="AP60" i="11"/>
  <c r="AQ60" i="11"/>
  <c r="AL62" i="11"/>
  <c r="AM62" i="11"/>
  <c r="AN62" i="11"/>
  <c r="AO62" i="11"/>
  <c r="AP62" i="11"/>
  <c r="AQ62" i="11"/>
  <c r="AL64" i="11"/>
  <c r="AM64" i="11"/>
  <c r="AN64" i="11"/>
  <c r="AO64" i="11"/>
  <c r="AP64" i="11"/>
  <c r="AQ64" i="11"/>
  <c r="AL66" i="11"/>
  <c r="AM66" i="11"/>
  <c r="AN66" i="11"/>
  <c r="AO66" i="11"/>
  <c r="AP66" i="11"/>
  <c r="AQ66" i="11"/>
  <c r="AQ4" i="11"/>
  <c r="AP4" i="11"/>
  <c r="AO4" i="11"/>
  <c r="AN4" i="11"/>
  <c r="AM4" i="11"/>
  <c r="AL4" i="11"/>
  <c r="G69" i="11" l="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F69" i="11"/>
  <c r="AJ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F29" i="10"/>
  <c r="AR66" i="11" l="1"/>
  <c r="AP1" i="11"/>
  <c r="AQ1" i="10"/>
  <c r="AK29" i="10" l="1"/>
  <c r="AO29" i="10"/>
  <c r="AL29" i="10"/>
  <c r="AQ29" i="10"/>
  <c r="AN29" i="10"/>
  <c r="AR6" i="11"/>
  <c r="AR20" i="10"/>
  <c r="AR22" i="10"/>
  <c r="AR26" i="10"/>
  <c r="AR24" i="10"/>
  <c r="AR54" i="11"/>
  <c r="AR18" i="10"/>
  <c r="AR16" i="10"/>
  <c r="AR6" i="10"/>
  <c r="AS4" i="10" s="1"/>
  <c r="AT4" i="10" s="1"/>
  <c r="AR8" i="10"/>
  <c r="AS8" i="10" s="1"/>
  <c r="AT8" i="10" s="1"/>
  <c r="AR64" i="11"/>
  <c r="AR60" i="11"/>
  <c r="AR62" i="11"/>
  <c r="AR58" i="11"/>
  <c r="AR50" i="11"/>
  <c r="AR52" i="11"/>
  <c r="AR56" i="11"/>
  <c r="AR46" i="11" l="1"/>
  <c r="AK4" i="11" l="1"/>
  <c r="AM69" i="11" l="1"/>
  <c r="AQ69" i="11"/>
  <c r="AN69" i="11"/>
  <c r="AO69" i="11"/>
  <c r="AL69" i="11"/>
  <c r="AP69" i="11"/>
  <c r="AK69" i="11"/>
  <c r="AR14" i="11"/>
  <c r="AR34" i="11"/>
  <c r="AR38" i="11"/>
  <c r="AR18" i="11"/>
  <c r="AR44" i="11"/>
  <c r="AR12" i="11"/>
  <c r="AR22" i="11"/>
  <c r="AR30" i="11"/>
  <c r="AR48" i="11"/>
  <c r="AR42" i="11"/>
  <c r="AR10" i="11"/>
  <c r="AR16" i="11"/>
  <c r="AR20" i="11"/>
  <c r="AR28" i="11"/>
  <c r="AR36" i="11"/>
  <c r="AR40" i="11"/>
  <c r="AR26" i="11"/>
  <c r="AR32" i="11"/>
  <c r="AR24" i="11"/>
  <c r="AR8" i="11"/>
  <c r="AM29" i="10"/>
  <c r="AP29" i="10"/>
  <c r="AR69" i="11" l="1"/>
  <c r="AP2" i="11" s="1"/>
  <c r="AS18" i="11"/>
  <c r="AT18" i="11" s="1"/>
  <c r="AS8" i="11"/>
  <c r="AT8" i="11" s="1"/>
  <c r="AS4" i="11"/>
  <c r="AT4" i="11" s="1"/>
  <c r="AR10" i="10"/>
  <c r="AR14" i="10"/>
  <c r="AR12" i="10"/>
  <c r="E3" i="9"/>
  <c r="E4" i="9"/>
  <c r="E2" i="9"/>
  <c r="D5" i="9"/>
  <c r="C5" i="9"/>
  <c r="AS10" i="10" l="1"/>
  <c r="AT10" i="10" s="1"/>
  <c r="E5" i="9"/>
  <c r="AR29" i="10"/>
  <c r="AQ2" i="10" s="1"/>
</calcChain>
</file>

<file path=xl/sharedStrings.xml><?xml version="1.0" encoding="utf-8"?>
<sst xmlns="http://schemas.openxmlformats.org/spreadsheetml/2006/main" count="1259" uniqueCount="91">
  <si>
    <t>OT</t>
  </si>
  <si>
    <t>JANITOR</t>
  </si>
  <si>
    <t>MD.MISBHAUDDIN</t>
  </si>
  <si>
    <t>Per Qt</t>
  </si>
  <si>
    <t>Absent Days</t>
  </si>
  <si>
    <t>WFH/ML</t>
  </si>
  <si>
    <t>GH</t>
  </si>
  <si>
    <t>C/O</t>
  </si>
  <si>
    <t>Week Off</t>
  </si>
  <si>
    <t>Working Man days</t>
  </si>
  <si>
    <t>Categories / Dept</t>
  </si>
  <si>
    <t>Designation</t>
  </si>
  <si>
    <t>Employee Name</t>
  </si>
  <si>
    <t>Employee ID</t>
  </si>
  <si>
    <t>Sl No</t>
  </si>
  <si>
    <t>Days</t>
  </si>
  <si>
    <t xml:space="preserve">Billed Days:-  </t>
  </si>
  <si>
    <t>Department: HouseKeeping</t>
  </si>
  <si>
    <t>Update the Company Logo</t>
  </si>
  <si>
    <t>Vendor Name :- CLR Facility Services Pvt.Ltd.</t>
  </si>
  <si>
    <t>G.CHINAMMA NAIDU</t>
  </si>
  <si>
    <t>Billed Days:-</t>
  </si>
  <si>
    <t xml:space="preserve">Actual Days:- </t>
  </si>
  <si>
    <t>Location:- Divyasree Trinity Phase-3</t>
  </si>
  <si>
    <t>Location:- Divyasree Trinity Phase-4</t>
  </si>
  <si>
    <t>NAVANITHA</t>
  </si>
  <si>
    <t>HK/SUPERVISOR</t>
  </si>
  <si>
    <t>K.NEELA</t>
  </si>
  <si>
    <t>BHASKAR</t>
  </si>
  <si>
    <t>SUREKHA PRADHAN</t>
  </si>
  <si>
    <t>LIFT OPERATOR</t>
  </si>
  <si>
    <t>B SURESH</t>
  </si>
  <si>
    <t>B NAGENDRAM</t>
  </si>
  <si>
    <t>SNEHA</t>
  </si>
  <si>
    <t>K NAGARAJU</t>
  </si>
  <si>
    <t>T ARUNA JYOTHI</t>
  </si>
  <si>
    <t>P</t>
  </si>
  <si>
    <t>A</t>
  </si>
  <si>
    <t>S MANJULA</t>
  </si>
  <si>
    <t>VIJAYA KUMARI</t>
  </si>
  <si>
    <t>SHUKKUR AHMED LASKAR</t>
  </si>
  <si>
    <t>WO</t>
  </si>
  <si>
    <t>ASUKU UDDIN</t>
  </si>
  <si>
    <t>MD AVID</t>
  </si>
  <si>
    <t>MINTU KUMAR BAISHYA</t>
  </si>
  <si>
    <t>PHULESWARI GARJU</t>
  </si>
  <si>
    <t>PADMAVATI JAGAT</t>
  </si>
  <si>
    <t>GOWTHAM</t>
  </si>
  <si>
    <t>TUTU RAM</t>
  </si>
  <si>
    <t>ANJANA NAG</t>
  </si>
  <si>
    <t>NIRUPAM</t>
  </si>
  <si>
    <t>SHAKUNTHALA</t>
  </si>
  <si>
    <t>ANJA GOUD</t>
  </si>
  <si>
    <t>KALAVATHI</t>
  </si>
  <si>
    <t>LEFT</t>
  </si>
  <si>
    <t>New Joinee</t>
  </si>
  <si>
    <t>Sub total</t>
  </si>
  <si>
    <t>total</t>
  </si>
  <si>
    <t>Sub Total</t>
  </si>
  <si>
    <t>Total</t>
  </si>
  <si>
    <t>Supervisers</t>
  </si>
  <si>
    <t>Lift operators</t>
  </si>
  <si>
    <t>Jonitors</t>
  </si>
  <si>
    <t>Phase-3</t>
  </si>
  <si>
    <t>S.no</t>
  </si>
  <si>
    <t>Ph-4</t>
  </si>
  <si>
    <t>Update the 
Company Logo</t>
  </si>
  <si>
    <t>Month :- May -2023</t>
  </si>
  <si>
    <t>PH</t>
  </si>
  <si>
    <t>Month :-May'23</t>
  </si>
  <si>
    <t>VENKATESH</t>
  </si>
  <si>
    <t>BHANU BIBI</t>
  </si>
  <si>
    <t>B SURIYAM</t>
  </si>
  <si>
    <t>GOVINDAMMA</t>
  </si>
  <si>
    <t>ANUSHA SHINDE</t>
  </si>
  <si>
    <t>PURNIMA</t>
  </si>
  <si>
    <t>REKHA</t>
  </si>
  <si>
    <t>R. SANDHYA</t>
  </si>
  <si>
    <t>BHANI BORA</t>
  </si>
  <si>
    <t>PRIYA LATHA</t>
  </si>
  <si>
    <t>TULASI</t>
  </si>
  <si>
    <t>ASHA LATHA</t>
  </si>
  <si>
    <t>KISHTAKKA</t>
  </si>
  <si>
    <t>RAMA GIDDAMMA</t>
  </si>
  <si>
    <t>J.LAXMI</t>
  </si>
  <si>
    <t>DURGA PRASAD</t>
  </si>
  <si>
    <t xml:space="preserve">TARUN </t>
  </si>
  <si>
    <t>PO Number: PO/0220861</t>
  </si>
  <si>
    <t>Purchase Order period:- 01.04.2023 to 31.05.2023</t>
  </si>
  <si>
    <t xml:space="preserve">PO Number: PO/0220862
</t>
  </si>
  <si>
    <t>PARMANANDA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</si>
</sst>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Arial Black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 Black"/>
      <family val="2"/>
    </font>
    <font>
      <sz val="14"/>
      <color theme="1"/>
      <name val="Arial"/>
      <family val="2"/>
    </font>
    <font>
      <b/>
      <sz val="14"/>
      <color theme="1"/>
      <name val="Arial Black"/>
      <family val="2"/>
    </font>
    <font>
      <b/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2" fontId="5" fillId="0" borderId="6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164" fontId="5" fillId="2" borderId="7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10" fillId="0" borderId="0" xfId="0" applyFont="1"/>
    <xf numFmtId="0" fontId="9" fillId="0" borderId="1" xfId="0" applyFont="1" applyBorder="1" applyAlignment="1">
      <alignment vertical="center" wrapText="1"/>
    </xf>
    <xf numFmtId="0" fontId="9" fillId="2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164" fontId="11" fillId="2" borderId="6" xfId="0" applyNumberFormat="1" applyFont="1" applyFill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4" fontId="11" fillId="2" borderId="7" xfId="0" applyNumberFormat="1" applyFont="1" applyFill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1" fillId="0" borderId="1" xfId="0" applyFont="1" applyBorder="1"/>
    <xf numFmtId="0" fontId="16" fillId="0" borderId="0" xfId="0" applyFont="1"/>
    <xf numFmtId="0" fontId="15" fillId="0" borderId="1" xfId="0" applyFont="1" applyBorder="1" applyAlignment="1">
      <alignment vertical="center" wrapText="1"/>
    </xf>
    <xf numFmtId="0" fontId="15" fillId="2" borderId="5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/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2" fontId="11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6" sqref="C6"/>
    </sheetView>
  </sheetViews>
  <sheetFormatPr defaultRowHeight="14.5" x14ac:dyDescent="0.35"/>
  <cols>
    <col min="1" max="1" width="5.1796875" style="6" customWidth="1"/>
    <col min="2" max="2" width="12.81640625" bestFit="1" customWidth="1"/>
  </cols>
  <sheetData>
    <row r="1" spans="1:5" x14ac:dyDescent="0.35">
      <c r="A1" s="7" t="s">
        <v>64</v>
      </c>
      <c r="B1" s="7" t="s">
        <v>11</v>
      </c>
      <c r="C1" s="7" t="s">
        <v>65</v>
      </c>
      <c r="D1" s="7" t="s">
        <v>63</v>
      </c>
      <c r="E1" s="7" t="s">
        <v>59</v>
      </c>
    </row>
    <row r="2" spans="1:5" x14ac:dyDescent="0.35">
      <c r="A2" s="7">
        <v>1</v>
      </c>
      <c r="B2" s="7" t="s">
        <v>60</v>
      </c>
      <c r="C2" s="7">
        <v>2</v>
      </c>
      <c r="D2" s="7">
        <v>2</v>
      </c>
      <c r="E2" s="7">
        <f>SUM(C2:D2)</f>
        <v>4</v>
      </c>
    </row>
    <row r="3" spans="1:5" x14ac:dyDescent="0.35">
      <c r="A3" s="7">
        <v>2</v>
      </c>
      <c r="B3" s="7" t="s">
        <v>61</v>
      </c>
      <c r="C3" s="7">
        <v>6</v>
      </c>
      <c r="D3" s="7">
        <v>2</v>
      </c>
      <c r="E3" s="7">
        <f t="shared" ref="E3:E5" si="0">SUM(C3:D3)</f>
        <v>8</v>
      </c>
    </row>
    <row r="4" spans="1:5" x14ac:dyDescent="0.35">
      <c r="A4" s="7">
        <v>3</v>
      </c>
      <c r="B4" s="7" t="s">
        <v>62</v>
      </c>
      <c r="C4" s="7">
        <v>24</v>
      </c>
      <c r="D4" s="7">
        <v>8</v>
      </c>
      <c r="E4" s="7">
        <f t="shared" si="0"/>
        <v>32</v>
      </c>
    </row>
    <row r="5" spans="1:5" x14ac:dyDescent="0.35">
      <c r="A5" s="7"/>
      <c r="B5" s="7" t="s">
        <v>59</v>
      </c>
      <c r="C5" s="7">
        <f>SUM(C2:C4)</f>
        <v>32</v>
      </c>
      <c r="D5" s="7">
        <f>SUM(D2:D4)</f>
        <v>12</v>
      </c>
      <c r="E5" s="7">
        <f t="shared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3"/>
  <sheetViews>
    <sheetView tabSelected="1" zoomScale="50" zoomScaleNormal="50" zoomScaleSheetLayoutView="40" workbookViewId="0">
      <selection activeCell="Q9" sqref="Q9"/>
    </sheetView>
  </sheetViews>
  <sheetFormatPr defaultColWidth="9.1796875" defaultRowHeight="24.5" x14ac:dyDescent="0.7"/>
  <cols>
    <col min="1" max="1" width="4.6328125" style="9" customWidth="1"/>
    <col min="2" max="2" width="13.54296875" style="23" bestFit="1" customWidth="1"/>
    <col min="3" max="3" width="26.90625" style="13" bestFit="1" customWidth="1"/>
    <col min="4" max="4" width="22.26953125" style="9" bestFit="1" customWidth="1"/>
    <col min="5" max="5" width="8.7265625" style="23" customWidth="1"/>
    <col min="6" max="6" width="5.7265625" style="12" bestFit="1" customWidth="1"/>
    <col min="7" max="10" width="3.54296875" style="12" bestFit="1" customWidth="1"/>
    <col min="11" max="11" width="6.453125" style="12" bestFit="1" customWidth="1"/>
    <col min="12" max="12" width="6.453125" style="23" bestFit="1" customWidth="1"/>
    <col min="13" max="14" width="3.54296875" style="23" bestFit="1" customWidth="1"/>
    <col min="15" max="17" width="4.81640625" style="23" bestFit="1" customWidth="1"/>
    <col min="18" max="19" width="6.453125" style="23" bestFit="1" customWidth="1"/>
    <col min="20" max="24" width="4.81640625" style="23" bestFit="1" customWidth="1"/>
    <col min="25" max="26" width="6.453125" style="23" bestFit="1" customWidth="1"/>
    <col min="27" max="31" width="4.81640625" style="23" bestFit="1" customWidth="1"/>
    <col min="32" max="33" width="6.453125" style="23" bestFit="1" customWidth="1"/>
    <col min="34" max="36" width="4.81640625" style="23" bestFit="1" customWidth="1"/>
    <col min="37" max="37" width="11.08984375" style="23" customWidth="1"/>
    <col min="38" max="38" width="7.81640625" style="23" customWidth="1"/>
    <col min="39" max="39" width="4.6328125" style="23" bestFit="1" customWidth="1"/>
    <col min="40" max="40" width="5.7265625" style="23" bestFit="1" customWidth="1"/>
    <col min="41" max="41" width="5" style="23" bestFit="1" customWidth="1"/>
    <col min="42" max="42" width="9.1796875" style="23" customWidth="1"/>
    <col min="43" max="43" width="11.26953125" style="14" customWidth="1"/>
    <col min="44" max="44" width="9.54296875" style="9" customWidth="1"/>
    <col min="45" max="45" width="9.1796875" style="9" bestFit="1" customWidth="1"/>
    <col min="46" max="46" width="13.1796875" style="9" customWidth="1"/>
    <col min="47" max="16384" width="9.1796875" style="23"/>
  </cols>
  <sheetData>
    <row r="1" spans="1:51" s="9" customFormat="1" ht="44.5" customHeight="1" x14ac:dyDescent="0.35">
      <c r="A1" s="25" t="s">
        <v>67</v>
      </c>
      <c r="B1" s="26"/>
      <c r="C1" s="26"/>
      <c r="D1" s="27"/>
      <c r="E1" s="28" t="s">
        <v>19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2"/>
      <c r="V1" s="30" t="s">
        <v>88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1"/>
      <c r="AL1" s="25" t="s">
        <v>22</v>
      </c>
      <c r="AM1" s="26"/>
      <c r="AN1" s="26"/>
      <c r="AO1" s="26"/>
      <c r="AP1" s="27"/>
      <c r="AQ1" s="8">
        <f>12*30</f>
        <v>360</v>
      </c>
      <c r="AR1" s="1" t="s">
        <v>15</v>
      </c>
      <c r="AS1" s="1"/>
      <c r="AT1" s="32" t="s">
        <v>66</v>
      </c>
    </row>
    <row r="2" spans="1:51" s="9" customFormat="1" ht="44.5" customHeight="1" x14ac:dyDescent="0.35">
      <c r="A2" s="25" t="s">
        <v>23</v>
      </c>
      <c r="B2" s="26"/>
      <c r="C2" s="26"/>
      <c r="D2" s="27"/>
      <c r="E2" s="33" t="s">
        <v>87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10"/>
      <c r="V2" s="34" t="s">
        <v>17</v>
      </c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6"/>
      <c r="AL2" s="37" t="s">
        <v>21</v>
      </c>
      <c r="AM2" s="37"/>
      <c r="AN2" s="37"/>
      <c r="AO2" s="37"/>
      <c r="AP2" s="37"/>
      <c r="AQ2" s="11">
        <f>AR29</f>
        <v>279</v>
      </c>
      <c r="AR2" s="21" t="s">
        <v>15</v>
      </c>
      <c r="AS2" s="21"/>
      <c r="AT2" s="32"/>
    </row>
    <row r="3" spans="1:51" s="77" customFormat="1" ht="50.15" customHeight="1" x14ac:dyDescent="0.35">
      <c r="A3" s="42" t="s">
        <v>14</v>
      </c>
      <c r="B3" s="42" t="s">
        <v>13</v>
      </c>
      <c r="C3" s="42" t="s">
        <v>12</v>
      </c>
      <c r="D3" s="42" t="s">
        <v>11</v>
      </c>
      <c r="E3" s="42" t="s">
        <v>10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38">
        <v>9</v>
      </c>
      <c r="O3" s="38">
        <v>10</v>
      </c>
      <c r="P3" s="38">
        <v>11</v>
      </c>
      <c r="Q3" s="38">
        <v>12</v>
      </c>
      <c r="R3" s="38">
        <v>13</v>
      </c>
      <c r="S3" s="38">
        <v>14</v>
      </c>
      <c r="T3" s="38">
        <v>15</v>
      </c>
      <c r="U3" s="38">
        <v>16</v>
      </c>
      <c r="V3" s="38">
        <v>17</v>
      </c>
      <c r="W3" s="38">
        <v>18</v>
      </c>
      <c r="X3" s="38">
        <v>19</v>
      </c>
      <c r="Y3" s="38">
        <v>20</v>
      </c>
      <c r="Z3" s="38">
        <v>21</v>
      </c>
      <c r="AA3" s="38">
        <v>22</v>
      </c>
      <c r="AB3" s="38">
        <v>23</v>
      </c>
      <c r="AC3" s="38">
        <v>24</v>
      </c>
      <c r="AD3" s="38">
        <v>25</v>
      </c>
      <c r="AE3" s="38">
        <v>26</v>
      </c>
      <c r="AF3" s="38">
        <v>27</v>
      </c>
      <c r="AG3" s="38">
        <v>28</v>
      </c>
      <c r="AH3" s="38">
        <v>29</v>
      </c>
      <c r="AI3" s="38">
        <v>30</v>
      </c>
      <c r="AJ3" s="38">
        <v>31</v>
      </c>
      <c r="AK3" s="42" t="s">
        <v>9</v>
      </c>
      <c r="AL3" s="42" t="s">
        <v>8</v>
      </c>
      <c r="AM3" s="42" t="s">
        <v>0</v>
      </c>
      <c r="AN3" s="38" t="s">
        <v>7</v>
      </c>
      <c r="AO3" s="38" t="s">
        <v>6</v>
      </c>
      <c r="AP3" s="42" t="s">
        <v>5</v>
      </c>
      <c r="AQ3" s="42" t="s">
        <v>4</v>
      </c>
      <c r="AR3" s="42" t="s">
        <v>58</v>
      </c>
      <c r="AS3" s="42" t="s">
        <v>59</v>
      </c>
      <c r="AT3" s="76" t="s">
        <v>3</v>
      </c>
    </row>
    <row r="4" spans="1:51" s="65" customFormat="1" ht="32" customHeight="1" x14ac:dyDescent="0.65">
      <c r="A4" s="38">
        <v>1</v>
      </c>
      <c r="B4" s="66"/>
      <c r="C4" s="39" t="s">
        <v>39</v>
      </c>
      <c r="D4" s="40" t="s">
        <v>26</v>
      </c>
      <c r="E4" s="52"/>
      <c r="F4" s="42" t="s">
        <v>68</v>
      </c>
      <c r="G4" s="43" t="s">
        <v>37</v>
      </c>
      <c r="H4" s="43" t="s">
        <v>37</v>
      </c>
      <c r="I4" s="42" t="s">
        <v>36</v>
      </c>
      <c r="J4" s="42" t="s">
        <v>36</v>
      </c>
      <c r="K4" s="44" t="s">
        <v>41</v>
      </c>
      <c r="L4" s="42" t="s">
        <v>36</v>
      </c>
      <c r="M4" s="42" t="s">
        <v>36</v>
      </c>
      <c r="N4" s="42" t="s">
        <v>36</v>
      </c>
      <c r="O4" s="42" t="s">
        <v>36</v>
      </c>
      <c r="P4" s="42" t="s">
        <v>36</v>
      </c>
      <c r="Q4" s="42" t="s">
        <v>36</v>
      </c>
      <c r="R4" s="42" t="s">
        <v>36</v>
      </c>
      <c r="S4" s="44" t="s">
        <v>41</v>
      </c>
      <c r="T4" s="42" t="s">
        <v>36</v>
      </c>
      <c r="U4" s="42" t="s">
        <v>36</v>
      </c>
      <c r="V4" s="42" t="s">
        <v>36</v>
      </c>
      <c r="W4" s="42" t="s">
        <v>36</v>
      </c>
      <c r="X4" s="43" t="s">
        <v>37</v>
      </c>
      <c r="Y4" s="43" t="s">
        <v>37</v>
      </c>
      <c r="Z4" s="44" t="s">
        <v>41</v>
      </c>
      <c r="AA4" s="42" t="s">
        <v>36</v>
      </c>
      <c r="AB4" s="42" t="s">
        <v>36</v>
      </c>
      <c r="AC4" s="42" t="s">
        <v>36</v>
      </c>
      <c r="AD4" s="42" t="s">
        <v>36</v>
      </c>
      <c r="AE4" s="43" t="s">
        <v>37</v>
      </c>
      <c r="AF4" s="43" t="s">
        <v>37</v>
      </c>
      <c r="AG4" s="44" t="s">
        <v>41</v>
      </c>
      <c r="AH4" s="42" t="s">
        <v>36</v>
      </c>
      <c r="AI4" s="43" t="s">
        <v>37</v>
      </c>
      <c r="AJ4" s="43" t="s">
        <v>37</v>
      </c>
      <c r="AK4" s="45">
        <f>COUNTIF(F4:AJ4,"P")</f>
        <v>18</v>
      </c>
      <c r="AL4" s="45">
        <f>COUNTIF(F4:AJ4,"WO")</f>
        <v>4</v>
      </c>
      <c r="AM4" s="45">
        <f>SUM(F5:AJ5)/8</f>
        <v>0.5</v>
      </c>
      <c r="AN4" s="46">
        <f>COUNTIF(F4:AJ4,"C/O")</f>
        <v>0</v>
      </c>
      <c r="AO4" s="38">
        <f>COUNTIF(F4:AJ4,"PH")</f>
        <v>1</v>
      </c>
      <c r="AP4" s="38">
        <f>COUNTIF(F4:AJ4,"WFH/ML")</f>
        <v>0</v>
      </c>
      <c r="AQ4" s="38">
        <f>COUNTIF(F4:AJ4,"A")</f>
        <v>8</v>
      </c>
      <c r="AR4" s="78">
        <f>SUM(AK4:AO4)</f>
        <v>23.5</v>
      </c>
      <c r="AS4" s="79">
        <f>SUM(AR4:AR7)</f>
        <v>53.5</v>
      </c>
      <c r="AT4" s="49">
        <f>AS4/31</f>
        <v>1.7258064516129032</v>
      </c>
      <c r="AU4" s="80"/>
      <c r="AY4" s="81"/>
    </row>
    <row r="5" spans="1:51" s="65" customFormat="1" ht="32" customHeight="1" x14ac:dyDescent="0.65">
      <c r="A5" s="38"/>
      <c r="B5" s="66"/>
      <c r="C5" s="39" t="s">
        <v>0</v>
      </c>
      <c r="D5" s="40"/>
      <c r="E5" s="52"/>
      <c r="F5" s="46"/>
      <c r="G5" s="46"/>
      <c r="H5" s="46"/>
      <c r="I5" s="43">
        <v>4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5"/>
      <c r="AL5" s="45"/>
      <c r="AM5" s="46"/>
      <c r="AN5" s="38"/>
      <c r="AO5" s="38"/>
      <c r="AP5" s="38"/>
      <c r="AQ5" s="78"/>
      <c r="AR5" s="78"/>
      <c r="AS5" s="82"/>
      <c r="AT5" s="51"/>
      <c r="AX5" s="81"/>
    </row>
    <row r="6" spans="1:51" s="65" customFormat="1" ht="32" customHeight="1" x14ac:dyDescent="0.65">
      <c r="A6" s="38">
        <v>2</v>
      </c>
      <c r="B6" s="66"/>
      <c r="C6" s="39" t="s">
        <v>70</v>
      </c>
      <c r="D6" s="40" t="s">
        <v>26</v>
      </c>
      <c r="E6" s="52"/>
      <c r="F6" s="42"/>
      <c r="G6" s="42" t="s">
        <v>36</v>
      </c>
      <c r="H6" s="42" t="s">
        <v>36</v>
      </c>
      <c r="I6" s="42" t="s">
        <v>36</v>
      </c>
      <c r="J6" s="42" t="s">
        <v>36</v>
      </c>
      <c r="K6" s="42" t="s">
        <v>36</v>
      </c>
      <c r="L6" s="44" t="s">
        <v>41</v>
      </c>
      <c r="M6" s="42" t="s">
        <v>36</v>
      </c>
      <c r="N6" s="42" t="s">
        <v>36</v>
      </c>
      <c r="O6" s="42" t="s">
        <v>36</v>
      </c>
      <c r="P6" s="42" t="s">
        <v>36</v>
      </c>
      <c r="Q6" s="43" t="s">
        <v>37</v>
      </c>
      <c r="R6" s="44" t="s">
        <v>41</v>
      </c>
      <c r="S6" s="42" t="s">
        <v>36</v>
      </c>
      <c r="T6" s="42" t="s">
        <v>36</v>
      </c>
      <c r="U6" s="42" t="s">
        <v>36</v>
      </c>
      <c r="V6" s="42" t="s">
        <v>36</v>
      </c>
      <c r="W6" s="42" t="s">
        <v>36</v>
      </c>
      <c r="X6" s="42" t="s">
        <v>36</v>
      </c>
      <c r="Y6" s="44" t="s">
        <v>41</v>
      </c>
      <c r="Z6" s="42" t="s">
        <v>36</v>
      </c>
      <c r="AA6" s="42" t="s">
        <v>36</v>
      </c>
      <c r="AB6" s="42" t="s">
        <v>36</v>
      </c>
      <c r="AC6" s="42" t="s">
        <v>36</v>
      </c>
      <c r="AD6" s="42" t="s">
        <v>36</v>
      </c>
      <c r="AE6" s="42" t="s">
        <v>36</v>
      </c>
      <c r="AF6" s="42" t="s">
        <v>36</v>
      </c>
      <c r="AG6" s="44" t="s">
        <v>41</v>
      </c>
      <c r="AH6" s="43" t="s">
        <v>37</v>
      </c>
      <c r="AI6" s="42" t="s">
        <v>36</v>
      </c>
      <c r="AJ6" s="42" t="s">
        <v>36</v>
      </c>
      <c r="AK6" s="45">
        <f t="shared" ref="AK6" si="0">COUNTIF(F6:AJ6,"P")</f>
        <v>24</v>
      </c>
      <c r="AL6" s="45">
        <f t="shared" ref="AL6" si="1">COUNTIF(F6:AJ6,"WO")</f>
        <v>4</v>
      </c>
      <c r="AM6" s="45">
        <f t="shared" ref="AM6" si="2">SUM(F7:AJ7)/8</f>
        <v>2</v>
      </c>
      <c r="AN6" s="46">
        <f t="shared" ref="AN6" si="3">COUNTIF(F6:AJ6,"C/O")</f>
        <v>0</v>
      </c>
      <c r="AO6" s="38">
        <f t="shared" ref="AO6" si="4">COUNTIF(F6:AJ6,"PH")</f>
        <v>0</v>
      </c>
      <c r="AP6" s="38">
        <f t="shared" ref="AP6" si="5">COUNTIF(F6:AJ6,"WFH/ML")</f>
        <v>0</v>
      </c>
      <c r="AQ6" s="38">
        <f t="shared" ref="AQ6" si="6">COUNTIF(F6:AJ6,"A")</f>
        <v>2</v>
      </c>
      <c r="AR6" s="78">
        <f>SUM(AK6:AO6)</f>
        <v>30</v>
      </c>
      <c r="AS6" s="82"/>
      <c r="AT6" s="51"/>
    </row>
    <row r="7" spans="1:51" s="65" customFormat="1" ht="32" customHeight="1" x14ac:dyDescent="0.65">
      <c r="A7" s="38"/>
      <c r="B7" s="66"/>
      <c r="C7" s="39" t="s">
        <v>0</v>
      </c>
      <c r="D7" s="40"/>
      <c r="E7" s="52"/>
      <c r="F7" s="46"/>
      <c r="G7" s="46"/>
      <c r="H7" s="46"/>
      <c r="I7" s="43"/>
      <c r="J7" s="46"/>
      <c r="K7" s="46"/>
      <c r="L7" s="57">
        <v>8</v>
      </c>
      <c r="M7" s="57"/>
      <c r="N7" s="57"/>
      <c r="O7" s="46"/>
      <c r="P7" s="57"/>
      <c r="Q7" s="57"/>
      <c r="R7" s="57"/>
      <c r="S7" s="57"/>
      <c r="T7" s="46"/>
      <c r="U7" s="57"/>
      <c r="V7" s="46"/>
      <c r="W7" s="42"/>
      <c r="X7" s="57"/>
      <c r="Y7" s="57">
        <v>8</v>
      </c>
      <c r="Z7" s="57"/>
      <c r="AA7" s="57"/>
      <c r="AB7" s="57"/>
      <c r="AC7" s="46"/>
      <c r="AD7" s="46"/>
      <c r="AE7" s="46"/>
      <c r="AF7" s="46"/>
      <c r="AG7" s="46"/>
      <c r="AH7" s="46"/>
      <c r="AI7" s="46"/>
      <c r="AJ7" s="46"/>
      <c r="AK7" s="45"/>
      <c r="AL7" s="45"/>
      <c r="AM7" s="46"/>
      <c r="AN7" s="38"/>
      <c r="AO7" s="38"/>
      <c r="AP7" s="38"/>
      <c r="AQ7" s="78"/>
      <c r="AR7" s="78"/>
      <c r="AS7" s="83"/>
      <c r="AT7" s="60"/>
      <c r="AX7" s="61"/>
    </row>
    <row r="8" spans="1:51" s="65" customFormat="1" ht="32" customHeight="1" x14ac:dyDescent="0.65">
      <c r="A8" s="38">
        <v>3</v>
      </c>
      <c r="B8" s="66"/>
      <c r="C8" s="64" t="s">
        <v>48</v>
      </c>
      <c r="D8" s="39" t="s">
        <v>30</v>
      </c>
      <c r="E8" s="67"/>
      <c r="F8" s="42" t="s">
        <v>68</v>
      </c>
      <c r="G8" s="42" t="s">
        <v>36</v>
      </c>
      <c r="H8" s="42" t="s">
        <v>36</v>
      </c>
      <c r="I8" s="42" t="s">
        <v>36</v>
      </c>
      <c r="J8" s="42" t="s">
        <v>36</v>
      </c>
      <c r="K8" s="42" t="s">
        <v>36</v>
      </c>
      <c r="L8" s="44" t="s">
        <v>41</v>
      </c>
      <c r="M8" s="42" t="s">
        <v>36</v>
      </c>
      <c r="N8" s="42" t="s">
        <v>36</v>
      </c>
      <c r="O8" s="42" t="s">
        <v>36</v>
      </c>
      <c r="P8" s="42" t="s">
        <v>36</v>
      </c>
      <c r="Q8" s="42" t="s">
        <v>36</v>
      </c>
      <c r="R8" s="44" t="s">
        <v>41</v>
      </c>
      <c r="S8" s="42" t="s">
        <v>36</v>
      </c>
      <c r="T8" s="43" t="s">
        <v>37</v>
      </c>
      <c r="U8" s="42" t="s">
        <v>36</v>
      </c>
      <c r="V8" s="42" t="s">
        <v>36</v>
      </c>
      <c r="W8" s="42" t="s">
        <v>36</v>
      </c>
      <c r="X8" s="42" t="s">
        <v>36</v>
      </c>
      <c r="Y8" s="42" t="s">
        <v>36</v>
      </c>
      <c r="Z8" s="44" t="s">
        <v>41</v>
      </c>
      <c r="AA8" s="43" t="s">
        <v>37</v>
      </c>
      <c r="AB8" s="42" t="s">
        <v>36</v>
      </c>
      <c r="AC8" s="42" t="s">
        <v>36</v>
      </c>
      <c r="AD8" s="42" t="s">
        <v>36</v>
      </c>
      <c r="AE8" s="42" t="s">
        <v>36</v>
      </c>
      <c r="AF8" s="44" t="s">
        <v>41</v>
      </c>
      <c r="AG8" s="42" t="s">
        <v>36</v>
      </c>
      <c r="AH8" s="42" t="s">
        <v>36</v>
      </c>
      <c r="AI8" s="42" t="s">
        <v>36</v>
      </c>
      <c r="AJ8" s="42" t="s">
        <v>36</v>
      </c>
      <c r="AK8" s="45">
        <f t="shared" ref="AK8" si="7">COUNTIF(F8:AJ8,"P")</f>
        <v>24</v>
      </c>
      <c r="AL8" s="45">
        <f t="shared" ref="AL8" si="8">COUNTIF(F8:AJ8,"WO")</f>
        <v>4</v>
      </c>
      <c r="AM8" s="45">
        <f t="shared" ref="AM8" si="9">SUM(F9:AJ9)/8</f>
        <v>0.5</v>
      </c>
      <c r="AN8" s="46">
        <f t="shared" ref="AN8" si="10">COUNTIF(F8:AJ8,"C/O")</f>
        <v>0</v>
      </c>
      <c r="AO8" s="38">
        <f t="shared" ref="AO8" si="11">COUNTIF(F8:AJ8,"PH")</f>
        <v>1</v>
      </c>
      <c r="AP8" s="38">
        <f t="shared" ref="AP8" si="12">COUNTIF(F8:AJ8,"WFH/ML")</f>
        <v>0</v>
      </c>
      <c r="AQ8" s="38">
        <f t="shared" ref="AQ8" si="13">COUNTIF(F8:AJ8,"A")</f>
        <v>2</v>
      </c>
      <c r="AR8" s="47">
        <f>SUM(AK8:AO8)</f>
        <v>29.5</v>
      </c>
      <c r="AS8" s="48">
        <f>AR8</f>
        <v>29.5</v>
      </c>
      <c r="AT8" s="49">
        <f>AS8/31</f>
        <v>0.95161290322580649</v>
      </c>
    </row>
    <row r="9" spans="1:51" s="65" customFormat="1" ht="32" customHeight="1" x14ac:dyDescent="0.65">
      <c r="A9" s="38"/>
      <c r="B9" s="66"/>
      <c r="C9" s="39" t="s">
        <v>0</v>
      </c>
      <c r="D9" s="39"/>
      <c r="E9" s="67"/>
      <c r="F9" s="46"/>
      <c r="G9" s="46"/>
      <c r="H9" s="46"/>
      <c r="I9" s="43">
        <v>4</v>
      </c>
      <c r="J9" s="46"/>
      <c r="K9" s="46"/>
      <c r="L9" s="57"/>
      <c r="M9" s="57"/>
      <c r="N9" s="57"/>
      <c r="O9" s="46"/>
      <c r="P9" s="57"/>
      <c r="Q9" s="57"/>
      <c r="R9" s="57"/>
      <c r="S9" s="57"/>
      <c r="T9" s="46"/>
      <c r="U9" s="57"/>
      <c r="V9" s="46"/>
      <c r="W9" s="42"/>
      <c r="X9" s="57"/>
      <c r="Y9" s="57"/>
      <c r="Z9" s="57"/>
      <c r="AA9" s="57"/>
      <c r="AB9" s="57"/>
      <c r="AC9" s="46"/>
      <c r="AD9" s="46"/>
      <c r="AE9" s="46"/>
      <c r="AF9" s="46"/>
      <c r="AG9" s="46"/>
      <c r="AH9" s="46"/>
      <c r="AI9" s="46"/>
      <c r="AJ9" s="46"/>
      <c r="AK9" s="45"/>
      <c r="AL9" s="45"/>
      <c r="AM9" s="46"/>
      <c r="AN9" s="38"/>
      <c r="AO9" s="38"/>
      <c r="AP9" s="38"/>
      <c r="AQ9" s="78"/>
      <c r="AR9" s="47"/>
      <c r="AS9" s="59"/>
      <c r="AT9" s="60"/>
    </row>
    <row r="10" spans="1:51" s="85" customFormat="1" ht="32" customHeight="1" x14ac:dyDescent="0.65">
      <c r="A10" s="38">
        <v>4</v>
      </c>
      <c r="B10" s="84"/>
      <c r="C10" s="39" t="s">
        <v>29</v>
      </c>
      <c r="D10" s="40" t="s">
        <v>1</v>
      </c>
      <c r="E10" s="52"/>
      <c r="F10" s="42" t="s">
        <v>68</v>
      </c>
      <c r="G10" s="42" t="s">
        <v>36</v>
      </c>
      <c r="H10" s="43" t="s">
        <v>37</v>
      </c>
      <c r="I10" s="42" t="s">
        <v>36</v>
      </c>
      <c r="J10" s="42" t="s">
        <v>36</v>
      </c>
      <c r="K10" s="44" t="s">
        <v>41</v>
      </c>
      <c r="L10" s="42" t="s">
        <v>36</v>
      </c>
      <c r="M10" s="42" t="s">
        <v>36</v>
      </c>
      <c r="N10" s="42" t="s">
        <v>36</v>
      </c>
      <c r="O10" s="42" t="s">
        <v>36</v>
      </c>
      <c r="P10" s="42" t="s">
        <v>36</v>
      </c>
      <c r="Q10" s="42" t="s">
        <v>36</v>
      </c>
      <c r="R10" s="44" t="s">
        <v>41</v>
      </c>
      <c r="S10" s="42" t="s">
        <v>36</v>
      </c>
      <c r="T10" s="42" t="s">
        <v>36</v>
      </c>
      <c r="U10" s="42" t="s">
        <v>36</v>
      </c>
      <c r="V10" s="42" t="s">
        <v>36</v>
      </c>
      <c r="W10" s="42" t="s">
        <v>36</v>
      </c>
      <c r="X10" s="42" t="s">
        <v>36</v>
      </c>
      <c r="Y10" s="44" t="s">
        <v>41</v>
      </c>
      <c r="Z10" s="43" t="s">
        <v>37</v>
      </c>
      <c r="AA10" s="42" t="s">
        <v>36</v>
      </c>
      <c r="AB10" s="42" t="s">
        <v>36</v>
      </c>
      <c r="AC10" s="42" t="s">
        <v>36</v>
      </c>
      <c r="AD10" s="42" t="s">
        <v>36</v>
      </c>
      <c r="AE10" s="42" t="s">
        <v>36</v>
      </c>
      <c r="AF10" s="44" t="s">
        <v>41</v>
      </c>
      <c r="AG10" s="42" t="s">
        <v>36</v>
      </c>
      <c r="AH10" s="42" t="s">
        <v>36</v>
      </c>
      <c r="AI10" s="42" t="s">
        <v>36</v>
      </c>
      <c r="AJ10" s="42" t="s">
        <v>36</v>
      </c>
      <c r="AK10" s="45">
        <f t="shared" ref="AK10" si="14">COUNTIF(F10:AJ10,"P")</f>
        <v>24</v>
      </c>
      <c r="AL10" s="45">
        <f t="shared" ref="AL10" si="15">COUNTIF(F10:AJ10,"WO")</f>
        <v>4</v>
      </c>
      <c r="AM10" s="45">
        <f t="shared" ref="AM10" si="16">SUM(F11:AJ11)/8</f>
        <v>11</v>
      </c>
      <c r="AN10" s="46">
        <f t="shared" ref="AN10" si="17">COUNTIF(F10:AJ10,"C/O")</f>
        <v>0</v>
      </c>
      <c r="AO10" s="38">
        <f t="shared" ref="AO10" si="18">COUNTIF(F10:AJ10,"PH")</f>
        <v>1</v>
      </c>
      <c r="AP10" s="38">
        <f t="shared" ref="AP10" si="19">COUNTIF(F10:AJ10,"WFH/ML")</f>
        <v>0</v>
      </c>
      <c r="AQ10" s="38">
        <f t="shared" ref="AQ10" si="20">COUNTIF(F10:AJ10,"A")</f>
        <v>2</v>
      </c>
      <c r="AR10" s="78">
        <f t="shared" ref="AR10" si="21">SUM(AK10:AO10)</f>
        <v>40</v>
      </c>
      <c r="AS10" s="79">
        <f>SUM(AR10:AR28)</f>
        <v>196</v>
      </c>
      <c r="AT10" s="49">
        <f>AS10/31</f>
        <v>6.32258064516129</v>
      </c>
    </row>
    <row r="11" spans="1:51" s="58" customFormat="1" ht="32" customHeight="1" x14ac:dyDescent="0.65">
      <c r="A11" s="38"/>
      <c r="B11" s="66"/>
      <c r="C11" s="39" t="s">
        <v>0</v>
      </c>
      <c r="D11" s="40"/>
      <c r="E11" s="52"/>
      <c r="F11" s="46">
        <v>8</v>
      </c>
      <c r="G11" s="46"/>
      <c r="H11" s="46"/>
      <c r="I11" s="42">
        <v>4</v>
      </c>
      <c r="J11" s="46">
        <v>4</v>
      </c>
      <c r="K11" s="46">
        <v>8</v>
      </c>
      <c r="L11" s="57"/>
      <c r="M11" s="57">
        <v>4</v>
      </c>
      <c r="N11" s="57">
        <v>4</v>
      </c>
      <c r="O11" s="46">
        <v>4</v>
      </c>
      <c r="P11" s="57"/>
      <c r="Q11" s="46">
        <v>4</v>
      </c>
      <c r="R11" s="57">
        <v>8</v>
      </c>
      <c r="S11" s="57"/>
      <c r="T11" s="46">
        <v>4</v>
      </c>
      <c r="U11" s="57"/>
      <c r="V11" s="46">
        <v>4</v>
      </c>
      <c r="W11" s="57">
        <v>4</v>
      </c>
      <c r="X11" s="46">
        <v>4</v>
      </c>
      <c r="Y11" s="57">
        <v>8</v>
      </c>
      <c r="Z11" s="57"/>
      <c r="AA11" s="57"/>
      <c r="AB11" s="57"/>
      <c r="AC11" s="46"/>
      <c r="AD11" s="46"/>
      <c r="AE11" s="46">
        <v>4</v>
      </c>
      <c r="AF11" s="46">
        <v>8</v>
      </c>
      <c r="AG11" s="46"/>
      <c r="AH11" s="46">
        <v>4</v>
      </c>
      <c r="AI11" s="57"/>
      <c r="AJ11" s="57"/>
      <c r="AK11" s="45"/>
      <c r="AL11" s="45"/>
      <c r="AM11" s="46"/>
      <c r="AN11" s="38"/>
      <c r="AO11" s="38"/>
      <c r="AP11" s="38"/>
      <c r="AQ11" s="78"/>
      <c r="AR11" s="78"/>
      <c r="AS11" s="82"/>
      <c r="AT11" s="51"/>
    </row>
    <row r="12" spans="1:51" s="65" customFormat="1" ht="32" customHeight="1" x14ac:dyDescent="0.65">
      <c r="A12" s="38">
        <v>5</v>
      </c>
      <c r="B12" s="66"/>
      <c r="C12" s="39" t="s">
        <v>46</v>
      </c>
      <c r="D12" s="40" t="s">
        <v>1</v>
      </c>
      <c r="E12" s="42"/>
      <c r="F12" s="42" t="s">
        <v>68</v>
      </c>
      <c r="G12" s="42" t="s">
        <v>36</v>
      </c>
      <c r="H12" s="42" t="s">
        <v>36</v>
      </c>
      <c r="I12" s="42" t="s">
        <v>36</v>
      </c>
      <c r="J12" s="53" t="s">
        <v>54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5"/>
      <c r="AK12" s="45">
        <f t="shared" ref="AK12" si="22">COUNTIF(F12:AJ12,"P")</f>
        <v>3</v>
      </c>
      <c r="AL12" s="45">
        <f t="shared" ref="AL12" si="23">COUNTIF(F12:AJ12,"WO")</f>
        <v>0</v>
      </c>
      <c r="AM12" s="45">
        <f t="shared" ref="AM12" si="24">SUM(F13:AJ13)/8</f>
        <v>1.5</v>
      </c>
      <c r="AN12" s="46">
        <f t="shared" ref="AN12" si="25">COUNTIF(F12:AJ12,"C/O")</f>
        <v>0</v>
      </c>
      <c r="AO12" s="38">
        <f t="shared" ref="AO12" si="26">COUNTIF(F12:AJ12,"PH")</f>
        <v>1</v>
      </c>
      <c r="AP12" s="38">
        <f t="shared" ref="AP12" si="27">COUNTIF(F12:AJ12,"WFH/ML")</f>
        <v>0</v>
      </c>
      <c r="AQ12" s="38">
        <f t="shared" ref="AQ12" si="28">COUNTIF(F12:AJ12,"A")</f>
        <v>0</v>
      </c>
      <c r="AR12" s="78">
        <f t="shared" ref="AR12" si="29">SUM(AK12:AO12)</f>
        <v>5.5</v>
      </c>
      <c r="AS12" s="82"/>
      <c r="AT12" s="51"/>
    </row>
    <row r="13" spans="1:51" s="65" customFormat="1" ht="32" customHeight="1" x14ac:dyDescent="0.65">
      <c r="A13" s="38"/>
      <c r="B13" s="66"/>
      <c r="C13" s="39" t="s">
        <v>0</v>
      </c>
      <c r="D13" s="40"/>
      <c r="E13" s="52"/>
      <c r="F13" s="40">
        <v>8</v>
      </c>
      <c r="G13" s="40"/>
      <c r="H13" s="40"/>
      <c r="I13" s="40">
        <v>4</v>
      </c>
      <c r="J13" s="40"/>
      <c r="K13" s="42"/>
      <c r="L13" s="40"/>
      <c r="M13" s="57"/>
      <c r="N13" s="40"/>
      <c r="O13" s="57"/>
      <c r="P13" s="42"/>
      <c r="Q13" s="42"/>
      <c r="R13" s="57"/>
      <c r="S13" s="57"/>
      <c r="T13" s="46"/>
      <c r="U13" s="42"/>
      <c r="V13" s="42"/>
      <c r="W13" s="42"/>
      <c r="X13" s="42"/>
      <c r="Y13" s="42"/>
      <c r="Z13" s="42"/>
      <c r="AA13" s="57"/>
      <c r="AB13" s="42"/>
      <c r="AC13" s="42"/>
      <c r="AD13" s="42"/>
      <c r="AE13" s="42"/>
      <c r="AF13" s="42"/>
      <c r="AG13" s="42"/>
      <c r="AH13" s="57"/>
      <c r="AI13" s="42"/>
      <c r="AJ13" s="42"/>
      <c r="AK13" s="45"/>
      <c r="AL13" s="45"/>
      <c r="AM13" s="46"/>
      <c r="AN13" s="38"/>
      <c r="AO13" s="38"/>
      <c r="AP13" s="38"/>
      <c r="AQ13" s="78"/>
      <c r="AR13" s="78"/>
      <c r="AS13" s="82"/>
      <c r="AT13" s="51"/>
    </row>
    <row r="14" spans="1:51" s="65" customFormat="1" ht="32" customHeight="1" x14ac:dyDescent="0.65">
      <c r="A14" s="38">
        <v>6</v>
      </c>
      <c r="B14" s="66"/>
      <c r="C14" s="39" t="s">
        <v>34</v>
      </c>
      <c r="D14" s="40" t="s">
        <v>1</v>
      </c>
      <c r="E14" s="52"/>
      <c r="F14" s="42" t="s">
        <v>68</v>
      </c>
      <c r="G14" s="42" t="s">
        <v>36</v>
      </c>
      <c r="H14" s="42" t="s">
        <v>36</v>
      </c>
      <c r="I14" s="42" t="s">
        <v>36</v>
      </c>
      <c r="J14" s="43" t="s">
        <v>37</v>
      </c>
      <c r="K14" s="43" t="s">
        <v>37</v>
      </c>
      <c r="L14" s="44" t="s">
        <v>41</v>
      </c>
      <c r="M14" s="42" t="s">
        <v>36</v>
      </c>
      <c r="N14" s="42" t="s">
        <v>36</v>
      </c>
      <c r="O14" s="42" t="s">
        <v>36</v>
      </c>
      <c r="P14" s="42" t="s">
        <v>36</v>
      </c>
      <c r="Q14" s="42" t="s">
        <v>36</v>
      </c>
      <c r="R14" s="42" t="s">
        <v>36</v>
      </c>
      <c r="S14" s="44" t="s">
        <v>41</v>
      </c>
      <c r="T14" s="43" t="s">
        <v>37</v>
      </c>
      <c r="U14" s="43" t="s">
        <v>37</v>
      </c>
      <c r="V14" s="43" t="s">
        <v>37</v>
      </c>
      <c r="W14" s="43" t="s">
        <v>37</v>
      </c>
      <c r="X14" s="43" t="s">
        <v>37</v>
      </c>
      <c r="Y14" s="43" t="s">
        <v>37</v>
      </c>
      <c r="Z14" s="43" t="s">
        <v>37</v>
      </c>
      <c r="AA14" s="43" t="s">
        <v>37</v>
      </c>
      <c r="AB14" s="43" t="s">
        <v>37</v>
      </c>
      <c r="AC14" s="43" t="s">
        <v>37</v>
      </c>
      <c r="AD14" s="43" t="s">
        <v>37</v>
      </c>
      <c r="AE14" s="43" t="s">
        <v>37</v>
      </c>
      <c r="AF14" s="42" t="s">
        <v>36</v>
      </c>
      <c r="AG14" s="42" t="s">
        <v>36</v>
      </c>
      <c r="AH14" s="42" t="s">
        <v>36</v>
      </c>
      <c r="AI14" s="42" t="s">
        <v>36</v>
      </c>
      <c r="AJ14" s="42" t="s">
        <v>36</v>
      </c>
      <c r="AK14" s="45">
        <f t="shared" ref="AK14" si="30">COUNTIF(F14:AJ14,"P")</f>
        <v>14</v>
      </c>
      <c r="AL14" s="45">
        <f t="shared" ref="AL14" si="31">COUNTIF(F14:AJ14,"WO")</f>
        <v>2</v>
      </c>
      <c r="AM14" s="45">
        <f t="shared" ref="AM14" si="32">SUM(F15:AJ15)/8</f>
        <v>6.5</v>
      </c>
      <c r="AN14" s="46">
        <f t="shared" ref="AN14" si="33">COUNTIF(F14:AJ14,"C/O")</f>
        <v>0</v>
      </c>
      <c r="AO14" s="38">
        <f t="shared" ref="AO14" si="34">COUNTIF(F14:AJ14,"PH")</f>
        <v>1</v>
      </c>
      <c r="AP14" s="38">
        <f t="shared" ref="AP14" si="35">COUNTIF(F14:AJ14,"WFH/ML")</f>
        <v>0</v>
      </c>
      <c r="AQ14" s="38">
        <f t="shared" ref="AQ14" si="36">COUNTIF(F14:AJ14,"A")</f>
        <v>14</v>
      </c>
      <c r="AR14" s="78">
        <f t="shared" ref="AR14" si="37">SUM(AK14:AO14)</f>
        <v>23.5</v>
      </c>
      <c r="AS14" s="82"/>
      <c r="AT14" s="51"/>
    </row>
    <row r="15" spans="1:51" s="65" customFormat="1" ht="32" customHeight="1" x14ac:dyDescent="0.65">
      <c r="A15" s="38"/>
      <c r="B15" s="66"/>
      <c r="C15" s="39" t="s">
        <v>0</v>
      </c>
      <c r="D15" s="40"/>
      <c r="E15" s="52"/>
      <c r="F15" s="46">
        <v>8</v>
      </c>
      <c r="G15" s="46">
        <v>4</v>
      </c>
      <c r="H15" s="46">
        <v>4</v>
      </c>
      <c r="I15" s="46">
        <v>4</v>
      </c>
      <c r="J15" s="46"/>
      <c r="K15" s="46"/>
      <c r="L15" s="46">
        <v>8</v>
      </c>
      <c r="M15" s="46">
        <v>4</v>
      </c>
      <c r="N15" s="46">
        <v>4</v>
      </c>
      <c r="O15" s="46">
        <v>4</v>
      </c>
      <c r="P15" s="46">
        <v>4</v>
      </c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57">
        <v>4</v>
      </c>
      <c r="AI15" s="57"/>
      <c r="AJ15" s="57">
        <v>4</v>
      </c>
      <c r="AK15" s="45"/>
      <c r="AL15" s="45"/>
      <c r="AM15" s="46"/>
      <c r="AN15" s="38"/>
      <c r="AO15" s="38"/>
      <c r="AP15" s="38"/>
      <c r="AQ15" s="78"/>
      <c r="AR15" s="78"/>
      <c r="AS15" s="82"/>
      <c r="AT15" s="51"/>
    </row>
    <row r="16" spans="1:51" s="56" customFormat="1" ht="32" customHeight="1" x14ac:dyDescent="0.65">
      <c r="A16" s="38">
        <v>7</v>
      </c>
      <c r="B16" s="68"/>
      <c r="C16" s="39" t="s">
        <v>71</v>
      </c>
      <c r="D16" s="40" t="s">
        <v>1</v>
      </c>
      <c r="E16" s="52"/>
      <c r="F16" s="46" t="s">
        <v>68</v>
      </c>
      <c r="G16" s="43" t="s">
        <v>37</v>
      </c>
      <c r="H16" s="42" t="s">
        <v>36</v>
      </c>
      <c r="I16" s="42" t="s">
        <v>36</v>
      </c>
      <c r="J16" s="42" t="s">
        <v>36</v>
      </c>
      <c r="K16" s="42" t="s">
        <v>36</v>
      </c>
      <c r="L16" s="44" t="s">
        <v>41</v>
      </c>
      <c r="M16" s="43" t="s">
        <v>37</v>
      </c>
      <c r="N16" s="42" t="s">
        <v>36</v>
      </c>
      <c r="O16" s="42" t="s">
        <v>36</v>
      </c>
      <c r="P16" s="42" t="s">
        <v>36</v>
      </c>
      <c r="Q16" s="42" t="s">
        <v>36</v>
      </c>
      <c r="R16" s="44" t="s">
        <v>41</v>
      </c>
      <c r="S16" s="42" t="s">
        <v>36</v>
      </c>
      <c r="T16" s="42" t="s">
        <v>36</v>
      </c>
      <c r="U16" s="43" t="s">
        <v>37</v>
      </c>
      <c r="V16" s="42" t="s">
        <v>36</v>
      </c>
      <c r="W16" s="42" t="s">
        <v>36</v>
      </c>
      <c r="X16" s="42" t="s">
        <v>36</v>
      </c>
      <c r="Y16" s="44" t="s">
        <v>41</v>
      </c>
      <c r="Z16" s="42" t="s">
        <v>36</v>
      </c>
      <c r="AA16" s="43" t="s">
        <v>37</v>
      </c>
      <c r="AB16" s="42" t="s">
        <v>36</v>
      </c>
      <c r="AC16" s="42" t="s">
        <v>36</v>
      </c>
      <c r="AD16" s="42" t="s">
        <v>36</v>
      </c>
      <c r="AE16" s="42" t="s">
        <v>36</v>
      </c>
      <c r="AF16" s="44" t="s">
        <v>41</v>
      </c>
      <c r="AG16" s="42" t="s">
        <v>36</v>
      </c>
      <c r="AH16" s="43" t="s">
        <v>37</v>
      </c>
      <c r="AI16" s="42" t="s">
        <v>36</v>
      </c>
      <c r="AJ16" s="42" t="s">
        <v>36</v>
      </c>
      <c r="AK16" s="45">
        <f t="shared" ref="AK16" si="38">COUNTIF(F16:AJ16,"P")</f>
        <v>21</v>
      </c>
      <c r="AL16" s="45">
        <f t="shared" ref="AL16" si="39">COUNTIF(F16:AJ16,"WO")</f>
        <v>4</v>
      </c>
      <c r="AM16" s="45">
        <f t="shared" ref="AM16" si="40">SUM(F17:AJ17)/8</f>
        <v>8.5</v>
      </c>
      <c r="AN16" s="46">
        <f t="shared" ref="AN16" si="41">COUNTIF(F16:AJ16,"C/O")</f>
        <v>0</v>
      </c>
      <c r="AO16" s="38">
        <f t="shared" ref="AO16" si="42">COUNTIF(F16:AJ16,"PH")</f>
        <v>1</v>
      </c>
      <c r="AP16" s="38">
        <f t="shared" ref="AP16" si="43">COUNTIF(F16:AJ16,"WFH/ML")</f>
        <v>0</v>
      </c>
      <c r="AQ16" s="38">
        <f t="shared" ref="AQ16" si="44">COUNTIF(F16:AJ16,"A")</f>
        <v>5</v>
      </c>
      <c r="AR16" s="47">
        <f>SUM(AK16:AO16)</f>
        <v>34.5</v>
      </c>
      <c r="AS16" s="82"/>
      <c r="AT16" s="51"/>
    </row>
    <row r="17" spans="1:46" s="56" customFormat="1" ht="32" customHeight="1" x14ac:dyDescent="0.65">
      <c r="A17" s="38"/>
      <c r="B17" s="68"/>
      <c r="C17" s="39" t="s">
        <v>0</v>
      </c>
      <c r="D17" s="40"/>
      <c r="E17" s="52"/>
      <c r="F17" s="46"/>
      <c r="G17" s="46"/>
      <c r="H17" s="46"/>
      <c r="I17" s="43"/>
      <c r="J17" s="46"/>
      <c r="K17" s="46"/>
      <c r="L17" s="57"/>
      <c r="M17" s="57"/>
      <c r="N17" s="57"/>
      <c r="O17" s="46"/>
      <c r="P17" s="57"/>
      <c r="Q17" s="57">
        <v>4</v>
      </c>
      <c r="R17" s="57">
        <v>8</v>
      </c>
      <c r="S17" s="57"/>
      <c r="T17" s="46">
        <v>4</v>
      </c>
      <c r="U17" s="57"/>
      <c r="V17" s="46">
        <v>4</v>
      </c>
      <c r="W17" s="42">
        <v>4</v>
      </c>
      <c r="X17" s="57">
        <v>4</v>
      </c>
      <c r="Y17" s="57">
        <v>8</v>
      </c>
      <c r="Z17" s="57"/>
      <c r="AA17" s="57"/>
      <c r="AB17" s="57">
        <v>4</v>
      </c>
      <c r="AC17" s="46">
        <v>4</v>
      </c>
      <c r="AD17" s="46">
        <v>4</v>
      </c>
      <c r="AE17" s="46">
        <v>4</v>
      </c>
      <c r="AF17" s="46">
        <v>8</v>
      </c>
      <c r="AG17" s="46"/>
      <c r="AH17" s="46"/>
      <c r="AI17" s="46">
        <v>4</v>
      </c>
      <c r="AJ17" s="46">
        <v>4</v>
      </c>
      <c r="AK17" s="45"/>
      <c r="AL17" s="45"/>
      <c r="AM17" s="46"/>
      <c r="AN17" s="38"/>
      <c r="AO17" s="38"/>
      <c r="AP17" s="38"/>
      <c r="AQ17" s="78"/>
      <c r="AR17" s="47"/>
      <c r="AS17" s="82"/>
      <c r="AT17" s="51"/>
    </row>
    <row r="18" spans="1:46" s="56" customFormat="1" ht="32" customHeight="1" x14ac:dyDescent="0.65">
      <c r="A18" s="38">
        <v>8</v>
      </c>
      <c r="B18" s="50"/>
      <c r="C18" s="39" t="s">
        <v>72</v>
      </c>
      <c r="D18" s="39" t="s">
        <v>1</v>
      </c>
      <c r="E18" s="41"/>
      <c r="F18" s="42"/>
      <c r="G18" s="42" t="s">
        <v>36</v>
      </c>
      <c r="H18" s="42" t="s">
        <v>36</v>
      </c>
      <c r="I18" s="42" t="s">
        <v>36</v>
      </c>
      <c r="J18" s="42" t="s">
        <v>36</v>
      </c>
      <c r="K18" s="42" t="s">
        <v>36</v>
      </c>
      <c r="L18" s="44" t="s">
        <v>41</v>
      </c>
      <c r="M18" s="42" t="s">
        <v>36</v>
      </c>
      <c r="N18" s="42" t="s">
        <v>36</v>
      </c>
      <c r="O18" s="42" t="s">
        <v>36</v>
      </c>
      <c r="P18" s="42" t="s">
        <v>36</v>
      </c>
      <c r="Q18" s="42" t="s">
        <v>36</v>
      </c>
      <c r="R18" s="42" t="s">
        <v>36</v>
      </c>
      <c r="S18" s="44" t="s">
        <v>41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Z18" s="44" t="s">
        <v>41</v>
      </c>
      <c r="AA18" s="42" t="s">
        <v>36</v>
      </c>
      <c r="AB18" s="42" t="s">
        <v>36</v>
      </c>
      <c r="AC18" s="42" t="s">
        <v>36</v>
      </c>
      <c r="AD18" s="42" t="s">
        <v>36</v>
      </c>
      <c r="AE18" s="42" t="s">
        <v>36</v>
      </c>
      <c r="AF18" s="42" t="s">
        <v>36</v>
      </c>
      <c r="AG18" s="44" t="s">
        <v>41</v>
      </c>
      <c r="AH18" s="42" t="s">
        <v>36</v>
      </c>
      <c r="AI18" s="42" t="s">
        <v>36</v>
      </c>
      <c r="AJ18" s="42" t="s">
        <v>36</v>
      </c>
      <c r="AK18" s="45">
        <f t="shared" ref="AK18" si="45">COUNTIF(F18:AJ18,"P")</f>
        <v>26</v>
      </c>
      <c r="AL18" s="45">
        <f t="shared" ref="AL18" si="46">COUNTIF(F18:AJ18,"WO")</f>
        <v>4</v>
      </c>
      <c r="AM18" s="45">
        <f t="shared" ref="AM18" si="47">SUM(F19:AJ19)/8</f>
        <v>10.5</v>
      </c>
      <c r="AN18" s="46">
        <f t="shared" ref="AN18" si="48">COUNTIF(F18:AJ18,"C/O")</f>
        <v>0</v>
      </c>
      <c r="AO18" s="38">
        <f t="shared" ref="AO18" si="49">COUNTIF(F18:AJ18,"PH")</f>
        <v>0</v>
      </c>
      <c r="AP18" s="38">
        <f t="shared" ref="AP18" si="50">COUNTIF(F18:AJ18,"WFH/ML")</f>
        <v>0</v>
      </c>
      <c r="AQ18" s="38">
        <f t="shared" ref="AQ18" si="51">COUNTIF(F18:AJ18,"A")</f>
        <v>0</v>
      </c>
      <c r="AR18" s="47">
        <f>SUM(AK18:AO18)</f>
        <v>40.5</v>
      </c>
      <c r="AS18" s="82"/>
      <c r="AT18" s="51"/>
    </row>
    <row r="19" spans="1:46" s="56" customFormat="1" ht="32" customHeight="1" x14ac:dyDescent="0.65">
      <c r="A19" s="38"/>
      <c r="B19" s="50"/>
      <c r="C19" s="39" t="s">
        <v>0</v>
      </c>
      <c r="D19" s="40"/>
      <c r="E19" s="41"/>
      <c r="F19" s="46"/>
      <c r="G19" s="46"/>
      <c r="H19" s="46"/>
      <c r="I19" s="43"/>
      <c r="J19" s="46"/>
      <c r="K19" s="46"/>
      <c r="L19" s="57">
        <v>8</v>
      </c>
      <c r="M19" s="57">
        <v>4</v>
      </c>
      <c r="N19" s="57">
        <v>4</v>
      </c>
      <c r="O19" s="46">
        <v>4</v>
      </c>
      <c r="P19" s="57">
        <v>4</v>
      </c>
      <c r="Q19" s="57">
        <v>4</v>
      </c>
      <c r="R19" s="57"/>
      <c r="S19" s="57">
        <v>8</v>
      </c>
      <c r="T19" s="46">
        <v>4</v>
      </c>
      <c r="U19" s="57">
        <v>4</v>
      </c>
      <c r="V19" s="46">
        <v>4</v>
      </c>
      <c r="W19" s="42">
        <v>4</v>
      </c>
      <c r="X19" s="57">
        <v>4</v>
      </c>
      <c r="Y19" s="57"/>
      <c r="Z19" s="57">
        <v>8</v>
      </c>
      <c r="AA19" s="57">
        <v>4</v>
      </c>
      <c r="AB19" s="57">
        <v>4</v>
      </c>
      <c r="AC19" s="46">
        <v>4</v>
      </c>
      <c r="AD19" s="46"/>
      <c r="AE19" s="46">
        <v>4</v>
      </c>
      <c r="AF19" s="46"/>
      <c r="AG19" s="46"/>
      <c r="AH19" s="46">
        <v>4</v>
      </c>
      <c r="AI19" s="46"/>
      <c r="AJ19" s="46"/>
      <c r="AK19" s="45"/>
      <c r="AL19" s="45"/>
      <c r="AM19" s="46"/>
      <c r="AN19" s="38"/>
      <c r="AO19" s="38"/>
      <c r="AP19" s="38"/>
      <c r="AQ19" s="78"/>
      <c r="AR19" s="47"/>
      <c r="AS19" s="82"/>
      <c r="AT19" s="51"/>
    </row>
    <row r="20" spans="1:46" s="56" customFormat="1" ht="32" customHeight="1" x14ac:dyDescent="0.65">
      <c r="A20" s="38">
        <v>9</v>
      </c>
      <c r="B20" s="68"/>
      <c r="C20" s="39" t="s">
        <v>77</v>
      </c>
      <c r="D20" s="40" t="s">
        <v>1</v>
      </c>
      <c r="E20" s="52"/>
      <c r="F20" s="69" t="s">
        <v>55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1"/>
      <c r="T20" s="46" t="s">
        <v>36</v>
      </c>
      <c r="U20" s="46" t="s">
        <v>36</v>
      </c>
      <c r="V20" s="46" t="s">
        <v>36</v>
      </c>
      <c r="W20" s="46" t="s">
        <v>36</v>
      </c>
      <c r="X20" s="46" t="s">
        <v>36</v>
      </c>
      <c r="Y20" s="46" t="s">
        <v>36</v>
      </c>
      <c r="Z20" s="44" t="s">
        <v>41</v>
      </c>
      <c r="AA20" s="46" t="s">
        <v>36</v>
      </c>
      <c r="AB20" s="46" t="s">
        <v>36</v>
      </c>
      <c r="AC20" s="46" t="s">
        <v>36</v>
      </c>
      <c r="AD20" s="46" t="s">
        <v>36</v>
      </c>
      <c r="AE20" s="46" t="s">
        <v>36</v>
      </c>
      <c r="AF20" s="44" t="s">
        <v>41</v>
      </c>
      <c r="AG20" s="46" t="s">
        <v>36</v>
      </c>
      <c r="AH20" s="46" t="s">
        <v>36</v>
      </c>
      <c r="AI20" s="46" t="s">
        <v>36</v>
      </c>
      <c r="AJ20" s="43" t="s">
        <v>37</v>
      </c>
      <c r="AK20" s="45">
        <f t="shared" ref="AK20" si="52">COUNTIF(F20:AJ20,"P")</f>
        <v>14</v>
      </c>
      <c r="AL20" s="45">
        <f t="shared" ref="AL20" si="53">COUNTIF(F20:AJ20,"WO")</f>
        <v>2</v>
      </c>
      <c r="AM20" s="45">
        <f t="shared" ref="AM20" si="54">SUM(F21:AJ21)/8</f>
        <v>2</v>
      </c>
      <c r="AN20" s="46">
        <f t="shared" ref="AN20" si="55">COUNTIF(F20:AJ20,"C/O")</f>
        <v>0</v>
      </c>
      <c r="AO20" s="38">
        <f t="shared" ref="AO20" si="56">COUNTIF(F20:AJ20,"PH")</f>
        <v>0</v>
      </c>
      <c r="AP20" s="38">
        <f t="shared" ref="AP20" si="57">COUNTIF(F20:AJ20,"WFH/ML")</f>
        <v>0</v>
      </c>
      <c r="AQ20" s="38">
        <f t="shared" ref="AQ20" si="58">COUNTIF(F20:AJ20,"A")</f>
        <v>1</v>
      </c>
      <c r="AR20" s="47">
        <f>SUM(AK20:AO20)</f>
        <v>18</v>
      </c>
      <c r="AS20" s="82"/>
      <c r="AT20" s="51"/>
    </row>
    <row r="21" spans="1:46" s="56" customFormat="1" ht="32" customHeight="1" x14ac:dyDescent="0.65">
      <c r="A21" s="38"/>
      <c r="B21" s="68"/>
      <c r="C21" s="39" t="s">
        <v>0</v>
      </c>
      <c r="D21" s="40"/>
      <c r="E21" s="52"/>
      <c r="F21" s="46"/>
      <c r="G21" s="46"/>
      <c r="H21" s="46"/>
      <c r="I21" s="43"/>
      <c r="J21" s="46"/>
      <c r="K21" s="46"/>
      <c r="L21" s="57"/>
      <c r="M21" s="57"/>
      <c r="N21" s="57"/>
      <c r="O21" s="46"/>
      <c r="P21" s="57"/>
      <c r="Q21" s="57"/>
      <c r="R21" s="57"/>
      <c r="S21" s="57"/>
      <c r="T21" s="46">
        <v>4</v>
      </c>
      <c r="U21" s="57"/>
      <c r="V21" s="46"/>
      <c r="W21" s="42">
        <v>4</v>
      </c>
      <c r="X21" s="57">
        <v>4</v>
      </c>
      <c r="Y21" s="57"/>
      <c r="Z21" s="57"/>
      <c r="AA21" s="57"/>
      <c r="AB21" s="57"/>
      <c r="AC21" s="46"/>
      <c r="AD21" s="46">
        <v>4</v>
      </c>
      <c r="AE21" s="46"/>
      <c r="AF21" s="46"/>
      <c r="AG21" s="46"/>
      <c r="AH21" s="46"/>
      <c r="AI21" s="46"/>
      <c r="AJ21" s="46"/>
      <c r="AK21" s="45"/>
      <c r="AL21" s="45"/>
      <c r="AM21" s="46"/>
      <c r="AN21" s="38"/>
      <c r="AO21" s="38"/>
      <c r="AP21" s="38"/>
      <c r="AQ21" s="78"/>
      <c r="AR21" s="47"/>
      <c r="AS21" s="82"/>
      <c r="AT21" s="51"/>
    </row>
    <row r="22" spans="1:46" s="56" customFormat="1" ht="32" customHeight="1" x14ac:dyDescent="0.65">
      <c r="A22" s="38">
        <v>10</v>
      </c>
      <c r="B22" s="68"/>
      <c r="C22" s="39" t="s">
        <v>78</v>
      </c>
      <c r="D22" s="40" t="s">
        <v>1</v>
      </c>
      <c r="E22" s="52"/>
      <c r="F22" s="69" t="s">
        <v>55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1"/>
      <c r="U22" s="46" t="s">
        <v>36</v>
      </c>
      <c r="V22" s="46" t="s">
        <v>36</v>
      </c>
      <c r="W22" s="46" t="s">
        <v>36</v>
      </c>
      <c r="X22" s="46" t="s">
        <v>36</v>
      </c>
      <c r="Y22" s="46" t="s">
        <v>36</v>
      </c>
      <c r="Z22" s="44" t="s">
        <v>41</v>
      </c>
      <c r="AA22" s="46" t="s">
        <v>36</v>
      </c>
      <c r="AB22" s="46" t="s">
        <v>36</v>
      </c>
      <c r="AC22" s="46" t="s">
        <v>36</v>
      </c>
      <c r="AD22" s="46" t="s">
        <v>36</v>
      </c>
      <c r="AE22" s="43" t="s">
        <v>37</v>
      </c>
      <c r="AF22" s="46" t="s">
        <v>36</v>
      </c>
      <c r="AG22" s="44" t="s">
        <v>41</v>
      </c>
      <c r="AH22" s="46" t="s">
        <v>36</v>
      </c>
      <c r="AI22" s="46" t="s">
        <v>36</v>
      </c>
      <c r="AJ22" s="46" t="s">
        <v>36</v>
      </c>
      <c r="AK22" s="45">
        <f t="shared" ref="AK22" si="59">COUNTIF(F22:AJ22,"P")</f>
        <v>13</v>
      </c>
      <c r="AL22" s="45">
        <f t="shared" ref="AL22" si="60">COUNTIF(F22:AJ22,"WO")</f>
        <v>2</v>
      </c>
      <c r="AM22" s="45">
        <f t="shared" ref="AM22" si="61">SUM(F23:AJ23)/8</f>
        <v>2</v>
      </c>
      <c r="AN22" s="46">
        <f t="shared" ref="AN22" si="62">COUNTIF(F22:AJ22,"C/O")</f>
        <v>0</v>
      </c>
      <c r="AO22" s="38">
        <f t="shared" ref="AO22" si="63">COUNTIF(F22:AJ22,"PH")</f>
        <v>0</v>
      </c>
      <c r="AP22" s="38">
        <f t="shared" ref="AP22" si="64">COUNTIF(F22:AJ22,"WFH/ML")</f>
        <v>0</v>
      </c>
      <c r="AQ22" s="38">
        <f t="shared" ref="AQ22" si="65">COUNTIF(F22:AJ22,"A")</f>
        <v>1</v>
      </c>
      <c r="AR22" s="47">
        <f>SUM(AK22:AO22)</f>
        <v>17</v>
      </c>
      <c r="AS22" s="82"/>
      <c r="AT22" s="51"/>
    </row>
    <row r="23" spans="1:46" s="56" customFormat="1" ht="32" customHeight="1" x14ac:dyDescent="0.65">
      <c r="A23" s="38"/>
      <c r="B23" s="68"/>
      <c r="C23" s="39" t="s">
        <v>0</v>
      </c>
      <c r="D23" s="40"/>
      <c r="E23" s="52"/>
      <c r="F23" s="46"/>
      <c r="G23" s="46"/>
      <c r="H23" s="46"/>
      <c r="I23" s="43"/>
      <c r="J23" s="46"/>
      <c r="K23" s="46"/>
      <c r="L23" s="57"/>
      <c r="M23" s="57"/>
      <c r="N23" s="57"/>
      <c r="O23" s="46"/>
      <c r="P23" s="57"/>
      <c r="Q23" s="57"/>
      <c r="R23" s="57"/>
      <c r="S23" s="57"/>
      <c r="T23" s="46"/>
      <c r="U23" s="57"/>
      <c r="V23" s="46"/>
      <c r="W23" s="42"/>
      <c r="X23" s="57"/>
      <c r="Y23" s="57"/>
      <c r="Z23" s="57">
        <v>8</v>
      </c>
      <c r="AA23" s="57"/>
      <c r="AB23" s="57"/>
      <c r="AC23" s="46"/>
      <c r="AD23" s="46"/>
      <c r="AE23" s="46"/>
      <c r="AF23" s="46"/>
      <c r="AG23" s="46">
        <v>8</v>
      </c>
      <c r="AH23" s="46"/>
      <c r="AI23" s="46"/>
      <c r="AJ23" s="46"/>
      <c r="AK23" s="45"/>
      <c r="AL23" s="45"/>
      <c r="AM23" s="46"/>
      <c r="AN23" s="38"/>
      <c r="AO23" s="38"/>
      <c r="AP23" s="38"/>
      <c r="AQ23" s="78"/>
      <c r="AR23" s="47"/>
      <c r="AS23" s="82"/>
      <c r="AT23" s="51"/>
    </row>
    <row r="24" spans="1:46" s="56" customFormat="1" ht="32" customHeight="1" x14ac:dyDescent="0.65">
      <c r="A24" s="38">
        <v>11</v>
      </c>
      <c r="B24" s="50"/>
      <c r="C24" s="39" t="s">
        <v>90</v>
      </c>
      <c r="D24" s="40" t="s">
        <v>1</v>
      </c>
      <c r="E24" s="52"/>
      <c r="F24" s="69" t="s">
        <v>55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1"/>
      <c r="AA24" s="46" t="s">
        <v>36</v>
      </c>
      <c r="AB24" s="46" t="s">
        <v>36</v>
      </c>
      <c r="AC24" s="43" t="s">
        <v>37</v>
      </c>
      <c r="AD24" s="46" t="s">
        <v>36</v>
      </c>
      <c r="AE24" s="46" t="s">
        <v>36</v>
      </c>
      <c r="AF24" s="46" t="s">
        <v>36</v>
      </c>
      <c r="AG24" s="46" t="s">
        <v>36</v>
      </c>
      <c r="AH24" s="46" t="s">
        <v>36</v>
      </c>
      <c r="AI24" s="46" t="s">
        <v>36</v>
      </c>
      <c r="AJ24" s="46" t="s">
        <v>36</v>
      </c>
      <c r="AK24" s="45">
        <f t="shared" ref="AK24" si="66">COUNTIF(F24:AJ24,"P")</f>
        <v>9</v>
      </c>
      <c r="AL24" s="45">
        <f t="shared" ref="AL24" si="67">COUNTIF(F24:AJ24,"WO")</f>
        <v>0</v>
      </c>
      <c r="AM24" s="45">
        <f t="shared" ref="AM24" si="68">SUM(F25:AJ25)/8</f>
        <v>0</v>
      </c>
      <c r="AN24" s="46">
        <f t="shared" ref="AN24" si="69">COUNTIF(F24:AJ24,"C/O")</f>
        <v>0</v>
      </c>
      <c r="AO24" s="38">
        <f t="shared" ref="AO24" si="70">COUNTIF(F24:AJ24,"PH")</f>
        <v>0</v>
      </c>
      <c r="AP24" s="38">
        <f t="shared" ref="AP24" si="71">COUNTIF(F24:AJ24,"WFH/ML")</f>
        <v>0</v>
      </c>
      <c r="AQ24" s="38">
        <f t="shared" ref="AQ24" si="72">COUNTIF(F24:AJ24,"A")</f>
        <v>1</v>
      </c>
      <c r="AR24" s="47">
        <f t="shared" ref="AR24" si="73">SUM(AK24:AO24)</f>
        <v>9</v>
      </c>
      <c r="AS24" s="82"/>
      <c r="AT24" s="51"/>
    </row>
    <row r="25" spans="1:46" s="56" customFormat="1" ht="32" customHeight="1" x14ac:dyDescent="0.65">
      <c r="A25" s="38"/>
      <c r="B25" s="50"/>
      <c r="C25" s="39" t="s">
        <v>0</v>
      </c>
      <c r="D25" s="40"/>
      <c r="E25" s="52"/>
      <c r="F25" s="46"/>
      <c r="G25" s="46"/>
      <c r="H25" s="46"/>
      <c r="I25" s="43"/>
      <c r="J25" s="46"/>
      <c r="K25" s="46"/>
      <c r="L25" s="57"/>
      <c r="M25" s="57"/>
      <c r="N25" s="57"/>
      <c r="O25" s="46"/>
      <c r="P25" s="57"/>
      <c r="Q25" s="57"/>
      <c r="R25" s="57"/>
      <c r="S25" s="57"/>
      <c r="T25" s="46"/>
      <c r="U25" s="57"/>
      <c r="V25" s="46"/>
      <c r="W25" s="42"/>
      <c r="X25" s="57"/>
      <c r="Y25" s="57"/>
      <c r="Z25" s="57"/>
      <c r="AA25" s="57"/>
      <c r="AB25" s="57"/>
      <c r="AC25" s="46"/>
      <c r="AD25" s="46"/>
      <c r="AE25" s="46"/>
      <c r="AF25" s="46"/>
      <c r="AG25" s="46"/>
      <c r="AH25" s="46"/>
      <c r="AI25" s="46"/>
      <c r="AJ25" s="46"/>
      <c r="AK25" s="45"/>
      <c r="AL25" s="45"/>
      <c r="AM25" s="46"/>
      <c r="AN25" s="38"/>
      <c r="AO25" s="38"/>
      <c r="AP25" s="38"/>
      <c r="AQ25" s="78"/>
      <c r="AR25" s="47"/>
      <c r="AS25" s="82"/>
      <c r="AT25" s="51"/>
    </row>
    <row r="26" spans="1:46" s="56" customFormat="1" ht="32" customHeight="1" x14ac:dyDescent="0.65">
      <c r="A26" s="38">
        <v>12</v>
      </c>
      <c r="B26" s="50"/>
      <c r="C26" s="39" t="s">
        <v>86</v>
      </c>
      <c r="D26" s="40" t="s">
        <v>1</v>
      </c>
      <c r="E26" s="52"/>
      <c r="F26" s="69" t="s">
        <v>55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1"/>
      <c r="AA26" s="46" t="s">
        <v>36</v>
      </c>
      <c r="AB26" s="43" t="s">
        <v>37</v>
      </c>
      <c r="AC26" s="43" t="s">
        <v>37</v>
      </c>
      <c r="AD26" s="46" t="s">
        <v>36</v>
      </c>
      <c r="AE26" s="46" t="s">
        <v>36</v>
      </c>
      <c r="AF26" s="46" t="s">
        <v>36</v>
      </c>
      <c r="AG26" s="46" t="s">
        <v>36</v>
      </c>
      <c r="AH26" s="46" t="s">
        <v>36</v>
      </c>
      <c r="AI26" s="46" t="s">
        <v>36</v>
      </c>
      <c r="AJ26" s="46" t="s">
        <v>36</v>
      </c>
      <c r="AK26" s="45">
        <f t="shared" ref="AK26" si="74">COUNTIF(F26:AJ26,"P")</f>
        <v>8</v>
      </c>
      <c r="AL26" s="45">
        <f t="shared" ref="AL26" si="75">COUNTIF(F26:AJ26,"WO")</f>
        <v>0</v>
      </c>
      <c r="AM26" s="45">
        <f t="shared" ref="AM26" si="76">SUM(F27:AJ27)/8</f>
        <v>0</v>
      </c>
      <c r="AN26" s="46">
        <f t="shared" ref="AN26" si="77">COUNTIF(F26:AJ26,"C/O")</f>
        <v>0</v>
      </c>
      <c r="AO26" s="38">
        <f t="shared" ref="AO26" si="78">COUNTIF(F26:AJ26,"PH")</f>
        <v>0</v>
      </c>
      <c r="AP26" s="38">
        <f t="shared" ref="AP26" si="79">COUNTIF(F26:AJ26,"WFH/ML")</f>
        <v>0</v>
      </c>
      <c r="AQ26" s="38">
        <f t="shared" ref="AQ26" si="80">COUNTIF(F26:AJ26,"A")</f>
        <v>2</v>
      </c>
      <c r="AR26" s="47">
        <f t="shared" ref="AR26" si="81">SUM(AK26:AO26)</f>
        <v>8</v>
      </c>
      <c r="AS26" s="82"/>
      <c r="AT26" s="51"/>
    </row>
    <row r="27" spans="1:46" s="56" customFormat="1" ht="32" customHeight="1" x14ac:dyDescent="0.65">
      <c r="A27" s="38"/>
      <c r="B27" s="50"/>
      <c r="C27" s="39" t="s">
        <v>0</v>
      </c>
      <c r="D27" s="40"/>
      <c r="E27" s="52"/>
      <c r="F27" s="46"/>
      <c r="G27" s="46"/>
      <c r="H27" s="46"/>
      <c r="I27" s="43"/>
      <c r="J27" s="46"/>
      <c r="K27" s="46"/>
      <c r="L27" s="57"/>
      <c r="M27" s="57"/>
      <c r="N27" s="57"/>
      <c r="O27" s="46"/>
      <c r="P27" s="57"/>
      <c r="Q27" s="57"/>
      <c r="R27" s="57"/>
      <c r="S27" s="57"/>
      <c r="T27" s="46"/>
      <c r="U27" s="57"/>
      <c r="V27" s="46"/>
      <c r="W27" s="42"/>
      <c r="X27" s="57"/>
      <c r="Y27" s="57"/>
      <c r="Z27" s="57"/>
      <c r="AA27" s="57"/>
      <c r="AB27" s="57"/>
      <c r="AC27" s="46"/>
      <c r="AD27" s="46"/>
      <c r="AE27" s="46"/>
      <c r="AF27" s="46"/>
      <c r="AG27" s="46"/>
      <c r="AH27" s="46"/>
      <c r="AI27" s="46"/>
      <c r="AJ27" s="46"/>
      <c r="AK27" s="45"/>
      <c r="AL27" s="45"/>
      <c r="AM27" s="46"/>
      <c r="AN27" s="38"/>
      <c r="AO27" s="38"/>
      <c r="AP27" s="38"/>
      <c r="AQ27" s="78"/>
      <c r="AR27" s="47"/>
      <c r="AS27" s="82"/>
      <c r="AT27" s="51"/>
    </row>
    <row r="28" spans="1:46" s="65" customFormat="1" ht="32" customHeight="1" x14ac:dyDescent="0.65">
      <c r="A28" s="72"/>
      <c r="B28" s="73"/>
      <c r="C28" s="74"/>
      <c r="D28" s="74"/>
      <c r="E28" s="75"/>
      <c r="F28" s="46"/>
      <c r="G28" s="46"/>
      <c r="H28" s="46"/>
      <c r="I28" s="43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2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57"/>
      <c r="AI28" s="57"/>
      <c r="AJ28" s="57"/>
      <c r="AK28" s="45"/>
      <c r="AL28" s="45"/>
      <c r="AM28" s="45"/>
      <c r="AN28" s="46"/>
      <c r="AO28" s="38"/>
      <c r="AP28" s="38"/>
      <c r="AQ28" s="38"/>
      <c r="AR28" s="47"/>
      <c r="AS28" s="83"/>
      <c r="AT28" s="60"/>
    </row>
    <row r="29" spans="1:46" s="58" customFormat="1" ht="32" customHeight="1" x14ac:dyDescent="0.65">
      <c r="A29" s="86"/>
      <c r="B29" s="87"/>
      <c r="C29" s="87"/>
      <c r="D29" s="87"/>
      <c r="E29" s="88"/>
      <c r="F29" s="38">
        <f>COUNTIF(F4:F28,"P")</f>
        <v>0</v>
      </c>
      <c r="G29" s="38">
        <f t="shared" ref="G29:AI29" si="82">COUNTIF(G4:G28,"P")</f>
        <v>6</v>
      </c>
      <c r="H29" s="38">
        <f t="shared" si="82"/>
        <v>6</v>
      </c>
      <c r="I29" s="38">
        <f t="shared" si="82"/>
        <v>8</v>
      </c>
      <c r="J29" s="38">
        <f t="shared" si="82"/>
        <v>6</v>
      </c>
      <c r="K29" s="38">
        <f t="shared" si="82"/>
        <v>4</v>
      </c>
      <c r="L29" s="38">
        <f t="shared" si="82"/>
        <v>2</v>
      </c>
      <c r="M29" s="38">
        <f t="shared" si="82"/>
        <v>6</v>
      </c>
      <c r="N29" s="38">
        <f t="shared" si="82"/>
        <v>7</v>
      </c>
      <c r="O29" s="38">
        <f t="shared" si="82"/>
        <v>7</v>
      </c>
      <c r="P29" s="38">
        <f t="shared" si="82"/>
        <v>7</v>
      </c>
      <c r="Q29" s="38">
        <f t="shared" si="82"/>
        <v>6</v>
      </c>
      <c r="R29" s="38">
        <f t="shared" si="82"/>
        <v>3</v>
      </c>
      <c r="S29" s="38">
        <f t="shared" si="82"/>
        <v>4</v>
      </c>
      <c r="T29" s="38">
        <f t="shared" si="82"/>
        <v>6</v>
      </c>
      <c r="U29" s="38">
        <f t="shared" si="82"/>
        <v>7</v>
      </c>
      <c r="V29" s="38">
        <f t="shared" si="82"/>
        <v>8</v>
      </c>
      <c r="W29" s="38">
        <f t="shared" si="82"/>
        <v>8</v>
      </c>
      <c r="X29" s="38">
        <f t="shared" si="82"/>
        <v>7</v>
      </c>
      <c r="Y29" s="38">
        <f t="shared" si="82"/>
        <v>4</v>
      </c>
      <c r="Z29" s="38">
        <f t="shared" si="82"/>
        <v>2</v>
      </c>
      <c r="AA29" s="38">
        <f t="shared" si="82"/>
        <v>8</v>
      </c>
      <c r="AB29" s="38">
        <f t="shared" si="82"/>
        <v>9</v>
      </c>
      <c r="AC29" s="38">
        <f t="shared" si="82"/>
        <v>8</v>
      </c>
      <c r="AD29" s="38">
        <f t="shared" si="82"/>
        <v>10</v>
      </c>
      <c r="AE29" s="38">
        <f t="shared" si="82"/>
        <v>8</v>
      </c>
      <c r="AF29" s="38">
        <f t="shared" si="82"/>
        <v>6</v>
      </c>
      <c r="AG29" s="38">
        <f t="shared" si="82"/>
        <v>7</v>
      </c>
      <c r="AH29" s="38">
        <f t="shared" si="82"/>
        <v>9</v>
      </c>
      <c r="AI29" s="38">
        <f t="shared" si="82"/>
        <v>10</v>
      </c>
      <c r="AJ29" s="38">
        <f>COUNTIF(AJ4:AJ28,"P")</f>
        <v>9</v>
      </c>
      <c r="AK29" s="45">
        <f t="shared" ref="AK29:AR29" si="83">SUM(AK4:AK28)</f>
        <v>198</v>
      </c>
      <c r="AL29" s="45">
        <f t="shared" si="83"/>
        <v>30</v>
      </c>
      <c r="AM29" s="45">
        <f t="shared" si="83"/>
        <v>45</v>
      </c>
      <c r="AN29" s="45">
        <f t="shared" si="83"/>
        <v>0</v>
      </c>
      <c r="AO29" s="45">
        <f t="shared" si="83"/>
        <v>6</v>
      </c>
      <c r="AP29" s="45">
        <f t="shared" si="83"/>
        <v>0</v>
      </c>
      <c r="AQ29" s="45">
        <f t="shared" si="83"/>
        <v>38</v>
      </c>
      <c r="AR29" s="78">
        <f t="shared" si="83"/>
        <v>279</v>
      </c>
      <c r="AS29" s="45"/>
      <c r="AT29" s="89"/>
    </row>
    <row r="31" spans="1:46" x14ac:dyDescent="0.7">
      <c r="AR31" s="15"/>
      <c r="AS31" s="15"/>
    </row>
    <row r="34" spans="23:45" x14ac:dyDescent="0.7">
      <c r="W34" s="24"/>
      <c r="X34" s="24"/>
    </row>
    <row r="37" spans="23:45" x14ac:dyDescent="0.7">
      <c r="AK37" s="16"/>
      <c r="AL37" s="16"/>
      <c r="AM37" s="16"/>
      <c r="AN37" s="16"/>
      <c r="AO37" s="16"/>
      <c r="AP37" s="16"/>
      <c r="AQ37" s="16"/>
      <c r="AR37" s="16"/>
      <c r="AS37" s="16"/>
    </row>
    <row r="40" spans="23:45" x14ac:dyDescent="0.7">
      <c r="AR40" s="17"/>
      <c r="AS40" s="17"/>
    </row>
    <row r="43" spans="23:45" x14ac:dyDescent="0.7">
      <c r="AK43" s="16"/>
      <c r="AL43" s="16"/>
      <c r="AM43" s="16"/>
      <c r="AN43" s="16"/>
      <c r="AO43" s="16"/>
      <c r="AP43" s="16"/>
      <c r="AQ43" s="16"/>
      <c r="AR43" s="16"/>
      <c r="AS43" s="16"/>
    </row>
  </sheetData>
  <mergeCells count="22">
    <mergeCell ref="A1:D1"/>
    <mergeCell ref="E1:T1"/>
    <mergeCell ref="V1:AK1"/>
    <mergeCell ref="AL1:AP1"/>
    <mergeCell ref="AT1:AT2"/>
    <mergeCell ref="A2:D2"/>
    <mergeCell ref="E2:T2"/>
    <mergeCell ref="V2:AK2"/>
    <mergeCell ref="AL2:AP2"/>
    <mergeCell ref="A29:E29"/>
    <mergeCell ref="W34:X34"/>
    <mergeCell ref="AT4:AT7"/>
    <mergeCell ref="J12:AJ12"/>
    <mergeCell ref="F20:S20"/>
    <mergeCell ref="AS10:AS28"/>
    <mergeCell ref="AT10:AT28"/>
    <mergeCell ref="F22:T22"/>
    <mergeCell ref="F24:Z24"/>
    <mergeCell ref="F26:Z26"/>
    <mergeCell ref="AS4:AS7"/>
    <mergeCell ref="AS8:AS9"/>
    <mergeCell ref="AT8:AT9"/>
  </mergeCells>
  <conditionalFormatting sqref="C28">
    <cfRule type="duplicateValues" dxfId="29" priority="72"/>
  </conditionalFormatting>
  <conditionalFormatting sqref="C4:E5">
    <cfRule type="containsText" dxfId="28" priority="65" operator="containsText" text="Month :- March -2023">
      <formula>NOT(ISERROR(SEARCH("Month :- March -2023",C4)))</formula>
    </cfRule>
  </conditionalFormatting>
  <conditionalFormatting sqref="F29:AJ29">
    <cfRule type="containsText" dxfId="27" priority="73" operator="containsText" text="WO">
      <formula>NOT(ISERROR(SEARCH("WO",F29)))</formula>
    </cfRule>
  </conditionalFormatting>
  <conditionalFormatting sqref="E24:E27">
    <cfRule type="containsText" dxfId="26" priority="12" operator="containsText" text="Month :- March -2023">
      <formula>NOT(ISERROR(SEARCH("Month :- March -2023",E24)))</formula>
    </cfRule>
  </conditionalFormatting>
  <conditionalFormatting sqref="C25:D25 C24">
    <cfRule type="containsText" dxfId="25" priority="9" operator="containsText" text="Month :- March -2023">
      <formula>NOT(ISERROR(SEARCH("Month :- March -2023",C24)))</formula>
    </cfRule>
  </conditionalFormatting>
  <conditionalFormatting sqref="D24">
    <cfRule type="containsText" dxfId="24" priority="8" operator="containsText" text="Month :- March -2023">
      <formula>NOT(ISERROR(SEARCH("Month :- March -2023",D24)))</formula>
    </cfRule>
  </conditionalFormatting>
  <conditionalFormatting sqref="C27:D27 C26">
    <cfRule type="containsText" dxfId="23" priority="7" operator="containsText" text="Month :- March -2023">
      <formula>NOT(ISERROR(SEARCH("Month :- March -2023",C26)))</formula>
    </cfRule>
  </conditionalFormatting>
  <conditionalFormatting sqref="D26">
    <cfRule type="containsText" dxfId="22" priority="6" operator="containsText" text="Month :- March -2023">
      <formula>NOT(ISERROR(SEARCH("Month :- March -2023",D26)))</formula>
    </cfRule>
  </conditionalFormatting>
  <pageMargins left="0" right="0" top="0.74803149606299213" bottom="0" header="0.31496062992125984" footer="0.31496062992125984"/>
  <pageSetup paperSize="9" scale="4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text="Month :- March -2023" id="{675DFDB6-90FB-4821-92A1-7D86F8DFF48C}">
            <xm:f>NOT(ISERROR(SEARCH("Month :- March -2023",'PH-4'!C24)))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C20:E23</xm:sqref>
        </x14:conditionalFormatting>
        <x14:conditionalFormatting xmlns:xm="http://schemas.microsoft.com/office/excel/2006/main">
          <x14:cfRule type="containsText" priority="167" operator="containsText" text="Month :- March -2023" id="{675DFDB6-90FB-4821-92A1-7D86F8DFF48C}">
            <xm:f>NOT(ISERROR(SEARCH("Month :- March -2023",'PH-4'!C16)))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C16:E17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74"/>
  <sheetViews>
    <sheetView view="pageBreakPreview" zoomScale="60" zoomScaleNormal="50" workbookViewId="0">
      <pane ySplit="3" topLeftCell="A64" activePane="bottomLeft" state="frozen"/>
      <selection pane="bottomLeft" activeCell="E7" sqref="E7"/>
    </sheetView>
  </sheetViews>
  <sheetFormatPr defaultColWidth="9.26953125" defaultRowHeight="24.5" x14ac:dyDescent="0.7"/>
  <cols>
    <col min="1" max="1" width="3.90625" style="5" customWidth="1"/>
    <col min="2" max="2" width="6.7265625" style="4" customWidth="1"/>
    <col min="3" max="3" width="30.453125" style="18" bestFit="1" customWidth="1"/>
    <col min="4" max="4" width="19.08984375" style="5" bestFit="1" customWidth="1"/>
    <col min="5" max="5" width="9" style="4" customWidth="1"/>
    <col min="6" max="11" width="4.26953125" style="3" customWidth="1"/>
    <col min="12" max="30" width="4.26953125" style="4" customWidth="1"/>
    <col min="31" max="32" width="4.26953125" style="5" customWidth="1"/>
    <col min="33" max="36" width="4.26953125" style="4" customWidth="1"/>
    <col min="37" max="37" width="8.36328125" style="4" customWidth="1"/>
    <col min="38" max="38" width="7.1796875" style="4" customWidth="1"/>
    <col min="39" max="39" width="4.6328125" style="4" bestFit="1" customWidth="1"/>
    <col min="40" max="40" width="4.81640625" style="4" bestFit="1" customWidth="1"/>
    <col min="41" max="41" width="4.26953125" style="4" bestFit="1" customWidth="1"/>
    <col min="42" max="42" width="6.6328125" style="4" bestFit="1" customWidth="1"/>
    <col min="43" max="43" width="8.453125" style="19" bestFit="1" customWidth="1"/>
    <col min="44" max="44" width="8.1796875" style="5" customWidth="1"/>
    <col min="45" max="45" width="6.453125" style="5" bestFit="1" customWidth="1"/>
    <col min="46" max="46" width="10.81640625" style="4" customWidth="1"/>
    <col min="47" max="47" width="9.26953125" style="4"/>
    <col min="48" max="48" width="10.81640625" style="4" bestFit="1" customWidth="1"/>
    <col min="49" max="16384" width="9.26953125" style="4"/>
  </cols>
  <sheetData>
    <row r="1" spans="1:46" s="62" customFormat="1" ht="31" customHeight="1" x14ac:dyDescent="0.35">
      <c r="A1" s="144" t="s">
        <v>69</v>
      </c>
      <c r="B1" s="145"/>
      <c r="C1" s="145"/>
      <c r="D1" s="146"/>
      <c r="E1" s="63"/>
      <c r="F1" s="63"/>
      <c r="G1" s="147" t="s">
        <v>19</v>
      </c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9"/>
      <c r="W1" s="150" t="s">
        <v>88</v>
      </c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2"/>
      <c r="AL1" s="144" t="s">
        <v>22</v>
      </c>
      <c r="AM1" s="145"/>
      <c r="AN1" s="145"/>
      <c r="AO1" s="146"/>
      <c r="AP1" s="153">
        <f>32*31</f>
        <v>992</v>
      </c>
      <c r="AQ1" s="146"/>
      <c r="AR1" s="63" t="s">
        <v>15</v>
      </c>
      <c r="AS1" s="63"/>
      <c r="AT1" s="154" t="s">
        <v>18</v>
      </c>
    </row>
    <row r="2" spans="1:46" s="62" customFormat="1" ht="31" customHeight="1" x14ac:dyDescent="0.4">
      <c r="A2" s="144" t="s">
        <v>24</v>
      </c>
      <c r="B2" s="145"/>
      <c r="C2" s="145"/>
      <c r="D2" s="146"/>
      <c r="E2" s="63"/>
      <c r="F2" s="63"/>
      <c r="G2" s="155" t="s">
        <v>89</v>
      </c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7"/>
      <c r="W2" s="150" t="s">
        <v>17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38"/>
      <c r="AL2" s="144" t="s">
        <v>16</v>
      </c>
      <c r="AM2" s="145"/>
      <c r="AN2" s="145"/>
      <c r="AO2" s="146"/>
      <c r="AP2" s="158">
        <f>AR69</f>
        <v>857.5</v>
      </c>
      <c r="AQ2" s="158"/>
      <c r="AR2" s="63" t="s">
        <v>15</v>
      </c>
      <c r="AS2" s="63"/>
      <c r="AT2" s="154"/>
    </row>
    <row r="3" spans="1:46" s="93" customFormat="1" ht="46.5" x14ac:dyDescent="0.35">
      <c r="A3" s="90" t="s">
        <v>14</v>
      </c>
      <c r="B3" s="91" t="s">
        <v>13</v>
      </c>
      <c r="C3" s="91" t="s">
        <v>12</v>
      </c>
      <c r="D3" s="90" t="s">
        <v>11</v>
      </c>
      <c r="E3" s="91" t="s">
        <v>10</v>
      </c>
      <c r="F3" s="90">
        <v>1</v>
      </c>
      <c r="G3" s="90">
        <v>2</v>
      </c>
      <c r="H3" s="90">
        <v>3</v>
      </c>
      <c r="I3" s="90">
        <v>4</v>
      </c>
      <c r="J3" s="90">
        <v>5</v>
      </c>
      <c r="K3" s="90">
        <v>6</v>
      </c>
      <c r="L3" s="90">
        <v>7</v>
      </c>
      <c r="M3" s="90">
        <v>8</v>
      </c>
      <c r="N3" s="90">
        <v>9</v>
      </c>
      <c r="O3" s="90">
        <v>10</v>
      </c>
      <c r="P3" s="90">
        <v>11</v>
      </c>
      <c r="Q3" s="90">
        <v>12</v>
      </c>
      <c r="R3" s="90">
        <v>13</v>
      </c>
      <c r="S3" s="90">
        <v>14</v>
      </c>
      <c r="T3" s="90">
        <v>15</v>
      </c>
      <c r="U3" s="90">
        <v>16</v>
      </c>
      <c r="V3" s="90">
        <v>17</v>
      </c>
      <c r="W3" s="90">
        <v>18</v>
      </c>
      <c r="X3" s="90">
        <v>19</v>
      </c>
      <c r="Y3" s="90">
        <v>20</v>
      </c>
      <c r="Z3" s="90">
        <v>21</v>
      </c>
      <c r="AA3" s="90">
        <v>22</v>
      </c>
      <c r="AB3" s="90">
        <v>23</v>
      </c>
      <c r="AC3" s="90">
        <v>24</v>
      </c>
      <c r="AD3" s="90">
        <v>25</v>
      </c>
      <c r="AE3" s="90">
        <v>26</v>
      </c>
      <c r="AF3" s="90">
        <v>27</v>
      </c>
      <c r="AG3" s="90">
        <v>28</v>
      </c>
      <c r="AH3" s="90">
        <v>29</v>
      </c>
      <c r="AI3" s="90">
        <v>30</v>
      </c>
      <c r="AJ3" s="90">
        <v>31</v>
      </c>
      <c r="AK3" s="91" t="s">
        <v>9</v>
      </c>
      <c r="AL3" s="91" t="s">
        <v>8</v>
      </c>
      <c r="AM3" s="91" t="s">
        <v>0</v>
      </c>
      <c r="AN3" s="90" t="s">
        <v>7</v>
      </c>
      <c r="AO3" s="90" t="s">
        <v>6</v>
      </c>
      <c r="AP3" s="91" t="s">
        <v>5</v>
      </c>
      <c r="AQ3" s="91" t="s">
        <v>4</v>
      </c>
      <c r="AR3" s="91" t="s">
        <v>56</v>
      </c>
      <c r="AS3" s="91" t="s">
        <v>57</v>
      </c>
      <c r="AT3" s="92" t="s">
        <v>3</v>
      </c>
    </row>
    <row r="4" spans="1:46" s="105" customFormat="1" ht="25.5" customHeight="1" x14ac:dyDescent="0.5">
      <c r="A4" s="90">
        <v>1</v>
      </c>
      <c r="B4" s="94"/>
      <c r="C4" s="95" t="s">
        <v>28</v>
      </c>
      <c r="D4" s="96" t="s">
        <v>26</v>
      </c>
      <c r="E4" s="97"/>
      <c r="F4" s="91" t="s">
        <v>68</v>
      </c>
      <c r="G4" s="91" t="s">
        <v>36</v>
      </c>
      <c r="H4" s="91" t="s">
        <v>36</v>
      </c>
      <c r="I4" s="91" t="s">
        <v>36</v>
      </c>
      <c r="J4" s="98" t="s">
        <v>37</v>
      </c>
      <c r="K4" s="98" t="s">
        <v>37</v>
      </c>
      <c r="L4" s="99" t="s">
        <v>41</v>
      </c>
      <c r="M4" s="91" t="s">
        <v>36</v>
      </c>
      <c r="N4" s="91" t="s">
        <v>36</v>
      </c>
      <c r="O4" s="91" t="s">
        <v>36</v>
      </c>
      <c r="P4" s="91" t="s">
        <v>36</v>
      </c>
      <c r="Q4" s="91" t="s">
        <v>36</v>
      </c>
      <c r="R4" s="91" t="s">
        <v>36</v>
      </c>
      <c r="S4" s="99" t="s">
        <v>41</v>
      </c>
      <c r="T4" s="91" t="s">
        <v>36</v>
      </c>
      <c r="U4" s="91" t="s">
        <v>36</v>
      </c>
      <c r="V4" s="91" t="s">
        <v>36</v>
      </c>
      <c r="W4" s="91" t="s">
        <v>36</v>
      </c>
      <c r="X4" s="91" t="s">
        <v>36</v>
      </c>
      <c r="Y4" s="91" t="s">
        <v>36</v>
      </c>
      <c r="Z4" s="99" t="s">
        <v>41</v>
      </c>
      <c r="AA4" s="91" t="s">
        <v>36</v>
      </c>
      <c r="AB4" s="91" t="s">
        <v>36</v>
      </c>
      <c r="AC4" s="91" t="s">
        <v>36</v>
      </c>
      <c r="AD4" s="91" t="s">
        <v>36</v>
      </c>
      <c r="AE4" s="91" t="s">
        <v>36</v>
      </c>
      <c r="AF4" s="91" t="s">
        <v>36</v>
      </c>
      <c r="AG4" s="99" t="s">
        <v>41</v>
      </c>
      <c r="AH4" s="91" t="s">
        <v>36</v>
      </c>
      <c r="AI4" s="91" t="s">
        <v>36</v>
      </c>
      <c r="AJ4" s="91" t="s">
        <v>36</v>
      </c>
      <c r="AK4" s="100">
        <f>COUNTIF(F4:AJ4,"P")</f>
        <v>24</v>
      </c>
      <c r="AL4" s="100">
        <f>COUNTIF(F4:AJ4,"WO")</f>
        <v>4</v>
      </c>
      <c r="AM4" s="100">
        <f>SUM(F5:AJ5)/8</f>
        <v>6</v>
      </c>
      <c r="AN4" s="101">
        <f>COUNTIF(F4:AJ4,"C/O")</f>
        <v>0</v>
      </c>
      <c r="AO4" s="90">
        <f>COUNTIF(F4:AJ4,"PH")</f>
        <v>1</v>
      </c>
      <c r="AP4" s="90">
        <f>COUNTIF(F4:AJ4,"WFH/ML")</f>
        <v>0</v>
      </c>
      <c r="AQ4" s="90">
        <f>COUNTIF(F4:AJ4,"A")</f>
        <v>2</v>
      </c>
      <c r="AR4" s="102">
        <f>SUM(AK4:AO4)</f>
        <v>35</v>
      </c>
      <c r="AS4" s="103">
        <f>SUM(AR4:AR7)</f>
        <v>50.5</v>
      </c>
      <c r="AT4" s="104">
        <f>AS4/31</f>
        <v>1.6290322580645162</v>
      </c>
    </row>
    <row r="5" spans="1:46" s="105" customFormat="1" ht="25.5" customHeight="1" x14ac:dyDescent="0.5">
      <c r="A5" s="90"/>
      <c r="B5" s="106"/>
      <c r="C5" s="107" t="s">
        <v>0</v>
      </c>
      <c r="D5" s="96"/>
      <c r="E5" s="97"/>
      <c r="F5" s="101">
        <v>8</v>
      </c>
      <c r="G5" s="101">
        <v>4</v>
      </c>
      <c r="H5" s="101">
        <v>4</v>
      </c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>
        <v>8</v>
      </c>
      <c r="AA5" s="101"/>
      <c r="AB5" s="101"/>
      <c r="AC5" s="101"/>
      <c r="AD5" s="101"/>
      <c r="AE5" s="101">
        <v>4</v>
      </c>
      <c r="AF5" s="101"/>
      <c r="AG5" s="101">
        <v>8</v>
      </c>
      <c r="AH5" s="101">
        <v>4</v>
      </c>
      <c r="AI5" s="101">
        <v>4</v>
      </c>
      <c r="AJ5" s="101">
        <v>4</v>
      </c>
      <c r="AK5" s="100"/>
      <c r="AL5" s="100"/>
      <c r="AM5" s="100"/>
      <c r="AN5" s="101"/>
      <c r="AO5" s="90"/>
      <c r="AP5" s="90"/>
      <c r="AQ5" s="90"/>
      <c r="AR5" s="102"/>
      <c r="AS5" s="108"/>
      <c r="AT5" s="109"/>
    </row>
    <row r="6" spans="1:46" s="116" customFormat="1" ht="25.5" customHeight="1" x14ac:dyDescent="0.5">
      <c r="A6" s="110">
        <v>2</v>
      </c>
      <c r="B6" s="111"/>
      <c r="C6" s="95" t="s">
        <v>38</v>
      </c>
      <c r="D6" s="96" t="s">
        <v>26</v>
      </c>
      <c r="E6" s="112"/>
      <c r="F6" s="91" t="s">
        <v>68</v>
      </c>
      <c r="G6" s="91" t="s">
        <v>36</v>
      </c>
      <c r="H6" s="91" t="s">
        <v>36</v>
      </c>
      <c r="I6" s="91" t="s">
        <v>36</v>
      </c>
      <c r="J6" s="91" t="s">
        <v>36</v>
      </c>
      <c r="K6" s="91" t="s">
        <v>36</v>
      </c>
      <c r="L6" s="99" t="s">
        <v>41</v>
      </c>
      <c r="M6" s="91" t="s">
        <v>36</v>
      </c>
      <c r="N6" s="91" t="s">
        <v>36</v>
      </c>
      <c r="O6" s="91" t="s">
        <v>36</v>
      </c>
      <c r="P6" s="91" t="s">
        <v>36</v>
      </c>
      <c r="Q6" s="91" t="s">
        <v>36</v>
      </c>
      <c r="R6" s="99" t="s">
        <v>41</v>
      </c>
      <c r="S6" s="91" t="s">
        <v>36</v>
      </c>
      <c r="T6" s="91" t="s">
        <v>36</v>
      </c>
      <c r="U6" s="113" t="s">
        <v>54</v>
      </c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5"/>
      <c r="AK6" s="100">
        <f t="shared" ref="AK5:AK68" si="0">COUNTIF(F6:AJ6,"P")</f>
        <v>12</v>
      </c>
      <c r="AL6" s="100">
        <f t="shared" ref="AL6" si="1">COUNTIF(F6:AJ6,"WO")</f>
        <v>2</v>
      </c>
      <c r="AM6" s="100">
        <f t="shared" ref="AM6" si="2">SUM(F7:AJ7)/8</f>
        <v>0.5</v>
      </c>
      <c r="AN6" s="101">
        <f t="shared" ref="AN6" si="3">COUNTIF(F6:AJ6,"C/O")</f>
        <v>0</v>
      </c>
      <c r="AO6" s="90">
        <f t="shared" ref="AO6" si="4">COUNTIF(F6:AJ6,"PH")</f>
        <v>1</v>
      </c>
      <c r="AP6" s="90">
        <f t="shared" ref="AP6" si="5">COUNTIF(F6:AJ6,"WFH/ML")</f>
        <v>0</v>
      </c>
      <c r="AQ6" s="90">
        <f t="shared" ref="AQ6" si="6">COUNTIF(F6:AJ6,"A")</f>
        <v>0</v>
      </c>
      <c r="AR6" s="102">
        <f>SUM(AK6:AO6)</f>
        <v>15.5</v>
      </c>
      <c r="AS6" s="108"/>
      <c r="AT6" s="109"/>
    </row>
    <row r="7" spans="1:46" s="116" customFormat="1" ht="25.5" customHeight="1" x14ac:dyDescent="0.5">
      <c r="A7" s="110"/>
      <c r="B7" s="111"/>
      <c r="C7" s="95" t="s">
        <v>0</v>
      </c>
      <c r="D7" s="96"/>
      <c r="E7" s="112"/>
      <c r="F7" s="101"/>
      <c r="G7" s="101"/>
      <c r="H7" s="101"/>
      <c r="I7" s="98"/>
      <c r="J7" s="101">
        <v>4</v>
      </c>
      <c r="K7" s="101"/>
      <c r="L7" s="117"/>
      <c r="M7" s="117"/>
      <c r="N7" s="118"/>
      <c r="O7" s="101"/>
      <c r="P7" s="117"/>
      <c r="Q7" s="117"/>
      <c r="R7" s="117"/>
      <c r="S7" s="117"/>
      <c r="T7" s="101"/>
      <c r="U7" s="117"/>
      <c r="V7" s="101"/>
      <c r="W7" s="117"/>
      <c r="X7" s="117"/>
      <c r="Y7" s="117"/>
      <c r="Z7" s="117"/>
      <c r="AA7" s="117"/>
      <c r="AB7" s="117"/>
      <c r="AC7" s="101"/>
      <c r="AD7" s="101"/>
      <c r="AE7" s="101"/>
      <c r="AF7" s="101"/>
      <c r="AG7" s="101"/>
      <c r="AH7" s="101"/>
      <c r="AI7" s="101"/>
      <c r="AJ7" s="101"/>
      <c r="AK7" s="100"/>
      <c r="AL7" s="100"/>
      <c r="AM7" s="100"/>
      <c r="AN7" s="101"/>
      <c r="AO7" s="90"/>
      <c r="AP7" s="90"/>
      <c r="AQ7" s="90"/>
      <c r="AR7" s="102"/>
      <c r="AS7" s="119"/>
      <c r="AT7" s="120"/>
    </row>
    <row r="8" spans="1:46" s="105" customFormat="1" ht="25.5" customHeight="1" x14ac:dyDescent="0.5">
      <c r="A8" s="90">
        <v>3</v>
      </c>
      <c r="B8" s="106"/>
      <c r="C8" s="121" t="s">
        <v>2</v>
      </c>
      <c r="D8" s="96" t="s">
        <v>30</v>
      </c>
      <c r="E8" s="97"/>
      <c r="F8" s="91" t="s">
        <v>68</v>
      </c>
      <c r="G8" s="91" t="s">
        <v>36</v>
      </c>
      <c r="H8" s="91" t="s">
        <v>36</v>
      </c>
      <c r="I8" s="91" t="s">
        <v>36</v>
      </c>
      <c r="J8" s="91" t="s">
        <v>36</v>
      </c>
      <c r="K8" s="91" t="s">
        <v>36</v>
      </c>
      <c r="L8" s="99" t="s">
        <v>41</v>
      </c>
      <c r="M8" s="91" t="s">
        <v>36</v>
      </c>
      <c r="N8" s="91" t="s">
        <v>36</v>
      </c>
      <c r="O8" s="91" t="s">
        <v>36</v>
      </c>
      <c r="P8" s="91" t="s">
        <v>36</v>
      </c>
      <c r="Q8" s="91" t="s">
        <v>36</v>
      </c>
      <c r="R8" s="99" t="s">
        <v>41</v>
      </c>
      <c r="S8" s="91" t="s">
        <v>36</v>
      </c>
      <c r="T8" s="91" t="s">
        <v>36</v>
      </c>
      <c r="U8" s="91" t="s">
        <v>36</v>
      </c>
      <c r="V8" s="91" t="s">
        <v>36</v>
      </c>
      <c r="W8" s="91" t="s">
        <v>36</v>
      </c>
      <c r="X8" s="98" t="s">
        <v>37</v>
      </c>
      <c r="Y8" s="91" t="s">
        <v>36</v>
      </c>
      <c r="Z8" s="99" t="s">
        <v>41</v>
      </c>
      <c r="AA8" s="91" t="s">
        <v>36</v>
      </c>
      <c r="AB8" s="91" t="s">
        <v>36</v>
      </c>
      <c r="AC8" s="91" t="s">
        <v>36</v>
      </c>
      <c r="AD8" s="91" t="s">
        <v>36</v>
      </c>
      <c r="AE8" s="91" t="s">
        <v>36</v>
      </c>
      <c r="AF8" s="99" t="s">
        <v>41</v>
      </c>
      <c r="AG8" s="91" t="s">
        <v>36</v>
      </c>
      <c r="AH8" s="91" t="s">
        <v>36</v>
      </c>
      <c r="AI8" s="91" t="s">
        <v>36</v>
      </c>
      <c r="AJ8" s="91" t="s">
        <v>36</v>
      </c>
      <c r="AK8" s="100">
        <f t="shared" si="0"/>
        <v>25</v>
      </c>
      <c r="AL8" s="100">
        <f t="shared" ref="AL8" si="7">COUNTIF(F8:AJ8,"WO")</f>
        <v>4</v>
      </c>
      <c r="AM8" s="100">
        <f t="shared" ref="AM8" si="8">SUM(F9:AJ9)/8</f>
        <v>1</v>
      </c>
      <c r="AN8" s="101">
        <f t="shared" ref="AN8" si="9">COUNTIF(F8:AJ8,"C/O")</f>
        <v>0</v>
      </c>
      <c r="AO8" s="90">
        <f t="shared" ref="AO8" si="10">COUNTIF(F8:AJ8,"PH")</f>
        <v>1</v>
      </c>
      <c r="AP8" s="90">
        <f t="shared" ref="AP8" si="11">COUNTIF(F8:AJ8,"WFH/ML")</f>
        <v>0</v>
      </c>
      <c r="AQ8" s="90">
        <f t="shared" ref="AQ8" si="12">COUNTIF(F8:AJ8,"A")</f>
        <v>1</v>
      </c>
      <c r="AR8" s="102">
        <f>SUM(AK8:AO8)</f>
        <v>31</v>
      </c>
      <c r="AS8" s="103">
        <f>SUM(AR8:AR17)</f>
        <v>143.5</v>
      </c>
      <c r="AT8" s="104">
        <f>AS8/31</f>
        <v>4.629032258064516</v>
      </c>
    </row>
    <row r="9" spans="1:46" s="105" customFormat="1" ht="25.5" customHeight="1" x14ac:dyDescent="0.5">
      <c r="A9" s="90"/>
      <c r="B9" s="106"/>
      <c r="C9" s="95" t="s">
        <v>0</v>
      </c>
      <c r="D9" s="96"/>
      <c r="E9" s="97"/>
      <c r="F9" s="101"/>
      <c r="G9" s="101"/>
      <c r="H9" s="101"/>
      <c r="I9" s="98"/>
      <c r="J9" s="101"/>
      <c r="K9" s="101"/>
      <c r="L9" s="117"/>
      <c r="M9" s="117"/>
      <c r="N9" s="117"/>
      <c r="O9" s="101"/>
      <c r="P9" s="117"/>
      <c r="Q9" s="117"/>
      <c r="R9" s="117"/>
      <c r="S9" s="117"/>
      <c r="T9" s="101"/>
      <c r="U9" s="117"/>
      <c r="V9" s="101"/>
      <c r="W9" s="91"/>
      <c r="X9" s="117"/>
      <c r="Y9" s="117"/>
      <c r="Z9" s="117">
        <v>8</v>
      </c>
      <c r="AA9" s="117"/>
      <c r="AB9" s="117"/>
      <c r="AC9" s="101"/>
      <c r="AD9" s="101"/>
      <c r="AE9" s="101"/>
      <c r="AF9" s="101"/>
      <c r="AG9" s="101"/>
      <c r="AH9" s="101"/>
      <c r="AI9" s="101"/>
      <c r="AJ9" s="101"/>
      <c r="AK9" s="100"/>
      <c r="AL9" s="100"/>
      <c r="AM9" s="100"/>
      <c r="AN9" s="101"/>
      <c r="AO9" s="90"/>
      <c r="AP9" s="90"/>
      <c r="AQ9" s="90"/>
      <c r="AR9" s="102"/>
      <c r="AS9" s="108"/>
      <c r="AT9" s="109"/>
    </row>
    <row r="10" spans="1:46" s="105" customFormat="1" ht="25.5" customHeight="1" x14ac:dyDescent="0.5">
      <c r="A10" s="90">
        <v>4</v>
      </c>
      <c r="B10" s="106"/>
      <c r="C10" s="121" t="s">
        <v>40</v>
      </c>
      <c r="D10" s="96" t="s">
        <v>30</v>
      </c>
      <c r="E10" s="97"/>
      <c r="F10" s="91" t="s">
        <v>68</v>
      </c>
      <c r="G10" s="91" t="s">
        <v>36</v>
      </c>
      <c r="H10" s="91" t="s">
        <v>36</v>
      </c>
      <c r="I10" s="91" t="s">
        <v>36</v>
      </c>
      <c r="J10" s="91" t="s">
        <v>36</v>
      </c>
      <c r="K10" s="99" t="s">
        <v>41</v>
      </c>
      <c r="L10" s="91" t="s">
        <v>36</v>
      </c>
      <c r="M10" s="91" t="s">
        <v>36</v>
      </c>
      <c r="N10" s="91" t="s">
        <v>36</v>
      </c>
      <c r="O10" s="91" t="s">
        <v>36</v>
      </c>
      <c r="P10" s="91" t="s">
        <v>36</v>
      </c>
      <c r="Q10" s="91" t="s">
        <v>36</v>
      </c>
      <c r="R10" s="91" t="s">
        <v>36</v>
      </c>
      <c r="S10" s="99" t="s">
        <v>41</v>
      </c>
      <c r="T10" s="91" t="s">
        <v>36</v>
      </c>
      <c r="U10" s="91" t="s">
        <v>36</v>
      </c>
      <c r="V10" s="91" t="s">
        <v>36</v>
      </c>
      <c r="W10" s="91" t="s">
        <v>36</v>
      </c>
      <c r="X10" s="91" t="s">
        <v>36</v>
      </c>
      <c r="Y10" s="99" t="s">
        <v>41</v>
      </c>
      <c r="Z10" s="91" t="s">
        <v>36</v>
      </c>
      <c r="AA10" s="98" t="s">
        <v>37</v>
      </c>
      <c r="AB10" s="98" t="s">
        <v>37</v>
      </c>
      <c r="AC10" s="91" t="s">
        <v>36</v>
      </c>
      <c r="AD10" s="91" t="s">
        <v>36</v>
      </c>
      <c r="AE10" s="91" t="s">
        <v>36</v>
      </c>
      <c r="AF10" s="99" t="s">
        <v>41</v>
      </c>
      <c r="AG10" s="91" t="s">
        <v>36</v>
      </c>
      <c r="AH10" s="91" t="s">
        <v>36</v>
      </c>
      <c r="AI10" s="91" t="s">
        <v>36</v>
      </c>
      <c r="AJ10" s="91" t="s">
        <v>36</v>
      </c>
      <c r="AK10" s="100">
        <f t="shared" si="0"/>
        <v>24</v>
      </c>
      <c r="AL10" s="100">
        <f t="shared" ref="AL10" si="13">COUNTIF(F10:AJ10,"WO")</f>
        <v>4</v>
      </c>
      <c r="AM10" s="100">
        <f t="shared" ref="AM10" si="14">SUM(F11:AJ11)/8</f>
        <v>1</v>
      </c>
      <c r="AN10" s="101">
        <f t="shared" ref="AN10" si="15">COUNTIF(F10:AJ10,"C/O")</f>
        <v>0</v>
      </c>
      <c r="AO10" s="90">
        <f t="shared" ref="AO10" si="16">COUNTIF(F10:AJ10,"PH")</f>
        <v>1</v>
      </c>
      <c r="AP10" s="90">
        <f t="shared" ref="AP10" si="17">COUNTIF(F10:AJ10,"WFH/ML")</f>
        <v>0</v>
      </c>
      <c r="AQ10" s="90">
        <f t="shared" ref="AQ10" si="18">COUNTIF(F10:AJ10,"A")</f>
        <v>2</v>
      </c>
      <c r="AR10" s="102">
        <f>SUM(AK10:AO10)</f>
        <v>30</v>
      </c>
      <c r="AS10" s="108"/>
      <c r="AT10" s="109"/>
    </row>
    <row r="11" spans="1:46" s="105" customFormat="1" ht="25.5" customHeight="1" x14ac:dyDescent="0.5">
      <c r="A11" s="90"/>
      <c r="B11" s="106"/>
      <c r="C11" s="95" t="s">
        <v>0</v>
      </c>
      <c r="D11" s="96"/>
      <c r="E11" s="97"/>
      <c r="F11" s="101">
        <v>8</v>
      </c>
      <c r="G11" s="101"/>
      <c r="H11" s="101"/>
      <c r="I11" s="98"/>
      <c r="J11" s="101"/>
      <c r="K11" s="101"/>
      <c r="L11" s="117"/>
      <c r="M11" s="117"/>
      <c r="N11" s="117"/>
      <c r="O11" s="101"/>
      <c r="P11" s="117"/>
      <c r="Q11" s="117"/>
      <c r="R11" s="117"/>
      <c r="S11" s="117"/>
      <c r="T11" s="101"/>
      <c r="U11" s="117"/>
      <c r="V11" s="101"/>
      <c r="W11" s="91"/>
      <c r="X11" s="117"/>
      <c r="Y11" s="117"/>
      <c r="Z11" s="117"/>
      <c r="AA11" s="117"/>
      <c r="AB11" s="117"/>
      <c r="AC11" s="101"/>
      <c r="AD11" s="101"/>
      <c r="AE11" s="101"/>
      <c r="AF11" s="101"/>
      <c r="AG11" s="101"/>
      <c r="AH11" s="101"/>
      <c r="AI11" s="101"/>
      <c r="AJ11" s="101"/>
      <c r="AK11" s="100"/>
      <c r="AL11" s="100"/>
      <c r="AM11" s="100"/>
      <c r="AN11" s="101"/>
      <c r="AO11" s="90"/>
      <c r="AP11" s="90"/>
      <c r="AQ11" s="90"/>
      <c r="AR11" s="102"/>
      <c r="AS11" s="108"/>
      <c r="AT11" s="109"/>
    </row>
    <row r="12" spans="1:46" s="105" customFormat="1" ht="25.5" customHeight="1" x14ac:dyDescent="0.5">
      <c r="A12" s="93">
        <v>5</v>
      </c>
      <c r="B12" s="94"/>
      <c r="C12" s="121" t="s">
        <v>43</v>
      </c>
      <c r="D12" s="96" t="s">
        <v>30</v>
      </c>
      <c r="E12" s="97"/>
      <c r="F12" s="91" t="s">
        <v>68</v>
      </c>
      <c r="G12" s="91" t="s">
        <v>36</v>
      </c>
      <c r="H12" s="91" t="s">
        <v>36</v>
      </c>
      <c r="I12" s="98" t="s">
        <v>37</v>
      </c>
      <c r="J12" s="91" t="s">
        <v>36</v>
      </c>
      <c r="K12" s="99" t="s">
        <v>41</v>
      </c>
      <c r="L12" s="98" t="s">
        <v>37</v>
      </c>
      <c r="M12" s="91" t="s">
        <v>36</v>
      </c>
      <c r="N12" s="91" t="s">
        <v>36</v>
      </c>
      <c r="O12" s="91" t="s">
        <v>36</v>
      </c>
      <c r="P12" s="91" t="s">
        <v>36</v>
      </c>
      <c r="Q12" s="91" t="s">
        <v>36</v>
      </c>
      <c r="R12" s="91" t="s">
        <v>36</v>
      </c>
      <c r="S12" s="99" t="s">
        <v>41</v>
      </c>
      <c r="T12" s="91" t="s">
        <v>36</v>
      </c>
      <c r="U12" s="91" t="s">
        <v>36</v>
      </c>
      <c r="V12" s="91" t="s">
        <v>36</v>
      </c>
      <c r="W12" s="91" t="s">
        <v>36</v>
      </c>
      <c r="X12" s="91" t="s">
        <v>36</v>
      </c>
      <c r="Y12" s="99" t="s">
        <v>41</v>
      </c>
      <c r="Z12" s="91" t="s">
        <v>36</v>
      </c>
      <c r="AA12" s="91" t="s">
        <v>36</v>
      </c>
      <c r="AB12" s="91" t="s">
        <v>36</v>
      </c>
      <c r="AC12" s="91" t="s">
        <v>36</v>
      </c>
      <c r="AD12" s="91" t="s">
        <v>36</v>
      </c>
      <c r="AE12" s="98" t="s">
        <v>37</v>
      </c>
      <c r="AF12" s="98" t="s">
        <v>37</v>
      </c>
      <c r="AG12" s="98" t="s">
        <v>37</v>
      </c>
      <c r="AH12" s="98" t="s">
        <v>37</v>
      </c>
      <c r="AI12" s="98" t="s">
        <v>37</v>
      </c>
      <c r="AJ12" s="98" t="s">
        <v>37</v>
      </c>
      <c r="AK12" s="100">
        <f t="shared" si="0"/>
        <v>19</v>
      </c>
      <c r="AL12" s="100">
        <f t="shared" ref="AL12" si="19">COUNTIF(F12:AJ12,"WO")</f>
        <v>3</v>
      </c>
      <c r="AM12" s="100">
        <f t="shared" ref="AM12" si="20">SUM(F13:AJ13)/8</f>
        <v>1</v>
      </c>
      <c r="AN12" s="101">
        <f t="shared" ref="AN12" si="21">COUNTIF(F12:AJ12,"C/O")</f>
        <v>0</v>
      </c>
      <c r="AO12" s="90">
        <f t="shared" ref="AO12" si="22">COUNTIF(F12:AJ12,"PH")</f>
        <v>1</v>
      </c>
      <c r="AP12" s="90">
        <f t="shared" ref="AP12" si="23">COUNTIF(F12:AJ12,"WFH/ML")</f>
        <v>0</v>
      </c>
      <c r="AQ12" s="90">
        <f t="shared" ref="AQ12" si="24">COUNTIF(F12:AJ12,"A")</f>
        <v>8</v>
      </c>
      <c r="AR12" s="102">
        <f>SUM(AK12:AO12)</f>
        <v>24</v>
      </c>
      <c r="AS12" s="108"/>
      <c r="AT12" s="109"/>
    </row>
    <row r="13" spans="1:46" s="105" customFormat="1" ht="25.5" customHeight="1" x14ac:dyDescent="0.5">
      <c r="A13" s="93"/>
      <c r="B13" s="122"/>
      <c r="C13" s="95" t="s">
        <v>0</v>
      </c>
      <c r="D13" s="96"/>
      <c r="E13" s="97"/>
      <c r="F13" s="101"/>
      <c r="G13" s="101"/>
      <c r="H13" s="101"/>
      <c r="I13" s="98"/>
      <c r="J13" s="101"/>
      <c r="K13" s="101"/>
      <c r="L13" s="117"/>
      <c r="M13" s="117"/>
      <c r="N13" s="117"/>
      <c r="O13" s="101"/>
      <c r="P13" s="117"/>
      <c r="Q13" s="117"/>
      <c r="R13" s="117"/>
      <c r="S13" s="117">
        <v>8</v>
      </c>
      <c r="T13" s="101"/>
      <c r="U13" s="117"/>
      <c r="V13" s="101"/>
      <c r="W13" s="91"/>
      <c r="X13" s="117"/>
      <c r="Y13" s="117"/>
      <c r="Z13" s="117"/>
      <c r="AA13" s="117"/>
      <c r="AB13" s="117"/>
      <c r="AC13" s="101"/>
      <c r="AD13" s="101"/>
      <c r="AE13" s="101"/>
      <c r="AF13" s="101"/>
      <c r="AG13" s="101"/>
      <c r="AH13" s="101"/>
      <c r="AI13" s="101"/>
      <c r="AJ13" s="101"/>
      <c r="AK13" s="100"/>
      <c r="AL13" s="100"/>
      <c r="AM13" s="100"/>
      <c r="AN13" s="101"/>
      <c r="AO13" s="90"/>
      <c r="AP13" s="90"/>
      <c r="AQ13" s="90"/>
      <c r="AR13" s="102"/>
      <c r="AS13" s="108"/>
      <c r="AT13" s="109"/>
    </row>
    <row r="14" spans="1:46" s="125" customFormat="1" ht="25.5" customHeight="1" x14ac:dyDescent="0.5">
      <c r="A14" s="90">
        <v>6</v>
      </c>
      <c r="B14" s="123"/>
      <c r="C14" s="124" t="s">
        <v>47</v>
      </c>
      <c r="D14" s="95" t="s">
        <v>30</v>
      </c>
      <c r="E14" s="112"/>
      <c r="F14" s="91" t="s">
        <v>68</v>
      </c>
      <c r="G14" s="91" t="s">
        <v>36</v>
      </c>
      <c r="H14" s="91" t="s">
        <v>36</v>
      </c>
      <c r="I14" s="91" t="s">
        <v>36</v>
      </c>
      <c r="J14" s="91" t="s">
        <v>36</v>
      </c>
      <c r="K14" s="91" t="s">
        <v>36</v>
      </c>
      <c r="L14" s="99" t="s">
        <v>41</v>
      </c>
      <c r="M14" s="91" t="s">
        <v>36</v>
      </c>
      <c r="N14" s="91" t="s">
        <v>36</v>
      </c>
      <c r="O14" s="91" t="s">
        <v>36</v>
      </c>
      <c r="P14" s="91" t="s">
        <v>36</v>
      </c>
      <c r="Q14" s="91" t="s">
        <v>36</v>
      </c>
      <c r="R14" s="99" t="s">
        <v>41</v>
      </c>
      <c r="S14" s="91" t="s">
        <v>36</v>
      </c>
      <c r="T14" s="98" t="s">
        <v>37</v>
      </c>
      <c r="U14" s="91" t="s">
        <v>36</v>
      </c>
      <c r="V14" s="91" t="s">
        <v>36</v>
      </c>
      <c r="W14" s="91" t="s">
        <v>36</v>
      </c>
      <c r="X14" s="91" t="s">
        <v>36</v>
      </c>
      <c r="Y14" s="91" t="s">
        <v>36</v>
      </c>
      <c r="Z14" s="99" t="s">
        <v>41</v>
      </c>
      <c r="AA14" s="91" t="s">
        <v>36</v>
      </c>
      <c r="AB14" s="91" t="s">
        <v>36</v>
      </c>
      <c r="AC14" s="91" t="s">
        <v>36</v>
      </c>
      <c r="AD14" s="91" t="s">
        <v>36</v>
      </c>
      <c r="AE14" s="91" t="s">
        <v>36</v>
      </c>
      <c r="AF14" s="99" t="s">
        <v>41</v>
      </c>
      <c r="AG14" s="91" t="s">
        <v>36</v>
      </c>
      <c r="AH14" s="91" t="s">
        <v>36</v>
      </c>
      <c r="AI14" s="91" t="s">
        <v>36</v>
      </c>
      <c r="AJ14" s="91" t="s">
        <v>36</v>
      </c>
      <c r="AK14" s="100">
        <f t="shared" si="0"/>
        <v>25</v>
      </c>
      <c r="AL14" s="100">
        <f t="shared" ref="AL14" si="25">COUNTIF(F14:AJ14,"WO")</f>
        <v>4</v>
      </c>
      <c r="AM14" s="100">
        <f t="shared" ref="AM14" si="26">SUM(F15:AJ15)/8</f>
        <v>0</v>
      </c>
      <c r="AN14" s="101">
        <f t="shared" ref="AN14" si="27">COUNTIF(F14:AJ14,"C/O")</f>
        <v>0</v>
      </c>
      <c r="AO14" s="90">
        <f t="shared" ref="AO14" si="28">COUNTIF(F14:AJ14,"PH")</f>
        <v>1</v>
      </c>
      <c r="AP14" s="90">
        <f t="shared" ref="AP14" si="29">COUNTIF(F14:AJ14,"WFH/ML")</f>
        <v>0</v>
      </c>
      <c r="AQ14" s="90">
        <f t="shared" ref="AQ14" si="30">COUNTIF(F14:AJ14,"A")</f>
        <v>1</v>
      </c>
      <c r="AR14" s="102">
        <f>SUM(AK14:AO14)</f>
        <v>30</v>
      </c>
      <c r="AS14" s="108"/>
      <c r="AT14" s="109"/>
    </row>
    <row r="15" spans="1:46" s="125" customFormat="1" ht="25.5" customHeight="1" x14ac:dyDescent="0.5">
      <c r="A15" s="90"/>
      <c r="B15" s="126"/>
      <c r="C15" s="95" t="s">
        <v>0</v>
      </c>
      <c r="D15" s="95"/>
      <c r="E15" s="127"/>
      <c r="F15" s="101"/>
      <c r="G15" s="101"/>
      <c r="H15" s="101"/>
      <c r="I15" s="98"/>
      <c r="J15" s="101"/>
      <c r="K15" s="101"/>
      <c r="L15" s="117"/>
      <c r="M15" s="117"/>
      <c r="N15" s="117"/>
      <c r="O15" s="101"/>
      <c r="P15" s="117"/>
      <c r="Q15" s="117"/>
      <c r="R15" s="117"/>
      <c r="S15" s="117"/>
      <c r="T15" s="101"/>
      <c r="U15" s="117"/>
      <c r="V15" s="101"/>
      <c r="W15" s="91"/>
      <c r="X15" s="117"/>
      <c r="Y15" s="117"/>
      <c r="Z15" s="117"/>
      <c r="AA15" s="117"/>
      <c r="AB15" s="117"/>
      <c r="AC15" s="101"/>
      <c r="AD15" s="101"/>
      <c r="AE15" s="101"/>
      <c r="AF15" s="101"/>
      <c r="AG15" s="101"/>
      <c r="AH15" s="101"/>
      <c r="AI15" s="101"/>
      <c r="AJ15" s="101"/>
      <c r="AK15" s="100"/>
      <c r="AL15" s="100"/>
      <c r="AM15" s="100"/>
      <c r="AN15" s="101"/>
      <c r="AO15" s="90"/>
      <c r="AP15" s="90"/>
      <c r="AQ15" s="90"/>
      <c r="AR15" s="102"/>
      <c r="AS15" s="108"/>
      <c r="AT15" s="109"/>
    </row>
    <row r="16" spans="1:46" s="125" customFormat="1" ht="25.5" customHeight="1" x14ac:dyDescent="0.5">
      <c r="A16" s="90">
        <v>7</v>
      </c>
      <c r="B16" s="126"/>
      <c r="C16" s="124" t="s">
        <v>50</v>
      </c>
      <c r="D16" s="95" t="s">
        <v>30</v>
      </c>
      <c r="E16" s="127"/>
      <c r="F16" s="91" t="s">
        <v>68</v>
      </c>
      <c r="G16" s="91" t="s">
        <v>36</v>
      </c>
      <c r="H16" s="91" t="s">
        <v>36</v>
      </c>
      <c r="I16" s="91" t="s">
        <v>36</v>
      </c>
      <c r="J16" s="98" t="s">
        <v>37</v>
      </c>
      <c r="K16" s="99" t="s">
        <v>41</v>
      </c>
      <c r="L16" s="98" t="s">
        <v>37</v>
      </c>
      <c r="M16" s="98" t="s">
        <v>37</v>
      </c>
      <c r="N16" s="91" t="s">
        <v>36</v>
      </c>
      <c r="O16" s="91" t="s">
        <v>36</v>
      </c>
      <c r="P16" s="91" t="s">
        <v>36</v>
      </c>
      <c r="Q16" s="91" t="s">
        <v>36</v>
      </c>
      <c r="R16" s="91" t="s">
        <v>36</v>
      </c>
      <c r="S16" s="99" t="s">
        <v>41</v>
      </c>
      <c r="T16" s="91" t="s">
        <v>36</v>
      </c>
      <c r="U16" s="91" t="s">
        <v>36</v>
      </c>
      <c r="V16" s="91" t="s">
        <v>36</v>
      </c>
      <c r="W16" s="91" t="s">
        <v>36</v>
      </c>
      <c r="X16" s="91" t="s">
        <v>36</v>
      </c>
      <c r="Y16" s="99" t="s">
        <v>41</v>
      </c>
      <c r="Z16" s="91" t="s">
        <v>36</v>
      </c>
      <c r="AA16" s="91" t="s">
        <v>36</v>
      </c>
      <c r="AB16" s="91" t="s">
        <v>36</v>
      </c>
      <c r="AC16" s="91" t="s">
        <v>36</v>
      </c>
      <c r="AD16" s="91" t="s">
        <v>36</v>
      </c>
      <c r="AE16" s="91" t="s">
        <v>36</v>
      </c>
      <c r="AF16" s="91" t="s">
        <v>36</v>
      </c>
      <c r="AG16" s="99" t="s">
        <v>41</v>
      </c>
      <c r="AH16" s="91" t="s">
        <v>36</v>
      </c>
      <c r="AI16" s="91" t="s">
        <v>36</v>
      </c>
      <c r="AJ16" s="91" t="s">
        <v>36</v>
      </c>
      <c r="AK16" s="100">
        <f t="shared" si="0"/>
        <v>23</v>
      </c>
      <c r="AL16" s="100">
        <f t="shared" ref="AL16" si="31">COUNTIF(F16:AJ16,"WO")</f>
        <v>4</v>
      </c>
      <c r="AM16" s="100">
        <f t="shared" ref="AM16" si="32">SUM(F17:AJ17)/8</f>
        <v>0.5</v>
      </c>
      <c r="AN16" s="101">
        <f t="shared" ref="AN16" si="33">COUNTIF(F16:AJ16,"C/O")</f>
        <v>0</v>
      </c>
      <c r="AO16" s="90">
        <f t="shared" ref="AO16" si="34">COUNTIF(F16:AJ16,"PH")</f>
        <v>1</v>
      </c>
      <c r="AP16" s="90">
        <f t="shared" ref="AP16" si="35">COUNTIF(F16:AJ16,"WFH/ML")</f>
        <v>0</v>
      </c>
      <c r="AQ16" s="90">
        <f t="shared" ref="AQ16" si="36">COUNTIF(F16:AJ16,"A")</f>
        <v>3</v>
      </c>
      <c r="AR16" s="102">
        <f>SUM(AK16:AO16)</f>
        <v>28.5</v>
      </c>
      <c r="AS16" s="108"/>
      <c r="AT16" s="109"/>
    </row>
    <row r="17" spans="1:46" s="125" customFormat="1" ht="25.5" customHeight="1" x14ac:dyDescent="0.5">
      <c r="A17" s="90"/>
      <c r="B17" s="126"/>
      <c r="C17" s="95" t="s">
        <v>0</v>
      </c>
      <c r="D17" s="95"/>
      <c r="E17" s="127"/>
      <c r="F17" s="101"/>
      <c r="G17" s="101"/>
      <c r="H17" s="101"/>
      <c r="I17" s="98">
        <v>4</v>
      </c>
      <c r="J17" s="101"/>
      <c r="K17" s="101"/>
      <c r="L17" s="117"/>
      <c r="M17" s="117"/>
      <c r="N17" s="117"/>
      <c r="O17" s="101"/>
      <c r="P17" s="117"/>
      <c r="Q17" s="117"/>
      <c r="R17" s="117"/>
      <c r="S17" s="117"/>
      <c r="T17" s="101"/>
      <c r="U17" s="117"/>
      <c r="V17" s="101"/>
      <c r="W17" s="91"/>
      <c r="X17" s="117"/>
      <c r="Y17" s="117"/>
      <c r="Z17" s="117"/>
      <c r="AA17" s="117"/>
      <c r="AB17" s="117"/>
      <c r="AC17" s="101"/>
      <c r="AD17" s="101"/>
      <c r="AE17" s="101"/>
      <c r="AF17" s="101"/>
      <c r="AG17" s="101"/>
      <c r="AH17" s="101"/>
      <c r="AI17" s="101"/>
      <c r="AJ17" s="101"/>
      <c r="AK17" s="100"/>
      <c r="AL17" s="100"/>
      <c r="AM17" s="100"/>
      <c r="AN17" s="101"/>
      <c r="AO17" s="90"/>
      <c r="AP17" s="90"/>
      <c r="AQ17" s="90"/>
      <c r="AR17" s="102"/>
      <c r="AS17" s="119"/>
      <c r="AT17" s="120"/>
    </row>
    <row r="18" spans="1:46" s="105" customFormat="1" ht="25.5" customHeight="1" x14ac:dyDescent="0.5">
      <c r="A18" s="93">
        <v>8</v>
      </c>
      <c r="B18" s="94"/>
      <c r="C18" s="121" t="s">
        <v>20</v>
      </c>
      <c r="D18" s="96" t="s">
        <v>1</v>
      </c>
      <c r="E18" s="112"/>
      <c r="F18" s="91" t="s">
        <v>68</v>
      </c>
      <c r="G18" s="98" t="s">
        <v>37</v>
      </c>
      <c r="H18" s="91" t="s">
        <v>36</v>
      </c>
      <c r="I18" s="91" t="s">
        <v>36</v>
      </c>
      <c r="J18" s="91" t="s">
        <v>36</v>
      </c>
      <c r="K18" s="91" t="s">
        <v>36</v>
      </c>
      <c r="L18" s="99" t="s">
        <v>41</v>
      </c>
      <c r="M18" s="91" t="s">
        <v>36</v>
      </c>
      <c r="N18" s="91" t="s">
        <v>36</v>
      </c>
      <c r="O18" s="91" t="s">
        <v>36</v>
      </c>
      <c r="P18" s="91" t="s">
        <v>36</v>
      </c>
      <c r="Q18" s="91" t="s">
        <v>36</v>
      </c>
      <c r="R18" s="91" t="s">
        <v>36</v>
      </c>
      <c r="S18" s="99" t="s">
        <v>41</v>
      </c>
      <c r="T18" s="91" t="s">
        <v>36</v>
      </c>
      <c r="U18" s="91" t="s">
        <v>36</v>
      </c>
      <c r="V18" s="91" t="s">
        <v>36</v>
      </c>
      <c r="W18" s="91" t="s">
        <v>36</v>
      </c>
      <c r="X18" s="91" t="s">
        <v>36</v>
      </c>
      <c r="Y18" s="91" t="s">
        <v>36</v>
      </c>
      <c r="Z18" s="99" t="s">
        <v>41</v>
      </c>
      <c r="AA18" s="91" t="s">
        <v>36</v>
      </c>
      <c r="AB18" s="91" t="s">
        <v>36</v>
      </c>
      <c r="AC18" s="91" t="s">
        <v>36</v>
      </c>
      <c r="AD18" s="91" t="s">
        <v>36</v>
      </c>
      <c r="AE18" s="91" t="s">
        <v>36</v>
      </c>
      <c r="AF18" s="91" t="s">
        <v>36</v>
      </c>
      <c r="AG18" s="99" t="s">
        <v>41</v>
      </c>
      <c r="AH18" s="91" t="s">
        <v>36</v>
      </c>
      <c r="AI18" s="98" t="s">
        <v>37</v>
      </c>
      <c r="AJ18" s="91" t="s">
        <v>36</v>
      </c>
      <c r="AK18" s="100">
        <f t="shared" si="0"/>
        <v>24</v>
      </c>
      <c r="AL18" s="100">
        <f t="shared" ref="AL18" si="37">COUNTIF(F18:AJ18,"WO")</f>
        <v>4</v>
      </c>
      <c r="AM18" s="100">
        <f t="shared" ref="AM18" si="38">SUM(F19:AJ19)/8</f>
        <v>8</v>
      </c>
      <c r="AN18" s="101">
        <f t="shared" ref="AN18" si="39">COUNTIF(F18:AJ18,"C/O")</f>
        <v>0</v>
      </c>
      <c r="AO18" s="90">
        <f t="shared" ref="AO18" si="40">COUNTIF(F18:AJ18,"PH")</f>
        <v>1</v>
      </c>
      <c r="AP18" s="90">
        <f t="shared" ref="AP18" si="41">COUNTIF(F18:AJ18,"WFH/ML")</f>
        <v>0</v>
      </c>
      <c r="AQ18" s="90">
        <f t="shared" ref="AQ18" si="42">COUNTIF(F18:AJ18,"A")</f>
        <v>2</v>
      </c>
      <c r="AR18" s="102">
        <f>SUM(AK18:AO18)</f>
        <v>37</v>
      </c>
      <c r="AS18" s="103">
        <f>SUM(AR18:AR67)</f>
        <v>663.5</v>
      </c>
      <c r="AT18" s="104">
        <f>AS18/31</f>
        <v>21.403225806451612</v>
      </c>
    </row>
    <row r="19" spans="1:46" s="105" customFormat="1" ht="25.5" customHeight="1" x14ac:dyDescent="0.5">
      <c r="A19" s="93"/>
      <c r="B19" s="97"/>
      <c r="C19" s="107" t="s">
        <v>0</v>
      </c>
      <c r="D19" s="96"/>
      <c r="E19" s="97"/>
      <c r="F19" s="101"/>
      <c r="G19" s="101"/>
      <c r="H19" s="101"/>
      <c r="I19" s="98">
        <v>4</v>
      </c>
      <c r="J19" s="101">
        <v>4</v>
      </c>
      <c r="K19" s="101"/>
      <c r="L19" s="117"/>
      <c r="M19" s="117"/>
      <c r="N19" s="117">
        <v>4</v>
      </c>
      <c r="O19" s="101">
        <v>4</v>
      </c>
      <c r="P19" s="117">
        <v>4</v>
      </c>
      <c r="Q19" s="117">
        <v>4</v>
      </c>
      <c r="R19" s="117"/>
      <c r="S19" s="117"/>
      <c r="T19" s="101">
        <v>4</v>
      </c>
      <c r="U19" s="117">
        <v>4</v>
      </c>
      <c r="V19" s="101">
        <v>4</v>
      </c>
      <c r="W19" s="91">
        <v>4</v>
      </c>
      <c r="X19" s="117">
        <v>4</v>
      </c>
      <c r="Y19" s="117"/>
      <c r="Z19" s="117"/>
      <c r="AA19" s="117">
        <v>4</v>
      </c>
      <c r="AB19" s="117">
        <v>4</v>
      </c>
      <c r="AC19" s="101"/>
      <c r="AD19" s="101">
        <v>4</v>
      </c>
      <c r="AE19" s="101">
        <v>4</v>
      </c>
      <c r="AF19" s="101"/>
      <c r="AG19" s="101"/>
      <c r="AH19" s="101"/>
      <c r="AI19" s="101"/>
      <c r="AJ19" s="101">
        <v>4</v>
      </c>
      <c r="AK19" s="100"/>
      <c r="AL19" s="100"/>
      <c r="AM19" s="100"/>
      <c r="AN19" s="101"/>
      <c r="AO19" s="90"/>
      <c r="AP19" s="90"/>
      <c r="AQ19" s="90"/>
      <c r="AR19" s="102"/>
      <c r="AS19" s="108"/>
      <c r="AT19" s="109"/>
    </row>
    <row r="20" spans="1:46" s="116" customFormat="1" ht="25.5" customHeight="1" x14ac:dyDescent="0.5">
      <c r="A20" s="90">
        <v>9</v>
      </c>
      <c r="B20" s="128"/>
      <c r="C20" s="121" t="s">
        <v>25</v>
      </c>
      <c r="D20" s="96" t="s">
        <v>1</v>
      </c>
      <c r="E20" s="97"/>
      <c r="F20" s="91" t="s">
        <v>68</v>
      </c>
      <c r="G20" s="91" t="s">
        <v>36</v>
      </c>
      <c r="H20" s="91" t="s">
        <v>36</v>
      </c>
      <c r="I20" s="91" t="s">
        <v>36</v>
      </c>
      <c r="J20" s="91" t="s">
        <v>36</v>
      </c>
      <c r="K20" s="91" t="s">
        <v>36</v>
      </c>
      <c r="L20" s="99" t="s">
        <v>41</v>
      </c>
      <c r="M20" s="98" t="s">
        <v>37</v>
      </c>
      <c r="N20" s="91" t="s">
        <v>36</v>
      </c>
      <c r="O20" s="91" t="s">
        <v>36</v>
      </c>
      <c r="P20" s="91" t="s">
        <v>36</v>
      </c>
      <c r="Q20" s="91" t="s">
        <v>36</v>
      </c>
      <c r="R20" s="91" t="s">
        <v>36</v>
      </c>
      <c r="S20" s="99" t="s">
        <v>41</v>
      </c>
      <c r="T20" s="91" t="s">
        <v>36</v>
      </c>
      <c r="U20" s="91" t="s">
        <v>36</v>
      </c>
      <c r="V20" s="91" t="s">
        <v>36</v>
      </c>
      <c r="W20" s="91" t="s">
        <v>36</v>
      </c>
      <c r="X20" s="91" t="s">
        <v>36</v>
      </c>
      <c r="Y20" s="91" t="s">
        <v>36</v>
      </c>
      <c r="Z20" s="99" t="s">
        <v>41</v>
      </c>
      <c r="AA20" s="91" t="s">
        <v>36</v>
      </c>
      <c r="AB20" s="91" t="s">
        <v>36</v>
      </c>
      <c r="AC20" s="91" t="s">
        <v>36</v>
      </c>
      <c r="AD20" s="91" t="s">
        <v>36</v>
      </c>
      <c r="AE20" s="91" t="s">
        <v>36</v>
      </c>
      <c r="AF20" s="98" t="s">
        <v>37</v>
      </c>
      <c r="AG20" s="99" t="s">
        <v>41</v>
      </c>
      <c r="AH20" s="98" t="s">
        <v>37</v>
      </c>
      <c r="AI20" s="98" t="s">
        <v>37</v>
      </c>
      <c r="AJ20" s="91" t="s">
        <v>36</v>
      </c>
      <c r="AK20" s="100">
        <f t="shared" si="0"/>
        <v>22</v>
      </c>
      <c r="AL20" s="100">
        <f t="shared" ref="AL20" si="43">COUNTIF(F20:AJ20,"WO")</f>
        <v>4</v>
      </c>
      <c r="AM20" s="100">
        <f t="shared" ref="AM20" si="44">SUM(F21:AJ21)/8</f>
        <v>11</v>
      </c>
      <c r="AN20" s="101">
        <f t="shared" ref="AN20" si="45">COUNTIF(F20:AJ20,"C/O")</f>
        <v>0</v>
      </c>
      <c r="AO20" s="90">
        <f t="shared" ref="AO20" si="46">COUNTIF(F20:AJ20,"PH")</f>
        <v>1</v>
      </c>
      <c r="AP20" s="90">
        <f t="shared" ref="AP20" si="47">COUNTIF(F20:AJ20,"WFH/ML")</f>
        <v>0</v>
      </c>
      <c r="AQ20" s="90">
        <f t="shared" ref="AQ20" si="48">COUNTIF(F20:AJ20,"A")</f>
        <v>4</v>
      </c>
      <c r="AR20" s="102">
        <f>SUM(AK20:AO20)</f>
        <v>38</v>
      </c>
      <c r="AS20" s="108"/>
      <c r="AT20" s="109"/>
    </row>
    <row r="21" spans="1:46" s="116" customFormat="1" ht="25.5" customHeight="1" x14ac:dyDescent="0.5">
      <c r="A21" s="90"/>
      <c r="B21" s="106"/>
      <c r="C21" s="95" t="s">
        <v>0</v>
      </c>
      <c r="D21" s="96"/>
      <c r="E21" s="97"/>
      <c r="F21" s="101">
        <v>8</v>
      </c>
      <c r="G21" s="101">
        <v>4</v>
      </c>
      <c r="H21" s="101">
        <v>4</v>
      </c>
      <c r="I21" s="98">
        <v>4</v>
      </c>
      <c r="J21" s="101">
        <v>4</v>
      </c>
      <c r="K21" s="101"/>
      <c r="L21" s="117">
        <v>8</v>
      </c>
      <c r="M21" s="117"/>
      <c r="N21" s="117">
        <v>4</v>
      </c>
      <c r="O21" s="101">
        <v>4</v>
      </c>
      <c r="P21" s="117">
        <v>4</v>
      </c>
      <c r="Q21" s="117">
        <v>4</v>
      </c>
      <c r="R21" s="117"/>
      <c r="S21" s="117"/>
      <c r="T21" s="101">
        <v>4</v>
      </c>
      <c r="U21" s="117"/>
      <c r="V21" s="101">
        <v>4</v>
      </c>
      <c r="W21" s="91">
        <v>4</v>
      </c>
      <c r="X21" s="117">
        <v>4</v>
      </c>
      <c r="Y21" s="117"/>
      <c r="Z21" s="117">
        <v>8</v>
      </c>
      <c r="AA21" s="117">
        <v>4</v>
      </c>
      <c r="AB21" s="117">
        <v>4</v>
      </c>
      <c r="AC21" s="101">
        <v>4</v>
      </c>
      <c r="AD21" s="101"/>
      <c r="AE21" s="101">
        <v>4</v>
      </c>
      <c r="AF21" s="101"/>
      <c r="AG21" s="101"/>
      <c r="AH21" s="101"/>
      <c r="AI21" s="101"/>
      <c r="AJ21" s="101"/>
      <c r="AK21" s="100"/>
      <c r="AL21" s="100"/>
      <c r="AM21" s="100"/>
      <c r="AN21" s="101"/>
      <c r="AO21" s="90"/>
      <c r="AP21" s="90"/>
      <c r="AQ21" s="90"/>
      <c r="AR21" s="102"/>
      <c r="AS21" s="108"/>
      <c r="AT21" s="109"/>
    </row>
    <row r="22" spans="1:46" s="116" customFormat="1" ht="25.5" customHeight="1" x14ac:dyDescent="0.5">
      <c r="A22" s="90">
        <v>10</v>
      </c>
      <c r="B22" s="106"/>
      <c r="C22" s="95" t="s">
        <v>31</v>
      </c>
      <c r="D22" s="96" t="s">
        <v>1</v>
      </c>
      <c r="E22" s="97"/>
      <c r="F22" s="91" t="s">
        <v>68</v>
      </c>
      <c r="G22" s="91" t="s">
        <v>36</v>
      </c>
      <c r="H22" s="91" t="s">
        <v>36</v>
      </c>
      <c r="I22" s="91" t="s">
        <v>36</v>
      </c>
      <c r="J22" s="91" t="s">
        <v>36</v>
      </c>
      <c r="K22" s="99" t="s">
        <v>41</v>
      </c>
      <c r="L22" s="91" t="s">
        <v>36</v>
      </c>
      <c r="M22" s="91" t="s">
        <v>36</v>
      </c>
      <c r="N22" s="91" t="s">
        <v>36</v>
      </c>
      <c r="O22" s="91" t="s">
        <v>36</v>
      </c>
      <c r="P22" s="91" t="s">
        <v>36</v>
      </c>
      <c r="Q22" s="91" t="s">
        <v>36</v>
      </c>
      <c r="R22" s="99" t="s">
        <v>41</v>
      </c>
      <c r="S22" s="91" t="s">
        <v>36</v>
      </c>
      <c r="T22" s="91" t="s">
        <v>36</v>
      </c>
      <c r="U22" s="91" t="s">
        <v>36</v>
      </c>
      <c r="V22" s="91" t="s">
        <v>36</v>
      </c>
      <c r="W22" s="91" t="s">
        <v>36</v>
      </c>
      <c r="X22" s="91" t="s">
        <v>36</v>
      </c>
      <c r="Y22" s="99" t="s">
        <v>41</v>
      </c>
      <c r="Z22" s="91" t="s">
        <v>36</v>
      </c>
      <c r="AA22" s="91" t="s">
        <v>36</v>
      </c>
      <c r="AB22" s="91" t="s">
        <v>36</v>
      </c>
      <c r="AC22" s="91" t="s">
        <v>36</v>
      </c>
      <c r="AD22" s="91" t="s">
        <v>36</v>
      </c>
      <c r="AE22" s="91" t="s">
        <v>36</v>
      </c>
      <c r="AF22" s="99" t="s">
        <v>41</v>
      </c>
      <c r="AG22" s="91" t="s">
        <v>36</v>
      </c>
      <c r="AH22" s="91" t="s">
        <v>36</v>
      </c>
      <c r="AI22" s="91" t="s">
        <v>36</v>
      </c>
      <c r="AJ22" s="91" t="s">
        <v>36</v>
      </c>
      <c r="AK22" s="100">
        <f t="shared" si="0"/>
        <v>26</v>
      </c>
      <c r="AL22" s="100">
        <f t="shared" ref="AL22" si="49">COUNTIF(F22:AJ22,"WO")</f>
        <v>4</v>
      </c>
      <c r="AM22" s="100">
        <f t="shared" ref="AM22" si="50">SUM(F23:AJ23)/8</f>
        <v>11</v>
      </c>
      <c r="AN22" s="101">
        <f t="shared" ref="AN22" si="51">COUNTIF(F22:AJ22,"C/O")</f>
        <v>0</v>
      </c>
      <c r="AO22" s="90">
        <f t="shared" ref="AO22" si="52">COUNTIF(F22:AJ22,"PH")</f>
        <v>1</v>
      </c>
      <c r="AP22" s="90">
        <f t="shared" ref="AP22" si="53">COUNTIF(F22:AJ22,"WFH/ML")</f>
        <v>0</v>
      </c>
      <c r="AQ22" s="90">
        <f t="shared" ref="AQ22" si="54">COUNTIF(F22:AJ22,"A")</f>
        <v>0</v>
      </c>
      <c r="AR22" s="102">
        <f>SUM(AK22:AO22)</f>
        <v>42</v>
      </c>
      <c r="AS22" s="108"/>
      <c r="AT22" s="109"/>
    </row>
    <row r="23" spans="1:46" s="116" customFormat="1" ht="25.5" customHeight="1" x14ac:dyDescent="0.5">
      <c r="A23" s="90"/>
      <c r="B23" s="106"/>
      <c r="C23" s="95" t="s">
        <v>0</v>
      </c>
      <c r="D23" s="96"/>
      <c r="E23" s="97"/>
      <c r="F23" s="101">
        <v>8</v>
      </c>
      <c r="G23" s="101">
        <v>4</v>
      </c>
      <c r="H23" s="101">
        <v>4</v>
      </c>
      <c r="I23" s="98">
        <v>4</v>
      </c>
      <c r="J23" s="101">
        <v>4</v>
      </c>
      <c r="K23" s="101">
        <v>8</v>
      </c>
      <c r="L23" s="117"/>
      <c r="M23" s="117">
        <v>4</v>
      </c>
      <c r="N23" s="117"/>
      <c r="O23" s="101"/>
      <c r="P23" s="117"/>
      <c r="Q23" s="117">
        <v>4</v>
      </c>
      <c r="R23" s="117">
        <v>8</v>
      </c>
      <c r="S23" s="117"/>
      <c r="T23" s="101"/>
      <c r="U23" s="117">
        <v>4</v>
      </c>
      <c r="V23" s="101"/>
      <c r="W23" s="91">
        <v>4</v>
      </c>
      <c r="X23" s="117">
        <v>4</v>
      </c>
      <c r="Y23" s="117">
        <v>8</v>
      </c>
      <c r="Z23" s="117"/>
      <c r="AA23" s="117">
        <v>4</v>
      </c>
      <c r="AB23" s="117">
        <v>4</v>
      </c>
      <c r="AC23" s="101">
        <v>4</v>
      </c>
      <c r="AD23" s="101"/>
      <c r="AE23" s="101"/>
      <c r="AF23" s="101">
        <v>8</v>
      </c>
      <c r="AG23" s="101"/>
      <c r="AH23" s="101"/>
      <c r="AI23" s="101"/>
      <c r="AJ23" s="101"/>
      <c r="AK23" s="100"/>
      <c r="AL23" s="100"/>
      <c r="AM23" s="100"/>
      <c r="AN23" s="101"/>
      <c r="AO23" s="90"/>
      <c r="AP23" s="90"/>
      <c r="AQ23" s="90"/>
      <c r="AR23" s="102"/>
      <c r="AS23" s="108"/>
      <c r="AT23" s="109"/>
    </row>
    <row r="24" spans="1:46" s="116" customFormat="1" ht="25.5" customHeight="1" x14ac:dyDescent="0.5">
      <c r="A24" s="93">
        <v>11</v>
      </c>
      <c r="B24" s="106"/>
      <c r="C24" s="95" t="s">
        <v>32</v>
      </c>
      <c r="D24" s="96" t="s">
        <v>1</v>
      </c>
      <c r="E24" s="97"/>
      <c r="F24" s="91" t="s">
        <v>68</v>
      </c>
      <c r="G24" s="91" t="s">
        <v>36</v>
      </c>
      <c r="H24" s="91" t="s">
        <v>36</v>
      </c>
      <c r="I24" s="91" t="s">
        <v>36</v>
      </c>
      <c r="J24" s="98" t="s">
        <v>37</v>
      </c>
      <c r="K24" s="98" t="s">
        <v>37</v>
      </c>
      <c r="L24" s="99" t="s">
        <v>41</v>
      </c>
      <c r="M24" s="91" t="s">
        <v>36</v>
      </c>
      <c r="N24" s="91" t="s">
        <v>36</v>
      </c>
      <c r="O24" s="91" t="s">
        <v>36</v>
      </c>
      <c r="P24" s="91" t="s">
        <v>36</v>
      </c>
      <c r="Q24" s="91" t="s">
        <v>36</v>
      </c>
      <c r="R24" s="91" t="s">
        <v>36</v>
      </c>
      <c r="S24" s="99" t="s">
        <v>41</v>
      </c>
      <c r="T24" s="91" t="s">
        <v>36</v>
      </c>
      <c r="U24" s="91" t="s">
        <v>36</v>
      </c>
      <c r="V24" s="91" t="s">
        <v>36</v>
      </c>
      <c r="W24" s="91" t="s">
        <v>36</v>
      </c>
      <c r="X24" s="91" t="s">
        <v>36</v>
      </c>
      <c r="Y24" s="91" t="s">
        <v>36</v>
      </c>
      <c r="Z24" s="99" t="s">
        <v>41</v>
      </c>
      <c r="AA24" s="91" t="s">
        <v>36</v>
      </c>
      <c r="AB24" s="91" t="s">
        <v>36</v>
      </c>
      <c r="AC24" s="91" t="s">
        <v>36</v>
      </c>
      <c r="AD24" s="91" t="s">
        <v>36</v>
      </c>
      <c r="AE24" s="91" t="s">
        <v>36</v>
      </c>
      <c r="AF24" s="91" t="s">
        <v>36</v>
      </c>
      <c r="AG24" s="99" t="s">
        <v>41</v>
      </c>
      <c r="AH24" s="91" t="s">
        <v>36</v>
      </c>
      <c r="AI24" s="91" t="s">
        <v>36</v>
      </c>
      <c r="AJ24" s="91" t="s">
        <v>36</v>
      </c>
      <c r="AK24" s="100">
        <f t="shared" si="0"/>
        <v>24</v>
      </c>
      <c r="AL24" s="100">
        <f t="shared" ref="AL24" si="55">COUNTIF(F24:AJ24,"WO")</f>
        <v>4</v>
      </c>
      <c r="AM24" s="100">
        <f t="shared" ref="AM24" si="56">SUM(F25:AJ25)/8</f>
        <v>11</v>
      </c>
      <c r="AN24" s="101">
        <f t="shared" ref="AN24" si="57">COUNTIF(F24:AJ24,"C/O")</f>
        <v>0</v>
      </c>
      <c r="AO24" s="90">
        <f t="shared" ref="AO24" si="58">COUNTIF(F24:AJ24,"PH")</f>
        <v>1</v>
      </c>
      <c r="AP24" s="90">
        <f t="shared" ref="AP24" si="59">COUNTIF(F24:AJ24,"WFH/ML")</f>
        <v>0</v>
      </c>
      <c r="AQ24" s="90">
        <f t="shared" ref="AQ24" si="60">COUNTIF(F24:AJ24,"A")</f>
        <v>2</v>
      </c>
      <c r="AR24" s="102">
        <f>SUM(AK24:AO24)</f>
        <v>40</v>
      </c>
      <c r="AS24" s="108"/>
      <c r="AT24" s="109"/>
    </row>
    <row r="25" spans="1:46" s="116" customFormat="1" ht="25.5" customHeight="1" x14ac:dyDescent="0.5">
      <c r="A25" s="93"/>
      <c r="B25" s="106"/>
      <c r="C25" s="95" t="s">
        <v>0</v>
      </c>
      <c r="D25" s="96"/>
      <c r="E25" s="97"/>
      <c r="F25" s="101">
        <v>8</v>
      </c>
      <c r="G25" s="101">
        <v>4</v>
      </c>
      <c r="H25" s="101">
        <v>4</v>
      </c>
      <c r="I25" s="98"/>
      <c r="J25" s="101"/>
      <c r="K25" s="101"/>
      <c r="L25" s="117"/>
      <c r="M25" s="117"/>
      <c r="N25" s="117"/>
      <c r="O25" s="101">
        <v>4</v>
      </c>
      <c r="P25" s="117">
        <v>4</v>
      </c>
      <c r="Q25" s="117">
        <v>4</v>
      </c>
      <c r="R25" s="117"/>
      <c r="S25" s="117">
        <v>8</v>
      </c>
      <c r="T25" s="101">
        <v>4</v>
      </c>
      <c r="U25" s="101">
        <v>4</v>
      </c>
      <c r="V25" s="101">
        <v>4</v>
      </c>
      <c r="W25" s="101">
        <v>4</v>
      </c>
      <c r="X25" s="101">
        <v>4</v>
      </c>
      <c r="Y25" s="117"/>
      <c r="Z25" s="117">
        <v>8</v>
      </c>
      <c r="AA25" s="117">
        <v>4</v>
      </c>
      <c r="AB25" s="117">
        <v>4</v>
      </c>
      <c r="AC25" s="117">
        <v>4</v>
      </c>
      <c r="AD25" s="117">
        <v>4</v>
      </c>
      <c r="AE25" s="117">
        <v>4</v>
      </c>
      <c r="AF25" s="101"/>
      <c r="AG25" s="101"/>
      <c r="AH25" s="101"/>
      <c r="AI25" s="101">
        <v>4</v>
      </c>
      <c r="AJ25" s="101"/>
      <c r="AK25" s="100"/>
      <c r="AL25" s="100"/>
      <c r="AM25" s="100"/>
      <c r="AN25" s="101"/>
      <c r="AO25" s="90"/>
      <c r="AP25" s="90"/>
      <c r="AQ25" s="90"/>
      <c r="AR25" s="102"/>
      <c r="AS25" s="108"/>
      <c r="AT25" s="109"/>
    </row>
    <row r="26" spans="1:46" s="116" customFormat="1" ht="25.5" customHeight="1" x14ac:dyDescent="0.5">
      <c r="A26" s="90">
        <v>12</v>
      </c>
      <c r="B26" s="106"/>
      <c r="C26" s="95" t="s">
        <v>33</v>
      </c>
      <c r="D26" s="96" t="s">
        <v>1</v>
      </c>
      <c r="E26" s="97"/>
      <c r="F26" s="91" t="s">
        <v>68</v>
      </c>
      <c r="G26" s="91" t="s">
        <v>36</v>
      </c>
      <c r="H26" s="91" t="s">
        <v>36</v>
      </c>
      <c r="I26" s="91" t="s">
        <v>36</v>
      </c>
      <c r="J26" s="91" t="s">
        <v>36</v>
      </c>
      <c r="K26" s="91" t="s">
        <v>36</v>
      </c>
      <c r="L26" s="99" t="s">
        <v>41</v>
      </c>
      <c r="M26" s="98" t="s">
        <v>37</v>
      </c>
      <c r="N26" s="91" t="s">
        <v>36</v>
      </c>
      <c r="O26" s="91" t="s">
        <v>36</v>
      </c>
      <c r="P26" s="98" t="s">
        <v>37</v>
      </c>
      <c r="Q26" s="91" t="s">
        <v>36</v>
      </c>
      <c r="R26" s="98" t="s">
        <v>37</v>
      </c>
      <c r="S26" s="99" t="s">
        <v>41</v>
      </c>
      <c r="T26" s="91" t="s">
        <v>36</v>
      </c>
      <c r="U26" s="91" t="s">
        <v>36</v>
      </c>
      <c r="V26" s="91" t="s">
        <v>36</v>
      </c>
      <c r="W26" s="91" t="s">
        <v>36</v>
      </c>
      <c r="X26" s="91" t="s">
        <v>36</v>
      </c>
      <c r="Y26" s="91" t="s">
        <v>36</v>
      </c>
      <c r="Z26" s="99" t="s">
        <v>41</v>
      </c>
      <c r="AA26" s="91" t="s">
        <v>36</v>
      </c>
      <c r="AB26" s="91" t="s">
        <v>36</v>
      </c>
      <c r="AC26" s="91" t="s">
        <v>36</v>
      </c>
      <c r="AD26" s="91" t="s">
        <v>36</v>
      </c>
      <c r="AE26" s="91" t="s">
        <v>36</v>
      </c>
      <c r="AF26" s="91" t="s">
        <v>36</v>
      </c>
      <c r="AG26" s="99" t="s">
        <v>41</v>
      </c>
      <c r="AH26" s="91" t="s">
        <v>36</v>
      </c>
      <c r="AI26" s="91" t="s">
        <v>36</v>
      </c>
      <c r="AJ26" s="91" t="s">
        <v>36</v>
      </c>
      <c r="AK26" s="100">
        <f t="shared" si="0"/>
        <v>23</v>
      </c>
      <c r="AL26" s="100">
        <f t="shared" ref="AL26" si="61">COUNTIF(F26:AJ26,"WO")</f>
        <v>4</v>
      </c>
      <c r="AM26" s="100">
        <f t="shared" ref="AM26" si="62">SUM(F27:AJ27)/8</f>
        <v>13.5</v>
      </c>
      <c r="AN26" s="101">
        <f t="shared" ref="AN26" si="63">COUNTIF(F26:AJ26,"C/O")</f>
        <v>0</v>
      </c>
      <c r="AO26" s="90">
        <f t="shared" ref="AO26" si="64">COUNTIF(F26:AJ26,"PH")</f>
        <v>1</v>
      </c>
      <c r="AP26" s="90">
        <f t="shared" ref="AP26" si="65">COUNTIF(F26:AJ26,"WFH/ML")</f>
        <v>0</v>
      </c>
      <c r="AQ26" s="90">
        <f t="shared" ref="AQ26" si="66">COUNTIF(F26:AJ26,"A")</f>
        <v>3</v>
      </c>
      <c r="AR26" s="102">
        <f>SUM(AK26:AO26)</f>
        <v>41.5</v>
      </c>
      <c r="AS26" s="108"/>
      <c r="AT26" s="109"/>
    </row>
    <row r="27" spans="1:46" s="116" customFormat="1" ht="25.5" customHeight="1" x14ac:dyDescent="0.5">
      <c r="A27" s="90"/>
      <c r="B27" s="106"/>
      <c r="C27" s="95" t="s">
        <v>0</v>
      </c>
      <c r="D27" s="96"/>
      <c r="E27" s="97"/>
      <c r="F27" s="101">
        <v>8</v>
      </c>
      <c r="G27" s="101">
        <v>4</v>
      </c>
      <c r="H27" s="101">
        <v>4</v>
      </c>
      <c r="I27" s="101">
        <v>4</v>
      </c>
      <c r="J27" s="101">
        <v>4</v>
      </c>
      <c r="K27" s="101"/>
      <c r="L27" s="117">
        <v>8</v>
      </c>
      <c r="M27" s="117"/>
      <c r="N27" s="117">
        <v>4</v>
      </c>
      <c r="O27" s="101">
        <v>4</v>
      </c>
      <c r="P27" s="117"/>
      <c r="Q27" s="117">
        <v>4</v>
      </c>
      <c r="R27" s="117"/>
      <c r="S27" s="117"/>
      <c r="T27" s="101"/>
      <c r="U27" s="117">
        <v>4</v>
      </c>
      <c r="V27" s="101">
        <v>4</v>
      </c>
      <c r="W27" s="91">
        <v>4</v>
      </c>
      <c r="X27" s="117">
        <v>4</v>
      </c>
      <c r="Y27" s="117"/>
      <c r="Z27" s="117">
        <v>8</v>
      </c>
      <c r="AA27" s="117">
        <v>4</v>
      </c>
      <c r="AB27" s="117">
        <v>4</v>
      </c>
      <c r="AC27" s="117">
        <v>4</v>
      </c>
      <c r="AD27" s="117">
        <v>4</v>
      </c>
      <c r="AE27" s="117">
        <v>4</v>
      </c>
      <c r="AF27" s="101"/>
      <c r="AG27" s="101">
        <v>8</v>
      </c>
      <c r="AH27" s="101">
        <v>4</v>
      </c>
      <c r="AI27" s="101">
        <v>4</v>
      </c>
      <c r="AJ27" s="101">
        <v>4</v>
      </c>
      <c r="AK27" s="100"/>
      <c r="AL27" s="100"/>
      <c r="AM27" s="100"/>
      <c r="AN27" s="101"/>
      <c r="AO27" s="90"/>
      <c r="AP27" s="90"/>
      <c r="AQ27" s="90"/>
      <c r="AR27" s="102"/>
      <c r="AS27" s="108"/>
      <c r="AT27" s="109"/>
    </row>
    <row r="28" spans="1:46" s="116" customFormat="1" ht="25.5" customHeight="1" x14ac:dyDescent="0.5">
      <c r="A28" s="90">
        <v>13</v>
      </c>
      <c r="B28" s="106"/>
      <c r="C28" s="95" t="s">
        <v>35</v>
      </c>
      <c r="D28" s="96" t="s">
        <v>1</v>
      </c>
      <c r="E28" s="97"/>
      <c r="F28" s="91" t="s">
        <v>68</v>
      </c>
      <c r="G28" s="91" t="s">
        <v>36</v>
      </c>
      <c r="H28" s="91" t="s">
        <v>36</v>
      </c>
      <c r="I28" s="91" t="s">
        <v>36</v>
      </c>
      <c r="J28" s="91" t="s">
        <v>36</v>
      </c>
      <c r="K28" s="91" t="s">
        <v>36</v>
      </c>
      <c r="L28" s="99" t="s">
        <v>41</v>
      </c>
      <c r="M28" s="91" t="s">
        <v>36</v>
      </c>
      <c r="N28" s="91" t="s">
        <v>36</v>
      </c>
      <c r="O28" s="91" t="s">
        <v>36</v>
      </c>
      <c r="P28" s="91" t="s">
        <v>36</v>
      </c>
      <c r="Q28" s="91" t="s">
        <v>36</v>
      </c>
      <c r="R28" s="91" t="s">
        <v>36</v>
      </c>
      <c r="S28" s="99" t="s">
        <v>41</v>
      </c>
      <c r="T28" s="91" t="s">
        <v>36</v>
      </c>
      <c r="U28" s="91" t="s">
        <v>36</v>
      </c>
      <c r="V28" s="91" t="s">
        <v>36</v>
      </c>
      <c r="W28" s="91" t="s">
        <v>36</v>
      </c>
      <c r="X28" s="91" t="s">
        <v>36</v>
      </c>
      <c r="Y28" s="91" t="s">
        <v>36</v>
      </c>
      <c r="Z28" s="99" t="s">
        <v>41</v>
      </c>
      <c r="AA28" s="91" t="s">
        <v>36</v>
      </c>
      <c r="AB28" s="91" t="s">
        <v>36</v>
      </c>
      <c r="AC28" s="91" t="s">
        <v>36</v>
      </c>
      <c r="AD28" s="91" t="s">
        <v>36</v>
      </c>
      <c r="AE28" s="91" t="s">
        <v>36</v>
      </c>
      <c r="AF28" s="91" t="s">
        <v>36</v>
      </c>
      <c r="AG28" s="99" t="s">
        <v>41</v>
      </c>
      <c r="AH28" s="91" t="s">
        <v>36</v>
      </c>
      <c r="AI28" s="91" t="s">
        <v>36</v>
      </c>
      <c r="AJ28" s="91" t="s">
        <v>36</v>
      </c>
      <c r="AK28" s="100">
        <f t="shared" si="0"/>
        <v>26</v>
      </c>
      <c r="AL28" s="100">
        <f t="shared" ref="AL28" si="67">COUNTIF(F28:AJ28,"WO")</f>
        <v>4</v>
      </c>
      <c r="AM28" s="100">
        <f t="shared" ref="AM28" si="68">SUM(F29:AJ29)/8</f>
        <v>9</v>
      </c>
      <c r="AN28" s="101">
        <f t="shared" ref="AN28" si="69">COUNTIF(F28:AJ28,"C/O")</f>
        <v>0</v>
      </c>
      <c r="AO28" s="90">
        <f t="shared" ref="AO28" si="70">COUNTIF(F28:AJ28,"PH")</f>
        <v>1</v>
      </c>
      <c r="AP28" s="90">
        <f t="shared" ref="AP28" si="71">COUNTIF(F28:AJ28,"WFH/ML")</f>
        <v>0</v>
      </c>
      <c r="AQ28" s="90">
        <f t="shared" ref="AQ28" si="72">COUNTIF(F28:AJ28,"A")</f>
        <v>0</v>
      </c>
      <c r="AR28" s="102">
        <f>SUM(AK28:AO28)</f>
        <v>40</v>
      </c>
      <c r="AS28" s="108"/>
      <c r="AT28" s="109"/>
    </row>
    <row r="29" spans="1:46" s="116" customFormat="1" ht="25.5" customHeight="1" x14ac:dyDescent="0.5">
      <c r="A29" s="90"/>
      <c r="B29" s="106"/>
      <c r="C29" s="95" t="s">
        <v>0</v>
      </c>
      <c r="D29" s="96"/>
      <c r="E29" s="97"/>
      <c r="F29" s="101">
        <v>8</v>
      </c>
      <c r="G29" s="101"/>
      <c r="H29" s="101"/>
      <c r="I29" s="98">
        <v>4</v>
      </c>
      <c r="J29" s="101">
        <v>4</v>
      </c>
      <c r="K29" s="101"/>
      <c r="L29" s="117">
        <v>8</v>
      </c>
      <c r="M29" s="117"/>
      <c r="N29" s="117"/>
      <c r="O29" s="101"/>
      <c r="P29" s="117"/>
      <c r="Q29" s="117">
        <v>4</v>
      </c>
      <c r="R29" s="117"/>
      <c r="S29" s="117">
        <v>8</v>
      </c>
      <c r="T29" s="101">
        <v>4</v>
      </c>
      <c r="U29" s="117"/>
      <c r="V29" s="101">
        <v>4</v>
      </c>
      <c r="W29" s="91">
        <v>4</v>
      </c>
      <c r="X29" s="117"/>
      <c r="Y29" s="117"/>
      <c r="Z29" s="117"/>
      <c r="AA29" s="117"/>
      <c r="AB29" s="117">
        <v>4</v>
      </c>
      <c r="AC29" s="101"/>
      <c r="AD29" s="101">
        <v>4</v>
      </c>
      <c r="AE29" s="101"/>
      <c r="AF29" s="101"/>
      <c r="AG29" s="101">
        <v>8</v>
      </c>
      <c r="AH29" s="101">
        <v>4</v>
      </c>
      <c r="AI29" s="101">
        <v>4</v>
      </c>
      <c r="AJ29" s="101"/>
      <c r="AK29" s="100"/>
      <c r="AL29" s="100"/>
      <c r="AM29" s="100"/>
      <c r="AN29" s="101"/>
      <c r="AO29" s="90"/>
      <c r="AP29" s="90"/>
      <c r="AQ29" s="90"/>
      <c r="AR29" s="102"/>
      <c r="AS29" s="108"/>
      <c r="AT29" s="109"/>
    </row>
    <row r="30" spans="1:46" s="116" customFormat="1" ht="25.5" customHeight="1" x14ac:dyDescent="0.5">
      <c r="A30" s="93">
        <v>14</v>
      </c>
      <c r="B30" s="106"/>
      <c r="C30" s="95" t="s">
        <v>42</v>
      </c>
      <c r="D30" s="96" t="s">
        <v>1</v>
      </c>
      <c r="E30" s="97"/>
      <c r="F30" s="91" t="s">
        <v>68</v>
      </c>
      <c r="G30" s="98" t="s">
        <v>37</v>
      </c>
      <c r="H30" s="91" t="s">
        <v>36</v>
      </c>
      <c r="I30" s="91" t="s">
        <v>36</v>
      </c>
      <c r="J30" s="98" t="s">
        <v>37</v>
      </c>
      <c r="K30" s="91" t="s">
        <v>36</v>
      </c>
      <c r="L30" s="99" t="s">
        <v>41</v>
      </c>
      <c r="M30" s="91" t="s">
        <v>36</v>
      </c>
      <c r="N30" s="91" t="s">
        <v>36</v>
      </c>
      <c r="O30" s="91" t="s">
        <v>36</v>
      </c>
      <c r="P30" s="91" t="s">
        <v>36</v>
      </c>
      <c r="Q30" s="91" t="s">
        <v>36</v>
      </c>
      <c r="R30" s="99" t="s">
        <v>41</v>
      </c>
      <c r="S30" s="91" t="s">
        <v>36</v>
      </c>
      <c r="T30" s="91" t="s">
        <v>36</v>
      </c>
      <c r="U30" s="91" t="s">
        <v>36</v>
      </c>
      <c r="V30" s="91" t="s">
        <v>36</v>
      </c>
      <c r="W30" s="91" t="s">
        <v>36</v>
      </c>
      <c r="X30" s="91" t="s">
        <v>36</v>
      </c>
      <c r="Y30" s="91" t="s">
        <v>36</v>
      </c>
      <c r="Z30" s="99" t="s">
        <v>41</v>
      </c>
      <c r="AA30" s="91" t="s">
        <v>36</v>
      </c>
      <c r="AB30" s="91" t="s">
        <v>36</v>
      </c>
      <c r="AC30" s="91" t="s">
        <v>36</v>
      </c>
      <c r="AD30" s="91" t="s">
        <v>36</v>
      </c>
      <c r="AE30" s="91" t="s">
        <v>36</v>
      </c>
      <c r="AF30" s="91" t="s">
        <v>36</v>
      </c>
      <c r="AG30" s="99" t="s">
        <v>41</v>
      </c>
      <c r="AH30" s="91" t="s">
        <v>36</v>
      </c>
      <c r="AI30" s="91" t="s">
        <v>36</v>
      </c>
      <c r="AJ30" s="91" t="s">
        <v>36</v>
      </c>
      <c r="AK30" s="100">
        <f t="shared" si="0"/>
        <v>24</v>
      </c>
      <c r="AL30" s="100">
        <f t="shared" ref="AL30" si="73">COUNTIF(F30:AJ30,"WO")</f>
        <v>4</v>
      </c>
      <c r="AM30" s="100">
        <f t="shared" ref="AM30" si="74">SUM(F31:AJ31)/8</f>
        <v>2</v>
      </c>
      <c r="AN30" s="101">
        <f t="shared" ref="AN30" si="75">COUNTIF(F30:AJ30,"C/O")</f>
        <v>0</v>
      </c>
      <c r="AO30" s="90">
        <f t="shared" ref="AO30" si="76">COUNTIF(F30:AJ30,"PH")</f>
        <v>1</v>
      </c>
      <c r="AP30" s="90">
        <f t="shared" ref="AP30" si="77">COUNTIF(F30:AJ30,"WFH/ML")</f>
        <v>0</v>
      </c>
      <c r="AQ30" s="90">
        <f t="shared" ref="AQ30" si="78">COUNTIF(F30:AJ30,"A")</f>
        <v>2</v>
      </c>
      <c r="AR30" s="102">
        <f>SUM(AK30:AO30)</f>
        <v>31</v>
      </c>
      <c r="AS30" s="108"/>
      <c r="AT30" s="109"/>
    </row>
    <row r="31" spans="1:46" s="116" customFormat="1" ht="25.5" customHeight="1" x14ac:dyDescent="0.5">
      <c r="A31" s="93"/>
      <c r="B31" s="106"/>
      <c r="C31" s="95" t="s">
        <v>0</v>
      </c>
      <c r="D31" s="96"/>
      <c r="E31" s="97"/>
      <c r="F31" s="101">
        <v>8</v>
      </c>
      <c r="G31" s="101"/>
      <c r="H31" s="101"/>
      <c r="I31" s="98"/>
      <c r="J31" s="101"/>
      <c r="K31" s="101"/>
      <c r="L31" s="117">
        <v>8</v>
      </c>
      <c r="M31" s="117"/>
      <c r="N31" s="117"/>
      <c r="O31" s="101"/>
      <c r="P31" s="117"/>
      <c r="Q31" s="117"/>
      <c r="R31" s="117"/>
      <c r="S31" s="117"/>
      <c r="T31" s="101"/>
      <c r="U31" s="117"/>
      <c r="V31" s="101"/>
      <c r="W31" s="91"/>
      <c r="X31" s="117"/>
      <c r="Y31" s="117"/>
      <c r="Z31" s="117"/>
      <c r="AA31" s="117"/>
      <c r="AB31" s="117"/>
      <c r="AC31" s="101"/>
      <c r="AD31" s="101"/>
      <c r="AE31" s="101"/>
      <c r="AF31" s="101"/>
      <c r="AG31" s="101"/>
      <c r="AH31" s="101"/>
      <c r="AI31" s="101"/>
      <c r="AJ31" s="101"/>
      <c r="AK31" s="100"/>
      <c r="AL31" s="100"/>
      <c r="AM31" s="100"/>
      <c r="AN31" s="101"/>
      <c r="AO31" s="90"/>
      <c r="AP31" s="90"/>
      <c r="AQ31" s="90"/>
      <c r="AR31" s="102"/>
      <c r="AS31" s="108"/>
      <c r="AT31" s="109"/>
    </row>
    <row r="32" spans="1:46" s="116" customFormat="1" ht="25.5" customHeight="1" x14ac:dyDescent="0.5">
      <c r="A32" s="90">
        <v>15</v>
      </c>
      <c r="B32" s="106"/>
      <c r="C32" s="95" t="s">
        <v>44</v>
      </c>
      <c r="D32" s="96" t="s">
        <v>1</v>
      </c>
      <c r="E32" s="97"/>
      <c r="F32" s="91" t="s">
        <v>68</v>
      </c>
      <c r="G32" s="91" t="s">
        <v>36</v>
      </c>
      <c r="H32" s="98" t="s">
        <v>37</v>
      </c>
      <c r="I32" s="91" t="s">
        <v>36</v>
      </c>
      <c r="J32" s="91" t="s">
        <v>36</v>
      </c>
      <c r="K32" s="91" t="s">
        <v>36</v>
      </c>
      <c r="L32" s="99" t="s">
        <v>41</v>
      </c>
      <c r="M32" s="91" t="s">
        <v>36</v>
      </c>
      <c r="N32" s="91" t="s">
        <v>36</v>
      </c>
      <c r="O32" s="91" t="s">
        <v>36</v>
      </c>
      <c r="P32" s="91" t="s">
        <v>36</v>
      </c>
      <c r="Q32" s="98" t="s">
        <v>37</v>
      </c>
      <c r="R32" s="91" t="s">
        <v>36</v>
      </c>
      <c r="S32" s="99" t="s">
        <v>41</v>
      </c>
      <c r="T32" s="91" t="s">
        <v>36</v>
      </c>
      <c r="U32" s="113" t="s">
        <v>54</v>
      </c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5"/>
      <c r="AK32" s="100">
        <f t="shared" si="0"/>
        <v>10</v>
      </c>
      <c r="AL32" s="100">
        <f t="shared" ref="AL32" si="79">COUNTIF(F32:AJ32,"WO")</f>
        <v>2</v>
      </c>
      <c r="AM32" s="100">
        <f t="shared" ref="AM32" si="80">SUM(F33:AJ33)/8</f>
        <v>5</v>
      </c>
      <c r="AN32" s="101">
        <f t="shared" ref="AN32" si="81">COUNTIF(F32:AJ32,"C/O")</f>
        <v>0</v>
      </c>
      <c r="AO32" s="90">
        <f t="shared" ref="AO32" si="82">COUNTIF(F32:AJ32,"PH")</f>
        <v>1</v>
      </c>
      <c r="AP32" s="90">
        <f t="shared" ref="AP32" si="83">COUNTIF(F32:AJ32,"WFH/ML")</f>
        <v>0</v>
      </c>
      <c r="AQ32" s="90">
        <f t="shared" ref="AQ32" si="84">COUNTIF(F32:AJ32,"A")</f>
        <v>2</v>
      </c>
      <c r="AR32" s="102">
        <f>SUM(AK32:AO32)</f>
        <v>18</v>
      </c>
      <c r="AS32" s="108"/>
      <c r="AT32" s="109"/>
    </row>
    <row r="33" spans="1:46" s="116" customFormat="1" ht="25.5" customHeight="1" x14ac:dyDescent="0.5">
      <c r="A33" s="90"/>
      <c r="B33" s="106"/>
      <c r="C33" s="95" t="s">
        <v>0</v>
      </c>
      <c r="D33" s="96"/>
      <c r="E33" s="97"/>
      <c r="F33" s="101">
        <v>8</v>
      </c>
      <c r="G33" s="101"/>
      <c r="H33" s="101"/>
      <c r="I33" s="98">
        <v>4</v>
      </c>
      <c r="J33" s="101">
        <v>4</v>
      </c>
      <c r="K33" s="101"/>
      <c r="L33" s="117">
        <v>8</v>
      </c>
      <c r="M33" s="117">
        <v>4</v>
      </c>
      <c r="N33" s="117"/>
      <c r="O33" s="101">
        <v>4</v>
      </c>
      <c r="P33" s="117"/>
      <c r="Q33" s="117"/>
      <c r="R33" s="117"/>
      <c r="S33" s="117">
        <v>8</v>
      </c>
      <c r="T33" s="101"/>
      <c r="U33" s="117"/>
      <c r="V33" s="101"/>
      <c r="W33" s="91"/>
      <c r="X33" s="117"/>
      <c r="Y33" s="117"/>
      <c r="Z33" s="117"/>
      <c r="AA33" s="117"/>
      <c r="AB33" s="117"/>
      <c r="AC33" s="101"/>
      <c r="AD33" s="101"/>
      <c r="AE33" s="101"/>
      <c r="AF33" s="101"/>
      <c r="AG33" s="101"/>
      <c r="AH33" s="101"/>
      <c r="AI33" s="101"/>
      <c r="AJ33" s="101"/>
      <c r="AK33" s="100"/>
      <c r="AL33" s="100"/>
      <c r="AM33" s="100"/>
      <c r="AN33" s="101"/>
      <c r="AO33" s="90"/>
      <c r="AP33" s="90"/>
      <c r="AQ33" s="90"/>
      <c r="AR33" s="102"/>
      <c r="AS33" s="108"/>
      <c r="AT33" s="109"/>
    </row>
    <row r="34" spans="1:46" s="116" customFormat="1" ht="25.5" customHeight="1" x14ac:dyDescent="0.5">
      <c r="A34" s="90">
        <v>16</v>
      </c>
      <c r="B34" s="106"/>
      <c r="C34" s="95" t="s">
        <v>45</v>
      </c>
      <c r="D34" s="96" t="s">
        <v>1</v>
      </c>
      <c r="E34" s="97"/>
      <c r="F34" s="91" t="s">
        <v>68</v>
      </c>
      <c r="G34" s="98" t="s">
        <v>37</v>
      </c>
      <c r="H34" s="98" t="s">
        <v>37</v>
      </c>
      <c r="I34" s="91" t="s">
        <v>36</v>
      </c>
      <c r="J34" s="91" t="s">
        <v>36</v>
      </c>
      <c r="K34" s="91" t="s">
        <v>36</v>
      </c>
      <c r="L34" s="99" t="s">
        <v>41</v>
      </c>
      <c r="M34" s="91" t="s">
        <v>36</v>
      </c>
      <c r="N34" s="91" t="s">
        <v>36</v>
      </c>
      <c r="O34" s="91" t="s">
        <v>36</v>
      </c>
      <c r="P34" s="91" t="s">
        <v>36</v>
      </c>
      <c r="Q34" s="98" t="s">
        <v>37</v>
      </c>
      <c r="R34" s="91" t="s">
        <v>36</v>
      </c>
      <c r="S34" s="99" t="s">
        <v>41</v>
      </c>
      <c r="T34" s="91" t="s">
        <v>36</v>
      </c>
      <c r="U34" s="113" t="s">
        <v>54</v>
      </c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5"/>
      <c r="AK34" s="100">
        <f t="shared" si="0"/>
        <v>9</v>
      </c>
      <c r="AL34" s="100">
        <f t="shared" ref="AL34" si="85">COUNTIF(F34:AJ34,"WO")</f>
        <v>2</v>
      </c>
      <c r="AM34" s="100">
        <f t="shared" ref="AM34" si="86">SUM(F35:AJ35)/8</f>
        <v>6</v>
      </c>
      <c r="AN34" s="101">
        <f t="shared" ref="AN34" si="87">COUNTIF(F34:AJ34,"C/O")</f>
        <v>0</v>
      </c>
      <c r="AO34" s="90">
        <f t="shared" ref="AO34" si="88">COUNTIF(F34:AJ34,"PH")</f>
        <v>1</v>
      </c>
      <c r="AP34" s="90">
        <f t="shared" ref="AP34" si="89">COUNTIF(F34:AJ34,"WFH/ML")</f>
        <v>0</v>
      </c>
      <c r="AQ34" s="90">
        <f t="shared" ref="AQ34" si="90">COUNTIF(F34:AJ34,"A")</f>
        <v>3</v>
      </c>
      <c r="AR34" s="102">
        <f>SUM(AK34:AO34)</f>
        <v>18</v>
      </c>
      <c r="AS34" s="108"/>
      <c r="AT34" s="109"/>
    </row>
    <row r="35" spans="1:46" s="116" customFormat="1" ht="25.5" customHeight="1" x14ac:dyDescent="0.5">
      <c r="A35" s="90"/>
      <c r="B35" s="106"/>
      <c r="C35" s="95" t="s">
        <v>0</v>
      </c>
      <c r="D35" s="96"/>
      <c r="E35" s="97"/>
      <c r="F35" s="101">
        <v>8</v>
      </c>
      <c r="G35" s="101"/>
      <c r="H35" s="101"/>
      <c r="I35" s="98">
        <v>4</v>
      </c>
      <c r="J35" s="101">
        <v>4</v>
      </c>
      <c r="K35" s="101"/>
      <c r="L35" s="117">
        <v>8</v>
      </c>
      <c r="M35" s="117">
        <v>4</v>
      </c>
      <c r="N35" s="117">
        <v>4</v>
      </c>
      <c r="O35" s="101">
        <v>4</v>
      </c>
      <c r="P35" s="117">
        <v>4</v>
      </c>
      <c r="Q35" s="117"/>
      <c r="R35" s="117"/>
      <c r="S35" s="117">
        <v>8</v>
      </c>
      <c r="T35" s="101"/>
      <c r="U35" s="117"/>
      <c r="V35" s="101"/>
      <c r="W35" s="91"/>
      <c r="X35" s="117"/>
      <c r="Y35" s="117"/>
      <c r="Z35" s="117"/>
      <c r="AA35" s="117"/>
      <c r="AB35" s="117"/>
      <c r="AC35" s="101"/>
      <c r="AD35" s="101"/>
      <c r="AE35" s="101"/>
      <c r="AF35" s="101"/>
      <c r="AG35" s="101"/>
      <c r="AH35" s="101"/>
      <c r="AI35" s="101"/>
      <c r="AJ35" s="101"/>
      <c r="AK35" s="100"/>
      <c r="AL35" s="100"/>
      <c r="AM35" s="100"/>
      <c r="AN35" s="101"/>
      <c r="AO35" s="90"/>
      <c r="AP35" s="90"/>
      <c r="AQ35" s="90"/>
      <c r="AR35" s="102"/>
      <c r="AS35" s="108"/>
      <c r="AT35" s="109"/>
    </row>
    <row r="36" spans="1:46" s="116" customFormat="1" ht="25.5" customHeight="1" x14ac:dyDescent="0.5">
      <c r="A36" s="93">
        <v>17</v>
      </c>
      <c r="B36" s="106"/>
      <c r="C36" s="121" t="s">
        <v>27</v>
      </c>
      <c r="D36" s="96" t="s">
        <v>1</v>
      </c>
      <c r="E36" s="112"/>
      <c r="F36" s="91" t="s">
        <v>68</v>
      </c>
      <c r="G36" s="91" t="s">
        <v>36</v>
      </c>
      <c r="H36" s="91" t="s">
        <v>36</v>
      </c>
      <c r="I36" s="91" t="s">
        <v>36</v>
      </c>
      <c r="J36" s="98" t="s">
        <v>37</v>
      </c>
      <c r="K36" s="98" t="s">
        <v>37</v>
      </c>
      <c r="L36" s="99" t="s">
        <v>41</v>
      </c>
      <c r="M36" s="91" t="s">
        <v>36</v>
      </c>
      <c r="N36" s="91" t="s">
        <v>36</v>
      </c>
      <c r="O36" s="91" t="s">
        <v>36</v>
      </c>
      <c r="P36" s="91" t="s">
        <v>36</v>
      </c>
      <c r="Q36" s="91" t="s">
        <v>36</v>
      </c>
      <c r="R36" s="91" t="s">
        <v>36</v>
      </c>
      <c r="S36" s="99" t="s">
        <v>41</v>
      </c>
      <c r="T36" s="98" t="s">
        <v>37</v>
      </c>
      <c r="U36" s="91" t="s">
        <v>36</v>
      </c>
      <c r="V36" s="98" t="s">
        <v>37</v>
      </c>
      <c r="W36" s="98" t="s">
        <v>37</v>
      </c>
      <c r="X36" s="98" t="s">
        <v>37</v>
      </c>
      <c r="Y36" s="98" t="s">
        <v>37</v>
      </c>
      <c r="Z36" s="98" t="s">
        <v>37</v>
      </c>
      <c r="AA36" s="98" t="s">
        <v>37</v>
      </c>
      <c r="AB36" s="98" t="s">
        <v>37</v>
      </c>
      <c r="AC36" s="98" t="s">
        <v>37</v>
      </c>
      <c r="AD36" s="98" t="s">
        <v>37</v>
      </c>
      <c r="AE36" s="91" t="s">
        <v>36</v>
      </c>
      <c r="AF36" s="91" t="s">
        <v>36</v>
      </c>
      <c r="AG36" s="99" t="s">
        <v>41</v>
      </c>
      <c r="AH36" s="91" t="s">
        <v>36</v>
      </c>
      <c r="AI36" s="91" t="s">
        <v>36</v>
      </c>
      <c r="AJ36" s="91" t="s">
        <v>36</v>
      </c>
      <c r="AK36" s="100">
        <f t="shared" si="0"/>
        <v>15</v>
      </c>
      <c r="AL36" s="100">
        <f t="shared" ref="AL36" si="91">COUNTIF(F36:AJ36,"WO")</f>
        <v>3</v>
      </c>
      <c r="AM36" s="100">
        <f t="shared" ref="AM36" si="92">SUM(F37:AJ37)/8</f>
        <v>8</v>
      </c>
      <c r="AN36" s="101">
        <f t="shared" ref="AN36" si="93">COUNTIF(F36:AJ36,"C/O")</f>
        <v>0</v>
      </c>
      <c r="AO36" s="90">
        <f t="shared" ref="AO36" si="94">COUNTIF(F36:AJ36,"PH")</f>
        <v>1</v>
      </c>
      <c r="AP36" s="90">
        <f t="shared" ref="AP36" si="95">COUNTIF(F36:AJ36,"WFH/ML")</f>
        <v>0</v>
      </c>
      <c r="AQ36" s="90">
        <f t="shared" ref="AQ36" si="96">COUNTIF(F36:AJ36,"A")</f>
        <v>12</v>
      </c>
      <c r="AR36" s="102">
        <f>SUM(AK36:AO36)</f>
        <v>27</v>
      </c>
      <c r="AS36" s="108"/>
      <c r="AT36" s="109"/>
    </row>
    <row r="37" spans="1:46" s="116" customFormat="1" ht="25.5" customHeight="1" x14ac:dyDescent="0.5">
      <c r="A37" s="93"/>
      <c r="B37" s="106"/>
      <c r="C37" s="107" t="s">
        <v>0</v>
      </c>
      <c r="D37" s="96"/>
      <c r="E37" s="112"/>
      <c r="F37" s="101">
        <v>8</v>
      </c>
      <c r="G37" s="101">
        <v>4</v>
      </c>
      <c r="H37" s="101">
        <v>4</v>
      </c>
      <c r="I37" s="98">
        <v>4</v>
      </c>
      <c r="J37" s="101"/>
      <c r="K37" s="101"/>
      <c r="L37" s="117">
        <v>8</v>
      </c>
      <c r="M37" s="117">
        <v>4</v>
      </c>
      <c r="N37" s="117">
        <v>4</v>
      </c>
      <c r="O37" s="101">
        <v>4</v>
      </c>
      <c r="P37" s="117">
        <v>4</v>
      </c>
      <c r="Q37" s="117"/>
      <c r="R37" s="117"/>
      <c r="S37" s="117"/>
      <c r="T37" s="101"/>
      <c r="U37" s="117"/>
      <c r="V37" s="101"/>
      <c r="W37" s="91"/>
      <c r="X37" s="117"/>
      <c r="Y37" s="117"/>
      <c r="Z37" s="117"/>
      <c r="AA37" s="117"/>
      <c r="AB37" s="117"/>
      <c r="AC37" s="101"/>
      <c r="AD37" s="101"/>
      <c r="AE37" s="101"/>
      <c r="AF37" s="101"/>
      <c r="AG37" s="101">
        <v>8</v>
      </c>
      <c r="AH37" s="101">
        <v>4</v>
      </c>
      <c r="AI37" s="101">
        <v>4</v>
      </c>
      <c r="AJ37" s="101">
        <v>4</v>
      </c>
      <c r="AK37" s="100"/>
      <c r="AL37" s="100"/>
      <c r="AM37" s="100"/>
      <c r="AN37" s="101"/>
      <c r="AO37" s="90"/>
      <c r="AP37" s="90"/>
      <c r="AQ37" s="90"/>
      <c r="AR37" s="102"/>
      <c r="AS37" s="108"/>
      <c r="AT37" s="109"/>
    </row>
    <row r="38" spans="1:46" s="125" customFormat="1" ht="25.5" customHeight="1" x14ac:dyDescent="0.5">
      <c r="A38" s="90">
        <v>18</v>
      </c>
      <c r="B38" s="126"/>
      <c r="C38" s="124" t="s">
        <v>49</v>
      </c>
      <c r="D38" s="95" t="s">
        <v>1</v>
      </c>
      <c r="E38" s="112"/>
      <c r="F38" s="91" t="s">
        <v>68</v>
      </c>
      <c r="G38" s="91" t="s">
        <v>36</v>
      </c>
      <c r="H38" s="91" t="s">
        <v>36</v>
      </c>
      <c r="I38" s="91" t="s">
        <v>36</v>
      </c>
      <c r="J38" s="91" t="s">
        <v>36</v>
      </c>
      <c r="K38" s="91" t="s">
        <v>36</v>
      </c>
      <c r="L38" s="99" t="s">
        <v>41</v>
      </c>
      <c r="M38" s="91" t="s">
        <v>36</v>
      </c>
      <c r="N38" s="91" t="s">
        <v>36</v>
      </c>
      <c r="O38" s="98" t="s">
        <v>37</v>
      </c>
      <c r="P38" s="91" t="s">
        <v>36</v>
      </c>
      <c r="Q38" s="91" t="s">
        <v>36</v>
      </c>
      <c r="R38" s="91" t="s">
        <v>36</v>
      </c>
      <c r="S38" s="99" t="s">
        <v>41</v>
      </c>
      <c r="T38" s="91" t="s">
        <v>36</v>
      </c>
      <c r="U38" s="91" t="s">
        <v>36</v>
      </c>
      <c r="V38" s="91" t="s">
        <v>36</v>
      </c>
      <c r="W38" s="98" t="s">
        <v>37</v>
      </c>
      <c r="X38" s="91" t="s">
        <v>36</v>
      </c>
      <c r="Y38" s="91" t="s">
        <v>36</v>
      </c>
      <c r="Z38" s="99" t="s">
        <v>41</v>
      </c>
      <c r="AA38" s="91" t="s">
        <v>36</v>
      </c>
      <c r="AB38" s="91" t="s">
        <v>36</v>
      </c>
      <c r="AC38" s="91" t="s">
        <v>36</v>
      </c>
      <c r="AD38" s="91" t="s">
        <v>36</v>
      </c>
      <c r="AE38" s="91" t="s">
        <v>36</v>
      </c>
      <c r="AF38" s="91" t="s">
        <v>36</v>
      </c>
      <c r="AG38" s="99" t="s">
        <v>41</v>
      </c>
      <c r="AH38" s="91" t="s">
        <v>36</v>
      </c>
      <c r="AI38" s="91" t="s">
        <v>36</v>
      </c>
      <c r="AJ38" s="91" t="s">
        <v>36</v>
      </c>
      <c r="AK38" s="100">
        <f t="shared" si="0"/>
        <v>24</v>
      </c>
      <c r="AL38" s="100">
        <f t="shared" ref="AL38" si="97">COUNTIF(F38:AJ38,"WO")</f>
        <v>4</v>
      </c>
      <c r="AM38" s="100">
        <f t="shared" ref="AM38" si="98">SUM(F39:AJ39)/8</f>
        <v>10.5</v>
      </c>
      <c r="AN38" s="101">
        <f t="shared" ref="AN38" si="99">COUNTIF(F38:AJ38,"C/O")</f>
        <v>0</v>
      </c>
      <c r="AO38" s="90">
        <f t="shared" ref="AO38" si="100">COUNTIF(F38:AJ38,"PH")</f>
        <v>1</v>
      </c>
      <c r="AP38" s="90">
        <f t="shared" ref="AP38" si="101">COUNTIF(F38:AJ38,"WFH/ML")</f>
        <v>0</v>
      </c>
      <c r="AQ38" s="90">
        <f t="shared" ref="AQ38" si="102">COUNTIF(F38:AJ38,"A")</f>
        <v>2</v>
      </c>
      <c r="AR38" s="102">
        <f>SUM(AK38:AO38)</f>
        <v>39.5</v>
      </c>
      <c r="AS38" s="108"/>
      <c r="AT38" s="109"/>
    </row>
    <row r="39" spans="1:46" s="125" customFormat="1" ht="25.5" customHeight="1" x14ac:dyDescent="0.5">
      <c r="A39" s="90"/>
      <c r="B39" s="126"/>
      <c r="C39" s="124" t="s">
        <v>0</v>
      </c>
      <c r="D39" s="95"/>
      <c r="E39" s="112"/>
      <c r="F39" s="101">
        <v>8</v>
      </c>
      <c r="G39" s="101">
        <v>4</v>
      </c>
      <c r="H39" s="101"/>
      <c r="I39" s="98"/>
      <c r="J39" s="101"/>
      <c r="K39" s="101"/>
      <c r="L39" s="117">
        <v>8</v>
      </c>
      <c r="M39" s="117"/>
      <c r="N39" s="117"/>
      <c r="O39" s="101"/>
      <c r="P39" s="117"/>
      <c r="Q39" s="117"/>
      <c r="R39" s="117"/>
      <c r="S39" s="117">
        <v>8</v>
      </c>
      <c r="T39" s="101">
        <v>4</v>
      </c>
      <c r="U39" s="117">
        <v>4</v>
      </c>
      <c r="V39" s="101">
        <v>4</v>
      </c>
      <c r="W39" s="91"/>
      <c r="X39" s="117">
        <v>4</v>
      </c>
      <c r="Y39" s="117"/>
      <c r="Z39" s="117">
        <v>8</v>
      </c>
      <c r="AA39" s="117">
        <v>4</v>
      </c>
      <c r="AB39" s="117"/>
      <c r="AC39" s="101">
        <v>4</v>
      </c>
      <c r="AD39" s="101"/>
      <c r="AE39" s="101">
        <v>4</v>
      </c>
      <c r="AF39" s="101"/>
      <c r="AG39" s="101">
        <v>8</v>
      </c>
      <c r="AH39" s="101">
        <v>4</v>
      </c>
      <c r="AI39" s="101">
        <v>4</v>
      </c>
      <c r="AJ39" s="101">
        <v>4</v>
      </c>
      <c r="AK39" s="100"/>
      <c r="AL39" s="100"/>
      <c r="AM39" s="100"/>
      <c r="AN39" s="101"/>
      <c r="AO39" s="90"/>
      <c r="AP39" s="90"/>
      <c r="AQ39" s="90"/>
      <c r="AR39" s="102"/>
      <c r="AS39" s="108"/>
      <c r="AT39" s="109"/>
    </row>
    <row r="40" spans="1:46" s="125" customFormat="1" ht="25.5" customHeight="1" x14ac:dyDescent="0.5">
      <c r="A40" s="90">
        <v>19</v>
      </c>
      <c r="B40" s="126"/>
      <c r="C40" s="124" t="s">
        <v>51</v>
      </c>
      <c r="D40" s="95" t="s">
        <v>1</v>
      </c>
      <c r="E40" s="112"/>
      <c r="F40" s="91" t="s">
        <v>68</v>
      </c>
      <c r="G40" s="91" t="s">
        <v>36</v>
      </c>
      <c r="H40" s="91" t="s">
        <v>36</v>
      </c>
      <c r="I40" s="91" t="s">
        <v>36</v>
      </c>
      <c r="J40" s="91" t="s">
        <v>36</v>
      </c>
      <c r="K40" s="91" t="s">
        <v>36</v>
      </c>
      <c r="L40" s="99" t="s">
        <v>41</v>
      </c>
      <c r="M40" s="91" t="s">
        <v>36</v>
      </c>
      <c r="N40" s="91" t="s">
        <v>36</v>
      </c>
      <c r="O40" s="91" t="s">
        <v>36</v>
      </c>
      <c r="P40" s="91" t="s">
        <v>36</v>
      </c>
      <c r="Q40" s="91" t="s">
        <v>36</v>
      </c>
      <c r="R40" s="91" t="s">
        <v>36</v>
      </c>
      <c r="S40" s="99" t="s">
        <v>41</v>
      </c>
      <c r="T40" s="91" t="s">
        <v>36</v>
      </c>
      <c r="U40" s="91" t="s">
        <v>36</v>
      </c>
      <c r="V40" s="91" t="s">
        <v>36</v>
      </c>
      <c r="W40" s="91" t="s">
        <v>36</v>
      </c>
      <c r="X40" s="91" t="s">
        <v>36</v>
      </c>
      <c r="Y40" s="91" t="s">
        <v>36</v>
      </c>
      <c r="Z40" s="99" t="s">
        <v>41</v>
      </c>
      <c r="AA40" s="91" t="s">
        <v>36</v>
      </c>
      <c r="AB40" s="91" t="s">
        <v>36</v>
      </c>
      <c r="AC40" s="91" t="s">
        <v>36</v>
      </c>
      <c r="AD40" s="91" t="s">
        <v>36</v>
      </c>
      <c r="AE40" s="91" t="s">
        <v>36</v>
      </c>
      <c r="AF40" s="91" t="s">
        <v>36</v>
      </c>
      <c r="AG40" s="99" t="s">
        <v>41</v>
      </c>
      <c r="AH40" s="91" t="s">
        <v>36</v>
      </c>
      <c r="AI40" s="98" t="s">
        <v>37</v>
      </c>
      <c r="AJ40" s="91" t="s">
        <v>36</v>
      </c>
      <c r="AK40" s="100">
        <f t="shared" si="0"/>
        <v>25</v>
      </c>
      <c r="AL40" s="100">
        <f t="shared" ref="AL40" si="103">COUNTIF(F40:AJ40,"WO")</f>
        <v>4</v>
      </c>
      <c r="AM40" s="100">
        <f t="shared" ref="AM40" si="104">SUM(F41:AJ41)/8</f>
        <v>11</v>
      </c>
      <c r="AN40" s="101">
        <f t="shared" ref="AN40" si="105">COUNTIF(F40:AJ40,"C/O")</f>
        <v>0</v>
      </c>
      <c r="AO40" s="90">
        <f t="shared" ref="AO40" si="106">COUNTIF(F40:AJ40,"PH")</f>
        <v>1</v>
      </c>
      <c r="AP40" s="90">
        <f t="shared" ref="AP40" si="107">COUNTIF(F40:AJ40,"WFH/ML")</f>
        <v>0</v>
      </c>
      <c r="AQ40" s="90">
        <f t="shared" ref="AQ40" si="108">COUNTIF(F40:AJ40,"A")</f>
        <v>1</v>
      </c>
      <c r="AR40" s="102">
        <f>SUM(AK40:AO40)</f>
        <v>41</v>
      </c>
      <c r="AS40" s="108"/>
      <c r="AT40" s="109"/>
    </row>
    <row r="41" spans="1:46" s="125" customFormat="1" ht="25.5" customHeight="1" x14ac:dyDescent="0.5">
      <c r="A41" s="90"/>
      <c r="B41" s="126"/>
      <c r="C41" s="124" t="s">
        <v>0</v>
      </c>
      <c r="D41" s="95"/>
      <c r="E41" s="112"/>
      <c r="F41" s="101">
        <v>8</v>
      </c>
      <c r="G41" s="101">
        <v>4</v>
      </c>
      <c r="H41" s="101">
        <v>4</v>
      </c>
      <c r="I41" s="98">
        <v>4</v>
      </c>
      <c r="J41" s="101">
        <v>4</v>
      </c>
      <c r="K41" s="101"/>
      <c r="L41" s="117">
        <v>8</v>
      </c>
      <c r="M41" s="117">
        <v>4</v>
      </c>
      <c r="N41" s="117"/>
      <c r="O41" s="101">
        <v>4</v>
      </c>
      <c r="P41" s="117"/>
      <c r="Q41" s="117">
        <v>4</v>
      </c>
      <c r="R41" s="117"/>
      <c r="S41" s="117">
        <v>8</v>
      </c>
      <c r="T41" s="101"/>
      <c r="U41" s="117"/>
      <c r="V41" s="101"/>
      <c r="W41" s="91"/>
      <c r="X41" s="117"/>
      <c r="Y41" s="117"/>
      <c r="Z41" s="117">
        <v>8</v>
      </c>
      <c r="AA41" s="117">
        <v>4</v>
      </c>
      <c r="AB41" s="117"/>
      <c r="AC41" s="101">
        <v>4</v>
      </c>
      <c r="AD41" s="101"/>
      <c r="AE41" s="101">
        <v>4</v>
      </c>
      <c r="AF41" s="101"/>
      <c r="AG41" s="101">
        <v>8</v>
      </c>
      <c r="AH41" s="101">
        <v>4</v>
      </c>
      <c r="AI41" s="101"/>
      <c r="AJ41" s="101">
        <v>4</v>
      </c>
      <c r="AK41" s="100"/>
      <c r="AL41" s="100"/>
      <c r="AM41" s="100"/>
      <c r="AN41" s="101"/>
      <c r="AO41" s="90"/>
      <c r="AP41" s="90"/>
      <c r="AQ41" s="90"/>
      <c r="AR41" s="102"/>
      <c r="AS41" s="108"/>
      <c r="AT41" s="109"/>
    </row>
    <row r="42" spans="1:46" s="125" customFormat="1" ht="25.5" customHeight="1" x14ac:dyDescent="0.5">
      <c r="A42" s="93">
        <v>20</v>
      </c>
      <c r="B42" s="126"/>
      <c r="C42" s="124" t="s">
        <v>52</v>
      </c>
      <c r="D42" s="95" t="s">
        <v>1</v>
      </c>
      <c r="E42" s="112"/>
      <c r="F42" s="91" t="s">
        <v>68</v>
      </c>
      <c r="G42" s="91" t="s">
        <v>36</v>
      </c>
      <c r="H42" s="91" t="s">
        <v>36</v>
      </c>
      <c r="I42" s="91" t="s">
        <v>36</v>
      </c>
      <c r="J42" s="91" t="s">
        <v>36</v>
      </c>
      <c r="K42" s="91" t="s">
        <v>36</v>
      </c>
      <c r="L42" s="99" t="s">
        <v>41</v>
      </c>
      <c r="M42" s="91" t="s">
        <v>36</v>
      </c>
      <c r="N42" s="91" t="s">
        <v>36</v>
      </c>
      <c r="O42" s="91" t="s">
        <v>36</v>
      </c>
      <c r="P42" s="91" t="s">
        <v>36</v>
      </c>
      <c r="Q42" s="91" t="s">
        <v>36</v>
      </c>
      <c r="R42" s="91" t="s">
        <v>36</v>
      </c>
      <c r="S42" s="99" t="s">
        <v>41</v>
      </c>
      <c r="T42" s="91" t="s">
        <v>36</v>
      </c>
      <c r="U42" s="91" t="s">
        <v>36</v>
      </c>
      <c r="V42" s="91" t="s">
        <v>36</v>
      </c>
      <c r="W42" s="91" t="s">
        <v>36</v>
      </c>
      <c r="X42" s="91" t="s">
        <v>36</v>
      </c>
      <c r="Y42" s="91" t="s">
        <v>36</v>
      </c>
      <c r="Z42" s="99" t="s">
        <v>41</v>
      </c>
      <c r="AA42" s="91" t="s">
        <v>36</v>
      </c>
      <c r="AB42" s="91" t="s">
        <v>36</v>
      </c>
      <c r="AC42" s="91" t="s">
        <v>36</v>
      </c>
      <c r="AD42" s="91" t="s">
        <v>36</v>
      </c>
      <c r="AE42" s="91" t="s">
        <v>36</v>
      </c>
      <c r="AF42" s="91" t="s">
        <v>36</v>
      </c>
      <c r="AG42" s="99" t="s">
        <v>41</v>
      </c>
      <c r="AH42" s="98" t="s">
        <v>37</v>
      </c>
      <c r="AI42" s="91" t="s">
        <v>36</v>
      </c>
      <c r="AJ42" s="91" t="s">
        <v>36</v>
      </c>
      <c r="AK42" s="100">
        <f t="shared" si="0"/>
        <v>25</v>
      </c>
      <c r="AL42" s="100">
        <f t="shared" ref="AL42" si="109">COUNTIF(F42:AJ42,"WO")</f>
        <v>4</v>
      </c>
      <c r="AM42" s="100">
        <f t="shared" ref="AM42" si="110">SUM(F43:AJ43)/8</f>
        <v>12</v>
      </c>
      <c r="AN42" s="101">
        <f t="shared" ref="AN42" si="111">COUNTIF(F42:AJ42,"C/O")</f>
        <v>0</v>
      </c>
      <c r="AO42" s="90">
        <f t="shared" ref="AO42" si="112">COUNTIF(F42:AJ42,"PH")</f>
        <v>1</v>
      </c>
      <c r="AP42" s="90">
        <f t="shared" ref="AP42" si="113">COUNTIF(F42:AJ42,"WFH/ML")</f>
        <v>0</v>
      </c>
      <c r="AQ42" s="90">
        <f t="shared" ref="AQ42" si="114">COUNTIF(F42:AJ42,"A")</f>
        <v>1</v>
      </c>
      <c r="AR42" s="102">
        <f>SUM(AK42:AO42)</f>
        <v>42</v>
      </c>
      <c r="AS42" s="108"/>
      <c r="AT42" s="109"/>
    </row>
    <row r="43" spans="1:46" s="125" customFormat="1" ht="25.5" customHeight="1" x14ac:dyDescent="0.5">
      <c r="A43" s="93"/>
      <c r="B43" s="126"/>
      <c r="C43" s="124" t="s">
        <v>0</v>
      </c>
      <c r="D43" s="95"/>
      <c r="E43" s="112"/>
      <c r="F43" s="101">
        <v>8</v>
      </c>
      <c r="G43" s="101">
        <v>4</v>
      </c>
      <c r="H43" s="101">
        <v>4</v>
      </c>
      <c r="I43" s="98">
        <v>4</v>
      </c>
      <c r="J43" s="101">
        <v>4</v>
      </c>
      <c r="K43" s="101"/>
      <c r="L43" s="117">
        <v>8</v>
      </c>
      <c r="M43" s="117"/>
      <c r="N43" s="117"/>
      <c r="O43" s="101"/>
      <c r="P43" s="117"/>
      <c r="Q43" s="117"/>
      <c r="R43" s="117"/>
      <c r="S43" s="117">
        <v>8</v>
      </c>
      <c r="T43" s="101">
        <v>4</v>
      </c>
      <c r="U43" s="117">
        <v>4</v>
      </c>
      <c r="V43" s="101">
        <v>4</v>
      </c>
      <c r="W43" s="91">
        <v>4</v>
      </c>
      <c r="X43" s="117">
        <v>4</v>
      </c>
      <c r="Y43" s="117"/>
      <c r="Z43" s="117">
        <v>8</v>
      </c>
      <c r="AA43" s="117">
        <v>4</v>
      </c>
      <c r="AB43" s="117">
        <v>4</v>
      </c>
      <c r="AC43" s="101">
        <v>4</v>
      </c>
      <c r="AD43" s="101">
        <v>4</v>
      </c>
      <c r="AE43" s="101">
        <v>4</v>
      </c>
      <c r="AF43" s="101"/>
      <c r="AG43" s="101"/>
      <c r="AH43" s="101"/>
      <c r="AI43" s="101">
        <v>4</v>
      </c>
      <c r="AJ43" s="101">
        <v>4</v>
      </c>
      <c r="AK43" s="100"/>
      <c r="AL43" s="100"/>
      <c r="AM43" s="100"/>
      <c r="AN43" s="101"/>
      <c r="AO43" s="90"/>
      <c r="AP43" s="90"/>
      <c r="AQ43" s="90"/>
      <c r="AR43" s="102"/>
      <c r="AS43" s="108"/>
      <c r="AT43" s="109"/>
    </row>
    <row r="44" spans="1:46" s="125" customFormat="1" ht="25.5" customHeight="1" x14ac:dyDescent="0.5">
      <c r="A44" s="90">
        <v>21</v>
      </c>
      <c r="B44" s="126"/>
      <c r="C44" s="124" t="s">
        <v>53</v>
      </c>
      <c r="D44" s="95" t="s">
        <v>1</v>
      </c>
      <c r="E44" s="112"/>
      <c r="F44" s="91" t="s">
        <v>68</v>
      </c>
      <c r="G44" s="91" t="s">
        <v>36</v>
      </c>
      <c r="H44" s="91" t="s">
        <v>36</v>
      </c>
      <c r="I44" s="91" t="s">
        <v>36</v>
      </c>
      <c r="J44" s="91" t="s">
        <v>36</v>
      </c>
      <c r="K44" s="91" t="s">
        <v>36</v>
      </c>
      <c r="L44" s="99" t="s">
        <v>41</v>
      </c>
      <c r="M44" s="91" t="s">
        <v>36</v>
      </c>
      <c r="N44" s="91" t="s">
        <v>36</v>
      </c>
      <c r="O44" s="91" t="s">
        <v>36</v>
      </c>
      <c r="P44" s="91" t="s">
        <v>36</v>
      </c>
      <c r="Q44" s="91" t="s">
        <v>36</v>
      </c>
      <c r="R44" s="91" t="s">
        <v>36</v>
      </c>
      <c r="S44" s="91" t="s">
        <v>36</v>
      </c>
      <c r="T44" s="99" t="s">
        <v>41</v>
      </c>
      <c r="U44" s="91" t="s">
        <v>36</v>
      </c>
      <c r="V44" s="91" t="s">
        <v>36</v>
      </c>
      <c r="W44" s="91" t="s">
        <v>36</v>
      </c>
      <c r="X44" s="91" t="s">
        <v>36</v>
      </c>
      <c r="Y44" s="91" t="s">
        <v>36</v>
      </c>
      <c r="Z44" s="99" t="s">
        <v>41</v>
      </c>
      <c r="AA44" s="91" t="s">
        <v>36</v>
      </c>
      <c r="AB44" s="91" t="s">
        <v>36</v>
      </c>
      <c r="AC44" s="91" t="s">
        <v>36</v>
      </c>
      <c r="AD44" s="91" t="s">
        <v>36</v>
      </c>
      <c r="AE44" s="91" t="s">
        <v>36</v>
      </c>
      <c r="AF44" s="91" t="s">
        <v>36</v>
      </c>
      <c r="AG44" s="99" t="s">
        <v>41</v>
      </c>
      <c r="AH44" s="98" t="s">
        <v>37</v>
      </c>
      <c r="AI44" s="91" t="s">
        <v>36</v>
      </c>
      <c r="AJ44" s="91" t="s">
        <v>36</v>
      </c>
      <c r="AK44" s="100">
        <f t="shared" si="0"/>
        <v>25</v>
      </c>
      <c r="AL44" s="100">
        <f t="shared" ref="AL44" si="115">COUNTIF(F44:AJ44,"WO")</f>
        <v>4</v>
      </c>
      <c r="AM44" s="100">
        <f t="shared" ref="AM44" si="116">SUM(F45:AJ45)/8</f>
        <v>10.5</v>
      </c>
      <c r="AN44" s="101">
        <f t="shared" ref="AN44" si="117">COUNTIF(F44:AJ44,"C/O")</f>
        <v>0</v>
      </c>
      <c r="AO44" s="90">
        <f t="shared" ref="AO44" si="118">COUNTIF(F44:AJ44,"PH")</f>
        <v>1</v>
      </c>
      <c r="AP44" s="90">
        <f t="shared" ref="AP44" si="119">COUNTIF(F44:AJ44,"WFH/ML")</f>
        <v>0</v>
      </c>
      <c r="AQ44" s="90">
        <f t="shared" ref="AQ44" si="120">COUNTIF(F44:AJ44,"A")</f>
        <v>1</v>
      </c>
      <c r="AR44" s="102">
        <f>SUM(AK44:AO44)</f>
        <v>40.5</v>
      </c>
      <c r="AS44" s="108"/>
      <c r="AT44" s="109"/>
    </row>
    <row r="45" spans="1:46" s="125" customFormat="1" ht="25.5" customHeight="1" x14ac:dyDescent="0.5">
      <c r="A45" s="90"/>
      <c r="B45" s="126"/>
      <c r="C45" s="124" t="s">
        <v>0</v>
      </c>
      <c r="D45" s="95"/>
      <c r="E45" s="112"/>
      <c r="F45" s="101">
        <v>8</v>
      </c>
      <c r="G45" s="101">
        <v>4</v>
      </c>
      <c r="H45" s="101">
        <v>4</v>
      </c>
      <c r="I45" s="98">
        <v>4</v>
      </c>
      <c r="J45" s="101">
        <v>4</v>
      </c>
      <c r="K45" s="101"/>
      <c r="L45" s="117">
        <v>8</v>
      </c>
      <c r="M45" s="117"/>
      <c r="N45" s="117"/>
      <c r="O45" s="101"/>
      <c r="P45" s="117"/>
      <c r="Q45" s="117"/>
      <c r="R45" s="117"/>
      <c r="S45" s="117"/>
      <c r="T45" s="101"/>
      <c r="U45" s="117">
        <v>4</v>
      </c>
      <c r="V45" s="101">
        <v>4</v>
      </c>
      <c r="W45" s="91">
        <v>4</v>
      </c>
      <c r="X45" s="117">
        <v>4</v>
      </c>
      <c r="Y45" s="117"/>
      <c r="Z45" s="117">
        <v>8</v>
      </c>
      <c r="AA45" s="117">
        <v>4</v>
      </c>
      <c r="AB45" s="117">
        <v>4</v>
      </c>
      <c r="AC45" s="101">
        <v>4</v>
      </c>
      <c r="AD45" s="101">
        <v>4</v>
      </c>
      <c r="AE45" s="101">
        <v>4</v>
      </c>
      <c r="AF45" s="101"/>
      <c r="AG45" s="101"/>
      <c r="AH45" s="101"/>
      <c r="AI45" s="101">
        <v>4</v>
      </c>
      <c r="AJ45" s="101">
        <v>4</v>
      </c>
      <c r="AK45" s="100"/>
      <c r="AL45" s="100"/>
      <c r="AM45" s="100"/>
      <c r="AN45" s="101"/>
      <c r="AO45" s="90"/>
      <c r="AP45" s="90"/>
      <c r="AQ45" s="90"/>
      <c r="AR45" s="102"/>
      <c r="AS45" s="108"/>
      <c r="AT45" s="109"/>
    </row>
    <row r="46" spans="1:46" s="116" customFormat="1" ht="25.5" customHeight="1" x14ac:dyDescent="0.5">
      <c r="A46" s="90">
        <v>22</v>
      </c>
      <c r="B46" s="129"/>
      <c r="C46" s="95" t="s">
        <v>74</v>
      </c>
      <c r="D46" s="96" t="s">
        <v>1</v>
      </c>
      <c r="E46" s="112"/>
      <c r="F46" s="101" t="s">
        <v>68</v>
      </c>
      <c r="G46" s="91" t="s">
        <v>36</v>
      </c>
      <c r="H46" s="91" t="s">
        <v>36</v>
      </c>
      <c r="I46" s="91" t="s">
        <v>36</v>
      </c>
      <c r="J46" s="91" t="s">
        <v>36</v>
      </c>
      <c r="K46" s="91" t="s">
        <v>36</v>
      </c>
      <c r="L46" s="99" t="s">
        <v>41</v>
      </c>
      <c r="M46" s="91" t="s">
        <v>36</v>
      </c>
      <c r="N46" s="91" t="s">
        <v>36</v>
      </c>
      <c r="O46" s="91" t="s">
        <v>36</v>
      </c>
      <c r="P46" s="91" t="s">
        <v>36</v>
      </c>
      <c r="Q46" s="91" t="s">
        <v>36</v>
      </c>
      <c r="R46" s="91" t="s">
        <v>36</v>
      </c>
      <c r="S46" s="99" t="s">
        <v>41</v>
      </c>
      <c r="T46" s="91" t="s">
        <v>36</v>
      </c>
      <c r="U46" s="91" t="s">
        <v>36</v>
      </c>
      <c r="V46" s="91" t="s">
        <v>36</v>
      </c>
      <c r="W46" s="98" t="s">
        <v>37</v>
      </c>
      <c r="X46" s="91" t="s">
        <v>36</v>
      </c>
      <c r="Y46" s="91" t="s">
        <v>36</v>
      </c>
      <c r="Z46" s="99" t="s">
        <v>41</v>
      </c>
      <c r="AA46" s="98" t="s">
        <v>37</v>
      </c>
      <c r="AB46" s="98" t="s">
        <v>37</v>
      </c>
      <c r="AC46" s="91" t="s">
        <v>36</v>
      </c>
      <c r="AD46" s="91" t="s">
        <v>36</v>
      </c>
      <c r="AE46" s="91" t="s">
        <v>36</v>
      </c>
      <c r="AF46" s="91" t="s">
        <v>36</v>
      </c>
      <c r="AG46" s="99" t="s">
        <v>41</v>
      </c>
      <c r="AH46" s="91" t="s">
        <v>36</v>
      </c>
      <c r="AI46" s="91" t="s">
        <v>36</v>
      </c>
      <c r="AJ46" s="98" t="s">
        <v>37</v>
      </c>
      <c r="AK46" s="100">
        <f t="shared" si="0"/>
        <v>22</v>
      </c>
      <c r="AL46" s="100">
        <f t="shared" ref="AL46" si="121">COUNTIF(F46:AJ46,"WO")</f>
        <v>4</v>
      </c>
      <c r="AM46" s="100">
        <f t="shared" ref="AM46" si="122">SUM(F47:AJ47)/8</f>
        <v>1</v>
      </c>
      <c r="AN46" s="101">
        <f t="shared" ref="AN46" si="123">COUNTIF(F46:AJ46,"C/O")</f>
        <v>0</v>
      </c>
      <c r="AO46" s="90">
        <f t="shared" ref="AO46" si="124">COUNTIF(F46:AJ46,"PH")</f>
        <v>1</v>
      </c>
      <c r="AP46" s="90">
        <f t="shared" ref="AP46" si="125">COUNTIF(F46:AJ46,"WFH/ML")</f>
        <v>0</v>
      </c>
      <c r="AQ46" s="90">
        <f t="shared" ref="AQ46" si="126">COUNTIF(F46:AJ46,"A")</f>
        <v>4</v>
      </c>
      <c r="AR46" s="102">
        <f>SUM(AK46:AO46)</f>
        <v>28</v>
      </c>
      <c r="AS46" s="108"/>
      <c r="AT46" s="109"/>
    </row>
    <row r="47" spans="1:46" s="116" customFormat="1" ht="25.5" customHeight="1" x14ac:dyDescent="0.5">
      <c r="A47" s="90"/>
      <c r="B47" s="129"/>
      <c r="C47" s="95" t="s">
        <v>0</v>
      </c>
      <c r="D47" s="96"/>
      <c r="E47" s="112"/>
      <c r="F47" s="101"/>
      <c r="G47" s="101"/>
      <c r="H47" s="101"/>
      <c r="I47" s="98"/>
      <c r="J47" s="101"/>
      <c r="K47" s="101"/>
      <c r="L47" s="117"/>
      <c r="M47" s="117"/>
      <c r="N47" s="117"/>
      <c r="O47" s="101"/>
      <c r="P47" s="117"/>
      <c r="Q47" s="117"/>
      <c r="R47" s="117"/>
      <c r="S47" s="117"/>
      <c r="T47" s="101"/>
      <c r="U47" s="117"/>
      <c r="V47" s="101"/>
      <c r="W47" s="91"/>
      <c r="X47" s="117"/>
      <c r="Y47" s="117"/>
      <c r="Z47" s="117"/>
      <c r="AA47" s="117"/>
      <c r="AB47" s="117"/>
      <c r="AC47" s="101"/>
      <c r="AD47" s="101">
        <v>4</v>
      </c>
      <c r="AE47" s="101">
        <v>4</v>
      </c>
      <c r="AF47" s="101"/>
      <c r="AG47" s="101"/>
      <c r="AH47" s="101"/>
      <c r="AI47" s="101"/>
      <c r="AJ47" s="101"/>
      <c r="AK47" s="100"/>
      <c r="AL47" s="100"/>
      <c r="AM47" s="100"/>
      <c r="AN47" s="101"/>
      <c r="AO47" s="90"/>
      <c r="AP47" s="90"/>
      <c r="AQ47" s="90"/>
      <c r="AR47" s="102"/>
      <c r="AS47" s="108"/>
      <c r="AT47" s="109"/>
    </row>
    <row r="48" spans="1:46" s="116" customFormat="1" ht="25.5" customHeight="1" x14ac:dyDescent="0.5">
      <c r="A48" s="93">
        <v>23</v>
      </c>
      <c r="B48" s="106"/>
      <c r="C48" s="121" t="s">
        <v>73</v>
      </c>
      <c r="D48" s="96" t="s">
        <v>1</v>
      </c>
      <c r="E48" s="112"/>
      <c r="F48" s="91"/>
      <c r="G48" s="91" t="s">
        <v>36</v>
      </c>
      <c r="H48" s="91" t="s">
        <v>36</v>
      </c>
      <c r="I48" s="91" t="s">
        <v>36</v>
      </c>
      <c r="J48" s="91" t="s">
        <v>36</v>
      </c>
      <c r="K48" s="91" t="s">
        <v>36</v>
      </c>
      <c r="L48" s="99" t="s">
        <v>41</v>
      </c>
      <c r="M48" s="91" t="s">
        <v>36</v>
      </c>
      <c r="N48" s="91" t="s">
        <v>36</v>
      </c>
      <c r="O48" s="91" t="s">
        <v>36</v>
      </c>
      <c r="P48" s="91" t="s">
        <v>36</v>
      </c>
      <c r="Q48" s="91" t="s">
        <v>36</v>
      </c>
      <c r="R48" s="91" t="s">
        <v>36</v>
      </c>
      <c r="S48" s="99" t="s">
        <v>41</v>
      </c>
      <c r="T48" s="91" t="s">
        <v>36</v>
      </c>
      <c r="U48" s="91" t="s">
        <v>36</v>
      </c>
      <c r="V48" s="91" t="s">
        <v>36</v>
      </c>
      <c r="W48" s="91" t="s">
        <v>36</v>
      </c>
      <c r="X48" s="91" t="s">
        <v>36</v>
      </c>
      <c r="Y48" s="91" t="s">
        <v>36</v>
      </c>
      <c r="Z48" s="99" t="s">
        <v>41</v>
      </c>
      <c r="AA48" s="91" t="s">
        <v>36</v>
      </c>
      <c r="AB48" s="91" t="s">
        <v>36</v>
      </c>
      <c r="AC48" s="91" t="s">
        <v>36</v>
      </c>
      <c r="AD48" s="91" t="s">
        <v>36</v>
      </c>
      <c r="AE48" s="91" t="s">
        <v>36</v>
      </c>
      <c r="AF48" s="91" t="s">
        <v>36</v>
      </c>
      <c r="AG48" s="99" t="s">
        <v>41</v>
      </c>
      <c r="AH48" s="91" t="s">
        <v>36</v>
      </c>
      <c r="AI48" s="91" t="s">
        <v>36</v>
      </c>
      <c r="AJ48" s="91" t="s">
        <v>36</v>
      </c>
      <c r="AK48" s="100">
        <f t="shared" si="0"/>
        <v>26</v>
      </c>
      <c r="AL48" s="100">
        <f t="shared" ref="AL48" si="127">COUNTIF(F48:AJ48,"WO")</f>
        <v>4</v>
      </c>
      <c r="AM48" s="100">
        <f t="shared" ref="AM48" si="128">SUM(F49:AJ49)/8</f>
        <v>11</v>
      </c>
      <c r="AN48" s="101">
        <f t="shared" ref="AN48" si="129">COUNTIF(F48:AJ48,"C/O")</f>
        <v>0</v>
      </c>
      <c r="AO48" s="90">
        <f t="shared" ref="AO48" si="130">COUNTIF(F48:AJ48,"PH")</f>
        <v>0</v>
      </c>
      <c r="AP48" s="90">
        <f t="shared" ref="AP48" si="131">COUNTIF(F48:AJ48,"WFH/ML")</f>
        <v>0</v>
      </c>
      <c r="AQ48" s="90">
        <f t="shared" ref="AQ48" si="132">COUNTIF(F48:AJ48,"A")</f>
        <v>0</v>
      </c>
      <c r="AR48" s="102">
        <f>SUM(AK48:AO48)</f>
        <v>41</v>
      </c>
      <c r="AS48" s="108"/>
      <c r="AT48" s="109"/>
    </row>
    <row r="49" spans="1:46" s="116" customFormat="1" ht="25.5" customHeight="1" x14ac:dyDescent="0.5">
      <c r="A49" s="93"/>
      <c r="B49" s="106"/>
      <c r="C49" s="95" t="s">
        <v>0</v>
      </c>
      <c r="D49" s="96"/>
      <c r="E49" s="112"/>
      <c r="F49" s="101"/>
      <c r="G49" s="101"/>
      <c r="H49" s="101"/>
      <c r="I49" s="98"/>
      <c r="J49" s="101"/>
      <c r="K49" s="101"/>
      <c r="L49" s="117"/>
      <c r="M49" s="117">
        <v>4</v>
      </c>
      <c r="N49" s="117"/>
      <c r="O49" s="101">
        <v>4</v>
      </c>
      <c r="P49" s="117"/>
      <c r="Q49" s="117">
        <v>4</v>
      </c>
      <c r="R49" s="117"/>
      <c r="S49" s="117">
        <v>8</v>
      </c>
      <c r="T49" s="101">
        <v>4</v>
      </c>
      <c r="U49" s="117">
        <v>4</v>
      </c>
      <c r="V49" s="101">
        <v>4</v>
      </c>
      <c r="W49" s="91">
        <v>4</v>
      </c>
      <c r="X49" s="117">
        <v>4</v>
      </c>
      <c r="Y49" s="117"/>
      <c r="Z49" s="117">
        <v>8</v>
      </c>
      <c r="AA49" s="117">
        <v>4</v>
      </c>
      <c r="AB49" s="117">
        <v>4</v>
      </c>
      <c r="AC49" s="101">
        <v>4</v>
      </c>
      <c r="AD49" s="101">
        <v>4</v>
      </c>
      <c r="AE49" s="101">
        <v>4</v>
      </c>
      <c r="AF49" s="101"/>
      <c r="AG49" s="101">
        <v>8</v>
      </c>
      <c r="AH49" s="101">
        <v>4</v>
      </c>
      <c r="AI49" s="101">
        <v>4</v>
      </c>
      <c r="AJ49" s="101">
        <v>4</v>
      </c>
      <c r="AK49" s="100"/>
      <c r="AL49" s="100"/>
      <c r="AM49" s="100"/>
      <c r="AN49" s="101"/>
      <c r="AO49" s="90"/>
      <c r="AP49" s="90"/>
      <c r="AQ49" s="90"/>
      <c r="AR49" s="102"/>
      <c r="AS49" s="108"/>
      <c r="AT49" s="109"/>
    </row>
    <row r="50" spans="1:46" s="116" customFormat="1" ht="25.5" customHeight="1" x14ac:dyDescent="0.5">
      <c r="A50" s="90">
        <v>24</v>
      </c>
      <c r="B50" s="129"/>
      <c r="C50" s="95" t="s">
        <v>75</v>
      </c>
      <c r="D50" s="96" t="s">
        <v>1</v>
      </c>
      <c r="E50" s="112"/>
      <c r="F50" s="101"/>
      <c r="G50" s="91" t="s">
        <v>36</v>
      </c>
      <c r="H50" s="91" t="s">
        <v>36</v>
      </c>
      <c r="I50" s="91" t="s">
        <v>36</v>
      </c>
      <c r="J50" s="91" t="s">
        <v>36</v>
      </c>
      <c r="K50" s="91" t="s">
        <v>36</v>
      </c>
      <c r="L50" s="99" t="s">
        <v>41</v>
      </c>
      <c r="M50" s="91" t="s">
        <v>36</v>
      </c>
      <c r="N50" s="91" t="s">
        <v>36</v>
      </c>
      <c r="O50" s="98" t="s">
        <v>37</v>
      </c>
      <c r="P50" s="91" t="s">
        <v>36</v>
      </c>
      <c r="Q50" s="91" t="s">
        <v>36</v>
      </c>
      <c r="R50" s="91" t="s">
        <v>36</v>
      </c>
      <c r="S50" s="99" t="s">
        <v>41</v>
      </c>
      <c r="T50" s="91" t="s">
        <v>36</v>
      </c>
      <c r="U50" s="91" t="s">
        <v>36</v>
      </c>
      <c r="V50" s="91" t="s">
        <v>36</v>
      </c>
      <c r="W50" s="98" t="s">
        <v>37</v>
      </c>
      <c r="X50" s="91" t="s">
        <v>36</v>
      </c>
      <c r="Y50" s="91" t="s">
        <v>36</v>
      </c>
      <c r="Z50" s="99" t="s">
        <v>41</v>
      </c>
      <c r="AA50" s="91" t="s">
        <v>36</v>
      </c>
      <c r="AB50" s="91" t="s">
        <v>36</v>
      </c>
      <c r="AC50" s="91" t="s">
        <v>36</v>
      </c>
      <c r="AD50" s="91" t="s">
        <v>36</v>
      </c>
      <c r="AE50" s="91" t="s">
        <v>36</v>
      </c>
      <c r="AF50" s="91" t="s">
        <v>36</v>
      </c>
      <c r="AG50" s="99" t="s">
        <v>41</v>
      </c>
      <c r="AH50" s="91" t="s">
        <v>36</v>
      </c>
      <c r="AI50" s="91" t="s">
        <v>36</v>
      </c>
      <c r="AJ50" s="98" t="s">
        <v>37</v>
      </c>
      <c r="AK50" s="100">
        <f t="shared" si="0"/>
        <v>23</v>
      </c>
      <c r="AL50" s="100">
        <f t="shared" ref="AL50" si="133">COUNTIF(F50:AJ50,"WO")</f>
        <v>4</v>
      </c>
      <c r="AM50" s="100">
        <f t="shared" ref="AM50" si="134">SUM(F51:AJ51)/8</f>
        <v>2</v>
      </c>
      <c r="AN50" s="101">
        <f t="shared" ref="AN50" si="135">COUNTIF(F50:AJ50,"C/O")</f>
        <v>0</v>
      </c>
      <c r="AO50" s="90">
        <f t="shared" ref="AO50" si="136">COUNTIF(F50:AJ50,"PH")</f>
        <v>0</v>
      </c>
      <c r="AP50" s="90">
        <f t="shared" ref="AP50" si="137">COUNTIF(F50:AJ50,"WFH/ML")</f>
        <v>0</v>
      </c>
      <c r="AQ50" s="90">
        <f t="shared" ref="AQ50" si="138">COUNTIF(F50:AJ50,"A")</f>
        <v>3</v>
      </c>
      <c r="AR50" s="102">
        <f>SUM(AK50:AO50)</f>
        <v>29</v>
      </c>
      <c r="AS50" s="108"/>
      <c r="AT50" s="109"/>
    </row>
    <row r="51" spans="1:46" s="116" customFormat="1" ht="25.5" customHeight="1" x14ac:dyDescent="0.5">
      <c r="A51" s="90"/>
      <c r="B51" s="129"/>
      <c r="C51" s="95" t="s">
        <v>0</v>
      </c>
      <c r="D51" s="96"/>
      <c r="E51" s="112"/>
      <c r="F51" s="101"/>
      <c r="G51" s="101"/>
      <c r="H51" s="101"/>
      <c r="I51" s="98"/>
      <c r="J51" s="101"/>
      <c r="K51" s="101"/>
      <c r="L51" s="117">
        <v>8</v>
      </c>
      <c r="M51" s="117"/>
      <c r="N51" s="117"/>
      <c r="O51" s="101"/>
      <c r="P51" s="117"/>
      <c r="Q51" s="117"/>
      <c r="R51" s="117"/>
      <c r="S51" s="117"/>
      <c r="T51" s="101"/>
      <c r="U51" s="117"/>
      <c r="V51" s="101"/>
      <c r="W51" s="91"/>
      <c r="X51" s="117"/>
      <c r="Y51" s="117"/>
      <c r="Z51" s="117">
        <v>8</v>
      </c>
      <c r="AA51" s="117"/>
      <c r="AB51" s="117"/>
      <c r="AC51" s="101"/>
      <c r="AD51" s="101"/>
      <c r="AE51" s="101"/>
      <c r="AF51" s="101"/>
      <c r="AG51" s="101"/>
      <c r="AH51" s="101"/>
      <c r="AI51" s="101"/>
      <c r="AJ51" s="101"/>
      <c r="AK51" s="100"/>
      <c r="AL51" s="100"/>
      <c r="AM51" s="100"/>
      <c r="AN51" s="101"/>
      <c r="AO51" s="90"/>
      <c r="AP51" s="90"/>
      <c r="AQ51" s="90"/>
      <c r="AR51" s="102"/>
      <c r="AS51" s="108"/>
      <c r="AT51" s="109"/>
    </row>
    <row r="52" spans="1:46" s="116" customFormat="1" ht="25.5" customHeight="1" x14ac:dyDescent="0.5">
      <c r="A52" s="90">
        <v>25</v>
      </c>
      <c r="B52" s="129"/>
      <c r="C52" s="95" t="s">
        <v>76</v>
      </c>
      <c r="D52" s="96" t="s">
        <v>1</v>
      </c>
      <c r="E52" s="112"/>
      <c r="F52" s="101"/>
      <c r="G52" s="91" t="s">
        <v>36</v>
      </c>
      <c r="H52" s="98" t="s">
        <v>37</v>
      </c>
      <c r="I52" s="98" t="s">
        <v>37</v>
      </c>
      <c r="J52" s="98" t="s">
        <v>37</v>
      </c>
      <c r="K52" s="98" t="s">
        <v>37</v>
      </c>
      <c r="L52" s="98" t="s">
        <v>37</v>
      </c>
      <c r="M52" s="91" t="s">
        <v>36</v>
      </c>
      <c r="N52" s="91" t="s">
        <v>36</v>
      </c>
      <c r="O52" s="91" t="s">
        <v>36</v>
      </c>
      <c r="P52" s="91" t="s">
        <v>36</v>
      </c>
      <c r="Q52" s="91" t="s">
        <v>36</v>
      </c>
      <c r="R52" s="91" t="s">
        <v>36</v>
      </c>
      <c r="S52" s="99" t="s">
        <v>41</v>
      </c>
      <c r="T52" s="91" t="s">
        <v>36</v>
      </c>
      <c r="U52" s="113" t="s">
        <v>54</v>
      </c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5"/>
      <c r="AK52" s="100">
        <f t="shared" si="0"/>
        <v>8</v>
      </c>
      <c r="AL52" s="100">
        <f t="shared" ref="AL52" si="139">COUNTIF(F52:AJ52,"WO")</f>
        <v>1</v>
      </c>
      <c r="AM52" s="100">
        <f t="shared" ref="AM52" si="140">SUM(F53:AJ53)/8</f>
        <v>0</v>
      </c>
      <c r="AN52" s="101">
        <f t="shared" ref="AN52" si="141">COUNTIF(F52:AJ52,"C/O")</f>
        <v>0</v>
      </c>
      <c r="AO52" s="90">
        <f t="shared" ref="AO52" si="142">COUNTIF(F52:AJ52,"PH")</f>
        <v>0</v>
      </c>
      <c r="AP52" s="90">
        <f t="shared" ref="AP52" si="143">COUNTIF(F52:AJ52,"WFH/ML")</f>
        <v>0</v>
      </c>
      <c r="AQ52" s="90">
        <f t="shared" ref="AQ52" si="144">COUNTIF(F52:AJ52,"A")</f>
        <v>5</v>
      </c>
      <c r="AR52" s="102">
        <f>SUM(AK52:AO52)</f>
        <v>9</v>
      </c>
      <c r="AS52" s="108"/>
      <c r="AT52" s="109"/>
    </row>
    <row r="53" spans="1:46" s="116" customFormat="1" ht="25.5" customHeight="1" x14ac:dyDescent="0.5">
      <c r="A53" s="90"/>
      <c r="B53" s="129"/>
      <c r="C53" s="95" t="s">
        <v>0</v>
      </c>
      <c r="D53" s="96"/>
      <c r="E53" s="112"/>
      <c r="F53" s="101"/>
      <c r="G53" s="101"/>
      <c r="H53" s="101"/>
      <c r="I53" s="98"/>
      <c r="J53" s="101"/>
      <c r="K53" s="101"/>
      <c r="L53" s="117"/>
      <c r="M53" s="117"/>
      <c r="N53" s="117"/>
      <c r="O53" s="101"/>
      <c r="P53" s="117"/>
      <c r="Q53" s="117"/>
      <c r="R53" s="117"/>
      <c r="S53" s="117"/>
      <c r="T53" s="101"/>
      <c r="U53" s="117"/>
      <c r="V53" s="101"/>
      <c r="W53" s="91"/>
      <c r="X53" s="117"/>
      <c r="Y53" s="117"/>
      <c r="Z53" s="117"/>
      <c r="AA53" s="117"/>
      <c r="AB53" s="117"/>
      <c r="AC53" s="101"/>
      <c r="AD53" s="101"/>
      <c r="AE53" s="101"/>
      <c r="AF53" s="101"/>
      <c r="AG53" s="101"/>
      <c r="AH53" s="101"/>
      <c r="AI53" s="101"/>
      <c r="AJ53" s="101"/>
      <c r="AK53" s="100"/>
      <c r="AL53" s="100"/>
      <c r="AM53" s="100"/>
      <c r="AN53" s="101"/>
      <c r="AO53" s="90"/>
      <c r="AP53" s="90"/>
      <c r="AQ53" s="90"/>
      <c r="AR53" s="102"/>
      <c r="AS53" s="108"/>
      <c r="AT53" s="109"/>
    </row>
    <row r="54" spans="1:46" s="116" customFormat="1" ht="25.5" customHeight="1" x14ac:dyDescent="0.5">
      <c r="A54" s="93">
        <v>26</v>
      </c>
      <c r="B54" s="129"/>
      <c r="C54" s="95" t="s">
        <v>79</v>
      </c>
      <c r="D54" s="96" t="s">
        <v>1</v>
      </c>
      <c r="E54" s="112"/>
      <c r="F54" s="130" t="s">
        <v>55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2"/>
      <c r="X54" s="101" t="s">
        <v>36</v>
      </c>
      <c r="Y54" s="101" t="s">
        <v>36</v>
      </c>
      <c r="Z54" s="101" t="s">
        <v>36</v>
      </c>
      <c r="AA54" s="101" t="s">
        <v>36</v>
      </c>
      <c r="AB54" s="101" t="s">
        <v>36</v>
      </c>
      <c r="AC54" s="101" t="s">
        <v>36</v>
      </c>
      <c r="AD54" s="101" t="s">
        <v>36</v>
      </c>
      <c r="AE54" s="101" t="s">
        <v>36</v>
      </c>
      <c r="AF54" s="101" t="s">
        <v>36</v>
      </c>
      <c r="AG54" s="99" t="s">
        <v>41</v>
      </c>
      <c r="AH54" s="101" t="s">
        <v>36</v>
      </c>
      <c r="AI54" s="101" t="s">
        <v>36</v>
      </c>
      <c r="AJ54" s="101" t="s">
        <v>36</v>
      </c>
      <c r="AK54" s="100">
        <f t="shared" si="0"/>
        <v>12</v>
      </c>
      <c r="AL54" s="100">
        <f t="shared" ref="AL54" si="145">COUNTIF(F54:AJ54,"WO")</f>
        <v>1</v>
      </c>
      <c r="AM54" s="100">
        <f t="shared" ref="AM54" si="146">SUM(F55:AJ55)/8</f>
        <v>0</v>
      </c>
      <c r="AN54" s="101">
        <f t="shared" ref="AN54" si="147">COUNTIF(F54:AJ54,"C/O")</f>
        <v>0</v>
      </c>
      <c r="AO54" s="90">
        <f t="shared" ref="AO54" si="148">COUNTIF(F54:AJ54,"PH")</f>
        <v>0</v>
      </c>
      <c r="AP54" s="90">
        <f t="shared" ref="AP54" si="149">COUNTIF(F54:AJ54,"WFH/ML")</f>
        <v>0</v>
      </c>
      <c r="AQ54" s="90">
        <f t="shared" ref="AQ54" si="150">COUNTIF(F54:AJ54,"A")</f>
        <v>0</v>
      </c>
      <c r="AR54" s="102">
        <f>SUM(AK54:AO54)</f>
        <v>13</v>
      </c>
      <c r="AS54" s="108"/>
      <c r="AT54" s="109"/>
    </row>
    <row r="55" spans="1:46" s="116" customFormat="1" ht="25.5" customHeight="1" x14ac:dyDescent="0.5">
      <c r="A55" s="93"/>
      <c r="B55" s="129"/>
      <c r="C55" s="95" t="s">
        <v>0</v>
      </c>
      <c r="D55" s="96"/>
      <c r="E55" s="112"/>
      <c r="F55" s="101"/>
      <c r="G55" s="101"/>
      <c r="H55" s="101"/>
      <c r="I55" s="98"/>
      <c r="J55" s="101"/>
      <c r="K55" s="101"/>
      <c r="L55" s="117"/>
      <c r="M55" s="117"/>
      <c r="N55" s="117"/>
      <c r="O55" s="101"/>
      <c r="P55" s="117"/>
      <c r="Q55" s="117"/>
      <c r="R55" s="117"/>
      <c r="S55" s="117"/>
      <c r="T55" s="101"/>
      <c r="U55" s="117"/>
      <c r="V55" s="101"/>
      <c r="W55" s="91"/>
      <c r="X55" s="117"/>
      <c r="Y55" s="117"/>
      <c r="Z55" s="117"/>
      <c r="AA55" s="117"/>
      <c r="AB55" s="117"/>
      <c r="AC55" s="101"/>
      <c r="AD55" s="101"/>
      <c r="AE55" s="101"/>
      <c r="AF55" s="101"/>
      <c r="AG55" s="101"/>
      <c r="AH55" s="101"/>
      <c r="AI55" s="101"/>
      <c r="AJ55" s="101"/>
      <c r="AK55" s="100"/>
      <c r="AL55" s="100"/>
      <c r="AM55" s="100"/>
      <c r="AN55" s="101"/>
      <c r="AO55" s="90"/>
      <c r="AP55" s="90"/>
      <c r="AQ55" s="90"/>
      <c r="AR55" s="102"/>
      <c r="AS55" s="108"/>
      <c r="AT55" s="109"/>
    </row>
    <row r="56" spans="1:46" s="116" customFormat="1" ht="25.5" customHeight="1" x14ac:dyDescent="0.5">
      <c r="A56" s="90">
        <v>27</v>
      </c>
      <c r="B56" s="129"/>
      <c r="C56" s="95" t="s">
        <v>80</v>
      </c>
      <c r="D56" s="96" t="s">
        <v>1</v>
      </c>
      <c r="E56" s="112"/>
      <c r="F56" s="130" t="s">
        <v>55</v>
      </c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2"/>
      <c r="X56" s="101" t="s">
        <v>36</v>
      </c>
      <c r="Y56" s="101" t="s">
        <v>36</v>
      </c>
      <c r="Z56" s="101" t="s">
        <v>36</v>
      </c>
      <c r="AA56" s="101" t="s">
        <v>36</v>
      </c>
      <c r="AB56" s="101" t="s">
        <v>36</v>
      </c>
      <c r="AC56" s="101" t="s">
        <v>36</v>
      </c>
      <c r="AD56" s="101" t="s">
        <v>36</v>
      </c>
      <c r="AE56" s="101" t="s">
        <v>36</v>
      </c>
      <c r="AF56" s="101" t="s">
        <v>36</v>
      </c>
      <c r="AG56" s="99" t="s">
        <v>41</v>
      </c>
      <c r="AH56" s="98" t="s">
        <v>37</v>
      </c>
      <c r="AI56" s="98" t="s">
        <v>37</v>
      </c>
      <c r="AJ56" s="98" t="s">
        <v>37</v>
      </c>
      <c r="AK56" s="100">
        <f t="shared" si="0"/>
        <v>9</v>
      </c>
      <c r="AL56" s="100">
        <f t="shared" ref="AL56" si="151">COUNTIF(F56:AJ56,"WO")</f>
        <v>1</v>
      </c>
      <c r="AM56" s="100">
        <f t="shared" ref="AM56" si="152">SUM(F57:AJ57)/8</f>
        <v>0</v>
      </c>
      <c r="AN56" s="101">
        <f t="shared" ref="AN56" si="153">COUNTIF(F56:AJ56,"C/O")</f>
        <v>0</v>
      </c>
      <c r="AO56" s="90">
        <f t="shared" ref="AO56" si="154">COUNTIF(F56:AJ56,"PH")</f>
        <v>0</v>
      </c>
      <c r="AP56" s="90">
        <f t="shared" ref="AP56" si="155">COUNTIF(F56:AJ56,"WFH/ML")</f>
        <v>0</v>
      </c>
      <c r="AQ56" s="90">
        <f t="shared" ref="AQ56" si="156">COUNTIF(F56:AJ56,"A")</f>
        <v>3</v>
      </c>
      <c r="AR56" s="102">
        <f>SUM(AK56:AO56)</f>
        <v>10</v>
      </c>
      <c r="AS56" s="108"/>
      <c r="AT56" s="109"/>
    </row>
    <row r="57" spans="1:46" s="116" customFormat="1" ht="25.5" customHeight="1" x14ac:dyDescent="0.5">
      <c r="A57" s="90"/>
      <c r="B57" s="129"/>
      <c r="C57" s="95" t="s">
        <v>0</v>
      </c>
      <c r="D57" s="96"/>
      <c r="E57" s="112"/>
      <c r="F57" s="101"/>
      <c r="G57" s="101"/>
      <c r="H57" s="101"/>
      <c r="I57" s="98"/>
      <c r="J57" s="101"/>
      <c r="K57" s="101"/>
      <c r="L57" s="117"/>
      <c r="M57" s="117"/>
      <c r="N57" s="117"/>
      <c r="O57" s="101"/>
      <c r="P57" s="117"/>
      <c r="Q57" s="117"/>
      <c r="R57" s="117"/>
      <c r="S57" s="117"/>
      <c r="T57" s="101"/>
      <c r="U57" s="117"/>
      <c r="V57" s="101"/>
      <c r="W57" s="91"/>
      <c r="X57" s="117"/>
      <c r="Y57" s="117"/>
      <c r="Z57" s="117"/>
      <c r="AA57" s="117"/>
      <c r="AB57" s="117"/>
      <c r="AC57" s="101"/>
      <c r="AD57" s="101"/>
      <c r="AE57" s="101"/>
      <c r="AF57" s="101"/>
      <c r="AG57" s="101"/>
      <c r="AH57" s="101"/>
      <c r="AI57" s="101"/>
      <c r="AJ57" s="101"/>
      <c r="AK57" s="100"/>
      <c r="AL57" s="100"/>
      <c r="AM57" s="100"/>
      <c r="AN57" s="101"/>
      <c r="AO57" s="90"/>
      <c r="AP57" s="90"/>
      <c r="AQ57" s="90"/>
      <c r="AR57" s="102"/>
      <c r="AS57" s="108"/>
      <c r="AT57" s="109"/>
    </row>
    <row r="58" spans="1:46" s="116" customFormat="1" ht="25.5" customHeight="1" x14ac:dyDescent="0.5">
      <c r="A58" s="90">
        <v>28</v>
      </c>
      <c r="B58" s="129"/>
      <c r="C58" s="95" t="s">
        <v>81</v>
      </c>
      <c r="D58" s="96" t="s">
        <v>1</v>
      </c>
      <c r="E58" s="112"/>
      <c r="F58" s="130" t="s">
        <v>55</v>
      </c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2"/>
      <c r="X58" s="101" t="s">
        <v>36</v>
      </c>
      <c r="Y58" s="101" t="s">
        <v>36</v>
      </c>
      <c r="Z58" s="101" t="s">
        <v>36</v>
      </c>
      <c r="AA58" s="101" t="s">
        <v>36</v>
      </c>
      <c r="AB58" s="101" t="s">
        <v>36</v>
      </c>
      <c r="AC58" s="101" t="s">
        <v>36</v>
      </c>
      <c r="AD58" s="101" t="s">
        <v>36</v>
      </c>
      <c r="AE58" s="101" t="s">
        <v>36</v>
      </c>
      <c r="AF58" s="101" t="s">
        <v>36</v>
      </c>
      <c r="AG58" s="99" t="s">
        <v>41</v>
      </c>
      <c r="AH58" s="101" t="s">
        <v>36</v>
      </c>
      <c r="AI58" s="101" t="s">
        <v>36</v>
      </c>
      <c r="AJ58" s="101" t="s">
        <v>36</v>
      </c>
      <c r="AK58" s="100">
        <f t="shared" si="0"/>
        <v>12</v>
      </c>
      <c r="AL58" s="100">
        <f t="shared" ref="AL58" si="157">COUNTIF(F58:AJ58,"WO")</f>
        <v>1</v>
      </c>
      <c r="AM58" s="100">
        <f t="shared" ref="AM58" si="158">SUM(F59:AJ59)/8</f>
        <v>0</v>
      </c>
      <c r="AN58" s="101">
        <f t="shared" ref="AN58" si="159">COUNTIF(F58:AJ58,"C/O")</f>
        <v>0</v>
      </c>
      <c r="AO58" s="90">
        <f t="shared" ref="AO58" si="160">COUNTIF(F58:AJ58,"PH")</f>
        <v>0</v>
      </c>
      <c r="AP58" s="90">
        <f t="shared" ref="AP58" si="161">COUNTIF(F58:AJ58,"WFH/ML")</f>
        <v>0</v>
      </c>
      <c r="AQ58" s="90">
        <f t="shared" ref="AQ58" si="162">COUNTIF(F58:AJ58,"A")</f>
        <v>0</v>
      </c>
      <c r="AR58" s="102">
        <f>SUM(AK58:AO58)</f>
        <v>13</v>
      </c>
      <c r="AS58" s="108"/>
      <c r="AT58" s="109"/>
    </row>
    <row r="59" spans="1:46" s="116" customFormat="1" ht="25.5" customHeight="1" x14ac:dyDescent="0.5">
      <c r="A59" s="90"/>
      <c r="B59" s="129"/>
      <c r="C59" s="95" t="s">
        <v>0</v>
      </c>
      <c r="D59" s="96"/>
      <c r="E59" s="112"/>
      <c r="F59" s="101"/>
      <c r="G59" s="101"/>
      <c r="H59" s="101"/>
      <c r="I59" s="98"/>
      <c r="J59" s="101"/>
      <c r="K59" s="101"/>
      <c r="L59" s="117"/>
      <c r="M59" s="117"/>
      <c r="N59" s="117"/>
      <c r="O59" s="101"/>
      <c r="P59" s="117"/>
      <c r="Q59" s="117"/>
      <c r="R59" s="117"/>
      <c r="S59" s="117"/>
      <c r="T59" s="101"/>
      <c r="U59" s="117"/>
      <c r="V59" s="101"/>
      <c r="W59" s="91"/>
      <c r="X59" s="117"/>
      <c r="Y59" s="117"/>
      <c r="Z59" s="117"/>
      <c r="AA59" s="117"/>
      <c r="AB59" s="117"/>
      <c r="AC59" s="101"/>
      <c r="AD59" s="101"/>
      <c r="AE59" s="101"/>
      <c r="AF59" s="101"/>
      <c r="AG59" s="101"/>
      <c r="AH59" s="101"/>
      <c r="AI59" s="101"/>
      <c r="AJ59" s="101"/>
      <c r="AK59" s="100"/>
      <c r="AL59" s="100"/>
      <c r="AM59" s="100"/>
      <c r="AN59" s="101"/>
      <c r="AO59" s="90"/>
      <c r="AP59" s="90"/>
      <c r="AQ59" s="90"/>
      <c r="AR59" s="102"/>
      <c r="AS59" s="108"/>
      <c r="AT59" s="109"/>
    </row>
    <row r="60" spans="1:46" s="116" customFormat="1" ht="25.5" customHeight="1" x14ac:dyDescent="0.5">
      <c r="A60" s="93">
        <v>29</v>
      </c>
      <c r="B60" s="129"/>
      <c r="C60" s="95" t="s">
        <v>83</v>
      </c>
      <c r="D60" s="96" t="s">
        <v>1</v>
      </c>
      <c r="E60" s="112"/>
      <c r="F60" s="130" t="s">
        <v>55</v>
      </c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2"/>
      <c r="AA60" s="101" t="s">
        <v>36</v>
      </c>
      <c r="AB60" s="101" t="s">
        <v>36</v>
      </c>
      <c r="AC60" s="101" t="s">
        <v>36</v>
      </c>
      <c r="AD60" s="101" t="s">
        <v>36</v>
      </c>
      <c r="AE60" s="101" t="s">
        <v>36</v>
      </c>
      <c r="AF60" s="101" t="s">
        <v>36</v>
      </c>
      <c r="AG60" s="99" t="s">
        <v>41</v>
      </c>
      <c r="AH60" s="101" t="s">
        <v>36</v>
      </c>
      <c r="AI60" s="101" t="s">
        <v>36</v>
      </c>
      <c r="AJ60" s="101" t="s">
        <v>36</v>
      </c>
      <c r="AK60" s="100">
        <f t="shared" si="0"/>
        <v>9</v>
      </c>
      <c r="AL60" s="100">
        <f t="shared" ref="AL60" si="163">COUNTIF(F60:AJ60,"WO")</f>
        <v>1</v>
      </c>
      <c r="AM60" s="100">
        <f t="shared" ref="AM60" si="164">SUM(F61:AJ61)/8</f>
        <v>2</v>
      </c>
      <c r="AN60" s="101">
        <f t="shared" ref="AN60" si="165">COUNTIF(F60:AJ60,"C/O")</f>
        <v>0</v>
      </c>
      <c r="AO60" s="90">
        <f t="shared" ref="AO60" si="166">COUNTIF(F60:AJ60,"PH")</f>
        <v>0</v>
      </c>
      <c r="AP60" s="90">
        <f t="shared" ref="AP60" si="167">COUNTIF(F60:AJ60,"WFH/ML")</f>
        <v>0</v>
      </c>
      <c r="AQ60" s="90">
        <f t="shared" ref="AQ60" si="168">COUNTIF(F60:AJ60,"A")</f>
        <v>0</v>
      </c>
      <c r="AR60" s="102">
        <f>SUM(AK60:AO60)</f>
        <v>12</v>
      </c>
      <c r="AS60" s="108"/>
      <c r="AT60" s="109"/>
    </row>
    <row r="61" spans="1:46" s="116" customFormat="1" ht="25.5" customHeight="1" x14ac:dyDescent="0.5">
      <c r="A61" s="93"/>
      <c r="B61" s="129"/>
      <c r="C61" s="95" t="s">
        <v>0</v>
      </c>
      <c r="D61" s="96"/>
      <c r="E61" s="112"/>
      <c r="F61" s="101"/>
      <c r="G61" s="101"/>
      <c r="H61" s="101"/>
      <c r="I61" s="98"/>
      <c r="J61" s="101"/>
      <c r="K61" s="101"/>
      <c r="L61" s="117"/>
      <c r="M61" s="117"/>
      <c r="N61" s="117"/>
      <c r="O61" s="101"/>
      <c r="P61" s="117"/>
      <c r="Q61" s="117"/>
      <c r="R61" s="117"/>
      <c r="S61" s="117"/>
      <c r="T61" s="101"/>
      <c r="U61" s="117"/>
      <c r="V61" s="101"/>
      <c r="W61" s="91"/>
      <c r="X61" s="117"/>
      <c r="Y61" s="117"/>
      <c r="Z61" s="117"/>
      <c r="AA61" s="117"/>
      <c r="AB61" s="117"/>
      <c r="AC61" s="101"/>
      <c r="AD61" s="101"/>
      <c r="AE61" s="101"/>
      <c r="AF61" s="101"/>
      <c r="AG61" s="101">
        <v>8</v>
      </c>
      <c r="AH61" s="101">
        <v>4</v>
      </c>
      <c r="AI61" s="101">
        <v>4</v>
      </c>
      <c r="AJ61" s="101"/>
      <c r="AK61" s="100"/>
      <c r="AL61" s="100"/>
      <c r="AM61" s="100"/>
      <c r="AN61" s="101"/>
      <c r="AO61" s="90"/>
      <c r="AP61" s="90"/>
      <c r="AQ61" s="90"/>
      <c r="AR61" s="102"/>
      <c r="AS61" s="108"/>
      <c r="AT61" s="109"/>
    </row>
    <row r="62" spans="1:46" s="116" customFormat="1" ht="25.5" customHeight="1" x14ac:dyDescent="0.5">
      <c r="A62" s="90">
        <v>30</v>
      </c>
      <c r="B62" s="129"/>
      <c r="C62" s="95" t="s">
        <v>82</v>
      </c>
      <c r="D62" s="96" t="s">
        <v>1</v>
      </c>
      <c r="E62" s="112"/>
      <c r="F62" s="130" t="s">
        <v>55</v>
      </c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2"/>
      <c r="AB62" s="101" t="s">
        <v>36</v>
      </c>
      <c r="AC62" s="101" t="s">
        <v>36</v>
      </c>
      <c r="AD62" s="101" t="s">
        <v>36</v>
      </c>
      <c r="AE62" s="101" t="s">
        <v>36</v>
      </c>
      <c r="AF62" s="98" t="s">
        <v>37</v>
      </c>
      <c r="AG62" s="98" t="s">
        <v>37</v>
      </c>
      <c r="AH62" s="98" t="s">
        <v>37</v>
      </c>
      <c r="AI62" s="98" t="s">
        <v>37</v>
      </c>
      <c r="AJ62" s="98" t="s">
        <v>37</v>
      </c>
      <c r="AK62" s="100">
        <f t="shared" si="0"/>
        <v>4</v>
      </c>
      <c r="AL62" s="100">
        <f t="shared" ref="AL62" si="169">COUNTIF(F62:AJ62,"WO")</f>
        <v>0</v>
      </c>
      <c r="AM62" s="100">
        <f t="shared" ref="AM62" si="170">SUM(F63:AJ63)/8</f>
        <v>0</v>
      </c>
      <c r="AN62" s="101">
        <f t="shared" ref="AN62" si="171">COUNTIF(F62:AJ62,"C/O")</f>
        <v>0</v>
      </c>
      <c r="AO62" s="90">
        <f t="shared" ref="AO62" si="172">COUNTIF(F62:AJ62,"PH")</f>
        <v>0</v>
      </c>
      <c r="AP62" s="90">
        <f t="shared" ref="AP62" si="173">COUNTIF(F62:AJ62,"WFH/ML")</f>
        <v>0</v>
      </c>
      <c r="AQ62" s="90">
        <f t="shared" ref="AQ62" si="174">COUNTIF(F62:AJ62,"A")</f>
        <v>5</v>
      </c>
      <c r="AR62" s="102">
        <f>SUM(AK62:AO62)</f>
        <v>4</v>
      </c>
      <c r="AS62" s="108"/>
      <c r="AT62" s="109"/>
    </row>
    <row r="63" spans="1:46" s="116" customFormat="1" ht="25.5" customHeight="1" x14ac:dyDescent="0.5">
      <c r="A63" s="90"/>
      <c r="B63" s="129"/>
      <c r="C63" s="95" t="s">
        <v>0</v>
      </c>
      <c r="D63" s="96"/>
      <c r="E63" s="112"/>
      <c r="F63" s="101"/>
      <c r="G63" s="101"/>
      <c r="H63" s="101"/>
      <c r="I63" s="98"/>
      <c r="J63" s="101"/>
      <c r="K63" s="101"/>
      <c r="L63" s="117"/>
      <c r="M63" s="117"/>
      <c r="N63" s="117"/>
      <c r="O63" s="101"/>
      <c r="P63" s="117"/>
      <c r="Q63" s="117"/>
      <c r="R63" s="117"/>
      <c r="S63" s="117"/>
      <c r="T63" s="101"/>
      <c r="U63" s="117"/>
      <c r="V63" s="101"/>
      <c r="W63" s="91"/>
      <c r="X63" s="117"/>
      <c r="Y63" s="117"/>
      <c r="Z63" s="117"/>
      <c r="AA63" s="117"/>
      <c r="AB63" s="117"/>
      <c r="AC63" s="101"/>
      <c r="AD63" s="101"/>
      <c r="AE63" s="101"/>
      <c r="AF63" s="101"/>
      <c r="AG63" s="101"/>
      <c r="AH63" s="101"/>
      <c r="AI63" s="101"/>
      <c r="AJ63" s="101"/>
      <c r="AK63" s="100"/>
      <c r="AL63" s="100"/>
      <c r="AM63" s="100"/>
      <c r="AN63" s="101"/>
      <c r="AO63" s="90"/>
      <c r="AP63" s="90"/>
      <c r="AQ63" s="90"/>
      <c r="AR63" s="102"/>
      <c r="AS63" s="108"/>
      <c r="AT63" s="109"/>
    </row>
    <row r="64" spans="1:46" s="116" customFormat="1" ht="25.5" customHeight="1" x14ac:dyDescent="0.5">
      <c r="A64" s="90">
        <v>31</v>
      </c>
      <c r="B64" s="129"/>
      <c r="C64" s="95" t="s">
        <v>84</v>
      </c>
      <c r="D64" s="96" t="s">
        <v>1</v>
      </c>
      <c r="E64" s="112"/>
      <c r="F64" s="130" t="s">
        <v>55</v>
      </c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2"/>
      <c r="AE64" s="101" t="s">
        <v>36</v>
      </c>
      <c r="AF64" s="101" t="s">
        <v>36</v>
      </c>
      <c r="AG64" s="98" t="s">
        <v>37</v>
      </c>
      <c r="AH64" s="101" t="s">
        <v>36</v>
      </c>
      <c r="AI64" s="101" t="s">
        <v>36</v>
      </c>
      <c r="AJ64" s="101" t="s">
        <v>36</v>
      </c>
      <c r="AK64" s="100">
        <f t="shared" si="0"/>
        <v>5</v>
      </c>
      <c r="AL64" s="100">
        <f t="shared" ref="AL64" si="175">COUNTIF(F64:AJ64,"WO")</f>
        <v>0</v>
      </c>
      <c r="AM64" s="100">
        <f t="shared" ref="AM64" si="176">SUM(F65:AJ65)/8</f>
        <v>0</v>
      </c>
      <c r="AN64" s="101">
        <f t="shared" ref="AN64" si="177">COUNTIF(F64:AJ64,"C/O")</f>
        <v>0</v>
      </c>
      <c r="AO64" s="90">
        <f t="shared" ref="AO64" si="178">COUNTIF(F64:AJ64,"PH")</f>
        <v>0</v>
      </c>
      <c r="AP64" s="90">
        <f t="shared" ref="AP64" si="179">COUNTIF(F64:AJ64,"WFH/ML")</f>
        <v>0</v>
      </c>
      <c r="AQ64" s="90">
        <f t="shared" ref="AQ64" si="180">COUNTIF(F64:AJ64,"A")</f>
        <v>1</v>
      </c>
      <c r="AR64" s="102">
        <f>SUM(AK64:AO64)</f>
        <v>5</v>
      </c>
      <c r="AS64" s="108"/>
      <c r="AT64" s="109"/>
    </row>
    <row r="65" spans="1:48" s="116" customFormat="1" ht="25.5" customHeight="1" x14ac:dyDescent="0.5">
      <c r="A65" s="90"/>
      <c r="B65" s="129"/>
      <c r="C65" s="95" t="s">
        <v>0</v>
      </c>
      <c r="D65" s="96"/>
      <c r="E65" s="112"/>
      <c r="F65" s="101"/>
      <c r="G65" s="101"/>
      <c r="H65" s="101"/>
      <c r="I65" s="98"/>
      <c r="J65" s="101"/>
      <c r="K65" s="101"/>
      <c r="L65" s="117"/>
      <c r="M65" s="117"/>
      <c r="N65" s="117"/>
      <c r="O65" s="101"/>
      <c r="P65" s="117"/>
      <c r="Q65" s="117"/>
      <c r="R65" s="117"/>
      <c r="S65" s="117"/>
      <c r="T65" s="101"/>
      <c r="U65" s="117"/>
      <c r="V65" s="101"/>
      <c r="W65" s="91"/>
      <c r="X65" s="117"/>
      <c r="Y65" s="117"/>
      <c r="Z65" s="117"/>
      <c r="AA65" s="117"/>
      <c r="AB65" s="117"/>
      <c r="AC65" s="101"/>
      <c r="AD65" s="101"/>
      <c r="AE65" s="101"/>
      <c r="AF65" s="101"/>
      <c r="AG65" s="101"/>
      <c r="AH65" s="101"/>
      <c r="AI65" s="101"/>
      <c r="AJ65" s="101"/>
      <c r="AK65" s="100"/>
      <c r="AL65" s="100"/>
      <c r="AM65" s="100"/>
      <c r="AN65" s="101"/>
      <c r="AO65" s="90"/>
      <c r="AP65" s="90"/>
      <c r="AQ65" s="90"/>
      <c r="AR65" s="102"/>
      <c r="AS65" s="108"/>
      <c r="AT65" s="109"/>
    </row>
    <row r="66" spans="1:48" s="116" customFormat="1" ht="25.5" customHeight="1" x14ac:dyDescent="0.5">
      <c r="A66" s="93">
        <v>32</v>
      </c>
      <c r="B66" s="129"/>
      <c r="C66" s="95" t="s">
        <v>85</v>
      </c>
      <c r="D66" s="96" t="s">
        <v>1</v>
      </c>
      <c r="E66" s="112"/>
      <c r="F66" s="130" t="s">
        <v>55</v>
      </c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2"/>
      <c r="AE66" s="101" t="s">
        <v>36</v>
      </c>
      <c r="AF66" s="98" t="s">
        <v>37</v>
      </c>
      <c r="AG66" s="98" t="s">
        <v>37</v>
      </c>
      <c r="AH66" s="101" t="s">
        <v>36</v>
      </c>
      <c r="AI66" s="101" t="s">
        <v>36</v>
      </c>
      <c r="AJ66" s="101" t="s">
        <v>36</v>
      </c>
      <c r="AK66" s="100">
        <f t="shared" si="0"/>
        <v>4</v>
      </c>
      <c r="AL66" s="100">
        <f t="shared" ref="AL66" si="181">COUNTIF(F66:AJ66,"WO")</f>
        <v>0</v>
      </c>
      <c r="AM66" s="100">
        <f t="shared" ref="AM66" si="182">SUM(F67:AJ67)/8</f>
        <v>0</v>
      </c>
      <c r="AN66" s="101">
        <f t="shared" ref="AN66" si="183">COUNTIF(F66:AJ66,"C/O")</f>
        <v>0</v>
      </c>
      <c r="AO66" s="90">
        <f t="shared" ref="AO66" si="184">COUNTIF(F66:AJ66,"PH")</f>
        <v>0</v>
      </c>
      <c r="AP66" s="90">
        <f t="shared" ref="AP66" si="185">COUNTIF(F66:AJ66,"WFH/ML")</f>
        <v>0</v>
      </c>
      <c r="AQ66" s="90">
        <f t="shared" ref="AQ66" si="186">COUNTIF(F66:AJ66,"A")</f>
        <v>2</v>
      </c>
      <c r="AR66" s="102">
        <f>SUM(AK66:AO66)</f>
        <v>4</v>
      </c>
      <c r="AS66" s="108"/>
      <c r="AT66" s="109"/>
    </row>
    <row r="67" spans="1:48" s="116" customFormat="1" ht="25.5" customHeight="1" x14ac:dyDescent="0.5">
      <c r="A67" s="93"/>
      <c r="B67" s="129"/>
      <c r="C67" s="95" t="s">
        <v>0</v>
      </c>
      <c r="D67" s="96"/>
      <c r="E67" s="112"/>
      <c r="F67" s="101"/>
      <c r="G67" s="101"/>
      <c r="H67" s="101"/>
      <c r="I67" s="98"/>
      <c r="J67" s="101"/>
      <c r="K67" s="101"/>
      <c r="L67" s="117"/>
      <c r="M67" s="117"/>
      <c r="N67" s="117"/>
      <c r="O67" s="101"/>
      <c r="P67" s="117"/>
      <c r="Q67" s="117"/>
      <c r="R67" s="117"/>
      <c r="S67" s="117"/>
      <c r="T67" s="101"/>
      <c r="U67" s="117"/>
      <c r="V67" s="101"/>
      <c r="W67" s="91"/>
      <c r="X67" s="117"/>
      <c r="Y67" s="117"/>
      <c r="Z67" s="117"/>
      <c r="AA67" s="117"/>
      <c r="AB67" s="117"/>
      <c r="AC67" s="101"/>
      <c r="AD67" s="101"/>
      <c r="AE67" s="101"/>
      <c r="AF67" s="101"/>
      <c r="AG67" s="101"/>
      <c r="AH67" s="101"/>
      <c r="AI67" s="101"/>
      <c r="AJ67" s="101"/>
      <c r="AK67" s="100"/>
      <c r="AL67" s="100"/>
      <c r="AM67" s="100"/>
      <c r="AN67" s="101"/>
      <c r="AO67" s="90"/>
      <c r="AP67" s="90"/>
      <c r="AQ67" s="90"/>
      <c r="AR67" s="102"/>
      <c r="AS67" s="108"/>
      <c r="AT67" s="109"/>
    </row>
    <row r="68" spans="1:48" s="125" customFormat="1" ht="25.5" customHeight="1" x14ac:dyDescent="0.5">
      <c r="A68" s="133"/>
      <c r="B68" s="134"/>
      <c r="C68" s="135"/>
      <c r="D68" s="136"/>
      <c r="E68" s="137"/>
      <c r="F68" s="101"/>
      <c r="G68" s="101"/>
      <c r="H68" s="101"/>
      <c r="I68" s="98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91"/>
      <c r="W68" s="9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17"/>
      <c r="AI68" s="117"/>
      <c r="AJ68" s="117"/>
      <c r="AK68" s="100"/>
      <c r="AL68" s="100"/>
      <c r="AM68" s="100"/>
      <c r="AN68" s="101"/>
      <c r="AO68" s="90"/>
      <c r="AP68" s="90"/>
      <c r="AQ68" s="90"/>
      <c r="AR68" s="102"/>
      <c r="AS68" s="138"/>
      <c r="AT68" s="120"/>
    </row>
    <row r="69" spans="1:48" s="118" customFormat="1" ht="25.5" customHeight="1" x14ac:dyDescent="0.5">
      <c r="A69" s="139"/>
      <c r="B69" s="140"/>
      <c r="C69" s="140"/>
      <c r="D69" s="140"/>
      <c r="E69" s="141"/>
      <c r="F69" s="90">
        <f>COUNTIF(F4:F67,"P")</f>
        <v>0</v>
      </c>
      <c r="G69" s="90">
        <f t="shared" ref="G69:AJ69" si="187">COUNTIF(G4:G67,"P")</f>
        <v>22</v>
      </c>
      <c r="H69" s="90">
        <f t="shared" si="187"/>
        <v>22</v>
      </c>
      <c r="I69" s="90">
        <f t="shared" si="187"/>
        <v>23</v>
      </c>
      <c r="J69" s="90">
        <f t="shared" si="187"/>
        <v>19</v>
      </c>
      <c r="K69" s="90">
        <f t="shared" si="187"/>
        <v>17</v>
      </c>
      <c r="L69" s="90">
        <f t="shared" si="187"/>
        <v>2</v>
      </c>
      <c r="M69" s="90">
        <f t="shared" si="187"/>
        <v>22</v>
      </c>
      <c r="N69" s="90">
        <f t="shared" si="187"/>
        <v>25</v>
      </c>
      <c r="O69" s="90">
        <f t="shared" si="187"/>
        <v>23</v>
      </c>
      <c r="P69" s="90">
        <f t="shared" si="187"/>
        <v>24</v>
      </c>
      <c r="Q69" s="90">
        <f t="shared" si="187"/>
        <v>23</v>
      </c>
      <c r="R69" s="90">
        <f t="shared" si="187"/>
        <v>19</v>
      </c>
      <c r="S69" s="90">
        <f t="shared" si="187"/>
        <v>6</v>
      </c>
      <c r="T69" s="90">
        <f t="shared" si="187"/>
        <v>22</v>
      </c>
      <c r="U69" s="90">
        <f t="shared" si="187"/>
        <v>21</v>
      </c>
      <c r="V69" s="90">
        <f t="shared" si="187"/>
        <v>20</v>
      </c>
      <c r="W69" s="90">
        <f t="shared" si="187"/>
        <v>17</v>
      </c>
      <c r="X69" s="90">
        <f t="shared" si="187"/>
        <v>22</v>
      </c>
      <c r="Y69" s="90">
        <f t="shared" si="187"/>
        <v>19</v>
      </c>
      <c r="Z69" s="90">
        <f t="shared" si="187"/>
        <v>7</v>
      </c>
      <c r="AA69" s="90">
        <f t="shared" si="187"/>
        <v>22</v>
      </c>
      <c r="AB69" s="90">
        <f t="shared" si="187"/>
        <v>23</v>
      </c>
      <c r="AC69" s="90">
        <f t="shared" si="187"/>
        <v>25</v>
      </c>
      <c r="AD69" s="90">
        <f t="shared" si="187"/>
        <v>25</v>
      </c>
      <c r="AE69" s="90">
        <f t="shared" si="187"/>
        <v>27</v>
      </c>
      <c r="AF69" s="90">
        <f t="shared" si="187"/>
        <v>20</v>
      </c>
      <c r="AG69" s="90">
        <f t="shared" si="187"/>
        <v>4</v>
      </c>
      <c r="AH69" s="90">
        <f t="shared" si="187"/>
        <v>22</v>
      </c>
      <c r="AI69" s="90">
        <f t="shared" si="187"/>
        <v>22</v>
      </c>
      <c r="AJ69" s="90">
        <f t="shared" si="187"/>
        <v>23</v>
      </c>
      <c r="AK69" s="100">
        <f>SUM(AK4:AK67)</f>
        <v>588</v>
      </c>
      <c r="AL69" s="100">
        <f t="shared" ref="AL69:AQ69" si="188">SUM(AL4:AL67)</f>
        <v>93</v>
      </c>
      <c r="AM69" s="100">
        <f t="shared" si="188"/>
        <v>154.5</v>
      </c>
      <c r="AN69" s="100">
        <f t="shared" si="188"/>
        <v>0</v>
      </c>
      <c r="AO69" s="100">
        <f t="shared" si="188"/>
        <v>22</v>
      </c>
      <c r="AP69" s="100">
        <f t="shared" si="188"/>
        <v>0</v>
      </c>
      <c r="AQ69" s="100">
        <f t="shared" si="188"/>
        <v>75</v>
      </c>
      <c r="AR69" s="102">
        <f>SUM(AR4:AR68)</f>
        <v>857.5</v>
      </c>
      <c r="AS69" s="102"/>
      <c r="AT69" s="142"/>
      <c r="AV69" s="143"/>
    </row>
    <row r="70" spans="1:48" x14ac:dyDescent="0.7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</row>
    <row r="74" spans="1:48" x14ac:dyDescent="0.7">
      <c r="AQ74" s="20"/>
    </row>
  </sheetData>
  <mergeCells count="29">
    <mergeCell ref="AT1:AT2"/>
    <mergeCell ref="A2:D2"/>
    <mergeCell ref="G2:V2"/>
    <mergeCell ref="W2:AJ2"/>
    <mergeCell ref="AL2:AO2"/>
    <mergeCell ref="AP2:AQ2"/>
    <mergeCell ref="A1:D1"/>
    <mergeCell ref="G1:V1"/>
    <mergeCell ref="W1:AK1"/>
    <mergeCell ref="AL1:AO1"/>
    <mergeCell ref="AP1:AQ1"/>
    <mergeCell ref="AS4:AS7"/>
    <mergeCell ref="AT4:AT7"/>
    <mergeCell ref="AS8:AS17"/>
    <mergeCell ref="AT8:AT17"/>
    <mergeCell ref="AS18:AS67"/>
    <mergeCell ref="AT18:AT68"/>
    <mergeCell ref="F66:AD66"/>
    <mergeCell ref="A69:E69"/>
    <mergeCell ref="U32:AJ32"/>
    <mergeCell ref="U34:AJ34"/>
    <mergeCell ref="U52:AJ52"/>
    <mergeCell ref="F54:W54"/>
    <mergeCell ref="F56:W56"/>
    <mergeCell ref="U6:AJ6"/>
    <mergeCell ref="F58:W58"/>
    <mergeCell ref="F60:Z60"/>
    <mergeCell ref="F62:AA62"/>
    <mergeCell ref="F64:AD64"/>
  </mergeCells>
  <conditionalFormatting sqref="C68">
    <cfRule type="duplicateValues" dxfId="19" priority="138"/>
  </conditionalFormatting>
  <conditionalFormatting sqref="C49:E49 C36:E37 C47:E47 E46 C51:E51 E50 C53:E53 E52 C55:E55 E54 C46:C47 E56:E67 C50:C55">
    <cfRule type="containsText" dxfId="18" priority="151" operator="containsText" text="Month :- March -2023">
      <formula>NOT(ISERROR(SEARCH("Month :- March -2023",C36)))</formula>
    </cfRule>
  </conditionalFormatting>
  <conditionalFormatting sqref="C48:E48">
    <cfRule type="containsText" dxfId="17" priority="117" operator="containsText" text="Month :- March -2023">
      <formula>NOT(ISERROR(SEARCH("Month :- March -2023",C48)))</formula>
    </cfRule>
  </conditionalFormatting>
  <conditionalFormatting sqref="F69:AJ69">
    <cfRule type="containsText" dxfId="16" priority="139" operator="containsText" text="WO">
      <formula>NOT(ISERROR(SEARCH("WO",F69)))</formula>
    </cfRule>
  </conditionalFormatting>
  <conditionalFormatting sqref="D46">
    <cfRule type="containsText" dxfId="15" priority="30" operator="containsText" text="Month :- March -2023">
      <formula>NOT(ISERROR(SEARCH("Month :- March -2023",D46)))</formula>
    </cfRule>
  </conditionalFormatting>
  <conditionalFormatting sqref="D50">
    <cfRule type="containsText" dxfId="14" priority="28" operator="containsText" text="Month :- March -2023">
      <formula>NOT(ISERROR(SEARCH("Month :- March -2023",D50)))</formula>
    </cfRule>
  </conditionalFormatting>
  <conditionalFormatting sqref="D52">
    <cfRule type="containsText" dxfId="13" priority="27" operator="containsText" text="Month :- March -2023">
      <formula>NOT(ISERROR(SEARCH("Month :- March -2023",D52)))</formula>
    </cfRule>
  </conditionalFormatting>
  <conditionalFormatting sqref="D54">
    <cfRule type="containsText" dxfId="12" priority="23" operator="containsText" text="Month :- March -2023">
      <formula>NOT(ISERROR(SEARCH("Month :- March -2023",D54)))</formula>
    </cfRule>
  </conditionalFormatting>
  <conditionalFormatting sqref="C57:D57 C56">
    <cfRule type="containsText" dxfId="11" priority="22" operator="containsText" text="Month :- March -2023">
      <formula>NOT(ISERROR(SEARCH("Month :- March -2023",C56)))</formula>
    </cfRule>
  </conditionalFormatting>
  <conditionalFormatting sqref="D56">
    <cfRule type="containsText" dxfId="10" priority="21" operator="containsText" text="Month :- March -2023">
      <formula>NOT(ISERROR(SEARCH("Month :- March -2023",D56)))</formula>
    </cfRule>
  </conditionalFormatting>
  <conditionalFormatting sqref="C59:D59 C58">
    <cfRule type="containsText" dxfId="9" priority="20" operator="containsText" text="Month :- March -2023">
      <formula>NOT(ISERROR(SEARCH("Month :- March -2023",C58)))</formula>
    </cfRule>
  </conditionalFormatting>
  <conditionalFormatting sqref="D58">
    <cfRule type="containsText" dxfId="8" priority="19" operator="containsText" text="Month :- March -2023">
      <formula>NOT(ISERROR(SEARCH("Month :- March -2023",D58)))</formula>
    </cfRule>
  </conditionalFormatting>
  <conditionalFormatting sqref="C63:D63 C62">
    <cfRule type="containsText" dxfId="7" priority="18" operator="containsText" text="Month :- March -2023">
      <formula>NOT(ISERROR(SEARCH("Month :- March -2023",C62)))</formula>
    </cfRule>
  </conditionalFormatting>
  <conditionalFormatting sqref="D62">
    <cfRule type="containsText" dxfId="6" priority="17" operator="containsText" text="Month :- March -2023">
      <formula>NOT(ISERROR(SEARCH("Month :- March -2023",D62)))</formula>
    </cfRule>
  </conditionalFormatting>
  <conditionalFormatting sqref="C61:D61 C60">
    <cfRule type="containsText" dxfId="5" priority="16" operator="containsText" text="Month :- March -2023">
      <formula>NOT(ISERROR(SEARCH("Month :- March -2023",C60)))</formula>
    </cfRule>
  </conditionalFormatting>
  <conditionalFormatting sqref="D60">
    <cfRule type="containsText" dxfId="4" priority="15" operator="containsText" text="Month :- March -2023">
      <formula>NOT(ISERROR(SEARCH("Month :- March -2023",D60)))</formula>
    </cfRule>
  </conditionalFormatting>
  <conditionalFormatting sqref="C65:D65 C64">
    <cfRule type="containsText" dxfId="3" priority="14" operator="containsText" text="Month :- March -2023">
      <formula>NOT(ISERROR(SEARCH("Month :- March -2023",C64)))</formula>
    </cfRule>
  </conditionalFormatting>
  <conditionalFormatting sqref="D64">
    <cfRule type="containsText" dxfId="2" priority="13" operator="containsText" text="Month :- March -2023">
      <formula>NOT(ISERROR(SEARCH("Month :- March -2023",D64)))</formula>
    </cfRule>
  </conditionalFormatting>
  <conditionalFormatting sqref="C67:D67 C66">
    <cfRule type="containsText" dxfId="1" priority="12" operator="containsText" text="Month :- March -2023">
      <formula>NOT(ISERROR(SEARCH("Month :- March -2023",C66)))</formula>
    </cfRule>
  </conditionalFormatting>
  <conditionalFormatting sqref="D66">
    <cfRule type="containsText" dxfId="0" priority="11" operator="containsText" text="Month :- March -2023">
      <formula>NOT(ISERROR(SEARCH("Month :- March -2023",D66)))</formula>
    </cfRule>
  </conditionalFormatting>
  <pageMargins left="0" right="0" top="0.55118110236220474" bottom="0" header="0.31496062992125984" footer="0.31496062992125984"/>
  <pageSetup paperSize="9" scale="53" orientation="landscape" r:id="rId1"/>
  <colBreaks count="1" manualBreakCount="1">
    <brk id="4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Sumary</vt:lpstr>
      <vt:lpstr>PH-3</vt:lpstr>
      <vt:lpstr>PH-4</vt:lpstr>
      <vt:lpstr>'PH-3'!Print_Area</vt:lpstr>
      <vt:lpstr>'PH-4'!Print_Area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2023-06-01T06:01:17Z</dcterms:modified>
</cp:coreProperties>
</file>