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NG HOP\CUTTING PLAN\2020\OLD NAVY\"/>
    </mc:Choice>
  </mc:AlternateContent>
  <bookViews>
    <workbookView xWindow="0" yWindow="0" windowWidth="20490" windowHeight="7455"/>
  </bookViews>
  <sheets>
    <sheet name="609614" sheetId="26" r:id="rId1"/>
    <sheet name="Sheet1" sheetId="33" r:id="rId2"/>
  </sheets>
  <definedNames>
    <definedName name="_xlnm.Print_Area" localSheetId="0">'609614'!$A$1:$M$20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6" l="1"/>
  <c r="F8" i="26"/>
  <c r="G8" i="26"/>
  <c r="H8" i="26"/>
  <c r="I8" i="26"/>
  <c r="D8" i="26"/>
  <c r="F158" i="33"/>
  <c r="E158" i="33"/>
  <c r="D158" i="33"/>
  <c r="C158" i="33"/>
  <c r="G158" i="33" s="1"/>
  <c r="B158" i="33"/>
  <c r="G157" i="33"/>
  <c r="F153" i="33"/>
  <c r="E153" i="33"/>
  <c r="D153" i="33"/>
  <c r="C153" i="33"/>
  <c r="B153" i="33"/>
  <c r="G153" i="33" s="1"/>
  <c r="G152" i="33"/>
  <c r="G151" i="33"/>
  <c r="G150" i="33"/>
  <c r="G149" i="33"/>
  <c r="F145" i="33"/>
  <c r="E145" i="33"/>
  <c r="D145" i="33"/>
  <c r="C145" i="33"/>
  <c r="G145" i="33" s="1"/>
  <c r="B145" i="33"/>
  <c r="G144" i="33"/>
  <c r="F140" i="33"/>
  <c r="E140" i="33"/>
  <c r="D140" i="33"/>
  <c r="C140" i="33"/>
  <c r="G140" i="33" s="1"/>
  <c r="B140" i="33"/>
  <c r="G139" i="33"/>
  <c r="F135" i="33"/>
  <c r="E135" i="33"/>
  <c r="D135" i="33"/>
  <c r="C135" i="33"/>
  <c r="B135" i="33"/>
  <c r="G135" i="33" s="1"/>
  <c r="G134" i="33"/>
  <c r="F130" i="33"/>
  <c r="E130" i="33"/>
  <c r="D130" i="33"/>
  <c r="C130" i="33"/>
  <c r="G130" i="33" s="1"/>
  <c r="B130" i="33"/>
  <c r="G129" i="33"/>
  <c r="F125" i="33"/>
  <c r="E125" i="33"/>
  <c r="D125" i="33"/>
  <c r="C125" i="33"/>
  <c r="G125" i="33" s="1"/>
  <c r="B125" i="33"/>
  <c r="G124" i="33"/>
  <c r="F120" i="33"/>
  <c r="E120" i="33"/>
  <c r="D120" i="33"/>
  <c r="C120" i="33"/>
  <c r="G120" i="33" s="1"/>
  <c r="B120" i="33"/>
  <c r="G119" i="33"/>
  <c r="F115" i="33"/>
  <c r="E115" i="33"/>
  <c r="D115" i="33"/>
  <c r="C115" i="33"/>
  <c r="B115" i="33"/>
  <c r="G115" i="33" s="1"/>
  <c r="G114" i="33"/>
  <c r="F110" i="33"/>
  <c r="E110" i="33"/>
  <c r="D110" i="33"/>
  <c r="C110" i="33"/>
  <c r="G110" i="33" s="1"/>
  <c r="B110" i="33"/>
  <c r="G109" i="33"/>
  <c r="F105" i="33"/>
  <c r="E105" i="33"/>
  <c r="D105" i="33"/>
  <c r="C105" i="33"/>
  <c r="G105" i="33" s="1"/>
  <c r="B105" i="33"/>
  <c r="G104" i="33"/>
  <c r="F100" i="33"/>
  <c r="E100" i="33"/>
  <c r="D100" i="33"/>
  <c r="C100" i="33"/>
  <c r="G100" i="33" s="1"/>
  <c r="B100" i="33"/>
  <c r="G99" i="33"/>
  <c r="F95" i="33"/>
  <c r="E95" i="33"/>
  <c r="D95" i="33"/>
  <c r="C95" i="33"/>
  <c r="B95" i="33"/>
  <c r="G95" i="33" s="1"/>
  <c r="G94" i="33"/>
  <c r="F90" i="33"/>
  <c r="E90" i="33"/>
  <c r="D90" i="33"/>
  <c r="C90" i="33"/>
  <c r="G90" i="33" s="1"/>
  <c r="B90" i="33"/>
  <c r="G89" i="33"/>
  <c r="F85" i="33"/>
  <c r="E85" i="33"/>
  <c r="D85" i="33"/>
  <c r="C85" i="33"/>
  <c r="G85" i="33" s="1"/>
  <c r="B85" i="33"/>
  <c r="G84" i="33"/>
  <c r="F80" i="33"/>
  <c r="E80" i="33"/>
  <c r="D80" i="33"/>
  <c r="C80" i="33"/>
  <c r="G80" i="33" s="1"/>
  <c r="B80" i="33"/>
  <c r="G79" i="33"/>
  <c r="F75" i="33"/>
  <c r="E75" i="33"/>
  <c r="D75" i="33"/>
  <c r="C75" i="33"/>
  <c r="B75" i="33"/>
  <c r="G75" i="33" s="1"/>
  <c r="G74" i="33"/>
  <c r="F70" i="33"/>
  <c r="E70" i="33"/>
  <c r="D70" i="33"/>
  <c r="C70" i="33"/>
  <c r="G70" i="33" s="1"/>
  <c r="B70" i="33"/>
  <c r="G69" i="33"/>
  <c r="F65" i="33"/>
  <c r="E65" i="33"/>
  <c r="D65" i="33"/>
  <c r="C65" i="33"/>
  <c r="G65" i="33" s="1"/>
  <c r="B65" i="33"/>
  <c r="G64" i="33"/>
  <c r="G60" i="33"/>
  <c r="F60" i="33"/>
  <c r="E60" i="33"/>
  <c r="D60" i="33"/>
  <c r="C60" i="33"/>
  <c r="B60" i="33"/>
  <c r="G59" i="33"/>
  <c r="F55" i="33"/>
  <c r="E55" i="33"/>
  <c r="D55" i="33"/>
  <c r="C55" i="33"/>
  <c r="B55" i="33"/>
  <c r="G55" i="33" s="1"/>
  <c r="G54" i="33"/>
  <c r="F50" i="33"/>
  <c r="E50" i="33"/>
  <c r="D50" i="33"/>
  <c r="C50" i="33"/>
  <c r="G50" i="33" s="1"/>
  <c r="B50" i="33"/>
  <c r="G49" i="33"/>
  <c r="F45" i="33"/>
  <c r="E45" i="33"/>
  <c r="D45" i="33"/>
  <c r="C45" i="33"/>
  <c r="G45" i="33" s="1"/>
  <c r="B45" i="33"/>
  <c r="G44" i="33"/>
  <c r="F40" i="33"/>
  <c r="E40" i="33"/>
  <c r="D40" i="33"/>
  <c r="C40" i="33"/>
  <c r="G40" i="33" s="1"/>
  <c r="B40" i="33"/>
  <c r="G39" i="33"/>
  <c r="F35" i="33"/>
  <c r="E35" i="33"/>
  <c r="D35" i="33"/>
  <c r="C35" i="33"/>
  <c r="B35" i="33"/>
  <c r="G35" i="33" s="1"/>
  <c r="G34" i="33"/>
  <c r="F30" i="33"/>
  <c r="E30" i="33"/>
  <c r="D30" i="33"/>
  <c r="C30" i="33"/>
  <c r="G30" i="33" s="1"/>
  <c r="B30" i="33"/>
  <c r="G29" i="33"/>
  <c r="F25" i="33"/>
  <c r="E25" i="33"/>
  <c r="D25" i="33"/>
  <c r="C25" i="33"/>
  <c r="G25" i="33" s="1"/>
  <c r="B25" i="33"/>
  <c r="G24" i="33"/>
  <c r="F20" i="33"/>
  <c r="E20" i="33"/>
  <c r="D20" i="33"/>
  <c r="C20" i="33"/>
  <c r="G20" i="33" s="1"/>
  <c r="B20" i="33"/>
  <c r="G19" i="33"/>
  <c r="F15" i="33"/>
  <c r="E15" i="33"/>
  <c r="D15" i="33"/>
  <c r="C15" i="33"/>
  <c r="B15" i="33"/>
  <c r="G15" i="33" s="1"/>
  <c r="G14" i="33"/>
  <c r="F10" i="33"/>
  <c r="E10" i="33"/>
  <c r="D10" i="33"/>
  <c r="C10" i="33"/>
  <c r="G10" i="33" s="1"/>
  <c r="B10" i="33"/>
  <c r="G9" i="33"/>
  <c r="G8" i="33"/>
  <c r="G7" i="33"/>
  <c r="D11" i="26" l="1"/>
  <c r="I7" i="26" l="1"/>
  <c r="H3" i="26" l="1"/>
  <c r="I10" i="26"/>
  <c r="I13" i="26" l="1"/>
  <c r="I16" i="26"/>
  <c r="D14" i="26"/>
  <c r="D3" i="26" l="1"/>
  <c r="G3" i="26"/>
  <c r="D9" i="26"/>
  <c r="D12" i="26"/>
  <c r="D15" i="26" l="1"/>
  <c r="H11" i="26" l="1"/>
  <c r="H12" i="26" l="1"/>
  <c r="H9" i="26" l="1"/>
  <c r="E11" i="26"/>
  <c r="F11" i="26"/>
  <c r="G11" i="26"/>
  <c r="E14" i="26"/>
  <c r="F14" i="26"/>
  <c r="G14" i="26"/>
  <c r="H14" i="26"/>
  <c r="D17" i="26"/>
  <c r="D19" i="26" s="1"/>
  <c r="E17" i="26"/>
  <c r="F17" i="26"/>
  <c r="G17" i="26"/>
  <c r="H17" i="26"/>
  <c r="H19" i="26" l="1"/>
  <c r="F19" i="26"/>
  <c r="G19" i="26"/>
  <c r="E19" i="26"/>
  <c r="I17" i="26"/>
  <c r="D18" i="26"/>
  <c r="I14" i="26"/>
  <c r="M13" i="26" s="1"/>
  <c r="I11" i="26"/>
  <c r="M10" i="26" s="1"/>
  <c r="G12" i="26"/>
  <c r="G15" i="26" s="1"/>
  <c r="G18" i="26" s="1"/>
  <c r="F12" i="26"/>
  <c r="F15" i="26" s="1"/>
  <c r="F18" i="26" s="1"/>
  <c r="E12" i="26"/>
  <c r="H15" i="26"/>
  <c r="H18" i="26" s="1"/>
  <c r="F9" i="26"/>
  <c r="E9" i="26"/>
  <c r="G9" i="26"/>
  <c r="K16" i="26" l="1"/>
  <c r="M16" i="26"/>
  <c r="M19" i="26" s="1"/>
  <c r="M20" i="26" s="1"/>
  <c r="L20" i="26" s="1"/>
  <c r="I12" i="26"/>
  <c r="I19" i="26"/>
  <c r="E15" i="26"/>
  <c r="I15" i="26" s="1"/>
  <c r="I9" i="26"/>
  <c r="K10" i="26"/>
  <c r="K13" i="26"/>
  <c r="L19" i="26" l="1"/>
  <c r="K19" i="26"/>
  <c r="E18" i="26"/>
  <c r="I18" i="26" l="1"/>
  <c r="J19" i="26"/>
  <c r="K20" i="26"/>
  <c r="J20" i="26" s="1"/>
</calcChain>
</file>

<file path=xl/sharedStrings.xml><?xml version="1.0" encoding="utf-8"?>
<sst xmlns="http://schemas.openxmlformats.org/spreadsheetml/2006/main" count="389" uniqueCount="81">
  <si>
    <t>COLOR</t>
  </si>
  <si>
    <t>DIVICION</t>
  </si>
  <si>
    <t>TOTAL</t>
  </si>
  <si>
    <t>QTY</t>
  </si>
  <si>
    <t>BAL(%)</t>
  </si>
  <si>
    <t>RATIO.1</t>
  </si>
  <si>
    <t>RATIO.2</t>
  </si>
  <si>
    <t>ORDER</t>
  </si>
  <si>
    <t>소요량</t>
    <phoneticPr fontId="2" type="noConversion"/>
  </si>
  <si>
    <t>요척</t>
    <phoneticPr fontId="2" type="noConversion"/>
  </si>
  <si>
    <t>본사 요척</t>
    <phoneticPr fontId="2" type="noConversion"/>
  </si>
  <si>
    <t>BODY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</si>
  <si>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</si>
  <si>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</si>
  <si>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</si>
  <si>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RATIO.3</t>
    <phoneticPr fontId="2" type="noConversion"/>
  </si>
  <si>
    <t>소요량</t>
    <phoneticPr fontId="2" type="noConversion"/>
  </si>
  <si>
    <t xml:space="preserve">오더 수량 </t>
    <phoneticPr fontId="2" type="noConversion"/>
  </si>
  <si>
    <t>BODY          WIDTH</t>
    <phoneticPr fontId="2" type="noConversion"/>
  </si>
  <si>
    <t>12-18M</t>
  </si>
  <si>
    <t>18-24M</t>
  </si>
  <si>
    <t>[ Color/Size BreakDown ]</t>
  </si>
  <si>
    <t>Buyer    : Old Navy Infants Infant</t>
  </si>
  <si>
    <t>ISP</t>
  </si>
  <si>
    <t>Color</t>
  </si>
  <si>
    <t>S.TTL</t>
  </si>
  <si>
    <t>U.S.A</t>
  </si>
  <si>
    <t>HONGKONG</t>
  </si>
  <si>
    <t>CANADA</t>
  </si>
  <si>
    <t>G.TTL</t>
  </si>
  <si>
    <t>G.TTL by Color</t>
  </si>
  <si>
    <t>07/22</t>
  </si>
  <si>
    <t>0-3M</t>
  </si>
  <si>
    <t>3-6M</t>
  </si>
  <si>
    <t>6-12M</t>
  </si>
  <si>
    <t>07/17</t>
  </si>
  <si>
    <t>08/14</t>
  </si>
  <si>
    <t>08/19</t>
  </si>
  <si>
    <t>07/13</t>
  </si>
  <si>
    <t>07/16</t>
  </si>
  <si>
    <t>07/19</t>
  </si>
  <si>
    <t>43"</t>
    <phoneticPr fontId="2" type="noConversion"/>
  </si>
  <si>
    <t>TRIM</t>
    <phoneticPr fontId="2" type="noConversion"/>
  </si>
  <si>
    <t>64"</t>
    <phoneticPr fontId="2" type="noConversion"/>
  </si>
  <si>
    <t>Style No : 609614 ( B G ONO PRINTE )</t>
  </si>
  <si>
    <t>15774-48</t>
  </si>
  <si>
    <t>OLIVE CAMO(33)</t>
  </si>
  <si>
    <t>OLIVE CAMO(35)</t>
  </si>
  <si>
    <t>OLIVE CAMO(36)</t>
  </si>
  <si>
    <t>WP51N-GA</t>
  </si>
  <si>
    <t>07/15</t>
  </si>
  <si>
    <t>OLIVE CAMO(00)</t>
  </si>
  <si>
    <t>WP53M-5A</t>
  </si>
  <si>
    <t>XH63K-0A</t>
  </si>
  <si>
    <t>WP57R-7A</t>
  </si>
  <si>
    <t>WP57R-NA</t>
  </si>
  <si>
    <t>WP57R-YA</t>
  </si>
  <si>
    <t>WP60W-JA</t>
  </si>
  <si>
    <t>WQ40X-7A</t>
  </si>
  <si>
    <t>WQ40X-NA</t>
  </si>
  <si>
    <t>WQ40X-YA</t>
  </si>
  <si>
    <t>07/24</t>
  </si>
  <si>
    <t>WQ82H-7A</t>
  </si>
  <si>
    <t>WQ82H-NA</t>
  </si>
  <si>
    <t>WQ82H-YA</t>
  </si>
  <si>
    <t>XH63J-0A</t>
  </si>
  <si>
    <t>WQ36H-GA</t>
  </si>
  <si>
    <t>WQ36Y-5A</t>
  </si>
  <si>
    <t>WQ75P-GA</t>
  </si>
  <si>
    <t>WQ83C-5A</t>
  </si>
  <si>
    <t>WQ22T-7A</t>
  </si>
  <si>
    <t>WQ22T-NA</t>
  </si>
  <si>
    <t>WQ22T-YA</t>
  </si>
  <si>
    <t>08/21</t>
  </si>
  <si>
    <t>WQ58L-GA</t>
  </si>
  <si>
    <t>WQ11C-JA</t>
  </si>
  <si>
    <t>09/11</t>
  </si>
  <si>
    <t>STYLE.NO : 609614</t>
    <phoneticPr fontId="2" type="noConversion"/>
  </si>
  <si>
    <t>OLIVE CAMO</t>
    <phoneticPr fontId="2" type="noConversion"/>
  </si>
  <si>
    <t>OLIVE CAMO</t>
    <phoneticPr fontId="2" type="noConversion"/>
  </si>
  <si>
    <t>LOSS(5%)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</si>
</sst>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mm&quot;월&quot;\ dd&quot;일&quot;"/>
    <numFmt numFmtId="177" formatCode="#,##0_ "/>
    <numFmt numFmtId="178" formatCode="#,##0;[Red]#,##0"/>
    <numFmt numFmtId="179" formatCode="#,##0.00;[Red]#,##0.00"/>
    <numFmt numFmtId="180" formatCode="#,##0_);[Red]\(#,##0\)"/>
    <numFmt numFmtId="181" formatCode="#,##0_ ;[Red]\-#,##0\ "/>
    <numFmt numFmtId="182" formatCode="#,##0.000;[Red]#,##0.000"/>
    <numFmt numFmtId="183" formatCode="0.0%"/>
    <numFmt numFmtId="184" formatCode="#,##0.0000_);[Red]\(#,##0.0000\)"/>
    <numFmt numFmtId="185" formatCode="0.00000"/>
    <numFmt numFmtId="186" formatCode="0.000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sz val="9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10"/>
      <name val="굴림"/>
      <family val="3"/>
      <charset val="129"/>
    </font>
    <font>
      <sz val="20"/>
      <name val="굴림"/>
      <family val="3"/>
      <charset val="129"/>
    </font>
    <font>
      <b/>
      <sz val="16"/>
      <name val="TI"/>
    </font>
    <font>
      <b/>
      <sz val="16"/>
      <name val="TI"/>
      <family val="1"/>
    </font>
    <font>
      <sz val="20"/>
      <name val="MS Sans Serif"/>
      <charset val="1"/>
    </font>
    <font>
      <sz val="20"/>
      <name val="굴림체"/>
      <family val="3"/>
      <charset val="129"/>
    </font>
    <font>
      <b/>
      <sz val="20"/>
      <name val="굴림"/>
      <family val="3"/>
      <charset val="129"/>
    </font>
    <font>
      <b/>
      <sz val="20"/>
      <color indexed="12"/>
      <name val="굴림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9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/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78" fontId="4" fillId="2" borderId="1" xfId="1" applyNumberFormat="1" applyFont="1" applyFill="1" applyBorder="1" applyAlignment="1">
      <alignment horizontal="center" vertical="center"/>
    </xf>
    <xf numFmtId="181" fontId="4" fillId="2" borderId="1" xfId="1" applyNumberFormat="1" applyFont="1" applyFill="1" applyBorder="1" applyAlignment="1">
      <alignment horizontal="center" vertical="center"/>
    </xf>
    <xf numFmtId="182" fontId="4" fillId="4" borderId="1" xfId="1" applyNumberFormat="1" applyFont="1" applyFill="1" applyBorder="1" applyAlignment="1">
      <alignment horizontal="center" vertical="center"/>
    </xf>
    <xf numFmtId="180" fontId="4" fillId="4" borderId="1" xfId="5" applyNumberFormat="1" applyFont="1" applyFill="1" applyBorder="1" applyAlignment="1">
      <alignment horizontal="center"/>
    </xf>
    <xf numFmtId="0" fontId="4" fillId="0" borderId="0" xfId="3" applyFont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83" fontId="5" fillId="0" borderId="9" xfId="3" applyNumberFormat="1" applyFont="1" applyBorder="1" applyAlignment="1">
      <alignment horizontal="center" vertical="center"/>
    </xf>
    <xf numFmtId="177" fontId="5" fillId="0" borderId="9" xfId="3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85" fontId="4" fillId="0" borderId="0" xfId="3" applyNumberFormat="1" applyFont="1" applyAlignment="1">
      <alignment vertical="center"/>
    </xf>
    <xf numFmtId="178" fontId="4" fillId="0" borderId="1" xfId="1" applyNumberFormat="1" applyFont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186" fontId="5" fillId="0" borderId="1" xfId="1" applyNumberFormat="1" applyFont="1" applyBorder="1" applyAlignment="1">
      <alignment horizontal="center" vertical="center"/>
    </xf>
    <xf numFmtId="0" fontId="12" fillId="3" borderId="1" xfId="11" applyFont="1" applyFill="1" applyBorder="1" applyAlignment="1">
      <alignment horizontal="center" vertical="center"/>
      <protection locked="0"/>
    </xf>
    <xf numFmtId="1" fontId="4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84" fontId="4" fillId="0" borderId="1" xfId="1" applyNumberFormat="1" applyFont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184" fontId="4" fillId="0" borderId="2" xfId="1" applyNumberFormat="1" applyFont="1" applyBorder="1" applyAlignment="1">
      <alignment horizontal="center" vertical="center"/>
    </xf>
    <xf numFmtId="184" fontId="4" fillId="0" borderId="4" xfId="1" applyNumberFormat="1" applyFont="1" applyBorder="1" applyAlignment="1">
      <alignment horizontal="center" vertical="center"/>
    </xf>
    <xf numFmtId="184" fontId="4" fillId="0" borderId="3" xfId="1" applyNumberFormat="1" applyFont="1" applyBorder="1" applyAlignment="1">
      <alignment horizontal="center" vertical="center"/>
    </xf>
    <xf numFmtId="176" fontId="11" fillId="0" borderId="2" xfId="1" applyNumberFormat="1" applyFont="1" applyBorder="1" applyAlignment="1">
      <alignment horizontal="center" vertical="center" wrapText="1"/>
    </xf>
    <xf numFmtId="176" fontId="11" fillId="0" borderId="4" xfId="1" applyNumberFormat="1" applyFont="1" applyBorder="1" applyAlignment="1">
      <alignment horizontal="center" vertical="center" wrapText="1"/>
    </xf>
    <xf numFmtId="176" fontId="11" fillId="0" borderId="3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78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8" fontId="4" fillId="4" borderId="8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178" fontId="14" fillId="2" borderId="1" xfId="1" applyNumberFormat="1" applyFont="1" applyFill="1" applyBorder="1" applyAlignment="1">
      <alignment horizontal="center"/>
    </xf>
    <xf numFmtId="178" fontId="15" fillId="2" borderId="1" xfId="1" applyNumberFormat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0" borderId="8" xfId="1" applyNumberFormat="1" applyFont="1" applyBorder="1" applyAlignment="1">
      <alignment horizontal="center" vertical="center"/>
    </xf>
    <xf numFmtId="178" fontId="4" fillId="0" borderId="11" xfId="1" applyNumberFormat="1" applyFont="1" applyBorder="1" applyAlignment="1">
      <alignment horizontal="center" vertical="center"/>
    </xf>
    <xf numFmtId="178" fontId="4" fillId="0" borderId="5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12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78" fontId="6" fillId="3" borderId="0" xfId="1" applyNumberFormat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13" fillId="0" borderId="0" xfId="11" applyFont="1" applyBorder="1" applyAlignment="1">
      <alignment horizontal="center" vertical="center"/>
      <protection locked="0"/>
    </xf>
    <xf numFmtId="0" fontId="16" fillId="0" borderId="0" xfId="11" applyFont="1" applyBorder="1" applyAlignment="1">
      <alignment horizontal="left" vertical="top"/>
      <protection locked="0"/>
    </xf>
    <xf numFmtId="0" fontId="16" fillId="0" borderId="0" xfId="11" applyFont="1" applyBorder="1" applyAlignment="1">
      <alignment horizontal="left" vertical="top"/>
      <protection locked="0"/>
    </xf>
    <xf numFmtId="0" fontId="17" fillId="0" borderId="0" xfId="11" applyFont="1" applyBorder="1" applyAlignment="1">
      <alignment horizontal="left" vertical="center"/>
      <protection locked="0"/>
    </xf>
    <xf numFmtId="0" fontId="17" fillId="0" borderId="14" xfId="11" applyFont="1" applyBorder="1" applyAlignment="1">
      <alignment horizontal="left" vertical="center"/>
      <protection locked="0"/>
    </xf>
    <xf numFmtId="0" fontId="13" fillId="0" borderId="14" xfId="11" applyFont="1" applyBorder="1" applyAlignment="1">
      <alignment horizontal="right" vertical="center"/>
      <protection locked="0"/>
    </xf>
    <xf numFmtId="0" fontId="13" fillId="5" borderId="15" xfId="11" applyFont="1" applyFill="1" applyBorder="1" applyAlignment="1">
      <alignment horizontal="left" vertical="center"/>
      <protection locked="0"/>
    </xf>
    <xf numFmtId="0" fontId="18" fillId="6" borderId="15" xfId="11" applyFont="1" applyFill="1" applyBorder="1" applyAlignment="1">
      <alignment horizontal="center" vertical="center"/>
      <protection locked="0"/>
    </xf>
    <xf numFmtId="0" fontId="13" fillId="0" borderId="16" xfId="11" applyFont="1" applyBorder="1" applyAlignment="1">
      <alignment horizontal="left" vertical="center"/>
      <protection locked="0"/>
    </xf>
    <xf numFmtId="3" fontId="13" fillId="0" borderId="16" xfId="11" applyNumberFormat="1" applyFont="1" applyBorder="1" applyAlignment="1">
      <alignment horizontal="right" vertical="center"/>
      <protection locked="0"/>
    </xf>
    <xf numFmtId="0" fontId="13" fillId="0" borderId="18" xfId="11" applyFont="1" applyBorder="1" applyAlignment="1">
      <alignment horizontal="left" vertical="center"/>
      <protection locked="0"/>
    </xf>
    <xf numFmtId="3" fontId="13" fillId="0" borderId="18" xfId="11" applyNumberFormat="1" applyFont="1" applyBorder="1" applyAlignment="1">
      <alignment horizontal="right" vertical="center"/>
      <protection locked="0"/>
    </xf>
    <xf numFmtId="0" fontId="13" fillId="0" borderId="17" xfId="11" applyFont="1" applyBorder="1" applyAlignment="1">
      <alignment horizontal="left" vertical="center"/>
      <protection locked="0"/>
    </xf>
    <xf numFmtId="3" fontId="13" fillId="0" borderId="17" xfId="11" applyNumberFormat="1" applyFont="1" applyBorder="1" applyAlignment="1">
      <alignment horizontal="right" vertical="center"/>
      <protection locked="0"/>
    </xf>
    <xf numFmtId="0" fontId="19" fillId="0" borderId="15" xfId="11" applyFont="1" applyBorder="1" applyAlignment="1">
      <alignment horizontal="left" vertical="center"/>
      <protection locked="0"/>
    </xf>
    <xf numFmtId="3" fontId="19" fillId="0" borderId="15" xfId="11" applyNumberFormat="1" applyFont="1" applyBorder="1" applyAlignment="1">
      <alignment horizontal="right" vertical="center"/>
      <protection locked="0"/>
    </xf>
    <xf numFmtId="0" fontId="13" fillId="0" borderId="15" xfId="11" applyFont="1" applyBorder="1" applyAlignment="1">
      <alignment horizontal="left" vertical="center"/>
      <protection locked="0"/>
    </xf>
    <xf numFmtId="3" fontId="13" fillId="0" borderId="15" xfId="11" applyNumberFormat="1" applyFont="1" applyBorder="1" applyAlignment="1">
      <alignment horizontal="right" vertical="center"/>
      <protection locked="0"/>
    </xf>
    <xf numFmtId="0" fontId="18" fillId="7" borderId="15" xfId="11" applyFont="1" applyFill="1" applyBorder="1" applyAlignment="1">
      <alignment horizontal="left" vertical="center"/>
      <protection locked="0"/>
    </xf>
    <xf numFmtId="0" fontId="13" fillId="7" borderId="15" xfId="11" applyFont="1" applyFill="1" applyBorder="1" applyAlignment="1">
      <alignment horizontal="left" vertical="center"/>
      <protection locked="0"/>
    </xf>
    <xf numFmtId="0" fontId="18" fillId="7" borderId="15" xfId="11" applyFont="1" applyFill="1" applyBorder="1" applyAlignment="1">
      <alignment horizontal="center" vertical="center"/>
      <protection locked="0"/>
    </xf>
    <xf numFmtId="3" fontId="13" fillId="7" borderId="15" xfId="11" applyNumberFormat="1" applyFont="1" applyFill="1" applyBorder="1" applyAlignment="1">
      <alignment horizontal="right" vertical="center"/>
      <protection locked="0"/>
    </xf>
    <xf numFmtId="0" fontId="19" fillId="8" borderId="15" xfId="11" applyFont="1" applyFill="1" applyBorder="1" applyAlignment="1">
      <alignment horizontal="left" vertical="center"/>
      <protection locked="0"/>
    </xf>
    <xf numFmtId="3" fontId="19" fillId="8" borderId="15" xfId="11" applyNumberFormat="1" applyFont="1" applyFill="1" applyBorder="1" applyAlignment="1">
      <alignment horizontal="right" vertical="center"/>
      <protection locked="0"/>
    </xf>
    <xf numFmtId="0" fontId="18" fillId="8" borderId="15" xfId="11" applyFont="1" applyFill="1" applyBorder="1" applyAlignment="1">
      <alignment horizontal="left" vertical="center"/>
      <protection locked="0"/>
    </xf>
    <xf numFmtId="0" fontId="13" fillId="8" borderId="15" xfId="11" applyFont="1" applyFill="1" applyBorder="1" applyAlignment="1">
      <alignment horizontal="left" vertical="center"/>
      <protection locked="0"/>
    </xf>
    <xf numFmtId="0" fontId="18" fillId="8" borderId="15" xfId="11" applyFont="1" applyFill="1" applyBorder="1" applyAlignment="1">
      <alignment horizontal="center" vertical="center"/>
      <protection locked="0"/>
    </xf>
    <xf numFmtId="0" fontId="13" fillId="8" borderId="16" xfId="11" applyFont="1" applyFill="1" applyBorder="1" applyAlignment="1">
      <alignment horizontal="left" vertical="center"/>
      <protection locked="0"/>
    </xf>
    <xf numFmtId="3" fontId="13" fillId="8" borderId="16" xfId="11" applyNumberFormat="1" applyFont="1" applyFill="1" applyBorder="1" applyAlignment="1">
      <alignment horizontal="right" vertical="center"/>
      <protection locked="0"/>
    </xf>
    <xf numFmtId="0" fontId="13" fillId="8" borderId="18" xfId="11" applyFont="1" applyFill="1" applyBorder="1" applyAlignment="1">
      <alignment horizontal="left" vertical="center"/>
      <protection locked="0"/>
    </xf>
    <xf numFmtId="3" fontId="13" fillId="8" borderId="18" xfId="11" applyNumberFormat="1" applyFont="1" applyFill="1" applyBorder="1" applyAlignment="1">
      <alignment horizontal="right" vertical="center"/>
      <protection locked="0"/>
    </xf>
    <xf numFmtId="0" fontId="13" fillId="8" borderId="17" xfId="11" applyFont="1" applyFill="1" applyBorder="1" applyAlignment="1">
      <alignment horizontal="left" vertical="center"/>
      <protection locked="0"/>
    </xf>
    <xf numFmtId="3" fontId="13" fillId="8" borderId="17" xfId="11" applyNumberFormat="1" applyFont="1" applyFill="1" applyBorder="1" applyAlignment="1">
      <alignment horizontal="right" vertical="center"/>
      <protection locked="0"/>
    </xf>
    <xf numFmtId="0" fontId="19" fillId="7" borderId="15" xfId="11" applyFont="1" applyFill="1" applyBorder="1" applyAlignment="1">
      <alignment horizontal="left" vertical="center"/>
      <protection locked="0"/>
    </xf>
    <xf numFmtId="3" fontId="19" fillId="7" borderId="15" xfId="11" applyNumberFormat="1" applyFont="1" applyFill="1" applyBorder="1" applyAlignment="1">
      <alignment horizontal="right" vertical="center"/>
      <protection locked="0"/>
    </xf>
    <xf numFmtId="3" fontId="13" fillId="8" borderId="15" xfId="11" applyNumberFormat="1" applyFont="1" applyFill="1" applyBorder="1" applyAlignment="1">
      <alignment horizontal="right" vertical="center"/>
      <protection locked="0"/>
    </xf>
    <xf numFmtId="0" fontId="13" fillId="0" borderId="0" xfId="11" applyFont="1" applyBorder="1" applyAlignment="1">
      <alignment horizontal="right" vertical="center"/>
      <protection locked="0"/>
    </xf>
  </cellXfs>
  <cellStyles count="35">
    <cellStyle name="Normal" xfId="0" builtinId="0"/>
    <cellStyle name="Normal 10" xfId="15"/>
    <cellStyle name="Normal 11" xfId="16"/>
    <cellStyle name="Normal 12" xfId="17"/>
    <cellStyle name="Normal 13" xfId="18"/>
    <cellStyle name="Normal 14" xfId="19"/>
    <cellStyle name="Normal 15" xfId="20"/>
    <cellStyle name="Normal 16" xfId="22"/>
    <cellStyle name="Normal 17" xfId="24"/>
    <cellStyle name="Normal 18" xfId="25"/>
    <cellStyle name="Normal 19" xfId="23"/>
    <cellStyle name="Normal 2" xfId="1"/>
    <cellStyle name="Normal 2 2" xfId="7"/>
    <cellStyle name="Normal 2 3" xfId="21"/>
    <cellStyle name="Normal 20" xfId="26"/>
    <cellStyle name="Normal 21" xfId="27"/>
    <cellStyle name="Normal 22" xfId="28"/>
    <cellStyle name="Normal 23" xfId="29"/>
    <cellStyle name="Normal 24" xfId="30"/>
    <cellStyle name="Normal 25" xfId="31"/>
    <cellStyle name="Normal 26" xfId="32"/>
    <cellStyle name="Normal 27" xfId="33"/>
    <cellStyle name="Normal 28" xfId="34"/>
    <cellStyle name="Normal 3" xfId="6"/>
    <cellStyle name="Normal 3 2" xfId="11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00FFFF"/>
      <color rgb="FFFF9900"/>
      <color rgb="FFCC66FF"/>
      <color rgb="FFFF7C80"/>
      <color rgb="FFFF6699"/>
      <color rgb="FF00FF00"/>
      <color rgb="FF0000FF"/>
      <color rgb="FF99FF99"/>
      <color rgb="FFFF505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3362</xdr:colOff>
      <xdr:row>15</xdr:row>
      <xdr:rowOff>64995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3362</xdr:colOff>
      <xdr:row>29</xdr:row>
      <xdr:rowOff>64994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4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5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20</xdr:row>
      <xdr:rowOff>0</xdr:rowOff>
    </xdr:from>
    <xdr:to>
      <xdr:col>0</xdr:col>
      <xdr:colOff>3362</xdr:colOff>
      <xdr:row>29</xdr:row>
      <xdr:rowOff>64994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2339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2339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725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725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6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7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7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20</xdr:row>
      <xdr:rowOff>0</xdr:rowOff>
    </xdr:from>
    <xdr:to>
      <xdr:col>0</xdr:col>
      <xdr:colOff>714375</xdr:colOff>
      <xdr:row>20</xdr:row>
      <xdr:rowOff>0</xdr:rowOff>
    </xdr:to>
    <xdr:pic>
      <xdr:nvPicPr>
        <xdr:cNvPr id="159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613" y="5530644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27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0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1" name="Picture 1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3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7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2" name="Picture 1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5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6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2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3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204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7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8" name="Picture 2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9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0" name="Picture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1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2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3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4" name="Picture 2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5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6" name="Picture 2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217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9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0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1" name="Picture 2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2" name="Picture 2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223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4" name="Picture 2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5" name="Picture 2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6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7" name="Picture 2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8" name="Picture 2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9" name="Picture 2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0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1" name="Picture 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232" name="Picture 2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3" name="Picture 2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4" name="Picture 2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5" name="Picture 2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6" name="Picture 2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238" name="Picture 2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9" name="Picture 2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0" name="Picture 2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1" name="Picture 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2" name="Picture 2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3" name="Picture 2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4" name="Picture 2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5" name="Picture 2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6" name="Picture 2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7" name="Picture 2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8" name="Picture 2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9" name="Picture 2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0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1" name="Picture 2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2" name="Picture 2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3" name="Picture 2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4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5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6" name="Picture 2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7" name="Picture 2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8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9" name="Picture 2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0" name="Picture 2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1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2" name="Picture 2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263" name="Picture 2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4" name="Picture 2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5" name="Picture 2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6" name="Picture 2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7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8" name="Picture 2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269" name="Picture 2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0" name="Picture 2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1" name="Picture 2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2" name="Picture 2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3" name="Picture 2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4" name="Picture 2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5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6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7" name="Picture 2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8" name="Picture 2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279" name="Picture 2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0" name="Picture 2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1" name="Picture 2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2" name="Picture 2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3" name="Picture 2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4" name="Picture 2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0"/>
    <xdr:pic>
      <xdr:nvPicPr>
        <xdr:cNvPr id="285" name="Picture 2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6" name="Picture 2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7" name="Picture 2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8" name="Picture 2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9" name="Picture 2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0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1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2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3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4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5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6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6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129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389193</xdr:colOff>
      <xdr:row>8</xdr:row>
      <xdr:rowOff>61452</xdr:rowOff>
    </xdr:from>
    <xdr:to>
      <xdr:col>0</xdr:col>
      <xdr:colOff>1853790</xdr:colOff>
      <xdr:row>16</xdr:row>
      <xdr:rowOff>35499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193" y="1638710"/>
          <a:ext cx="1464597" cy="136695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7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0"/>
  <sheetViews>
    <sheetView tabSelected="1" zoomScale="93" zoomScaleNormal="93" zoomScaleSheetLayoutView="100" workbookViewId="0">
      <selection activeCell="P4" sqref="P4"/>
    </sheetView>
  </sheetViews>
  <sheetFormatPr defaultColWidth="9" defaultRowHeight="13.5"/>
  <cols>
    <col min="1" max="1" width="31.25" style="3" customWidth="1"/>
    <col min="2" max="2" width="11.375" style="3" customWidth="1"/>
    <col min="3" max="3" width="9.375" style="3" customWidth="1"/>
    <col min="4" max="8" width="10.125" style="3" customWidth="1"/>
    <col min="9" max="9" width="9.75" style="3" customWidth="1"/>
    <col min="10" max="10" width="10.25" style="3" customWidth="1"/>
    <col min="11" max="11" width="10" style="13" customWidth="1"/>
    <col min="12" max="12" width="9.75" style="3" customWidth="1"/>
    <col min="13" max="13" width="9.625" style="3" customWidth="1"/>
    <col min="14" max="16384" width="9" style="3"/>
  </cols>
  <sheetData>
    <row r="1" spans="1:13" ht="18.75" customHeight="1">
      <c r="A1" s="55" t="s">
        <v>12</v>
      </c>
      <c r="B1" s="55"/>
      <c r="C1" s="56"/>
      <c r="D1" s="57" t="s">
        <v>17</v>
      </c>
      <c r="E1" s="58"/>
      <c r="F1" s="61" t="s">
        <v>10</v>
      </c>
      <c r="G1" s="1" t="s">
        <v>11</v>
      </c>
      <c r="H1" s="16" t="s">
        <v>42</v>
      </c>
      <c r="I1" s="2"/>
      <c r="J1" s="48" t="s">
        <v>18</v>
      </c>
      <c r="K1" s="35"/>
      <c r="L1" s="48" t="s">
        <v>18</v>
      </c>
      <c r="M1" s="35">
        <v>43990</v>
      </c>
    </row>
    <row r="2" spans="1:13" ht="17.25" customHeight="1">
      <c r="A2" s="55"/>
      <c r="B2" s="55"/>
      <c r="C2" s="56"/>
      <c r="D2" s="59"/>
      <c r="E2" s="60"/>
      <c r="F2" s="62"/>
      <c r="G2" s="26">
        <v>0.20200000000000001</v>
      </c>
      <c r="H2" s="21">
        <v>0.105</v>
      </c>
      <c r="I2" s="2"/>
      <c r="J2" s="48"/>
      <c r="K2" s="36"/>
      <c r="L2" s="48"/>
      <c r="M2" s="36"/>
    </row>
    <row r="3" spans="1:13" ht="17.25" customHeight="1">
      <c r="A3" s="63" t="s">
        <v>77</v>
      </c>
      <c r="B3" s="63"/>
      <c r="C3" s="64"/>
      <c r="D3" s="65">
        <f>I7</f>
        <v>7226</v>
      </c>
      <c r="E3" s="66"/>
      <c r="F3" s="16" t="s">
        <v>16</v>
      </c>
      <c r="G3" s="18">
        <f>I7*G2</f>
        <v>1459.652</v>
      </c>
      <c r="H3" s="28">
        <f>H2*I7</f>
        <v>758.73</v>
      </c>
      <c r="I3" s="18"/>
      <c r="J3" s="38" t="s">
        <v>43</v>
      </c>
      <c r="K3" s="36"/>
      <c r="L3" s="38" t="s">
        <v>41</v>
      </c>
      <c r="M3" s="36"/>
    </row>
    <row r="4" spans="1:13" ht="17.25" customHeight="1">
      <c r="A4" s="63"/>
      <c r="B4" s="63"/>
      <c r="C4" s="64"/>
      <c r="D4" s="67"/>
      <c r="E4" s="68"/>
      <c r="F4" s="4"/>
      <c r="G4" s="4"/>
      <c r="H4" s="17"/>
      <c r="I4" s="5"/>
      <c r="J4" s="39"/>
      <c r="K4" s="37"/>
      <c r="L4" s="39"/>
      <c r="M4" s="37"/>
    </row>
    <row r="5" spans="1:13">
      <c r="A5" s="44" t="s">
        <v>0</v>
      </c>
      <c r="B5" s="44" t="s">
        <v>1</v>
      </c>
      <c r="C5" s="44"/>
      <c r="D5" s="53"/>
      <c r="E5" s="53"/>
      <c r="F5" s="53"/>
      <c r="G5" s="53"/>
      <c r="H5" s="53"/>
      <c r="I5" s="44" t="s">
        <v>2</v>
      </c>
      <c r="J5" s="40" t="s">
        <v>9</v>
      </c>
      <c r="K5" s="42" t="s">
        <v>8</v>
      </c>
      <c r="L5" s="40" t="s">
        <v>9</v>
      </c>
      <c r="M5" s="42" t="s">
        <v>8</v>
      </c>
    </row>
    <row r="6" spans="1:13">
      <c r="A6" s="44"/>
      <c r="B6" s="44"/>
      <c r="C6" s="52"/>
      <c r="D6" s="27" t="s">
        <v>32</v>
      </c>
      <c r="E6" s="27" t="s">
        <v>33</v>
      </c>
      <c r="F6" s="27" t="s">
        <v>34</v>
      </c>
      <c r="G6" s="27" t="s">
        <v>19</v>
      </c>
      <c r="H6" s="27" t="s">
        <v>20</v>
      </c>
      <c r="I6" s="54"/>
      <c r="J6" s="41"/>
      <c r="K6" s="43"/>
      <c r="L6" s="41"/>
      <c r="M6" s="43"/>
    </row>
    <row r="7" spans="1:13">
      <c r="A7" s="49" t="s">
        <v>79</v>
      </c>
      <c r="B7" s="14" t="s">
        <v>3</v>
      </c>
      <c r="C7" s="44" t="s">
        <v>7</v>
      </c>
      <c r="D7" s="7">
        <v>750</v>
      </c>
      <c r="E7" s="7">
        <v>1476</v>
      </c>
      <c r="F7" s="7">
        <v>2114</v>
      </c>
      <c r="G7" s="7">
        <v>1635</v>
      </c>
      <c r="H7" s="7">
        <v>1251</v>
      </c>
      <c r="I7" s="14">
        <f>SUM(D7:H7)</f>
        <v>7226</v>
      </c>
      <c r="J7" s="44"/>
      <c r="K7" s="45"/>
      <c r="L7" s="44"/>
      <c r="M7" s="45"/>
    </row>
    <row r="8" spans="1:13">
      <c r="A8" s="50"/>
      <c r="B8" s="14" t="s">
        <v>80</v>
      </c>
      <c r="C8" s="44"/>
      <c r="D8" s="24">
        <f>D7*1.05</f>
        <v>787.5</v>
      </c>
      <c r="E8" s="29">
        <f t="shared" ref="E8:I8" si="0">E7*1.05</f>
        <v>1549.8</v>
      </c>
      <c r="F8" s="29">
        <f t="shared" si="0"/>
        <v>2219.7000000000003</v>
      </c>
      <c r="G8" s="29">
        <f t="shared" si="0"/>
        <v>1716.75</v>
      </c>
      <c r="H8" s="29">
        <f t="shared" si="0"/>
        <v>1313.55</v>
      </c>
      <c r="I8" s="29">
        <f t="shared" si="0"/>
        <v>7587.3</v>
      </c>
      <c r="J8" s="44"/>
      <c r="K8" s="45"/>
      <c r="L8" s="44"/>
      <c r="M8" s="45"/>
    </row>
    <row r="9" spans="1:13">
      <c r="A9" s="50"/>
      <c r="B9" s="14" t="s">
        <v>4</v>
      </c>
      <c r="C9" s="44"/>
      <c r="D9" s="6">
        <f>D7/I7*100</f>
        <v>10.379186271796291</v>
      </c>
      <c r="E9" s="6">
        <f>E7/I7*100</f>
        <v>20.426238582895103</v>
      </c>
      <c r="F9" s="6">
        <f>F7/I7*100</f>
        <v>29.255466371436476</v>
      </c>
      <c r="G9" s="6">
        <f>G7/I7*100</f>
        <v>22.626626072515915</v>
      </c>
      <c r="H9" s="6">
        <f>H7/I7*100</f>
        <v>17.312482701356213</v>
      </c>
      <c r="I9" s="22">
        <f t="shared" ref="I9:I18" si="1">SUM(D9:H9)</f>
        <v>100</v>
      </c>
      <c r="J9" s="44"/>
      <c r="K9" s="45"/>
      <c r="L9" s="44"/>
      <c r="M9" s="45"/>
    </row>
    <row r="10" spans="1:13">
      <c r="A10" s="50"/>
      <c r="B10" s="51" t="s">
        <v>5</v>
      </c>
      <c r="C10" s="51">
        <v>160</v>
      </c>
      <c r="D10" s="7">
        <v>5</v>
      </c>
      <c r="E10" s="7">
        <v>8</v>
      </c>
      <c r="F10" s="7">
        <v>10</v>
      </c>
      <c r="G10" s="7">
        <v>10</v>
      </c>
      <c r="H10" s="7">
        <v>7</v>
      </c>
      <c r="I10" s="22">
        <f t="shared" si="1"/>
        <v>40</v>
      </c>
      <c r="J10" s="30"/>
      <c r="K10" s="31">
        <f>J10*I11</f>
        <v>0</v>
      </c>
      <c r="L10" s="30"/>
      <c r="M10" s="31">
        <f>L10*I11</f>
        <v>0</v>
      </c>
    </row>
    <row r="11" spans="1:13">
      <c r="A11" s="50"/>
      <c r="B11" s="51"/>
      <c r="C11" s="51"/>
      <c r="D11" s="15">
        <f>D10*C10</f>
        <v>800</v>
      </c>
      <c r="E11" s="15">
        <f>E10*C10</f>
        <v>1280</v>
      </c>
      <c r="F11" s="15">
        <f>C10*F10</f>
        <v>1600</v>
      </c>
      <c r="G11" s="15">
        <f>G10*C10</f>
        <v>1600</v>
      </c>
      <c r="H11" s="15">
        <f>H10*C10</f>
        <v>1120</v>
      </c>
      <c r="I11" s="22">
        <f t="shared" si="1"/>
        <v>6400</v>
      </c>
      <c r="J11" s="30"/>
      <c r="K11" s="31"/>
      <c r="L11" s="30"/>
      <c r="M11" s="31"/>
    </row>
    <row r="12" spans="1:13">
      <c r="A12" s="50"/>
      <c r="B12" s="8"/>
      <c r="C12" s="9"/>
      <c r="D12" s="10">
        <f>D11-D8</f>
        <v>12.5</v>
      </c>
      <c r="E12" s="10">
        <f t="shared" ref="E12:F12" si="2">E11-E8</f>
        <v>-269.79999999999995</v>
      </c>
      <c r="F12" s="10">
        <f t="shared" si="2"/>
        <v>-619.70000000000027</v>
      </c>
      <c r="G12" s="10">
        <f>G11-G8</f>
        <v>-116.75</v>
      </c>
      <c r="H12" s="10">
        <f>H11-H8</f>
        <v>-193.54999999999995</v>
      </c>
      <c r="I12" s="22">
        <f t="shared" si="1"/>
        <v>-1187.3000000000002</v>
      </c>
      <c r="J12" s="30"/>
      <c r="K12" s="31"/>
      <c r="L12" s="30"/>
      <c r="M12" s="31"/>
    </row>
    <row r="13" spans="1:13">
      <c r="A13" s="50"/>
      <c r="B13" s="51" t="s">
        <v>6</v>
      </c>
      <c r="C13" s="51">
        <v>39</v>
      </c>
      <c r="D13" s="7"/>
      <c r="E13" s="7">
        <v>7</v>
      </c>
      <c r="F13" s="7">
        <v>16</v>
      </c>
      <c r="G13" s="7">
        <v>3</v>
      </c>
      <c r="H13" s="7">
        <v>5</v>
      </c>
      <c r="I13" s="22">
        <f t="shared" si="1"/>
        <v>31</v>
      </c>
      <c r="J13" s="32"/>
      <c r="K13" s="31">
        <f>J13*I14</f>
        <v>0</v>
      </c>
      <c r="L13" s="32"/>
      <c r="M13" s="31">
        <f t="shared" ref="M13" si="3">L13*I14</f>
        <v>0</v>
      </c>
    </row>
    <row r="14" spans="1:13">
      <c r="A14" s="50"/>
      <c r="B14" s="51"/>
      <c r="C14" s="51"/>
      <c r="D14" s="15">
        <f>D13*C13</f>
        <v>0</v>
      </c>
      <c r="E14" s="15">
        <f>E13*C13</f>
        <v>273</v>
      </c>
      <c r="F14" s="15">
        <f>F13*C13</f>
        <v>624</v>
      </c>
      <c r="G14" s="15">
        <f>G13*C13</f>
        <v>117</v>
      </c>
      <c r="H14" s="15">
        <f>H13*C13</f>
        <v>195</v>
      </c>
      <c r="I14" s="22">
        <f t="shared" si="1"/>
        <v>1209</v>
      </c>
      <c r="J14" s="33"/>
      <c r="K14" s="31"/>
      <c r="L14" s="33"/>
      <c r="M14" s="31"/>
    </row>
    <row r="15" spans="1:13">
      <c r="A15" s="50"/>
      <c r="B15" s="8"/>
      <c r="C15" s="9"/>
      <c r="D15" s="10">
        <f>D12+D14</f>
        <v>12.5</v>
      </c>
      <c r="E15" s="10">
        <f t="shared" ref="E15:H15" si="4">E12+E14</f>
        <v>3.2000000000000455</v>
      </c>
      <c r="F15" s="10">
        <f t="shared" si="4"/>
        <v>4.2999999999997272</v>
      </c>
      <c r="G15" s="10">
        <f t="shared" si="4"/>
        <v>0.25</v>
      </c>
      <c r="H15" s="10">
        <f t="shared" si="4"/>
        <v>1.4500000000000455</v>
      </c>
      <c r="I15" s="22">
        <f t="shared" si="1"/>
        <v>21.699999999999818</v>
      </c>
      <c r="J15" s="34"/>
      <c r="K15" s="31"/>
      <c r="L15" s="34"/>
      <c r="M15" s="31"/>
    </row>
    <row r="16" spans="1:13">
      <c r="A16" s="50"/>
      <c r="B16" s="51" t="s">
        <v>15</v>
      </c>
      <c r="C16" s="51"/>
      <c r="D16" s="7"/>
      <c r="E16" s="7"/>
      <c r="F16" s="7"/>
      <c r="G16" s="7"/>
      <c r="H16" s="7"/>
      <c r="I16" s="22">
        <f t="shared" si="1"/>
        <v>0</v>
      </c>
      <c r="J16" s="32"/>
      <c r="K16" s="31">
        <f t="shared" ref="K16" si="5">J16*I17</f>
        <v>0</v>
      </c>
      <c r="L16" s="32"/>
      <c r="M16" s="31">
        <f t="shared" ref="M16" si="6">L16*I17</f>
        <v>0</v>
      </c>
    </row>
    <row r="17" spans="1:14">
      <c r="A17" s="50"/>
      <c r="B17" s="51"/>
      <c r="C17" s="51"/>
      <c r="D17" s="15">
        <f>D16*C16</f>
        <v>0</v>
      </c>
      <c r="E17" s="15">
        <f>E16*C16</f>
        <v>0</v>
      </c>
      <c r="F17" s="15">
        <f>C16*F16</f>
        <v>0</v>
      </c>
      <c r="G17" s="15">
        <f>G16*C16</f>
        <v>0</v>
      </c>
      <c r="H17" s="15">
        <f>H16*C16</f>
        <v>0</v>
      </c>
      <c r="I17" s="22">
        <f t="shared" si="1"/>
        <v>0</v>
      </c>
      <c r="J17" s="33"/>
      <c r="K17" s="31"/>
      <c r="L17" s="33"/>
      <c r="M17" s="31"/>
      <c r="N17" s="23"/>
    </row>
    <row r="18" spans="1:14">
      <c r="A18" s="50"/>
      <c r="B18" s="8"/>
      <c r="C18" s="9"/>
      <c r="D18" s="10">
        <f>D15+D17</f>
        <v>12.5</v>
      </c>
      <c r="E18" s="10">
        <f t="shared" ref="E18:H18" si="7">E15+E17</f>
        <v>3.2000000000000455</v>
      </c>
      <c r="F18" s="10">
        <f t="shared" si="7"/>
        <v>4.2999999999997272</v>
      </c>
      <c r="G18" s="10">
        <f t="shared" si="7"/>
        <v>0.25</v>
      </c>
      <c r="H18" s="10">
        <f t="shared" si="7"/>
        <v>1.4500000000000455</v>
      </c>
      <c r="I18" s="22">
        <f t="shared" si="1"/>
        <v>21.699999999999818</v>
      </c>
      <c r="J18" s="34"/>
      <c r="K18" s="31"/>
      <c r="L18" s="34"/>
      <c r="M18" s="31"/>
    </row>
    <row r="19" spans="1:14">
      <c r="A19" s="50"/>
      <c r="B19" s="46" t="s">
        <v>14</v>
      </c>
      <c r="C19" s="47"/>
      <c r="D19" s="25">
        <f>D11+D14+D17</f>
        <v>800</v>
      </c>
      <c r="E19" s="25">
        <f t="shared" ref="E19:I19" si="8">E11+E14+E17</f>
        <v>1553</v>
      </c>
      <c r="F19" s="25">
        <f t="shared" si="8"/>
        <v>2224</v>
      </c>
      <c r="G19" s="25">
        <f t="shared" si="8"/>
        <v>1717</v>
      </c>
      <c r="H19" s="25">
        <f t="shared" si="8"/>
        <v>1315</v>
      </c>
      <c r="I19" s="25">
        <f t="shared" si="8"/>
        <v>7609</v>
      </c>
      <c r="J19" s="11">
        <f>K19/I19</f>
        <v>0</v>
      </c>
      <c r="K19" s="12">
        <f>SUM(K10:K18)</f>
        <v>0</v>
      </c>
      <c r="L19" s="11">
        <f>M19/I19</f>
        <v>0</v>
      </c>
      <c r="M19" s="12">
        <f>SUM(M10:M18)</f>
        <v>0</v>
      </c>
    </row>
    <row r="20" spans="1:14">
      <c r="I20" s="13" t="s">
        <v>13</v>
      </c>
      <c r="J20" s="19">
        <f>K20/G3</f>
        <v>1</v>
      </c>
      <c r="K20" s="20">
        <f>G3-K19</f>
        <v>1459.652</v>
      </c>
      <c r="L20" s="19">
        <f>M20/G3</f>
        <v>1</v>
      </c>
      <c r="M20" s="20">
        <f>G3-M19</f>
        <v>1459.652</v>
      </c>
    </row>
  </sheetData>
  <mergeCells count="44">
    <mergeCell ref="K5:K6"/>
    <mergeCell ref="K13:K15"/>
    <mergeCell ref="K7:K9"/>
    <mergeCell ref="B16:B17"/>
    <mergeCell ref="K10:K12"/>
    <mergeCell ref="B5:C6"/>
    <mergeCell ref="I5:I6"/>
    <mergeCell ref="J5:J6"/>
    <mergeCell ref="C16:C17"/>
    <mergeCell ref="J16:J18"/>
    <mergeCell ref="J10:J12"/>
    <mergeCell ref="J13:J15"/>
    <mergeCell ref="D5:H5"/>
    <mergeCell ref="C7:C9"/>
    <mergeCell ref="B10:B11"/>
    <mergeCell ref="J7:J9"/>
    <mergeCell ref="F1:F2"/>
    <mergeCell ref="K1:K4"/>
    <mergeCell ref="A1:C2"/>
    <mergeCell ref="J1:J2"/>
    <mergeCell ref="A3:C4"/>
    <mergeCell ref="J3:J4"/>
    <mergeCell ref="D1:E2"/>
    <mergeCell ref="D3:E4"/>
    <mergeCell ref="A5:A6"/>
    <mergeCell ref="A7:A19"/>
    <mergeCell ref="B19:C19"/>
    <mergeCell ref="K16:K18"/>
    <mergeCell ref="B13:B14"/>
    <mergeCell ref="C13:C14"/>
    <mergeCell ref="C10:C11"/>
    <mergeCell ref="L1:L2"/>
    <mergeCell ref="M1:M4"/>
    <mergeCell ref="L3:L4"/>
    <mergeCell ref="L5:L6"/>
    <mergeCell ref="M5:M6"/>
    <mergeCell ref="L7:L9"/>
    <mergeCell ref="M7:M9"/>
    <mergeCell ref="L10:L12"/>
    <mergeCell ref="M10:M12"/>
    <mergeCell ref="L13:L15"/>
    <mergeCell ref="M13:M15"/>
    <mergeCell ref="L16:L18"/>
    <mergeCell ref="M16:M18"/>
  </mergeCells>
  <phoneticPr fontId="2" type="noConversion"/>
  <pageMargins left="0.23622047244094491" right="0.23622047244094491" top="0.43307086614173229" bottom="0.39370078740157483" header="0.31496062992125984" footer="0.31496062992125984"/>
  <pageSetup paperSize="9" scale="6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40" zoomScale="68" zoomScaleNormal="68" workbookViewId="0">
      <selection activeCell="M151" sqref="M151"/>
    </sheetView>
  </sheetViews>
  <sheetFormatPr defaultColWidth="9.125" defaultRowHeight="25.5"/>
  <cols>
    <col min="1" max="1" width="33.125" style="105" bestFit="1" customWidth="1"/>
    <col min="2" max="2" width="24.75" style="105" bestFit="1" customWidth="1"/>
    <col min="3" max="3" width="23.75" style="105" bestFit="1" customWidth="1"/>
    <col min="4" max="4" width="15.125" style="105" bestFit="1" customWidth="1"/>
    <col min="5" max="6" width="17.625" style="105" bestFit="1" customWidth="1"/>
    <col min="7" max="7" width="13.25" style="105" bestFit="1" customWidth="1"/>
    <col min="8" max="256" width="9.125" style="71"/>
    <col min="257" max="257" width="34.25" style="71" customWidth="1"/>
    <col min="258" max="263" width="11.375" style="71" customWidth="1"/>
    <col min="264" max="512" width="9.125" style="71"/>
    <col min="513" max="513" width="34.25" style="71" customWidth="1"/>
    <col min="514" max="519" width="11.375" style="71" customWidth="1"/>
    <col min="520" max="768" width="9.125" style="71"/>
    <col min="769" max="769" width="34.25" style="71" customWidth="1"/>
    <col min="770" max="775" width="11.375" style="71" customWidth="1"/>
    <col min="776" max="1024" width="9.125" style="71"/>
    <col min="1025" max="1025" width="34.25" style="71" customWidth="1"/>
    <col min="1026" max="1031" width="11.375" style="71" customWidth="1"/>
    <col min="1032" max="1280" width="9.125" style="71"/>
    <col min="1281" max="1281" width="34.25" style="71" customWidth="1"/>
    <col min="1282" max="1287" width="11.375" style="71" customWidth="1"/>
    <col min="1288" max="1536" width="9.125" style="71"/>
    <col min="1537" max="1537" width="34.25" style="71" customWidth="1"/>
    <col min="1538" max="1543" width="11.375" style="71" customWidth="1"/>
    <col min="1544" max="1792" width="9.125" style="71"/>
    <col min="1793" max="1793" width="34.25" style="71" customWidth="1"/>
    <col min="1794" max="1799" width="11.375" style="71" customWidth="1"/>
    <col min="1800" max="2048" width="9.125" style="71"/>
    <col min="2049" max="2049" width="34.25" style="71" customWidth="1"/>
    <col min="2050" max="2055" width="11.375" style="71" customWidth="1"/>
    <col min="2056" max="2304" width="9.125" style="71"/>
    <col min="2305" max="2305" width="34.25" style="71" customWidth="1"/>
    <col min="2306" max="2311" width="11.375" style="71" customWidth="1"/>
    <col min="2312" max="2560" width="9.125" style="71"/>
    <col min="2561" max="2561" width="34.25" style="71" customWidth="1"/>
    <col min="2562" max="2567" width="11.375" style="71" customWidth="1"/>
    <col min="2568" max="2816" width="9.125" style="71"/>
    <col min="2817" max="2817" width="34.25" style="71" customWidth="1"/>
    <col min="2818" max="2823" width="11.375" style="71" customWidth="1"/>
    <col min="2824" max="3072" width="9.125" style="71"/>
    <col min="3073" max="3073" width="34.25" style="71" customWidth="1"/>
    <col min="3074" max="3079" width="11.375" style="71" customWidth="1"/>
    <col min="3080" max="3328" width="9.125" style="71"/>
    <col min="3329" max="3329" width="34.25" style="71" customWidth="1"/>
    <col min="3330" max="3335" width="11.375" style="71" customWidth="1"/>
    <col min="3336" max="3584" width="9.125" style="71"/>
    <col min="3585" max="3585" width="34.25" style="71" customWidth="1"/>
    <col min="3586" max="3591" width="11.375" style="71" customWidth="1"/>
    <col min="3592" max="3840" width="9.125" style="71"/>
    <col min="3841" max="3841" width="34.25" style="71" customWidth="1"/>
    <col min="3842" max="3847" width="11.375" style="71" customWidth="1"/>
    <col min="3848" max="4096" width="9.125" style="71"/>
    <col min="4097" max="4097" width="34.25" style="71" customWidth="1"/>
    <col min="4098" max="4103" width="11.375" style="71" customWidth="1"/>
    <col min="4104" max="4352" width="9.125" style="71"/>
    <col min="4353" max="4353" width="34.25" style="71" customWidth="1"/>
    <col min="4354" max="4359" width="11.375" style="71" customWidth="1"/>
    <col min="4360" max="4608" width="9.125" style="71"/>
    <col min="4609" max="4609" width="34.25" style="71" customWidth="1"/>
    <col min="4610" max="4615" width="11.375" style="71" customWidth="1"/>
    <col min="4616" max="4864" width="9.125" style="71"/>
    <col min="4865" max="4865" width="34.25" style="71" customWidth="1"/>
    <col min="4866" max="4871" width="11.375" style="71" customWidth="1"/>
    <col min="4872" max="5120" width="9.125" style="71"/>
    <col min="5121" max="5121" width="34.25" style="71" customWidth="1"/>
    <col min="5122" max="5127" width="11.375" style="71" customWidth="1"/>
    <col min="5128" max="5376" width="9.125" style="71"/>
    <col min="5377" max="5377" width="34.25" style="71" customWidth="1"/>
    <col min="5378" max="5383" width="11.375" style="71" customWidth="1"/>
    <col min="5384" max="5632" width="9.125" style="71"/>
    <col min="5633" max="5633" width="34.25" style="71" customWidth="1"/>
    <col min="5634" max="5639" width="11.375" style="71" customWidth="1"/>
    <col min="5640" max="5888" width="9.125" style="71"/>
    <col min="5889" max="5889" width="34.25" style="71" customWidth="1"/>
    <col min="5890" max="5895" width="11.375" style="71" customWidth="1"/>
    <col min="5896" max="6144" width="9.125" style="71"/>
    <col min="6145" max="6145" width="34.25" style="71" customWidth="1"/>
    <col min="6146" max="6151" width="11.375" style="71" customWidth="1"/>
    <col min="6152" max="6400" width="9.125" style="71"/>
    <col min="6401" max="6401" width="34.25" style="71" customWidth="1"/>
    <col min="6402" max="6407" width="11.375" style="71" customWidth="1"/>
    <col min="6408" max="6656" width="9.125" style="71"/>
    <col min="6657" max="6657" width="34.25" style="71" customWidth="1"/>
    <col min="6658" max="6663" width="11.375" style="71" customWidth="1"/>
    <col min="6664" max="6912" width="9.125" style="71"/>
    <col min="6913" max="6913" width="34.25" style="71" customWidth="1"/>
    <col min="6914" max="6919" width="11.375" style="71" customWidth="1"/>
    <col min="6920" max="7168" width="9.125" style="71"/>
    <col min="7169" max="7169" width="34.25" style="71" customWidth="1"/>
    <col min="7170" max="7175" width="11.375" style="71" customWidth="1"/>
    <col min="7176" max="7424" width="9.125" style="71"/>
    <col min="7425" max="7425" width="34.25" style="71" customWidth="1"/>
    <col min="7426" max="7431" width="11.375" style="71" customWidth="1"/>
    <col min="7432" max="7680" width="9.125" style="71"/>
    <col min="7681" max="7681" width="34.25" style="71" customWidth="1"/>
    <col min="7682" max="7687" width="11.375" style="71" customWidth="1"/>
    <col min="7688" max="7936" width="9.125" style="71"/>
    <col min="7937" max="7937" width="34.25" style="71" customWidth="1"/>
    <col min="7938" max="7943" width="11.375" style="71" customWidth="1"/>
    <col min="7944" max="8192" width="9.125" style="71"/>
    <col min="8193" max="8193" width="34.25" style="71" customWidth="1"/>
    <col min="8194" max="8199" width="11.375" style="71" customWidth="1"/>
    <col min="8200" max="8448" width="9.125" style="71"/>
    <col min="8449" max="8449" width="34.25" style="71" customWidth="1"/>
    <col min="8450" max="8455" width="11.375" style="71" customWidth="1"/>
    <col min="8456" max="8704" width="9.125" style="71"/>
    <col min="8705" max="8705" width="34.25" style="71" customWidth="1"/>
    <col min="8706" max="8711" width="11.375" style="71" customWidth="1"/>
    <col min="8712" max="8960" width="9.125" style="71"/>
    <col min="8961" max="8961" width="34.25" style="71" customWidth="1"/>
    <col min="8962" max="8967" width="11.375" style="71" customWidth="1"/>
    <col min="8968" max="9216" width="9.125" style="71"/>
    <col min="9217" max="9217" width="34.25" style="71" customWidth="1"/>
    <col min="9218" max="9223" width="11.375" style="71" customWidth="1"/>
    <col min="9224" max="9472" width="9.125" style="71"/>
    <col min="9473" max="9473" width="34.25" style="71" customWidth="1"/>
    <col min="9474" max="9479" width="11.375" style="71" customWidth="1"/>
    <col min="9480" max="9728" width="9.125" style="71"/>
    <col min="9729" max="9729" width="34.25" style="71" customWidth="1"/>
    <col min="9730" max="9735" width="11.375" style="71" customWidth="1"/>
    <col min="9736" max="9984" width="9.125" style="71"/>
    <col min="9985" max="9985" width="34.25" style="71" customWidth="1"/>
    <col min="9986" max="9991" width="11.375" style="71" customWidth="1"/>
    <col min="9992" max="10240" width="9.125" style="71"/>
    <col min="10241" max="10241" width="34.25" style="71" customWidth="1"/>
    <col min="10242" max="10247" width="11.375" style="71" customWidth="1"/>
    <col min="10248" max="10496" width="9.125" style="71"/>
    <col min="10497" max="10497" width="34.25" style="71" customWidth="1"/>
    <col min="10498" max="10503" width="11.375" style="71" customWidth="1"/>
    <col min="10504" max="10752" width="9.125" style="71"/>
    <col min="10753" max="10753" width="34.25" style="71" customWidth="1"/>
    <col min="10754" max="10759" width="11.375" style="71" customWidth="1"/>
    <col min="10760" max="11008" width="9.125" style="71"/>
    <col min="11009" max="11009" width="34.25" style="71" customWidth="1"/>
    <col min="11010" max="11015" width="11.375" style="71" customWidth="1"/>
    <col min="11016" max="11264" width="9.125" style="71"/>
    <col min="11265" max="11265" width="34.25" style="71" customWidth="1"/>
    <col min="11266" max="11271" width="11.375" style="71" customWidth="1"/>
    <col min="11272" max="11520" width="9.125" style="71"/>
    <col min="11521" max="11521" width="34.25" style="71" customWidth="1"/>
    <col min="11522" max="11527" width="11.375" style="71" customWidth="1"/>
    <col min="11528" max="11776" width="9.125" style="71"/>
    <col min="11777" max="11777" width="34.25" style="71" customWidth="1"/>
    <col min="11778" max="11783" width="11.375" style="71" customWidth="1"/>
    <col min="11784" max="12032" width="9.125" style="71"/>
    <col min="12033" max="12033" width="34.25" style="71" customWidth="1"/>
    <col min="12034" max="12039" width="11.375" style="71" customWidth="1"/>
    <col min="12040" max="12288" width="9.125" style="71"/>
    <col min="12289" max="12289" width="34.25" style="71" customWidth="1"/>
    <col min="12290" max="12295" width="11.375" style="71" customWidth="1"/>
    <col min="12296" max="12544" width="9.125" style="71"/>
    <col min="12545" max="12545" width="34.25" style="71" customWidth="1"/>
    <col min="12546" max="12551" width="11.375" style="71" customWidth="1"/>
    <col min="12552" max="12800" width="9.125" style="71"/>
    <col min="12801" max="12801" width="34.25" style="71" customWidth="1"/>
    <col min="12802" max="12807" width="11.375" style="71" customWidth="1"/>
    <col min="12808" max="13056" width="9.125" style="71"/>
    <col min="13057" max="13057" width="34.25" style="71" customWidth="1"/>
    <col min="13058" max="13063" width="11.375" style="71" customWidth="1"/>
    <col min="13064" max="13312" width="9.125" style="71"/>
    <col min="13313" max="13313" width="34.25" style="71" customWidth="1"/>
    <col min="13314" max="13319" width="11.375" style="71" customWidth="1"/>
    <col min="13320" max="13568" width="9.125" style="71"/>
    <col min="13569" max="13569" width="34.25" style="71" customWidth="1"/>
    <col min="13570" max="13575" width="11.375" style="71" customWidth="1"/>
    <col min="13576" max="13824" width="9.125" style="71"/>
    <col min="13825" max="13825" width="34.25" style="71" customWidth="1"/>
    <col min="13826" max="13831" width="11.375" style="71" customWidth="1"/>
    <col min="13832" max="14080" width="9.125" style="71"/>
    <col min="14081" max="14081" width="34.25" style="71" customWidth="1"/>
    <col min="14082" max="14087" width="11.375" style="71" customWidth="1"/>
    <col min="14088" max="14336" width="9.125" style="71"/>
    <col min="14337" max="14337" width="34.25" style="71" customWidth="1"/>
    <col min="14338" max="14343" width="11.375" style="71" customWidth="1"/>
    <col min="14344" max="14592" width="9.125" style="71"/>
    <col min="14593" max="14593" width="34.25" style="71" customWidth="1"/>
    <col min="14594" max="14599" width="11.375" style="71" customWidth="1"/>
    <col min="14600" max="14848" width="9.125" style="71"/>
    <col min="14849" max="14849" width="34.25" style="71" customWidth="1"/>
    <col min="14850" max="14855" width="11.375" style="71" customWidth="1"/>
    <col min="14856" max="15104" width="9.125" style="71"/>
    <col min="15105" max="15105" width="34.25" style="71" customWidth="1"/>
    <col min="15106" max="15111" width="11.375" style="71" customWidth="1"/>
    <col min="15112" max="15360" width="9.125" style="71"/>
    <col min="15361" max="15361" width="34.25" style="71" customWidth="1"/>
    <col min="15362" max="15367" width="11.375" style="71" customWidth="1"/>
    <col min="15368" max="15616" width="9.125" style="71"/>
    <col min="15617" max="15617" width="34.25" style="71" customWidth="1"/>
    <col min="15618" max="15623" width="11.375" style="71" customWidth="1"/>
    <col min="15624" max="15872" width="9.125" style="71"/>
    <col min="15873" max="15873" width="34.25" style="71" customWidth="1"/>
    <col min="15874" max="15879" width="11.375" style="71" customWidth="1"/>
    <col min="15880" max="16128" width="9.125" style="71"/>
    <col min="16129" max="16129" width="34.25" style="71" customWidth="1"/>
    <col min="16130" max="16135" width="11.375" style="71" customWidth="1"/>
    <col min="16136" max="16384" width="9.125" style="71"/>
  </cols>
  <sheetData>
    <row r="1" spans="1:7">
      <c r="A1" s="69" t="s">
        <v>21</v>
      </c>
      <c r="B1" s="70"/>
      <c r="C1" s="70"/>
      <c r="D1" s="70"/>
      <c r="E1" s="70"/>
      <c r="F1" s="70"/>
      <c r="G1" s="70"/>
    </row>
    <row r="2" spans="1:7">
      <c r="A2" s="72" t="s">
        <v>22</v>
      </c>
      <c r="B2" s="70"/>
      <c r="C2" s="70"/>
      <c r="D2" s="70"/>
      <c r="E2" s="70"/>
      <c r="F2" s="70"/>
      <c r="G2" s="70"/>
    </row>
    <row r="3" spans="1:7" ht="26.25" thickBot="1">
      <c r="A3" s="72" t="s">
        <v>44</v>
      </c>
      <c r="B3" s="70"/>
      <c r="C3" s="70"/>
      <c r="D3" s="70"/>
      <c r="E3" s="70"/>
      <c r="F3" s="70"/>
      <c r="G3" s="70"/>
    </row>
    <row r="4" spans="1:7" ht="26.25" thickBot="1">
      <c r="A4" s="73"/>
      <c r="B4" s="74"/>
      <c r="C4" s="74"/>
      <c r="D4" s="74"/>
      <c r="E4" s="74"/>
      <c r="F4" s="74"/>
      <c r="G4" s="74"/>
    </row>
    <row r="5" spans="1:7" ht="26.25" thickBot="1">
      <c r="A5" s="75"/>
      <c r="B5" s="75" t="s">
        <v>27</v>
      </c>
      <c r="C5" s="75" t="s">
        <v>45</v>
      </c>
      <c r="D5" s="75" t="s">
        <v>38</v>
      </c>
      <c r="E5" s="75"/>
      <c r="F5" s="75"/>
      <c r="G5" s="75"/>
    </row>
    <row r="6" spans="1:7" ht="26.25" thickBot="1">
      <c r="A6" s="76" t="s">
        <v>24</v>
      </c>
      <c r="B6" s="76" t="s">
        <v>32</v>
      </c>
      <c r="C6" s="76" t="s">
        <v>33</v>
      </c>
      <c r="D6" s="76" t="s">
        <v>34</v>
      </c>
      <c r="E6" s="76" t="s">
        <v>19</v>
      </c>
      <c r="F6" s="76" t="s">
        <v>20</v>
      </c>
      <c r="G6" s="76" t="s">
        <v>25</v>
      </c>
    </row>
    <row r="7" spans="1:7">
      <c r="A7" s="77" t="s">
        <v>46</v>
      </c>
      <c r="B7" s="78">
        <v>0</v>
      </c>
      <c r="C7" s="78">
        <v>5</v>
      </c>
      <c r="D7" s="78">
        <v>0</v>
      </c>
      <c r="E7" s="78">
        <v>0</v>
      </c>
      <c r="F7" s="78">
        <v>0</v>
      </c>
      <c r="G7" s="78">
        <f>SUM($B$7:$F$7)</f>
        <v>5</v>
      </c>
    </row>
    <row r="8" spans="1:7">
      <c r="A8" s="79" t="s">
        <v>47</v>
      </c>
      <c r="B8" s="80">
        <v>0</v>
      </c>
      <c r="C8" s="80">
        <v>0</v>
      </c>
      <c r="D8" s="80">
        <v>0</v>
      </c>
      <c r="E8" s="80">
        <v>7</v>
      </c>
      <c r="F8" s="80">
        <v>7</v>
      </c>
      <c r="G8" s="80">
        <f>SUM($B$8:$F$8)</f>
        <v>14</v>
      </c>
    </row>
    <row r="9" spans="1:7" ht="26.25" thickBot="1">
      <c r="A9" s="81" t="s">
        <v>48</v>
      </c>
      <c r="B9" s="82">
        <v>0</v>
      </c>
      <c r="C9" s="82">
        <v>0</v>
      </c>
      <c r="D9" s="82">
        <v>11</v>
      </c>
      <c r="E9" s="82">
        <v>0</v>
      </c>
      <c r="F9" s="82">
        <v>0</v>
      </c>
      <c r="G9" s="82">
        <f>SUM($B$9:$F$9)</f>
        <v>11</v>
      </c>
    </row>
    <row r="10" spans="1:7" ht="26.25" thickBot="1">
      <c r="A10" s="83" t="s">
        <v>25</v>
      </c>
      <c r="B10" s="84">
        <f>SUM($B$7:$B$9)</f>
        <v>0</v>
      </c>
      <c r="C10" s="84">
        <f>SUM($C$7:$C$9)</f>
        <v>5</v>
      </c>
      <c r="D10" s="84">
        <f>SUM($D$7:$D$9)</f>
        <v>11</v>
      </c>
      <c r="E10" s="84">
        <f>SUM($E$7:$E$9)</f>
        <v>7</v>
      </c>
      <c r="F10" s="84">
        <f>SUM($F$7:$F$9)</f>
        <v>7</v>
      </c>
      <c r="G10" s="84">
        <f>SUM($B$10:$F$10)</f>
        <v>30</v>
      </c>
    </row>
    <row r="11" spans="1:7" ht="26.25" thickBot="1">
      <c r="A11" s="73"/>
      <c r="B11" s="74"/>
      <c r="C11" s="74"/>
      <c r="D11" s="74"/>
      <c r="E11" s="74"/>
      <c r="F11" s="74"/>
      <c r="G11" s="74"/>
    </row>
    <row r="12" spans="1:7" ht="26.25" thickBot="1">
      <c r="A12" s="75"/>
      <c r="B12" s="75" t="s">
        <v>28</v>
      </c>
      <c r="C12" s="75" t="s">
        <v>49</v>
      </c>
      <c r="D12" s="75" t="s">
        <v>50</v>
      </c>
      <c r="E12" s="75"/>
      <c r="F12" s="75"/>
      <c r="G12" s="75"/>
    </row>
    <row r="13" spans="1:7" ht="26.25" thickBot="1">
      <c r="A13" s="76" t="s">
        <v>24</v>
      </c>
      <c r="B13" s="76" t="s">
        <v>32</v>
      </c>
      <c r="C13" s="76" t="s">
        <v>33</v>
      </c>
      <c r="D13" s="76" t="s">
        <v>34</v>
      </c>
      <c r="E13" s="76" t="s">
        <v>19</v>
      </c>
      <c r="F13" s="76" t="s">
        <v>20</v>
      </c>
      <c r="G13" s="76" t="s">
        <v>25</v>
      </c>
    </row>
    <row r="14" spans="1:7" ht="26.25" thickBot="1">
      <c r="A14" s="85" t="s">
        <v>51</v>
      </c>
      <c r="B14" s="86">
        <v>39</v>
      </c>
      <c r="C14" s="86">
        <v>64</v>
      </c>
      <c r="D14" s="86">
        <v>104</v>
      </c>
      <c r="E14" s="86">
        <v>95</v>
      </c>
      <c r="F14" s="86">
        <v>67</v>
      </c>
      <c r="G14" s="86">
        <f>SUM($B$14:$F$14)</f>
        <v>369</v>
      </c>
    </row>
    <row r="15" spans="1:7" ht="26.25" thickBot="1">
      <c r="A15" s="83" t="s">
        <v>25</v>
      </c>
      <c r="B15" s="84">
        <f>SUM($B$14:$B$14)</f>
        <v>39</v>
      </c>
      <c r="C15" s="84">
        <f>SUM($C$14:$C$14)</f>
        <v>64</v>
      </c>
      <c r="D15" s="84">
        <f>SUM($D$14:$D$14)</f>
        <v>104</v>
      </c>
      <c r="E15" s="84">
        <f>SUM($E$14:$E$14)</f>
        <v>95</v>
      </c>
      <c r="F15" s="84">
        <f>SUM($F$14:$F$14)</f>
        <v>67</v>
      </c>
      <c r="G15" s="84">
        <f>SUM($B$15:$F$15)</f>
        <v>369</v>
      </c>
    </row>
    <row r="16" spans="1:7" ht="26.25" thickBot="1">
      <c r="A16" s="73"/>
      <c r="B16" s="74"/>
      <c r="C16" s="74"/>
      <c r="D16" s="74"/>
      <c r="E16" s="74"/>
      <c r="F16" s="74"/>
      <c r="G16" s="74"/>
    </row>
    <row r="17" spans="1:7" ht="26.25" thickBot="1">
      <c r="A17" s="75"/>
      <c r="B17" s="75" t="s">
        <v>28</v>
      </c>
      <c r="C17" s="75" t="s">
        <v>52</v>
      </c>
      <c r="D17" s="75" t="s">
        <v>50</v>
      </c>
      <c r="E17" s="75"/>
      <c r="F17" s="75"/>
      <c r="G17" s="75"/>
    </row>
    <row r="18" spans="1:7" ht="26.25" thickBot="1">
      <c r="A18" s="76" t="s">
        <v>24</v>
      </c>
      <c r="B18" s="76" t="s">
        <v>32</v>
      </c>
      <c r="C18" s="76" t="s">
        <v>33</v>
      </c>
      <c r="D18" s="76" t="s">
        <v>34</v>
      </c>
      <c r="E18" s="76" t="s">
        <v>19</v>
      </c>
      <c r="F18" s="76" t="s">
        <v>20</v>
      </c>
      <c r="G18" s="76" t="s">
        <v>25</v>
      </c>
    </row>
    <row r="19" spans="1:7" ht="26.25" thickBot="1">
      <c r="A19" s="85" t="s">
        <v>51</v>
      </c>
      <c r="B19" s="86">
        <v>16</v>
      </c>
      <c r="C19" s="86">
        <v>24</v>
      </c>
      <c r="D19" s="86">
        <v>46</v>
      </c>
      <c r="E19" s="86">
        <v>59</v>
      </c>
      <c r="F19" s="86">
        <v>55</v>
      </c>
      <c r="G19" s="86">
        <f>SUM($B$19:$F$19)</f>
        <v>200</v>
      </c>
    </row>
    <row r="20" spans="1:7" ht="26.25" thickBot="1">
      <c r="A20" s="83" t="s">
        <v>25</v>
      </c>
      <c r="B20" s="84">
        <f>SUM($B$19:$B$19)</f>
        <v>16</v>
      </c>
      <c r="C20" s="84">
        <f>SUM($C$19:$C$19)</f>
        <v>24</v>
      </c>
      <c r="D20" s="84">
        <f>SUM($D$19:$D$19)</f>
        <v>46</v>
      </c>
      <c r="E20" s="84">
        <f>SUM($E$19:$E$19)</f>
        <v>59</v>
      </c>
      <c r="F20" s="84">
        <f>SUM($F$19:$F$19)</f>
        <v>55</v>
      </c>
      <c r="G20" s="84">
        <f>SUM($B$20:$F$20)</f>
        <v>200</v>
      </c>
    </row>
    <row r="21" spans="1:7" ht="26.25" thickBot="1">
      <c r="A21" s="73"/>
      <c r="B21" s="74"/>
      <c r="C21" s="74"/>
      <c r="D21" s="74"/>
      <c r="E21" s="74"/>
      <c r="F21" s="74"/>
      <c r="G21" s="74"/>
    </row>
    <row r="22" spans="1:7" ht="26.25" thickBot="1">
      <c r="A22" s="75"/>
      <c r="B22" s="75" t="s">
        <v>23</v>
      </c>
      <c r="C22" s="75" t="s">
        <v>53</v>
      </c>
      <c r="D22" s="75" t="s">
        <v>39</v>
      </c>
      <c r="E22" s="75"/>
      <c r="F22" s="75"/>
      <c r="G22" s="75"/>
    </row>
    <row r="23" spans="1:7" ht="26.25" thickBot="1">
      <c r="A23" s="76" t="s">
        <v>24</v>
      </c>
      <c r="B23" s="76" t="s">
        <v>32</v>
      </c>
      <c r="C23" s="76" t="s">
        <v>33</v>
      </c>
      <c r="D23" s="76" t="s">
        <v>34</v>
      </c>
      <c r="E23" s="76" t="s">
        <v>19</v>
      </c>
      <c r="F23" s="76" t="s">
        <v>20</v>
      </c>
      <c r="G23" s="76" t="s">
        <v>25</v>
      </c>
    </row>
    <row r="24" spans="1:7" ht="26.25" thickBot="1">
      <c r="A24" s="85" t="s">
        <v>51</v>
      </c>
      <c r="B24" s="86">
        <v>2</v>
      </c>
      <c r="C24" s="86">
        <v>4</v>
      </c>
      <c r="D24" s="86">
        <v>3</v>
      </c>
      <c r="E24" s="86">
        <v>1</v>
      </c>
      <c r="F24" s="86">
        <v>3</v>
      </c>
      <c r="G24" s="86">
        <f>SUM($B$24:$F$24)</f>
        <v>13</v>
      </c>
    </row>
    <row r="25" spans="1:7" ht="26.25" thickBot="1">
      <c r="A25" s="83" t="s">
        <v>25</v>
      </c>
      <c r="B25" s="84">
        <f>SUM($B$24:$B$24)</f>
        <v>2</v>
      </c>
      <c r="C25" s="84">
        <f>SUM($C$24:$C$24)</f>
        <v>4</v>
      </c>
      <c r="D25" s="84">
        <f>SUM($D$24:$D$24)</f>
        <v>3</v>
      </c>
      <c r="E25" s="84">
        <f>SUM($E$24:$E$24)</f>
        <v>1</v>
      </c>
      <c r="F25" s="84">
        <f>SUM($F$24:$F$24)</f>
        <v>3</v>
      </c>
      <c r="G25" s="84">
        <f>SUM($B$25:$F$25)</f>
        <v>13</v>
      </c>
    </row>
    <row r="26" spans="1:7" ht="26.25" thickBot="1">
      <c r="A26" s="73"/>
      <c r="B26" s="74"/>
      <c r="C26" s="74"/>
      <c r="D26" s="74"/>
      <c r="E26" s="74"/>
      <c r="F26" s="74"/>
      <c r="G26" s="74"/>
    </row>
    <row r="27" spans="1:7" ht="26.25" thickBot="1">
      <c r="A27" s="75"/>
      <c r="B27" s="75" t="s">
        <v>26</v>
      </c>
      <c r="C27" s="75" t="s">
        <v>54</v>
      </c>
      <c r="D27" s="75" t="s">
        <v>35</v>
      </c>
      <c r="E27" s="75"/>
      <c r="F27" s="75"/>
      <c r="G27" s="75"/>
    </row>
    <row r="28" spans="1:7" ht="26.25" thickBot="1">
      <c r="A28" s="76" t="s">
        <v>24</v>
      </c>
      <c r="B28" s="76" t="s">
        <v>32</v>
      </c>
      <c r="C28" s="76" t="s">
        <v>33</v>
      </c>
      <c r="D28" s="76" t="s">
        <v>34</v>
      </c>
      <c r="E28" s="76" t="s">
        <v>19</v>
      </c>
      <c r="F28" s="76" t="s">
        <v>20</v>
      </c>
      <c r="G28" s="76" t="s">
        <v>25</v>
      </c>
    </row>
    <row r="29" spans="1:7" ht="26.25" thickBot="1">
      <c r="A29" s="85" t="s">
        <v>51</v>
      </c>
      <c r="B29" s="86">
        <v>113</v>
      </c>
      <c r="C29" s="86">
        <v>225</v>
      </c>
      <c r="D29" s="86">
        <v>318</v>
      </c>
      <c r="E29" s="86">
        <v>230</v>
      </c>
      <c r="F29" s="86">
        <v>215</v>
      </c>
      <c r="G29" s="86">
        <f>SUM($B$29:$F$29)</f>
        <v>1101</v>
      </c>
    </row>
    <row r="30" spans="1:7" ht="26.25" thickBot="1">
      <c r="A30" s="83" t="s">
        <v>25</v>
      </c>
      <c r="B30" s="84">
        <f>SUM($B$29:$B$29)</f>
        <v>113</v>
      </c>
      <c r="C30" s="84">
        <f>SUM($C$29:$C$29)</f>
        <v>225</v>
      </c>
      <c r="D30" s="84">
        <f>SUM($D$29:$D$29)</f>
        <v>318</v>
      </c>
      <c r="E30" s="84">
        <f>SUM($E$29:$E$29)</f>
        <v>230</v>
      </c>
      <c r="F30" s="84">
        <f>SUM($F$29:$F$29)</f>
        <v>215</v>
      </c>
      <c r="G30" s="84">
        <f>SUM($B$30:$F$30)</f>
        <v>1101</v>
      </c>
    </row>
    <row r="31" spans="1:7" ht="26.25" thickBot="1">
      <c r="A31" s="73"/>
      <c r="B31" s="74"/>
      <c r="C31" s="74"/>
      <c r="D31" s="74"/>
      <c r="E31" s="74"/>
      <c r="F31" s="74"/>
      <c r="G31" s="74"/>
    </row>
    <row r="32" spans="1:7" ht="26.25" thickBot="1">
      <c r="A32" s="75"/>
      <c r="B32" s="75" t="s">
        <v>26</v>
      </c>
      <c r="C32" s="75" t="s">
        <v>55</v>
      </c>
      <c r="D32" s="75" t="s">
        <v>35</v>
      </c>
      <c r="E32" s="75"/>
      <c r="F32" s="75"/>
      <c r="G32" s="75"/>
    </row>
    <row r="33" spans="1:7" ht="26.25" thickBot="1">
      <c r="A33" s="76" t="s">
        <v>24</v>
      </c>
      <c r="B33" s="76" t="s">
        <v>32</v>
      </c>
      <c r="C33" s="76" t="s">
        <v>33</v>
      </c>
      <c r="D33" s="76" t="s">
        <v>34</v>
      </c>
      <c r="E33" s="76" t="s">
        <v>19</v>
      </c>
      <c r="F33" s="76" t="s">
        <v>20</v>
      </c>
      <c r="G33" s="76" t="s">
        <v>25</v>
      </c>
    </row>
    <row r="34" spans="1:7" ht="26.25" thickBot="1">
      <c r="A34" s="85" t="s">
        <v>51</v>
      </c>
      <c r="B34" s="86">
        <v>97</v>
      </c>
      <c r="C34" s="86">
        <v>179</v>
      </c>
      <c r="D34" s="86">
        <v>264</v>
      </c>
      <c r="E34" s="86">
        <v>181</v>
      </c>
      <c r="F34" s="86">
        <v>160</v>
      </c>
      <c r="G34" s="86">
        <f>SUM($B$34:$F$34)</f>
        <v>881</v>
      </c>
    </row>
    <row r="35" spans="1:7" ht="26.25" thickBot="1">
      <c r="A35" s="83" t="s">
        <v>25</v>
      </c>
      <c r="B35" s="84">
        <f>SUM($B$34:$B$34)</f>
        <v>97</v>
      </c>
      <c r="C35" s="84">
        <f>SUM($C$34:$C$34)</f>
        <v>179</v>
      </c>
      <c r="D35" s="84">
        <f>SUM($D$34:$D$34)</f>
        <v>264</v>
      </c>
      <c r="E35" s="84">
        <f>SUM($E$34:$E$34)</f>
        <v>181</v>
      </c>
      <c r="F35" s="84">
        <f>SUM($F$34:$F$34)</f>
        <v>160</v>
      </c>
      <c r="G35" s="84">
        <f>SUM($B$35:$F$35)</f>
        <v>881</v>
      </c>
    </row>
    <row r="36" spans="1:7" ht="26.25" thickBot="1">
      <c r="A36" s="73"/>
      <c r="B36" s="74"/>
      <c r="C36" s="74"/>
      <c r="D36" s="74"/>
      <c r="E36" s="74"/>
      <c r="F36" s="74"/>
      <c r="G36" s="74"/>
    </row>
    <row r="37" spans="1:7" ht="26.25" thickBot="1">
      <c r="A37" s="75"/>
      <c r="B37" s="75" t="s">
        <v>26</v>
      </c>
      <c r="C37" s="75" t="s">
        <v>56</v>
      </c>
      <c r="D37" s="75" t="s">
        <v>35</v>
      </c>
      <c r="E37" s="75"/>
      <c r="F37" s="75"/>
      <c r="G37" s="75"/>
    </row>
    <row r="38" spans="1:7" ht="26.25" thickBot="1">
      <c r="A38" s="76" t="s">
        <v>24</v>
      </c>
      <c r="B38" s="76" t="s">
        <v>32</v>
      </c>
      <c r="C38" s="76" t="s">
        <v>33</v>
      </c>
      <c r="D38" s="76" t="s">
        <v>34</v>
      </c>
      <c r="E38" s="76" t="s">
        <v>19</v>
      </c>
      <c r="F38" s="76" t="s">
        <v>20</v>
      </c>
      <c r="G38" s="76" t="s">
        <v>25</v>
      </c>
    </row>
    <row r="39" spans="1:7" ht="26.25" thickBot="1">
      <c r="A39" s="85" t="s">
        <v>51</v>
      </c>
      <c r="B39" s="86">
        <v>55</v>
      </c>
      <c r="C39" s="86">
        <v>113</v>
      </c>
      <c r="D39" s="86">
        <v>160</v>
      </c>
      <c r="E39" s="86">
        <v>112</v>
      </c>
      <c r="F39" s="86">
        <v>103</v>
      </c>
      <c r="G39" s="86">
        <f>SUM($B$39:$F$39)</f>
        <v>543</v>
      </c>
    </row>
    <row r="40" spans="1:7" ht="26.25" thickBot="1">
      <c r="A40" s="83" t="s">
        <v>25</v>
      </c>
      <c r="B40" s="84">
        <f>SUM($B$39:$B$39)</f>
        <v>55</v>
      </c>
      <c r="C40" s="84">
        <f>SUM($C$39:$C$39)</f>
        <v>113</v>
      </c>
      <c r="D40" s="84">
        <f>SUM($D$39:$D$39)</f>
        <v>160</v>
      </c>
      <c r="E40" s="84">
        <f>SUM($E$39:$E$39)</f>
        <v>112</v>
      </c>
      <c r="F40" s="84">
        <f>SUM($F$39:$F$39)</f>
        <v>103</v>
      </c>
      <c r="G40" s="84">
        <f>SUM($B$40:$F$40)</f>
        <v>543</v>
      </c>
    </row>
    <row r="41" spans="1:7" ht="26.25" thickBot="1">
      <c r="A41" s="73"/>
      <c r="B41" s="74"/>
      <c r="C41" s="74"/>
      <c r="D41" s="74"/>
      <c r="E41" s="74"/>
      <c r="F41" s="74"/>
      <c r="G41" s="74"/>
    </row>
    <row r="42" spans="1:7" ht="26.25" thickBot="1">
      <c r="A42" s="87" t="s">
        <v>25</v>
      </c>
      <c r="B42" s="88"/>
      <c r="C42" s="88"/>
      <c r="D42" s="88"/>
      <c r="E42" s="88"/>
      <c r="F42" s="88"/>
      <c r="G42" s="88"/>
    </row>
    <row r="43" spans="1:7" ht="26.25" thickBot="1">
      <c r="A43" s="89" t="s">
        <v>24</v>
      </c>
      <c r="B43" s="89" t="s">
        <v>32</v>
      </c>
      <c r="C43" s="89" t="s">
        <v>33</v>
      </c>
      <c r="D43" s="89" t="s">
        <v>34</v>
      </c>
      <c r="E43" s="89" t="s">
        <v>19</v>
      </c>
      <c r="F43" s="89" t="s">
        <v>20</v>
      </c>
      <c r="G43" s="89" t="s">
        <v>25</v>
      </c>
    </row>
    <row r="44" spans="1:7" ht="26.25" thickBot="1">
      <c r="A44" s="88" t="s">
        <v>51</v>
      </c>
      <c r="B44" s="90">
        <v>265</v>
      </c>
      <c r="C44" s="90">
        <v>517</v>
      </c>
      <c r="D44" s="90">
        <v>742</v>
      </c>
      <c r="E44" s="90">
        <v>523</v>
      </c>
      <c r="F44" s="90">
        <v>478</v>
      </c>
      <c r="G44" s="90">
        <f>SUM($B$44:$F$44)</f>
        <v>2525</v>
      </c>
    </row>
    <row r="45" spans="1:7" ht="26.25" thickBot="1">
      <c r="A45" s="91" t="s">
        <v>25</v>
      </c>
      <c r="B45" s="92">
        <f>SUM($B$44:$B$44)</f>
        <v>265</v>
      </c>
      <c r="C45" s="92">
        <f>SUM($C$44:$C$44)</f>
        <v>517</v>
      </c>
      <c r="D45" s="92">
        <f>SUM($D$44:$D$44)</f>
        <v>742</v>
      </c>
      <c r="E45" s="92">
        <f>SUM($E$44:$E$44)</f>
        <v>523</v>
      </c>
      <c r="F45" s="92">
        <f>SUM($F$44:$F$44)</f>
        <v>478</v>
      </c>
      <c r="G45" s="92">
        <f>SUM($B$45:$F$45)</f>
        <v>2525</v>
      </c>
    </row>
    <row r="46" spans="1:7" ht="26.25" thickBot="1">
      <c r="A46" s="73"/>
      <c r="B46" s="74"/>
      <c r="C46" s="74"/>
      <c r="D46" s="74"/>
      <c r="E46" s="74"/>
      <c r="F46" s="74"/>
      <c r="G46" s="74"/>
    </row>
    <row r="47" spans="1:7" ht="26.25" thickBot="1">
      <c r="A47" s="75"/>
      <c r="B47" s="75" t="s">
        <v>26</v>
      </c>
      <c r="C47" s="75" t="s">
        <v>57</v>
      </c>
      <c r="D47" s="75" t="s">
        <v>35</v>
      </c>
      <c r="E47" s="75"/>
      <c r="F47" s="75"/>
      <c r="G47" s="75"/>
    </row>
    <row r="48" spans="1:7" ht="26.25" thickBot="1">
      <c r="A48" s="76" t="s">
        <v>24</v>
      </c>
      <c r="B48" s="76" t="s">
        <v>32</v>
      </c>
      <c r="C48" s="76" t="s">
        <v>33</v>
      </c>
      <c r="D48" s="76" t="s">
        <v>34</v>
      </c>
      <c r="E48" s="76" t="s">
        <v>19</v>
      </c>
      <c r="F48" s="76" t="s">
        <v>20</v>
      </c>
      <c r="G48" s="76" t="s">
        <v>25</v>
      </c>
    </row>
    <row r="49" spans="1:7" ht="26.25" thickBot="1">
      <c r="A49" s="85" t="s">
        <v>51</v>
      </c>
      <c r="B49" s="86">
        <v>12</v>
      </c>
      <c r="C49" s="86">
        <v>18</v>
      </c>
      <c r="D49" s="86">
        <v>28</v>
      </c>
      <c r="E49" s="86">
        <v>25</v>
      </c>
      <c r="F49" s="86">
        <v>17</v>
      </c>
      <c r="G49" s="86">
        <f>SUM($B$49:$F$49)</f>
        <v>100</v>
      </c>
    </row>
    <row r="50" spans="1:7" ht="26.25" thickBot="1">
      <c r="A50" s="83" t="s">
        <v>25</v>
      </c>
      <c r="B50" s="84">
        <f>SUM($B$49:$B$49)</f>
        <v>12</v>
      </c>
      <c r="C50" s="84">
        <f>SUM($C$49:$C$49)</f>
        <v>18</v>
      </c>
      <c r="D50" s="84">
        <f>SUM($D$49:$D$49)</f>
        <v>28</v>
      </c>
      <c r="E50" s="84">
        <f>SUM($E$49:$E$49)</f>
        <v>25</v>
      </c>
      <c r="F50" s="84">
        <f>SUM($F$49:$F$49)</f>
        <v>17</v>
      </c>
      <c r="G50" s="84">
        <f>SUM($B$50:$F$50)</f>
        <v>100</v>
      </c>
    </row>
    <row r="51" spans="1:7" ht="26.25" thickBot="1">
      <c r="A51" s="73"/>
      <c r="B51" s="74"/>
      <c r="C51" s="74"/>
      <c r="D51" s="74"/>
      <c r="E51" s="74"/>
      <c r="F51" s="74"/>
      <c r="G51" s="74"/>
    </row>
    <row r="52" spans="1:7" ht="26.25" thickBot="1">
      <c r="A52" s="75"/>
      <c r="B52" s="75" t="s">
        <v>26</v>
      </c>
      <c r="C52" s="75" t="s">
        <v>58</v>
      </c>
      <c r="D52" s="75" t="s">
        <v>35</v>
      </c>
      <c r="E52" s="75"/>
      <c r="F52" s="75"/>
      <c r="G52" s="75"/>
    </row>
    <row r="53" spans="1:7" ht="26.25" thickBot="1">
      <c r="A53" s="76" t="s">
        <v>24</v>
      </c>
      <c r="B53" s="76" t="s">
        <v>32</v>
      </c>
      <c r="C53" s="76" t="s">
        <v>33</v>
      </c>
      <c r="D53" s="76" t="s">
        <v>34</v>
      </c>
      <c r="E53" s="76" t="s">
        <v>19</v>
      </c>
      <c r="F53" s="76" t="s">
        <v>20</v>
      </c>
      <c r="G53" s="76" t="s">
        <v>25</v>
      </c>
    </row>
    <row r="54" spans="1:7" ht="26.25" thickBot="1">
      <c r="A54" s="85" t="s">
        <v>51</v>
      </c>
      <c r="B54" s="86">
        <v>25</v>
      </c>
      <c r="C54" s="86">
        <v>55</v>
      </c>
      <c r="D54" s="86">
        <v>72</v>
      </c>
      <c r="E54" s="86">
        <v>54</v>
      </c>
      <c r="F54" s="86">
        <v>41</v>
      </c>
      <c r="G54" s="86">
        <f>SUM($B$54:$F$54)</f>
        <v>247</v>
      </c>
    </row>
    <row r="55" spans="1:7" ht="26.25" thickBot="1">
      <c r="A55" s="83" t="s">
        <v>25</v>
      </c>
      <c r="B55" s="84">
        <f>SUM($B$54:$B$54)</f>
        <v>25</v>
      </c>
      <c r="C55" s="84">
        <f>SUM($C$54:$C$54)</f>
        <v>55</v>
      </c>
      <c r="D55" s="84">
        <f>SUM($D$54:$D$54)</f>
        <v>72</v>
      </c>
      <c r="E55" s="84">
        <f>SUM($E$54:$E$54)</f>
        <v>54</v>
      </c>
      <c r="F55" s="84">
        <f>SUM($F$54:$F$54)</f>
        <v>41</v>
      </c>
      <c r="G55" s="84">
        <f>SUM($B$55:$F$55)</f>
        <v>247</v>
      </c>
    </row>
    <row r="56" spans="1:7" ht="26.25" thickBot="1">
      <c r="A56" s="73"/>
      <c r="B56" s="74"/>
      <c r="C56" s="74"/>
      <c r="D56" s="74"/>
      <c r="E56" s="74"/>
      <c r="F56" s="74"/>
      <c r="G56" s="74"/>
    </row>
    <row r="57" spans="1:7" ht="26.25" thickBot="1">
      <c r="A57" s="75"/>
      <c r="B57" s="75" t="s">
        <v>26</v>
      </c>
      <c r="C57" s="75" t="s">
        <v>59</v>
      </c>
      <c r="D57" s="75" t="s">
        <v>35</v>
      </c>
      <c r="E57" s="75"/>
      <c r="F57" s="75"/>
      <c r="G57" s="75"/>
    </row>
    <row r="58" spans="1:7" ht="26.25" thickBot="1">
      <c r="A58" s="76" t="s">
        <v>24</v>
      </c>
      <c r="B58" s="76" t="s">
        <v>32</v>
      </c>
      <c r="C58" s="76" t="s">
        <v>33</v>
      </c>
      <c r="D58" s="76" t="s">
        <v>34</v>
      </c>
      <c r="E58" s="76" t="s">
        <v>19</v>
      </c>
      <c r="F58" s="76" t="s">
        <v>20</v>
      </c>
      <c r="G58" s="76" t="s">
        <v>25</v>
      </c>
    </row>
    <row r="59" spans="1:7" ht="26.25" thickBot="1">
      <c r="A59" s="85" t="s">
        <v>51</v>
      </c>
      <c r="B59" s="86">
        <v>23</v>
      </c>
      <c r="C59" s="86">
        <v>57</v>
      </c>
      <c r="D59" s="86">
        <v>79</v>
      </c>
      <c r="E59" s="86">
        <v>55</v>
      </c>
      <c r="F59" s="86">
        <v>44</v>
      </c>
      <c r="G59" s="86">
        <f>SUM($B$59:$F$59)</f>
        <v>258</v>
      </c>
    </row>
    <row r="60" spans="1:7" ht="26.25" thickBot="1">
      <c r="A60" s="83" t="s">
        <v>25</v>
      </c>
      <c r="B60" s="84">
        <f>SUM($B$59:$B$59)</f>
        <v>23</v>
      </c>
      <c r="C60" s="84">
        <f>SUM($C$59:$C$59)</f>
        <v>57</v>
      </c>
      <c r="D60" s="84">
        <f>SUM($D$59:$D$59)</f>
        <v>79</v>
      </c>
      <c r="E60" s="84">
        <f>SUM($E$59:$E$59)</f>
        <v>55</v>
      </c>
      <c r="F60" s="84">
        <f>SUM($F$59:$F$59)</f>
        <v>44</v>
      </c>
      <c r="G60" s="84">
        <f>SUM($B$60:$F$60)</f>
        <v>258</v>
      </c>
    </row>
    <row r="61" spans="1:7" ht="26.25" thickBot="1">
      <c r="A61" s="73"/>
      <c r="B61" s="74"/>
      <c r="C61" s="74"/>
      <c r="D61" s="74"/>
      <c r="E61" s="74"/>
      <c r="F61" s="74"/>
      <c r="G61" s="74"/>
    </row>
    <row r="62" spans="1:7" ht="26.25" thickBot="1">
      <c r="A62" s="75"/>
      <c r="B62" s="75" t="s">
        <v>26</v>
      </c>
      <c r="C62" s="75" t="s">
        <v>60</v>
      </c>
      <c r="D62" s="75" t="s">
        <v>61</v>
      </c>
      <c r="E62" s="75"/>
      <c r="F62" s="75"/>
      <c r="G62" s="75"/>
    </row>
    <row r="63" spans="1:7" ht="26.25" thickBot="1">
      <c r="A63" s="76" t="s">
        <v>24</v>
      </c>
      <c r="B63" s="76" t="s">
        <v>32</v>
      </c>
      <c r="C63" s="76" t="s">
        <v>33</v>
      </c>
      <c r="D63" s="76" t="s">
        <v>34</v>
      </c>
      <c r="E63" s="76" t="s">
        <v>19</v>
      </c>
      <c r="F63" s="76" t="s">
        <v>20</v>
      </c>
      <c r="G63" s="76" t="s">
        <v>25</v>
      </c>
    </row>
    <row r="64" spans="1:7" ht="26.25" thickBot="1">
      <c r="A64" s="85" t="s">
        <v>51</v>
      </c>
      <c r="B64" s="86">
        <v>19</v>
      </c>
      <c r="C64" s="86">
        <v>34</v>
      </c>
      <c r="D64" s="86">
        <v>45</v>
      </c>
      <c r="E64" s="86">
        <v>30</v>
      </c>
      <c r="F64" s="86">
        <v>19</v>
      </c>
      <c r="G64" s="86">
        <f>SUM($B$64:$F$64)</f>
        <v>147</v>
      </c>
    </row>
    <row r="65" spans="1:7" ht="26.25" thickBot="1">
      <c r="A65" s="83" t="s">
        <v>25</v>
      </c>
      <c r="B65" s="84">
        <f>SUM($B$64:$B$64)</f>
        <v>19</v>
      </c>
      <c r="C65" s="84">
        <f>SUM($C$64:$C$64)</f>
        <v>34</v>
      </c>
      <c r="D65" s="84">
        <f>SUM($D$64:$D$64)</f>
        <v>45</v>
      </c>
      <c r="E65" s="84">
        <f>SUM($E$64:$E$64)</f>
        <v>30</v>
      </c>
      <c r="F65" s="84">
        <f>SUM($F$64:$F$64)</f>
        <v>19</v>
      </c>
      <c r="G65" s="84">
        <f>SUM($B$65:$F$65)</f>
        <v>147</v>
      </c>
    </row>
    <row r="66" spans="1:7" ht="26.25" thickBot="1">
      <c r="A66" s="73"/>
      <c r="B66" s="74"/>
      <c r="C66" s="74"/>
      <c r="D66" s="74"/>
      <c r="E66" s="74"/>
      <c r="F66" s="74"/>
      <c r="G66" s="74"/>
    </row>
    <row r="67" spans="1:7" ht="26.25" thickBot="1">
      <c r="A67" s="87" t="s">
        <v>25</v>
      </c>
      <c r="B67" s="88"/>
      <c r="C67" s="88"/>
      <c r="D67" s="88"/>
      <c r="E67" s="88"/>
      <c r="F67" s="88"/>
      <c r="G67" s="88"/>
    </row>
    <row r="68" spans="1:7" ht="26.25" thickBot="1">
      <c r="A68" s="89" t="s">
        <v>24</v>
      </c>
      <c r="B68" s="89" t="s">
        <v>32</v>
      </c>
      <c r="C68" s="89" t="s">
        <v>33</v>
      </c>
      <c r="D68" s="89" t="s">
        <v>34</v>
      </c>
      <c r="E68" s="89" t="s">
        <v>19</v>
      </c>
      <c r="F68" s="89" t="s">
        <v>20</v>
      </c>
      <c r="G68" s="89" t="s">
        <v>25</v>
      </c>
    </row>
    <row r="69" spans="1:7" ht="26.25" thickBot="1">
      <c r="A69" s="88" t="s">
        <v>51</v>
      </c>
      <c r="B69" s="90">
        <v>67</v>
      </c>
      <c r="C69" s="90">
        <v>146</v>
      </c>
      <c r="D69" s="90">
        <v>196</v>
      </c>
      <c r="E69" s="90">
        <v>139</v>
      </c>
      <c r="F69" s="90">
        <v>104</v>
      </c>
      <c r="G69" s="90">
        <f>SUM($B$69:$F$69)</f>
        <v>652</v>
      </c>
    </row>
    <row r="70" spans="1:7" ht="26.25" thickBot="1">
      <c r="A70" s="91" t="s">
        <v>25</v>
      </c>
      <c r="B70" s="92">
        <f>SUM($B$69:$B$69)</f>
        <v>67</v>
      </c>
      <c r="C70" s="92">
        <f>SUM($C$69:$C$69)</f>
        <v>146</v>
      </c>
      <c r="D70" s="92">
        <f>SUM($D$69:$D$69)</f>
        <v>196</v>
      </c>
      <c r="E70" s="92">
        <f>SUM($E$69:$E$69)</f>
        <v>139</v>
      </c>
      <c r="F70" s="92">
        <f>SUM($F$69:$F$69)</f>
        <v>104</v>
      </c>
      <c r="G70" s="92">
        <f>SUM($B$70:$F$70)</f>
        <v>652</v>
      </c>
    </row>
    <row r="71" spans="1:7" ht="26.25" thickBot="1">
      <c r="A71" s="73"/>
      <c r="B71" s="74"/>
      <c r="C71" s="74"/>
      <c r="D71" s="74"/>
      <c r="E71" s="74"/>
      <c r="F71" s="74"/>
      <c r="G71" s="74"/>
    </row>
    <row r="72" spans="1:7" ht="26.25" thickBot="1">
      <c r="A72" s="75"/>
      <c r="B72" s="75" t="s">
        <v>26</v>
      </c>
      <c r="C72" s="75" t="s">
        <v>62</v>
      </c>
      <c r="D72" s="75" t="s">
        <v>35</v>
      </c>
      <c r="E72" s="75"/>
      <c r="F72" s="75"/>
      <c r="G72" s="75"/>
    </row>
    <row r="73" spans="1:7" ht="26.25" thickBot="1">
      <c r="A73" s="76" t="s">
        <v>24</v>
      </c>
      <c r="B73" s="76" t="s">
        <v>32</v>
      </c>
      <c r="C73" s="76" t="s">
        <v>33</v>
      </c>
      <c r="D73" s="76" t="s">
        <v>34</v>
      </c>
      <c r="E73" s="76" t="s">
        <v>19</v>
      </c>
      <c r="F73" s="76" t="s">
        <v>20</v>
      </c>
      <c r="G73" s="76" t="s">
        <v>25</v>
      </c>
    </row>
    <row r="74" spans="1:7" ht="26.25" thickBot="1">
      <c r="A74" s="85" t="s">
        <v>51</v>
      </c>
      <c r="B74" s="86">
        <v>10</v>
      </c>
      <c r="C74" s="86">
        <v>15</v>
      </c>
      <c r="D74" s="86">
        <v>25</v>
      </c>
      <c r="E74" s="86">
        <v>11</v>
      </c>
      <c r="F74" s="86">
        <v>7</v>
      </c>
      <c r="G74" s="86">
        <f>SUM($B$74:$F$74)</f>
        <v>68</v>
      </c>
    </row>
    <row r="75" spans="1:7" ht="26.25" thickBot="1">
      <c r="A75" s="83" t="s">
        <v>25</v>
      </c>
      <c r="B75" s="84">
        <f>SUM($B$74:$B$74)</f>
        <v>10</v>
      </c>
      <c r="C75" s="84">
        <f>SUM($C$74:$C$74)</f>
        <v>15</v>
      </c>
      <c r="D75" s="84">
        <f>SUM($D$74:$D$74)</f>
        <v>25</v>
      </c>
      <c r="E75" s="84">
        <f>SUM($E$74:$E$74)</f>
        <v>11</v>
      </c>
      <c r="F75" s="84">
        <f>SUM($F$74:$F$74)</f>
        <v>7</v>
      </c>
      <c r="G75" s="84">
        <f>SUM($B$75:$F$75)</f>
        <v>68</v>
      </c>
    </row>
    <row r="76" spans="1:7" ht="26.25" thickBot="1">
      <c r="A76" s="73"/>
      <c r="B76" s="74"/>
      <c r="C76" s="74"/>
      <c r="D76" s="74"/>
      <c r="E76" s="74"/>
      <c r="F76" s="74"/>
      <c r="G76" s="74"/>
    </row>
    <row r="77" spans="1:7" ht="26.25" thickBot="1">
      <c r="A77" s="75"/>
      <c r="B77" s="75" t="s">
        <v>26</v>
      </c>
      <c r="C77" s="75" t="s">
        <v>63</v>
      </c>
      <c r="D77" s="75" t="s">
        <v>35</v>
      </c>
      <c r="E77" s="75"/>
      <c r="F77" s="75"/>
      <c r="G77" s="75"/>
    </row>
    <row r="78" spans="1:7" ht="26.25" thickBot="1">
      <c r="A78" s="76" t="s">
        <v>24</v>
      </c>
      <c r="B78" s="76" t="s">
        <v>32</v>
      </c>
      <c r="C78" s="76" t="s">
        <v>33</v>
      </c>
      <c r="D78" s="76" t="s">
        <v>34</v>
      </c>
      <c r="E78" s="76" t="s">
        <v>19</v>
      </c>
      <c r="F78" s="76" t="s">
        <v>20</v>
      </c>
      <c r="G78" s="76" t="s">
        <v>25</v>
      </c>
    </row>
    <row r="79" spans="1:7" ht="26.25" thickBot="1">
      <c r="A79" s="85" t="s">
        <v>51</v>
      </c>
      <c r="B79" s="86">
        <v>8</v>
      </c>
      <c r="C79" s="86">
        <v>17</v>
      </c>
      <c r="D79" s="86">
        <v>18</v>
      </c>
      <c r="E79" s="86">
        <v>18</v>
      </c>
      <c r="F79" s="86">
        <v>11</v>
      </c>
      <c r="G79" s="86">
        <f>SUM($B$79:$F$79)</f>
        <v>72</v>
      </c>
    </row>
    <row r="80" spans="1:7" ht="26.25" thickBot="1">
      <c r="A80" s="83" t="s">
        <v>25</v>
      </c>
      <c r="B80" s="84">
        <f>SUM($B$79:$B$79)</f>
        <v>8</v>
      </c>
      <c r="C80" s="84">
        <f>SUM($C$79:$C$79)</f>
        <v>17</v>
      </c>
      <c r="D80" s="84">
        <f>SUM($D$79:$D$79)</f>
        <v>18</v>
      </c>
      <c r="E80" s="84">
        <f>SUM($E$79:$E$79)</f>
        <v>18</v>
      </c>
      <c r="F80" s="84">
        <f>SUM($F$79:$F$79)</f>
        <v>11</v>
      </c>
      <c r="G80" s="84">
        <f>SUM($B$80:$F$80)</f>
        <v>72</v>
      </c>
    </row>
    <row r="81" spans="1:7" ht="26.25" thickBot="1">
      <c r="A81" s="73"/>
      <c r="B81" s="74"/>
      <c r="C81" s="74"/>
      <c r="D81" s="74"/>
      <c r="E81" s="74"/>
      <c r="F81" s="74"/>
      <c r="G81" s="74"/>
    </row>
    <row r="82" spans="1:7" ht="26.25" thickBot="1">
      <c r="A82" s="75"/>
      <c r="B82" s="75" t="s">
        <v>26</v>
      </c>
      <c r="C82" s="75" t="s">
        <v>64</v>
      </c>
      <c r="D82" s="75" t="s">
        <v>61</v>
      </c>
      <c r="E82" s="75"/>
      <c r="F82" s="75"/>
      <c r="G82" s="75"/>
    </row>
    <row r="83" spans="1:7" ht="26.25" thickBot="1">
      <c r="A83" s="76" t="s">
        <v>24</v>
      </c>
      <c r="B83" s="76" t="s">
        <v>32</v>
      </c>
      <c r="C83" s="76" t="s">
        <v>33</v>
      </c>
      <c r="D83" s="76" t="s">
        <v>34</v>
      </c>
      <c r="E83" s="76" t="s">
        <v>19</v>
      </c>
      <c r="F83" s="76" t="s">
        <v>20</v>
      </c>
      <c r="G83" s="76" t="s">
        <v>25</v>
      </c>
    </row>
    <row r="84" spans="1:7" ht="26.25" thickBot="1">
      <c r="A84" s="85" t="s">
        <v>51</v>
      </c>
      <c r="B84" s="86">
        <v>7</v>
      </c>
      <c r="C84" s="86">
        <v>7</v>
      </c>
      <c r="D84" s="86">
        <v>12</v>
      </c>
      <c r="E84" s="86">
        <v>13</v>
      </c>
      <c r="F84" s="86">
        <v>8</v>
      </c>
      <c r="G84" s="86">
        <f>SUM($B$84:$F$84)</f>
        <v>47</v>
      </c>
    </row>
    <row r="85" spans="1:7" ht="26.25" thickBot="1">
      <c r="A85" s="83" t="s">
        <v>25</v>
      </c>
      <c r="B85" s="84">
        <f>SUM($B$84:$B$84)</f>
        <v>7</v>
      </c>
      <c r="C85" s="84">
        <f>SUM($C$84:$C$84)</f>
        <v>7</v>
      </c>
      <c r="D85" s="84">
        <f>SUM($D$84:$D$84)</f>
        <v>12</v>
      </c>
      <c r="E85" s="84">
        <f>SUM($E$84:$E$84)</f>
        <v>13</v>
      </c>
      <c r="F85" s="84">
        <f>SUM($F$84:$F$84)</f>
        <v>8</v>
      </c>
      <c r="G85" s="84">
        <f>SUM($B$85:$F$85)</f>
        <v>47</v>
      </c>
    </row>
    <row r="86" spans="1:7" ht="26.25" thickBot="1">
      <c r="A86" s="73"/>
      <c r="B86" s="74"/>
      <c r="C86" s="74"/>
      <c r="D86" s="74"/>
      <c r="E86" s="74"/>
      <c r="F86" s="74"/>
      <c r="G86" s="74"/>
    </row>
    <row r="87" spans="1:7" ht="26.25" thickBot="1">
      <c r="A87" s="87" t="s">
        <v>25</v>
      </c>
      <c r="B87" s="88"/>
      <c r="C87" s="88"/>
      <c r="D87" s="88"/>
      <c r="E87" s="88"/>
      <c r="F87" s="88"/>
      <c r="G87" s="88"/>
    </row>
    <row r="88" spans="1:7" ht="26.25" thickBot="1">
      <c r="A88" s="89" t="s">
        <v>24</v>
      </c>
      <c r="B88" s="89" t="s">
        <v>32</v>
      </c>
      <c r="C88" s="89" t="s">
        <v>33</v>
      </c>
      <c r="D88" s="89" t="s">
        <v>34</v>
      </c>
      <c r="E88" s="89" t="s">
        <v>19</v>
      </c>
      <c r="F88" s="89" t="s">
        <v>20</v>
      </c>
      <c r="G88" s="89" t="s">
        <v>25</v>
      </c>
    </row>
    <row r="89" spans="1:7" ht="26.25" thickBot="1">
      <c r="A89" s="88" t="s">
        <v>51</v>
      </c>
      <c r="B89" s="90">
        <v>25</v>
      </c>
      <c r="C89" s="90">
        <v>39</v>
      </c>
      <c r="D89" s="90">
        <v>55</v>
      </c>
      <c r="E89" s="90">
        <v>42</v>
      </c>
      <c r="F89" s="90">
        <v>26</v>
      </c>
      <c r="G89" s="90">
        <f>SUM($B$89:$F$89)</f>
        <v>187</v>
      </c>
    </row>
    <row r="90" spans="1:7" ht="26.25" thickBot="1">
      <c r="A90" s="91" t="s">
        <v>25</v>
      </c>
      <c r="B90" s="92">
        <f>SUM($B$89:$B$89)</f>
        <v>25</v>
      </c>
      <c r="C90" s="92">
        <f>SUM($C$89:$C$89)</f>
        <v>39</v>
      </c>
      <c r="D90" s="92">
        <f>SUM($D$89:$D$89)</f>
        <v>55</v>
      </c>
      <c r="E90" s="92">
        <f>SUM($E$89:$E$89)</f>
        <v>42</v>
      </c>
      <c r="F90" s="92">
        <f>SUM($F$89:$F$89)</f>
        <v>26</v>
      </c>
      <c r="G90" s="92">
        <f>SUM($B$90:$F$90)</f>
        <v>187</v>
      </c>
    </row>
    <row r="91" spans="1:7" ht="26.25" thickBot="1">
      <c r="A91" s="73"/>
      <c r="B91" s="74"/>
      <c r="C91" s="74"/>
      <c r="D91" s="74"/>
      <c r="E91" s="74"/>
      <c r="F91" s="74"/>
      <c r="G91" s="74"/>
    </row>
    <row r="92" spans="1:7" ht="26.25" thickBot="1">
      <c r="A92" s="75"/>
      <c r="B92" s="75" t="s">
        <v>23</v>
      </c>
      <c r="C92" s="75" t="s">
        <v>65</v>
      </c>
      <c r="D92" s="75" t="s">
        <v>40</v>
      </c>
      <c r="E92" s="75"/>
      <c r="F92" s="75"/>
      <c r="G92" s="75"/>
    </row>
    <row r="93" spans="1:7" ht="26.25" thickBot="1">
      <c r="A93" s="76" t="s">
        <v>24</v>
      </c>
      <c r="B93" s="76" t="s">
        <v>32</v>
      </c>
      <c r="C93" s="76" t="s">
        <v>33</v>
      </c>
      <c r="D93" s="76" t="s">
        <v>34</v>
      </c>
      <c r="E93" s="76" t="s">
        <v>19</v>
      </c>
      <c r="F93" s="76" t="s">
        <v>20</v>
      </c>
      <c r="G93" s="76" t="s">
        <v>25</v>
      </c>
    </row>
    <row r="94" spans="1:7" ht="26.25" thickBot="1">
      <c r="A94" s="85" t="s">
        <v>51</v>
      </c>
      <c r="B94" s="86">
        <v>6</v>
      </c>
      <c r="C94" s="86">
        <v>9</v>
      </c>
      <c r="D94" s="86">
        <v>15</v>
      </c>
      <c r="E94" s="86">
        <v>15</v>
      </c>
      <c r="F94" s="86">
        <v>11</v>
      </c>
      <c r="G94" s="86">
        <f>SUM($B$94:$F$94)</f>
        <v>56</v>
      </c>
    </row>
    <row r="95" spans="1:7" ht="26.25" thickBot="1">
      <c r="A95" s="83" t="s">
        <v>25</v>
      </c>
      <c r="B95" s="84">
        <f>SUM($B$94:$B$94)</f>
        <v>6</v>
      </c>
      <c r="C95" s="84">
        <f>SUM($C$94:$C$94)</f>
        <v>9</v>
      </c>
      <c r="D95" s="84">
        <f>SUM($D$94:$D$94)</f>
        <v>15</v>
      </c>
      <c r="E95" s="84">
        <f>SUM($E$94:$E$94)</f>
        <v>15</v>
      </c>
      <c r="F95" s="84">
        <f>SUM($F$94:$F$94)</f>
        <v>11</v>
      </c>
      <c r="G95" s="84">
        <f>SUM($B$95:$F$95)</f>
        <v>56</v>
      </c>
    </row>
    <row r="96" spans="1:7" ht="26.25" thickBot="1">
      <c r="A96" s="73"/>
      <c r="B96" s="74"/>
      <c r="C96" s="74"/>
      <c r="D96" s="74"/>
      <c r="E96" s="74"/>
      <c r="F96" s="74"/>
      <c r="G96" s="74"/>
    </row>
    <row r="97" spans="1:7" ht="26.25" thickBot="1">
      <c r="A97" s="75"/>
      <c r="B97" s="75" t="s">
        <v>28</v>
      </c>
      <c r="C97" s="75" t="s">
        <v>66</v>
      </c>
      <c r="D97" s="75" t="s">
        <v>31</v>
      </c>
      <c r="E97" s="75"/>
      <c r="F97" s="75"/>
      <c r="G97" s="75"/>
    </row>
    <row r="98" spans="1:7" ht="26.25" thickBot="1">
      <c r="A98" s="76" t="s">
        <v>24</v>
      </c>
      <c r="B98" s="76" t="s">
        <v>32</v>
      </c>
      <c r="C98" s="76" t="s">
        <v>33</v>
      </c>
      <c r="D98" s="76" t="s">
        <v>34</v>
      </c>
      <c r="E98" s="76" t="s">
        <v>19</v>
      </c>
      <c r="F98" s="76" t="s">
        <v>20</v>
      </c>
      <c r="G98" s="76" t="s">
        <v>25</v>
      </c>
    </row>
    <row r="99" spans="1:7" ht="26.25" thickBot="1">
      <c r="A99" s="85" t="s">
        <v>51</v>
      </c>
      <c r="B99" s="86">
        <v>23</v>
      </c>
      <c r="C99" s="86">
        <v>37</v>
      </c>
      <c r="D99" s="86">
        <v>61</v>
      </c>
      <c r="E99" s="86">
        <v>55</v>
      </c>
      <c r="F99" s="86">
        <v>39</v>
      </c>
      <c r="G99" s="86">
        <f>SUM($B$99:$F$99)</f>
        <v>215</v>
      </c>
    </row>
    <row r="100" spans="1:7" ht="26.25" thickBot="1">
      <c r="A100" s="83" t="s">
        <v>25</v>
      </c>
      <c r="B100" s="84">
        <f>SUM($B$99:$B$99)</f>
        <v>23</v>
      </c>
      <c r="C100" s="84">
        <f>SUM($C$99:$C$99)</f>
        <v>37</v>
      </c>
      <c r="D100" s="84">
        <f>SUM($D$99:$D$99)</f>
        <v>61</v>
      </c>
      <c r="E100" s="84">
        <f>SUM($E$99:$E$99)</f>
        <v>55</v>
      </c>
      <c r="F100" s="84">
        <f>SUM($F$99:$F$99)</f>
        <v>39</v>
      </c>
      <c r="G100" s="84">
        <f>SUM($B$100:$F$100)</f>
        <v>215</v>
      </c>
    </row>
    <row r="101" spans="1:7" ht="26.25" thickBot="1">
      <c r="A101" s="73"/>
      <c r="B101" s="74"/>
      <c r="C101" s="74"/>
      <c r="D101" s="74"/>
      <c r="E101" s="74"/>
      <c r="F101" s="74"/>
      <c r="G101" s="74"/>
    </row>
    <row r="102" spans="1:7" ht="26.25" thickBot="1">
      <c r="A102" s="75"/>
      <c r="B102" s="75" t="s">
        <v>28</v>
      </c>
      <c r="C102" s="75" t="s">
        <v>67</v>
      </c>
      <c r="D102" s="75" t="s">
        <v>31</v>
      </c>
      <c r="E102" s="75"/>
      <c r="F102" s="75"/>
      <c r="G102" s="75"/>
    </row>
    <row r="103" spans="1:7" ht="26.25" thickBot="1">
      <c r="A103" s="76" t="s">
        <v>24</v>
      </c>
      <c r="B103" s="76" t="s">
        <v>32</v>
      </c>
      <c r="C103" s="76" t="s">
        <v>33</v>
      </c>
      <c r="D103" s="76" t="s">
        <v>34</v>
      </c>
      <c r="E103" s="76" t="s">
        <v>19</v>
      </c>
      <c r="F103" s="76" t="s">
        <v>20</v>
      </c>
      <c r="G103" s="76" t="s">
        <v>25</v>
      </c>
    </row>
    <row r="104" spans="1:7" ht="26.25" thickBot="1">
      <c r="A104" s="85" t="s">
        <v>51</v>
      </c>
      <c r="B104" s="86">
        <v>12</v>
      </c>
      <c r="C104" s="86">
        <v>35</v>
      </c>
      <c r="D104" s="86">
        <v>59</v>
      </c>
      <c r="E104" s="86">
        <v>63</v>
      </c>
      <c r="F104" s="86">
        <v>51</v>
      </c>
      <c r="G104" s="86">
        <f>SUM($B$104:$F$104)</f>
        <v>220</v>
      </c>
    </row>
    <row r="105" spans="1:7" ht="26.25" thickBot="1">
      <c r="A105" s="83" t="s">
        <v>25</v>
      </c>
      <c r="B105" s="84">
        <f>SUM($B$104:$B$104)</f>
        <v>12</v>
      </c>
      <c r="C105" s="84">
        <f>SUM($C$104:$C$104)</f>
        <v>35</v>
      </c>
      <c r="D105" s="84">
        <f>SUM($D$104:$D$104)</f>
        <v>59</v>
      </c>
      <c r="E105" s="84">
        <f>SUM($E$104:$E$104)</f>
        <v>63</v>
      </c>
      <c r="F105" s="84">
        <f>SUM($F$104:$F$104)</f>
        <v>51</v>
      </c>
      <c r="G105" s="84">
        <f>SUM($B$105:$F$105)</f>
        <v>220</v>
      </c>
    </row>
    <row r="106" spans="1:7" ht="26.25" thickBot="1">
      <c r="A106" s="73"/>
      <c r="B106" s="74"/>
      <c r="C106" s="74"/>
      <c r="D106" s="74"/>
      <c r="E106" s="74"/>
      <c r="F106" s="74"/>
      <c r="G106" s="74"/>
    </row>
    <row r="107" spans="1:7" ht="26.25" thickBot="1">
      <c r="A107" s="75"/>
      <c r="B107" s="75" t="s">
        <v>28</v>
      </c>
      <c r="C107" s="75" t="s">
        <v>68</v>
      </c>
      <c r="D107" s="75" t="s">
        <v>31</v>
      </c>
      <c r="E107" s="75"/>
      <c r="F107" s="75"/>
      <c r="G107" s="75"/>
    </row>
    <row r="108" spans="1:7" ht="26.25" thickBot="1">
      <c r="A108" s="76" t="s">
        <v>24</v>
      </c>
      <c r="B108" s="76" t="s">
        <v>32</v>
      </c>
      <c r="C108" s="76" t="s">
        <v>33</v>
      </c>
      <c r="D108" s="76" t="s">
        <v>34</v>
      </c>
      <c r="E108" s="76" t="s">
        <v>19</v>
      </c>
      <c r="F108" s="76" t="s">
        <v>20</v>
      </c>
      <c r="G108" s="76" t="s">
        <v>25</v>
      </c>
    </row>
    <row r="109" spans="1:7" ht="26.25" thickBot="1">
      <c r="A109" s="85" t="s">
        <v>51</v>
      </c>
      <c r="B109" s="86">
        <v>32</v>
      </c>
      <c r="C109" s="86">
        <v>53</v>
      </c>
      <c r="D109" s="86">
        <v>85</v>
      </c>
      <c r="E109" s="86">
        <v>77</v>
      </c>
      <c r="F109" s="86">
        <v>56</v>
      </c>
      <c r="G109" s="86">
        <f>SUM($B$109:$F$109)</f>
        <v>303</v>
      </c>
    </row>
    <row r="110" spans="1:7" ht="26.25" thickBot="1">
      <c r="A110" s="83" t="s">
        <v>25</v>
      </c>
      <c r="B110" s="84">
        <f>SUM($B$109:$B$109)</f>
        <v>32</v>
      </c>
      <c r="C110" s="84">
        <f>SUM($C$109:$C$109)</f>
        <v>53</v>
      </c>
      <c r="D110" s="84">
        <f>SUM($D$109:$D$109)</f>
        <v>85</v>
      </c>
      <c r="E110" s="84">
        <f>SUM($E$109:$E$109)</f>
        <v>77</v>
      </c>
      <c r="F110" s="84">
        <f>SUM($F$109:$F$109)</f>
        <v>56</v>
      </c>
      <c r="G110" s="84">
        <f>SUM($B$110:$F$110)</f>
        <v>303</v>
      </c>
    </row>
    <row r="111" spans="1:7" ht="26.25" thickBot="1">
      <c r="A111" s="73"/>
      <c r="B111" s="74"/>
      <c r="C111" s="74"/>
      <c r="D111" s="74"/>
      <c r="E111" s="74"/>
      <c r="F111" s="74"/>
      <c r="G111" s="74"/>
    </row>
    <row r="112" spans="1:7" ht="26.25" thickBot="1">
      <c r="A112" s="75"/>
      <c r="B112" s="75" t="s">
        <v>28</v>
      </c>
      <c r="C112" s="75" t="s">
        <v>69</v>
      </c>
      <c r="D112" s="75" t="s">
        <v>31</v>
      </c>
      <c r="E112" s="75"/>
      <c r="F112" s="75"/>
      <c r="G112" s="75"/>
    </row>
    <row r="113" spans="1:7" ht="26.25" thickBot="1">
      <c r="A113" s="76" t="s">
        <v>24</v>
      </c>
      <c r="B113" s="76" t="s">
        <v>32</v>
      </c>
      <c r="C113" s="76" t="s">
        <v>33</v>
      </c>
      <c r="D113" s="76" t="s">
        <v>34</v>
      </c>
      <c r="E113" s="76" t="s">
        <v>19</v>
      </c>
      <c r="F113" s="76" t="s">
        <v>20</v>
      </c>
      <c r="G113" s="76" t="s">
        <v>25</v>
      </c>
    </row>
    <row r="114" spans="1:7" ht="26.25" thickBot="1">
      <c r="A114" s="85" t="s">
        <v>51</v>
      </c>
      <c r="B114" s="86">
        <v>7</v>
      </c>
      <c r="C114" s="86">
        <v>24</v>
      </c>
      <c r="D114" s="86">
        <v>40</v>
      </c>
      <c r="E114" s="86">
        <v>44</v>
      </c>
      <c r="F114" s="86">
        <v>35</v>
      </c>
      <c r="G114" s="86">
        <f>SUM($B$114:$F$114)</f>
        <v>150</v>
      </c>
    </row>
    <row r="115" spans="1:7" ht="26.25" thickBot="1">
      <c r="A115" s="83" t="s">
        <v>25</v>
      </c>
      <c r="B115" s="84">
        <f>SUM($B$114:$B$114)</f>
        <v>7</v>
      </c>
      <c r="C115" s="84">
        <f>SUM($C$114:$C$114)</f>
        <v>24</v>
      </c>
      <c r="D115" s="84">
        <f>SUM($D$114:$D$114)</f>
        <v>40</v>
      </c>
      <c r="E115" s="84">
        <f>SUM($E$114:$E$114)</f>
        <v>44</v>
      </c>
      <c r="F115" s="84">
        <f>SUM($F$114:$F$114)</f>
        <v>35</v>
      </c>
      <c r="G115" s="84">
        <f>SUM($B$115:$F$115)</f>
        <v>150</v>
      </c>
    </row>
    <row r="116" spans="1:7" ht="26.25" thickBot="1">
      <c r="A116" s="73"/>
      <c r="B116" s="74"/>
      <c r="C116" s="74"/>
      <c r="D116" s="74"/>
      <c r="E116" s="74"/>
      <c r="F116" s="74"/>
      <c r="G116" s="74"/>
    </row>
    <row r="117" spans="1:7" ht="26.25" thickBot="1">
      <c r="A117" s="75"/>
      <c r="B117" s="75" t="s">
        <v>26</v>
      </c>
      <c r="C117" s="75" t="s">
        <v>70</v>
      </c>
      <c r="D117" s="75" t="s">
        <v>36</v>
      </c>
      <c r="E117" s="75"/>
      <c r="F117" s="75"/>
      <c r="G117" s="75"/>
    </row>
    <row r="118" spans="1:7" ht="26.25" thickBot="1">
      <c r="A118" s="76" t="s">
        <v>24</v>
      </c>
      <c r="B118" s="76" t="s">
        <v>32</v>
      </c>
      <c r="C118" s="76" t="s">
        <v>33</v>
      </c>
      <c r="D118" s="76" t="s">
        <v>34</v>
      </c>
      <c r="E118" s="76" t="s">
        <v>19</v>
      </c>
      <c r="F118" s="76" t="s">
        <v>20</v>
      </c>
      <c r="G118" s="76" t="s">
        <v>25</v>
      </c>
    </row>
    <row r="119" spans="1:7" ht="26.25" thickBot="1">
      <c r="A119" s="85" t="s">
        <v>51</v>
      </c>
      <c r="B119" s="86">
        <v>98</v>
      </c>
      <c r="C119" s="86">
        <v>204</v>
      </c>
      <c r="D119" s="86">
        <v>270</v>
      </c>
      <c r="E119" s="86">
        <v>184</v>
      </c>
      <c r="F119" s="86">
        <v>112</v>
      </c>
      <c r="G119" s="86">
        <f>SUM($B$119:$F$119)</f>
        <v>868</v>
      </c>
    </row>
    <row r="120" spans="1:7" ht="26.25" thickBot="1">
      <c r="A120" s="83" t="s">
        <v>25</v>
      </c>
      <c r="B120" s="84">
        <f>SUM($B$119:$B$119)</f>
        <v>98</v>
      </c>
      <c r="C120" s="84">
        <f>SUM($C$119:$C$119)</f>
        <v>204</v>
      </c>
      <c r="D120" s="84">
        <f>SUM($D$119:$D$119)</f>
        <v>270</v>
      </c>
      <c r="E120" s="84">
        <f>SUM($E$119:$E$119)</f>
        <v>184</v>
      </c>
      <c r="F120" s="84">
        <f>SUM($F$119:$F$119)</f>
        <v>112</v>
      </c>
      <c r="G120" s="84">
        <f>SUM($B$120:$F$120)</f>
        <v>868</v>
      </c>
    </row>
    <row r="121" spans="1:7" ht="26.25" thickBot="1">
      <c r="A121" s="73"/>
      <c r="B121" s="74"/>
      <c r="C121" s="74"/>
      <c r="D121" s="74"/>
      <c r="E121" s="74"/>
      <c r="F121" s="74"/>
      <c r="G121" s="74"/>
    </row>
    <row r="122" spans="1:7" ht="26.25" thickBot="1">
      <c r="A122" s="75"/>
      <c r="B122" s="75" t="s">
        <v>26</v>
      </c>
      <c r="C122" s="75" t="s">
        <v>71</v>
      </c>
      <c r="D122" s="75" t="s">
        <v>36</v>
      </c>
      <c r="E122" s="75"/>
      <c r="F122" s="75"/>
      <c r="G122" s="75"/>
    </row>
    <row r="123" spans="1:7" ht="26.25" thickBot="1">
      <c r="A123" s="76" t="s">
        <v>24</v>
      </c>
      <c r="B123" s="76" t="s">
        <v>32</v>
      </c>
      <c r="C123" s="76" t="s">
        <v>33</v>
      </c>
      <c r="D123" s="76" t="s">
        <v>34</v>
      </c>
      <c r="E123" s="76" t="s">
        <v>19</v>
      </c>
      <c r="F123" s="76" t="s">
        <v>20</v>
      </c>
      <c r="G123" s="76" t="s">
        <v>25</v>
      </c>
    </row>
    <row r="124" spans="1:7" ht="26.25" thickBot="1">
      <c r="A124" s="85" t="s">
        <v>51</v>
      </c>
      <c r="B124" s="86">
        <v>61</v>
      </c>
      <c r="C124" s="86">
        <v>132</v>
      </c>
      <c r="D124" s="86">
        <v>168</v>
      </c>
      <c r="E124" s="86">
        <v>124</v>
      </c>
      <c r="F124" s="86">
        <v>70</v>
      </c>
      <c r="G124" s="86">
        <f>SUM($B$124:$F$124)</f>
        <v>555</v>
      </c>
    </row>
    <row r="125" spans="1:7" ht="26.25" thickBot="1">
      <c r="A125" s="83" t="s">
        <v>25</v>
      </c>
      <c r="B125" s="84">
        <f>SUM($B$124:$B$124)</f>
        <v>61</v>
      </c>
      <c r="C125" s="84">
        <f>SUM($C$124:$C$124)</f>
        <v>132</v>
      </c>
      <c r="D125" s="84">
        <f>SUM($D$124:$D$124)</f>
        <v>168</v>
      </c>
      <c r="E125" s="84">
        <f>SUM($E$124:$E$124)</f>
        <v>124</v>
      </c>
      <c r="F125" s="84">
        <f>SUM($F$124:$F$124)</f>
        <v>70</v>
      </c>
      <c r="G125" s="84">
        <f>SUM($B$125:$F$125)</f>
        <v>555</v>
      </c>
    </row>
    <row r="126" spans="1:7" ht="26.25" thickBot="1">
      <c r="A126" s="73"/>
      <c r="B126" s="74"/>
      <c r="C126" s="74"/>
      <c r="D126" s="74"/>
      <c r="E126" s="74"/>
      <c r="F126" s="74"/>
      <c r="G126" s="74"/>
    </row>
    <row r="127" spans="1:7" ht="26.25" thickBot="1">
      <c r="A127" s="75"/>
      <c r="B127" s="75" t="s">
        <v>26</v>
      </c>
      <c r="C127" s="75" t="s">
        <v>72</v>
      </c>
      <c r="D127" s="75" t="s">
        <v>73</v>
      </c>
      <c r="E127" s="75"/>
      <c r="F127" s="75"/>
      <c r="G127" s="75"/>
    </row>
    <row r="128" spans="1:7" ht="26.25" thickBot="1">
      <c r="A128" s="76" t="s">
        <v>24</v>
      </c>
      <c r="B128" s="76" t="s">
        <v>32</v>
      </c>
      <c r="C128" s="76" t="s">
        <v>33</v>
      </c>
      <c r="D128" s="76" t="s">
        <v>34</v>
      </c>
      <c r="E128" s="76" t="s">
        <v>19</v>
      </c>
      <c r="F128" s="76" t="s">
        <v>20</v>
      </c>
      <c r="G128" s="76" t="s">
        <v>25</v>
      </c>
    </row>
    <row r="129" spans="1:7" ht="26.25" thickBot="1">
      <c r="A129" s="85" t="s">
        <v>51</v>
      </c>
      <c r="B129" s="86">
        <v>46</v>
      </c>
      <c r="C129" s="86">
        <v>101</v>
      </c>
      <c r="D129" s="86">
        <v>131</v>
      </c>
      <c r="E129" s="86">
        <v>92</v>
      </c>
      <c r="F129" s="86">
        <v>58</v>
      </c>
      <c r="G129" s="86">
        <f>SUM($B$129:$F$129)</f>
        <v>428</v>
      </c>
    </row>
    <row r="130" spans="1:7" ht="26.25" thickBot="1">
      <c r="A130" s="83" t="s">
        <v>25</v>
      </c>
      <c r="B130" s="84">
        <f>SUM($B$129:$B$129)</f>
        <v>46</v>
      </c>
      <c r="C130" s="84">
        <f>SUM($C$129:$C$129)</f>
        <v>101</v>
      </c>
      <c r="D130" s="84">
        <f>SUM($D$129:$D$129)</f>
        <v>131</v>
      </c>
      <c r="E130" s="84">
        <f>SUM($E$129:$E$129)</f>
        <v>92</v>
      </c>
      <c r="F130" s="84">
        <f>SUM($F$129:$F$129)</f>
        <v>58</v>
      </c>
      <c r="G130" s="84">
        <f>SUM($B$130:$F$130)</f>
        <v>428</v>
      </c>
    </row>
    <row r="131" spans="1:7" ht="26.25" thickBot="1">
      <c r="A131" s="73"/>
      <c r="B131" s="74"/>
      <c r="C131" s="74"/>
      <c r="D131" s="74"/>
      <c r="E131" s="74"/>
      <c r="F131" s="74"/>
      <c r="G131" s="74"/>
    </row>
    <row r="132" spans="1:7" ht="26.25" thickBot="1">
      <c r="A132" s="87" t="s">
        <v>25</v>
      </c>
      <c r="B132" s="88"/>
      <c r="C132" s="88"/>
      <c r="D132" s="88"/>
      <c r="E132" s="88"/>
      <c r="F132" s="88"/>
      <c r="G132" s="88"/>
    </row>
    <row r="133" spans="1:7" ht="26.25" thickBot="1">
      <c r="A133" s="89" t="s">
        <v>24</v>
      </c>
      <c r="B133" s="89" t="s">
        <v>32</v>
      </c>
      <c r="C133" s="89" t="s">
        <v>33</v>
      </c>
      <c r="D133" s="89" t="s">
        <v>34</v>
      </c>
      <c r="E133" s="89" t="s">
        <v>19</v>
      </c>
      <c r="F133" s="89" t="s">
        <v>20</v>
      </c>
      <c r="G133" s="89" t="s">
        <v>25</v>
      </c>
    </row>
    <row r="134" spans="1:7" ht="26.25" thickBot="1">
      <c r="A134" s="88" t="s">
        <v>51</v>
      </c>
      <c r="B134" s="90">
        <v>205</v>
      </c>
      <c r="C134" s="90">
        <v>437</v>
      </c>
      <c r="D134" s="90">
        <v>569</v>
      </c>
      <c r="E134" s="90">
        <v>400</v>
      </c>
      <c r="F134" s="90">
        <v>240</v>
      </c>
      <c r="G134" s="90">
        <f>SUM($B$134:$F$134)</f>
        <v>1851</v>
      </c>
    </row>
    <row r="135" spans="1:7" ht="26.25" thickBot="1">
      <c r="A135" s="91" t="s">
        <v>25</v>
      </c>
      <c r="B135" s="92">
        <f>SUM($B$134:$B$134)</f>
        <v>205</v>
      </c>
      <c r="C135" s="92">
        <f>SUM($C$134:$C$134)</f>
        <v>437</v>
      </c>
      <c r="D135" s="92">
        <f>SUM($D$134:$D$134)</f>
        <v>569</v>
      </c>
      <c r="E135" s="92">
        <f>SUM($E$134:$E$134)</f>
        <v>400</v>
      </c>
      <c r="F135" s="92">
        <f>SUM($F$134:$F$134)</f>
        <v>240</v>
      </c>
      <c r="G135" s="92">
        <f>SUM($B$135:$F$135)</f>
        <v>1851</v>
      </c>
    </row>
    <row r="136" spans="1:7" ht="26.25" thickBot="1">
      <c r="A136" s="73"/>
      <c r="B136" s="74"/>
      <c r="C136" s="74"/>
      <c r="D136" s="74"/>
      <c r="E136" s="74"/>
      <c r="F136" s="74"/>
      <c r="G136" s="74"/>
    </row>
    <row r="137" spans="1:7" ht="26.25" thickBot="1">
      <c r="A137" s="75"/>
      <c r="B137" s="75" t="s">
        <v>28</v>
      </c>
      <c r="C137" s="75" t="s">
        <v>74</v>
      </c>
      <c r="D137" s="75" t="s">
        <v>37</v>
      </c>
      <c r="E137" s="75"/>
      <c r="F137" s="75"/>
      <c r="G137" s="75"/>
    </row>
    <row r="138" spans="1:7" ht="26.25" thickBot="1">
      <c r="A138" s="76" t="s">
        <v>24</v>
      </c>
      <c r="B138" s="76" t="s">
        <v>32</v>
      </c>
      <c r="C138" s="76" t="s">
        <v>33</v>
      </c>
      <c r="D138" s="76" t="s">
        <v>34</v>
      </c>
      <c r="E138" s="76" t="s">
        <v>19</v>
      </c>
      <c r="F138" s="76" t="s">
        <v>20</v>
      </c>
      <c r="G138" s="76" t="s">
        <v>25</v>
      </c>
    </row>
    <row r="139" spans="1:7" ht="26.25" thickBot="1">
      <c r="A139" s="85" t="s">
        <v>51</v>
      </c>
      <c r="B139" s="86">
        <v>21</v>
      </c>
      <c r="C139" s="86">
        <v>35</v>
      </c>
      <c r="D139" s="86">
        <v>56</v>
      </c>
      <c r="E139" s="86">
        <v>52</v>
      </c>
      <c r="F139" s="86">
        <v>36</v>
      </c>
      <c r="G139" s="86">
        <f>SUM($B$139:$F$139)</f>
        <v>200</v>
      </c>
    </row>
    <row r="140" spans="1:7" ht="26.25" thickBot="1">
      <c r="A140" s="83" t="s">
        <v>25</v>
      </c>
      <c r="B140" s="84">
        <f>SUM($B$139:$B$139)</f>
        <v>21</v>
      </c>
      <c r="C140" s="84">
        <f>SUM($C$139:$C$139)</f>
        <v>35</v>
      </c>
      <c r="D140" s="84">
        <f>SUM($D$139:$D$139)</f>
        <v>56</v>
      </c>
      <c r="E140" s="84">
        <f>SUM($E$139:$E$139)</f>
        <v>52</v>
      </c>
      <c r="F140" s="84">
        <f>SUM($F$139:$F$139)</f>
        <v>36</v>
      </c>
      <c r="G140" s="84">
        <f>SUM($B$140:$F$140)</f>
        <v>200</v>
      </c>
    </row>
    <row r="141" spans="1:7" ht="26.25" thickBot="1">
      <c r="A141" s="73"/>
      <c r="B141" s="74"/>
      <c r="C141" s="74"/>
      <c r="D141" s="74"/>
      <c r="E141" s="74"/>
      <c r="F141" s="74"/>
      <c r="G141" s="74"/>
    </row>
    <row r="142" spans="1:7" ht="26.25" thickBot="1">
      <c r="A142" s="75"/>
      <c r="B142" s="75" t="s">
        <v>26</v>
      </c>
      <c r="C142" s="75" t="s">
        <v>75</v>
      </c>
      <c r="D142" s="75" t="s">
        <v>76</v>
      </c>
      <c r="E142" s="75"/>
      <c r="F142" s="75"/>
      <c r="G142" s="75"/>
    </row>
    <row r="143" spans="1:7" ht="26.25" thickBot="1">
      <c r="A143" s="76" t="s">
        <v>24</v>
      </c>
      <c r="B143" s="76" t="s">
        <v>32</v>
      </c>
      <c r="C143" s="76" t="s">
        <v>33</v>
      </c>
      <c r="D143" s="76" t="s">
        <v>34</v>
      </c>
      <c r="E143" s="76" t="s">
        <v>19</v>
      </c>
      <c r="F143" s="76" t="s">
        <v>20</v>
      </c>
      <c r="G143" s="76" t="s">
        <v>25</v>
      </c>
    </row>
    <row r="144" spans="1:7" ht="26.25" thickBot="1">
      <c r="A144" s="85" t="s">
        <v>51</v>
      </c>
      <c r="B144" s="86">
        <v>18</v>
      </c>
      <c r="C144" s="86">
        <v>29</v>
      </c>
      <c r="D144" s="86">
        <v>44</v>
      </c>
      <c r="E144" s="86">
        <v>38</v>
      </c>
      <c r="F144" s="86">
        <v>26</v>
      </c>
      <c r="G144" s="86">
        <f>SUM($B$144:$F$144)</f>
        <v>155</v>
      </c>
    </row>
    <row r="145" spans="1:7" ht="26.25" thickBot="1">
      <c r="A145" s="83" t="s">
        <v>25</v>
      </c>
      <c r="B145" s="84">
        <f>SUM($B$144:$B$144)</f>
        <v>18</v>
      </c>
      <c r="C145" s="84">
        <f>SUM($C$144:$C$144)</f>
        <v>29</v>
      </c>
      <c r="D145" s="84">
        <f>SUM($D$144:$D$144)</f>
        <v>44</v>
      </c>
      <c r="E145" s="84">
        <f>SUM($E$144:$E$144)</f>
        <v>38</v>
      </c>
      <c r="F145" s="84">
        <f>SUM($F$144:$F$144)</f>
        <v>26</v>
      </c>
      <c r="G145" s="84">
        <f>SUM($B$145:$F$145)</f>
        <v>155</v>
      </c>
    </row>
    <row r="146" spans="1:7" ht="26.25" thickBot="1">
      <c r="A146" s="73"/>
      <c r="B146" s="74"/>
      <c r="C146" s="74"/>
      <c r="D146" s="74"/>
      <c r="E146" s="74"/>
      <c r="F146" s="74"/>
      <c r="G146" s="74"/>
    </row>
    <row r="147" spans="1:7" ht="26.25" thickBot="1">
      <c r="A147" s="93" t="s">
        <v>29</v>
      </c>
      <c r="B147" s="94"/>
      <c r="C147" s="94"/>
      <c r="D147" s="94"/>
      <c r="E147" s="94"/>
      <c r="F147" s="94"/>
      <c r="G147" s="94"/>
    </row>
    <row r="148" spans="1:7" ht="26.25" thickBot="1">
      <c r="A148" s="95" t="s">
        <v>24</v>
      </c>
      <c r="B148" s="95" t="s">
        <v>32</v>
      </c>
      <c r="C148" s="95" t="s">
        <v>33</v>
      </c>
      <c r="D148" s="95" t="s">
        <v>34</v>
      </c>
      <c r="E148" s="95" t="s">
        <v>19</v>
      </c>
      <c r="F148" s="95" t="s">
        <v>20</v>
      </c>
      <c r="G148" s="95" t="s">
        <v>25</v>
      </c>
    </row>
    <row r="149" spans="1:7">
      <c r="A149" s="96" t="s">
        <v>51</v>
      </c>
      <c r="B149" s="97">
        <v>750</v>
      </c>
      <c r="C149" s="97">
        <v>1471</v>
      </c>
      <c r="D149" s="97">
        <v>2103</v>
      </c>
      <c r="E149" s="97">
        <v>1628</v>
      </c>
      <c r="F149" s="97">
        <v>1244</v>
      </c>
      <c r="G149" s="97">
        <f>SUM($B$149:$F$149)</f>
        <v>7196</v>
      </c>
    </row>
    <row r="150" spans="1:7">
      <c r="A150" s="98" t="s">
        <v>46</v>
      </c>
      <c r="B150" s="99">
        <v>0</v>
      </c>
      <c r="C150" s="99">
        <v>5</v>
      </c>
      <c r="D150" s="99">
        <v>0</v>
      </c>
      <c r="E150" s="99">
        <v>0</v>
      </c>
      <c r="F150" s="99">
        <v>0</v>
      </c>
      <c r="G150" s="99">
        <f>SUM($B$150:$F$150)</f>
        <v>5</v>
      </c>
    </row>
    <row r="151" spans="1:7">
      <c r="A151" s="98" t="s">
        <v>47</v>
      </c>
      <c r="B151" s="99">
        <v>0</v>
      </c>
      <c r="C151" s="99">
        <v>0</v>
      </c>
      <c r="D151" s="99">
        <v>0</v>
      </c>
      <c r="E151" s="99">
        <v>7</v>
      </c>
      <c r="F151" s="99">
        <v>7</v>
      </c>
      <c r="G151" s="99">
        <f>SUM($B$151:$F$151)</f>
        <v>14</v>
      </c>
    </row>
    <row r="152" spans="1:7" ht="26.25" thickBot="1">
      <c r="A152" s="100" t="s">
        <v>48</v>
      </c>
      <c r="B152" s="101">
        <v>0</v>
      </c>
      <c r="C152" s="101">
        <v>0</v>
      </c>
      <c r="D152" s="101">
        <v>11</v>
      </c>
      <c r="E152" s="101">
        <v>0</v>
      </c>
      <c r="F152" s="101">
        <v>0</v>
      </c>
      <c r="G152" s="101">
        <f>SUM($B$152:$F$152)</f>
        <v>11</v>
      </c>
    </row>
    <row r="153" spans="1:7" ht="26.25" thickBot="1">
      <c r="A153" s="102" t="s">
        <v>25</v>
      </c>
      <c r="B153" s="103">
        <f>SUM($B$149:$B$152)</f>
        <v>750</v>
      </c>
      <c r="C153" s="103">
        <f>SUM($C$149:$C$152)</f>
        <v>1476</v>
      </c>
      <c r="D153" s="103">
        <f>SUM($D$149:$D$152)</f>
        <v>2114</v>
      </c>
      <c r="E153" s="103">
        <f>SUM($E$149:$E$152)</f>
        <v>1635</v>
      </c>
      <c r="F153" s="103">
        <f>SUM($F$149:$F$152)</f>
        <v>1251</v>
      </c>
      <c r="G153" s="103">
        <f>SUM($B$153:$F$153)</f>
        <v>7226</v>
      </c>
    </row>
    <row r="154" spans="1:7" ht="26.25" thickBot="1">
      <c r="A154" s="73"/>
      <c r="B154" s="74"/>
      <c r="C154" s="74"/>
      <c r="D154" s="74"/>
      <c r="E154" s="74"/>
      <c r="F154" s="74"/>
      <c r="G154" s="74"/>
    </row>
    <row r="155" spans="1:7" ht="26.25" thickBot="1">
      <c r="A155" s="93" t="s">
        <v>30</v>
      </c>
      <c r="B155" s="94"/>
      <c r="C155" s="94"/>
      <c r="D155" s="94"/>
      <c r="E155" s="94"/>
      <c r="F155" s="94"/>
      <c r="G155" s="94"/>
    </row>
    <row r="156" spans="1:7" ht="26.25" thickBot="1">
      <c r="A156" s="95" t="s">
        <v>24</v>
      </c>
      <c r="B156" s="95" t="s">
        <v>32</v>
      </c>
      <c r="C156" s="95" t="s">
        <v>33</v>
      </c>
      <c r="D156" s="95" t="s">
        <v>34</v>
      </c>
      <c r="E156" s="95" t="s">
        <v>19</v>
      </c>
      <c r="F156" s="95" t="s">
        <v>20</v>
      </c>
      <c r="G156" s="95" t="s">
        <v>25</v>
      </c>
    </row>
    <row r="157" spans="1:7" ht="26.25" thickBot="1">
      <c r="A157" s="94" t="s">
        <v>78</v>
      </c>
      <c r="B157" s="104">
        <v>750</v>
      </c>
      <c r="C157" s="104">
        <v>1476</v>
      </c>
      <c r="D157" s="104">
        <v>2114</v>
      </c>
      <c r="E157" s="104">
        <v>1635</v>
      </c>
      <c r="F157" s="104">
        <v>1251</v>
      </c>
      <c r="G157" s="104">
        <f>SUM($B$157:$F$157)</f>
        <v>7226</v>
      </c>
    </row>
    <row r="158" spans="1:7" ht="26.25" thickBot="1">
      <c r="A158" s="102" t="s">
        <v>25</v>
      </c>
      <c r="B158" s="103">
        <f>SUM($B$157:$B$157)</f>
        <v>750</v>
      </c>
      <c r="C158" s="103">
        <f>SUM($C$157:$C$157)</f>
        <v>1476</v>
      </c>
      <c r="D158" s="103">
        <f>SUM($D$157:$D$157)</f>
        <v>2114</v>
      </c>
      <c r="E158" s="103">
        <f>SUM($E$157:$E$157)</f>
        <v>1635</v>
      </c>
      <c r="F158" s="103">
        <f>SUM($F$157:$F$157)</f>
        <v>1251</v>
      </c>
      <c r="G158" s="103">
        <f>SUM($B$158:$F$158)</f>
        <v>7226</v>
      </c>
    </row>
  </sheetData>
  <mergeCells count="33">
    <mergeCell ref="A141:G141"/>
    <mergeCell ref="A146:G146"/>
    <mergeCell ref="A154:G154"/>
    <mergeCell ref="A111:G111"/>
    <mergeCell ref="A116:G116"/>
    <mergeCell ref="A121:G121"/>
    <mergeCell ref="A126:G126"/>
    <mergeCell ref="A131:G131"/>
    <mergeCell ref="A136:G136"/>
    <mergeCell ref="A81:G81"/>
    <mergeCell ref="A86:G86"/>
    <mergeCell ref="A91:G91"/>
    <mergeCell ref="A96:G96"/>
    <mergeCell ref="A101:G101"/>
    <mergeCell ref="A106:G106"/>
    <mergeCell ref="A51:G51"/>
    <mergeCell ref="A56:G56"/>
    <mergeCell ref="A61:G61"/>
    <mergeCell ref="A66:G66"/>
    <mergeCell ref="A71:G71"/>
    <mergeCell ref="A76:G76"/>
    <mergeCell ref="A21:G21"/>
    <mergeCell ref="A26:G26"/>
    <mergeCell ref="A31:G31"/>
    <mergeCell ref="A36:G36"/>
    <mergeCell ref="A41:G41"/>
    <mergeCell ref="A46:G46"/>
    <mergeCell ref="A1:G1"/>
    <mergeCell ref="A2:G2"/>
    <mergeCell ref="A3:G3"/>
    <mergeCell ref="A4:G4"/>
    <mergeCell ref="A11:G11"/>
    <mergeCell ref="A16:G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609614</vt:lpstr>
      <vt:lpstr>Sheet1</vt:lpstr>
      <vt:lpstr>'609614'!Print_Area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2020-06-08T06:46:42Z</cp:lastPrinted>
  <dcterms:created xsi:type="dcterms:W3CDTF">2016-04-06T23:11:26Z</dcterms:created>
  <dcterms:modified xsi:type="dcterms:W3CDTF">2020-06-08T06:47:37Z</dcterms:modified>
</cp:coreProperties>
</file>