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2" i="1" l="1"/>
  <c r="K25" i="1"/>
  <c r="K26" i="1"/>
  <c r="K27" i="1"/>
  <c r="K28" i="1"/>
  <c r="L42" i="1"/>
  <c r="I50" i="1"/>
  <c r="K41" i="1"/>
  <c r="L41" i="1"/>
  <c r="G50" i="1"/>
  <c r="K40" i="1"/>
  <c r="L40" i="1"/>
  <c r="E50" i="1"/>
  <c r="K39" i="1"/>
  <c r="L39" i="1"/>
  <c r="C50" i="1"/>
  <c r="K35" i="1"/>
  <c r="L35" i="1"/>
  <c r="I49" i="1"/>
  <c r="K34" i="1"/>
  <c r="L34" i="1"/>
  <c r="G49" i="1"/>
  <c r="K33" i="1"/>
  <c r="L33" i="1"/>
  <c r="E49" i="1"/>
  <c r="K32" i="1"/>
  <c r="L32" i="1"/>
  <c r="C49" i="1"/>
  <c r="L28" i="1"/>
  <c r="I48" i="1"/>
  <c r="L27" i="1"/>
  <c r="G48" i="1"/>
  <c r="L26" i="1"/>
  <c r="E48" i="1"/>
  <c r="C48" i="1"/>
  <c r="L25" i="1"/>
  <c r="E20" i="1"/>
  <c r="E21" i="1"/>
  <c r="E47" i="1"/>
  <c r="G20" i="1"/>
  <c r="G21" i="1"/>
  <c r="G47" i="1"/>
  <c r="I20" i="1"/>
  <c r="I21" i="1"/>
  <c r="I47" i="1"/>
  <c r="C20" i="1"/>
  <c r="C21" i="1"/>
  <c r="C47" i="1"/>
  <c r="F4" i="1"/>
  <c r="F5" i="1"/>
  <c r="F6" i="1"/>
  <c r="F7" i="1"/>
  <c r="G4" i="1"/>
  <c r="B47" i="1"/>
  <c r="G5" i="1"/>
  <c r="B48" i="1"/>
  <c r="G6" i="1"/>
  <c r="B49" i="1"/>
  <c r="G7" i="1"/>
  <c r="B50" i="1"/>
  <c r="E51" i="1"/>
  <c r="G51" i="1"/>
  <c r="I51" i="1"/>
  <c r="C51" i="1"/>
</calcChain>
</file>

<file path=xl/sharedStrings.xml><?xml version="1.0" encoding="utf-8"?>
<sst xmlns="http://schemas.openxmlformats.org/spreadsheetml/2006/main" count="69" uniqueCount="26">
  <si>
    <t>Origionality</t>
  </si>
  <si>
    <t>Need</t>
  </si>
  <si>
    <t>Training Aid</t>
  </si>
  <si>
    <t>Lock Box</t>
  </si>
  <si>
    <t>POV Ball</t>
  </si>
  <si>
    <t>Bike Signal</t>
  </si>
  <si>
    <t>Interest</t>
  </si>
  <si>
    <t>Interest: How much each project interests the group members.</t>
  </si>
  <si>
    <t>Origionality: How origional is the project.</t>
  </si>
  <si>
    <t>Need: How much does the project fill a real world need.</t>
  </si>
  <si>
    <t>Weight</t>
  </si>
  <si>
    <t>Score</t>
  </si>
  <si>
    <t>Simplicity</t>
  </si>
  <si>
    <t>Simplicity: How easy will the project be to complete.</t>
  </si>
  <si>
    <t>Criterion Weights</t>
  </si>
  <si>
    <t>Edward</t>
  </si>
  <si>
    <t>Seth</t>
  </si>
  <si>
    <t>Devin</t>
  </si>
  <si>
    <t>Jeremiah</t>
  </si>
  <si>
    <t>Total</t>
  </si>
  <si>
    <t>Interest Weights</t>
  </si>
  <si>
    <t>Simplicity Weights</t>
  </si>
  <si>
    <t>Origionality Weights</t>
  </si>
  <si>
    <t>Need Weights</t>
  </si>
  <si>
    <t>Mean</t>
  </si>
  <si>
    <t>Final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</si>
</sst>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4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tabSelected="1" workbookViewId="0">
      <selection activeCell="K8" sqref="K8"/>
    </sheetView>
  </sheetViews>
  <sheetFormatPr baseColWidth="10" defaultRowHeight="15" x14ac:dyDescent="0"/>
  <cols>
    <col min="5" max="5" width="10.83203125" customWidth="1"/>
  </cols>
  <sheetData>
    <row r="2" spans="1:10">
      <c r="A2" s="30" t="s">
        <v>14</v>
      </c>
      <c r="B2" s="30"/>
      <c r="C2" s="30"/>
      <c r="D2" s="30"/>
      <c r="E2" s="30"/>
      <c r="F2" s="30"/>
      <c r="G2" s="30"/>
    </row>
    <row r="3" spans="1:10">
      <c r="A3" s="8"/>
      <c r="B3" s="20" t="s">
        <v>6</v>
      </c>
      <c r="C3" s="20" t="s">
        <v>12</v>
      </c>
      <c r="D3" s="20" t="s">
        <v>0</v>
      </c>
      <c r="E3" s="20" t="s">
        <v>1</v>
      </c>
      <c r="F3" s="20" t="s">
        <v>24</v>
      </c>
      <c r="G3" s="20" t="s">
        <v>10</v>
      </c>
    </row>
    <row r="4" spans="1:10">
      <c r="A4" s="20" t="s">
        <v>6</v>
      </c>
      <c r="B4" s="31">
        <v>1</v>
      </c>
      <c r="C4" s="31">
        <v>3</v>
      </c>
      <c r="D4" s="31">
        <v>3</v>
      </c>
      <c r="E4" s="31">
        <v>1</v>
      </c>
      <c r="F4" s="8">
        <f>ROUND(GEOMEAN(B4:E4), 2)</f>
        <v>1.73</v>
      </c>
      <c r="G4" s="8">
        <f>ROUND(GEOMEAN(B4:E4)/SUM($F$4:$F$7), 2)</f>
        <v>0.39</v>
      </c>
    </row>
    <row r="5" spans="1:10">
      <c r="A5" s="20" t="s">
        <v>12</v>
      </c>
      <c r="B5" s="31">
        <v>0.33333333333333331</v>
      </c>
      <c r="C5" s="31">
        <v>1</v>
      </c>
      <c r="D5" s="31">
        <v>3</v>
      </c>
      <c r="E5" s="31">
        <v>3</v>
      </c>
      <c r="F5" s="8">
        <f>ROUND(GEOMEAN(B5:E5), 2)</f>
        <v>1.32</v>
      </c>
      <c r="G5" s="8">
        <f>ROUND(GEOMEAN(B5:E5)/SUM($F$4:$F$7), 2)</f>
        <v>0.28999999999999998</v>
      </c>
    </row>
    <row r="6" spans="1:10">
      <c r="A6" s="20" t="s">
        <v>0</v>
      </c>
      <c r="B6" s="31">
        <v>0.33333333333333331</v>
      </c>
      <c r="C6" s="31">
        <v>0.33333333333333331</v>
      </c>
      <c r="D6" s="31">
        <v>1</v>
      </c>
      <c r="E6" s="31">
        <v>0.33333333333333331</v>
      </c>
      <c r="F6" s="8">
        <f>ROUND(GEOMEAN(B6:E6), 2)</f>
        <v>0.44</v>
      </c>
      <c r="G6" s="8">
        <f>ROUND(GEOMEAN(B6:E6)/SUM($F$4:$F$7), 2)</f>
        <v>0.1</v>
      </c>
    </row>
    <row r="7" spans="1:10">
      <c r="A7" s="20" t="s">
        <v>1</v>
      </c>
      <c r="B7" s="31">
        <v>1</v>
      </c>
      <c r="C7" s="31">
        <v>0.33333333333333331</v>
      </c>
      <c r="D7" s="31">
        <v>3</v>
      </c>
      <c r="E7" s="31">
        <v>1</v>
      </c>
      <c r="F7" s="8">
        <f>ROUND(GEOMEAN(B7:E7), 2)</f>
        <v>1</v>
      </c>
      <c r="G7" s="8">
        <f>ROUND(GEOMEAN(B7:E7)/SUM($F$4:$F$7), 2)</f>
        <v>0.22</v>
      </c>
    </row>
    <row r="9" spans="1:10">
      <c r="A9" s="36" t="s">
        <v>7</v>
      </c>
      <c r="B9" s="36"/>
      <c r="C9" s="36"/>
      <c r="D9" s="36"/>
      <c r="E9" s="36"/>
      <c r="F9" s="36"/>
      <c r="G9" s="36"/>
    </row>
    <row r="10" spans="1:10">
      <c r="A10" s="36" t="s">
        <v>13</v>
      </c>
      <c r="B10" s="36"/>
      <c r="C10" s="36"/>
      <c r="D10" s="36"/>
      <c r="E10" s="36"/>
      <c r="F10" s="36"/>
      <c r="G10" s="36"/>
    </row>
    <row r="11" spans="1:10">
      <c r="A11" s="36" t="s">
        <v>8</v>
      </c>
      <c r="B11" s="36"/>
      <c r="C11" s="36"/>
      <c r="D11" s="36"/>
      <c r="E11" s="36"/>
      <c r="F11" s="36"/>
      <c r="G11" s="36"/>
    </row>
    <row r="12" spans="1:10">
      <c r="A12" s="36" t="s">
        <v>9</v>
      </c>
      <c r="B12" s="36"/>
      <c r="C12" s="36"/>
      <c r="D12" s="36"/>
      <c r="E12" s="36"/>
      <c r="F12" s="36"/>
      <c r="G12" s="36"/>
    </row>
    <row r="13" spans="1:10" ht="16" thickBot="1">
      <c r="A13" s="1"/>
      <c r="B13" s="1"/>
      <c r="C13" s="1"/>
      <c r="D13" s="1"/>
      <c r="E13" s="1"/>
      <c r="F13" s="1"/>
      <c r="G13" s="1"/>
    </row>
    <row r="14" spans="1:10" ht="16" thickBot="1">
      <c r="A14" s="25" t="s">
        <v>20</v>
      </c>
      <c r="B14" s="26"/>
      <c r="C14" s="26"/>
      <c r="D14" s="26"/>
      <c r="E14" s="26"/>
      <c r="F14" s="26"/>
      <c r="G14" s="26"/>
      <c r="H14" s="26"/>
      <c r="I14" s="26"/>
      <c r="J14" s="27"/>
    </row>
    <row r="15" spans="1:10">
      <c r="A15" s="12"/>
      <c r="B15" s="12"/>
      <c r="C15" s="13" t="s">
        <v>2</v>
      </c>
      <c r="D15" s="13"/>
      <c r="E15" s="13" t="s">
        <v>3</v>
      </c>
      <c r="F15" s="13"/>
      <c r="G15" s="13" t="s">
        <v>4</v>
      </c>
      <c r="H15" s="13"/>
      <c r="I15" s="13" t="s">
        <v>5</v>
      </c>
      <c r="J15" s="13"/>
    </row>
    <row r="16" spans="1:10">
      <c r="A16" s="23" t="s">
        <v>15</v>
      </c>
      <c r="B16" s="23"/>
      <c r="C16" s="5">
        <v>1</v>
      </c>
      <c r="D16" s="5"/>
      <c r="E16" s="5">
        <v>3</v>
      </c>
      <c r="F16" s="5"/>
      <c r="G16" s="5">
        <v>2</v>
      </c>
      <c r="H16" s="5"/>
      <c r="I16" s="22">
        <v>4</v>
      </c>
      <c r="J16" s="22"/>
    </row>
    <row r="17" spans="1:12">
      <c r="A17" s="23" t="s">
        <v>16</v>
      </c>
      <c r="B17" s="23"/>
      <c r="C17" s="5">
        <v>2</v>
      </c>
      <c r="D17" s="5"/>
      <c r="E17" s="4">
        <v>1</v>
      </c>
      <c r="F17" s="21"/>
      <c r="G17" s="5">
        <v>3</v>
      </c>
      <c r="H17" s="5"/>
      <c r="I17" s="22">
        <v>4</v>
      </c>
      <c r="J17" s="22"/>
    </row>
    <row r="18" spans="1:12">
      <c r="A18" s="23" t="s">
        <v>17</v>
      </c>
      <c r="B18" s="23"/>
      <c r="C18" s="5">
        <v>1</v>
      </c>
      <c r="D18" s="5"/>
      <c r="E18" s="5">
        <v>2</v>
      </c>
      <c r="F18" s="5"/>
      <c r="G18" s="5">
        <v>3</v>
      </c>
      <c r="H18" s="5"/>
      <c r="I18" s="22">
        <v>4</v>
      </c>
      <c r="J18" s="22"/>
    </row>
    <row r="19" spans="1:12">
      <c r="A19" s="23" t="s">
        <v>18</v>
      </c>
      <c r="B19" s="23"/>
      <c r="C19" s="5">
        <v>1</v>
      </c>
      <c r="D19" s="5"/>
      <c r="E19" s="22">
        <v>2</v>
      </c>
      <c r="F19" s="22"/>
      <c r="G19" s="22">
        <v>3</v>
      </c>
      <c r="H19" s="22"/>
      <c r="I19" s="22">
        <v>1</v>
      </c>
      <c r="J19" s="22"/>
    </row>
    <row r="20" spans="1:12">
      <c r="A20" s="2"/>
      <c r="B20" s="24" t="s">
        <v>19</v>
      </c>
      <c r="C20" s="5">
        <f>(16-SUM(C16:C19))</f>
        <v>11</v>
      </c>
      <c r="D20" s="5"/>
      <c r="E20" s="5">
        <f t="shared" ref="E20" si="0">(16-SUM(E16:E19))</f>
        <v>8</v>
      </c>
      <c r="F20" s="5"/>
      <c r="G20" s="5">
        <f t="shared" ref="G20" si="1">(16-SUM(G16:G19))</f>
        <v>5</v>
      </c>
      <c r="H20" s="5"/>
      <c r="I20" s="5">
        <f t="shared" ref="I20" si="2">(16-SUM(I16:I19))</f>
        <v>3</v>
      </c>
      <c r="J20" s="5"/>
    </row>
    <row r="21" spans="1:12">
      <c r="A21" s="3"/>
      <c r="B21" s="10" t="s">
        <v>10</v>
      </c>
      <c r="C21" s="5">
        <f>ROUND(C20/24, 2)</f>
        <v>0.46</v>
      </c>
      <c r="D21" s="5"/>
      <c r="E21" s="5">
        <f t="shared" ref="E21" si="3">ROUND(E20/24, 2)</f>
        <v>0.33</v>
      </c>
      <c r="F21" s="5"/>
      <c r="G21" s="5">
        <f t="shared" ref="G21" si="4">ROUND(G20/24, 2)</f>
        <v>0.21</v>
      </c>
      <c r="H21" s="5"/>
      <c r="I21" s="5">
        <f t="shared" ref="I21" si="5">ROUND(I20/24, 2)</f>
        <v>0.13</v>
      </c>
      <c r="J21" s="5"/>
    </row>
    <row r="22" spans="1:12" ht="16" thickBot="1">
      <c r="C22" s="1"/>
      <c r="D22" s="1"/>
      <c r="E22" s="1"/>
      <c r="F22" s="1"/>
      <c r="G22" s="1"/>
      <c r="H22" s="1"/>
      <c r="I22" s="1"/>
      <c r="J22" s="1"/>
    </row>
    <row r="23" spans="1:12" ht="16" thickBot="1">
      <c r="A23" s="28" t="s">
        <v>21</v>
      </c>
      <c r="B23" s="29"/>
      <c r="C23" s="29"/>
      <c r="D23" s="29"/>
      <c r="E23" s="29"/>
      <c r="F23" s="29"/>
      <c r="G23" s="29"/>
      <c r="H23" s="29"/>
      <c r="I23" s="29"/>
      <c r="J23" s="29"/>
      <c r="K23" s="15"/>
      <c r="L23" s="16"/>
    </row>
    <row r="24" spans="1:12">
      <c r="A24" s="12"/>
      <c r="B24" s="12"/>
      <c r="C24" s="13" t="s">
        <v>2</v>
      </c>
      <c r="D24" s="13"/>
      <c r="E24" s="13" t="s">
        <v>3</v>
      </c>
      <c r="F24" s="13"/>
      <c r="G24" s="13" t="s">
        <v>4</v>
      </c>
      <c r="H24" s="13"/>
      <c r="I24" s="13" t="s">
        <v>5</v>
      </c>
      <c r="J24" s="13"/>
      <c r="K24" s="14" t="s">
        <v>24</v>
      </c>
      <c r="L24" s="14" t="s">
        <v>10</v>
      </c>
    </row>
    <row r="25" spans="1:12">
      <c r="A25" s="11" t="s">
        <v>2</v>
      </c>
      <c r="B25" s="11"/>
      <c r="C25" s="7">
        <v>1</v>
      </c>
      <c r="D25" s="7"/>
      <c r="E25" s="7">
        <v>0.33333333333333331</v>
      </c>
      <c r="F25" s="7"/>
      <c r="G25" s="7">
        <v>3</v>
      </c>
      <c r="H25" s="7"/>
      <c r="I25" s="32">
        <v>0.33333333333333331</v>
      </c>
      <c r="J25" s="22"/>
      <c r="K25" s="6">
        <f>ROUND(GEOMEAN(C25,E25, G25, I25), 2)</f>
        <v>0.76</v>
      </c>
      <c r="L25" s="6">
        <f>ROUND(K25/SUM($K$25:$K$28), 2)</f>
        <v>0.15</v>
      </c>
    </row>
    <row r="26" spans="1:12">
      <c r="A26" s="11" t="s">
        <v>3</v>
      </c>
      <c r="B26" s="11"/>
      <c r="C26" s="7">
        <v>3</v>
      </c>
      <c r="D26" s="7"/>
      <c r="E26" s="7">
        <v>1</v>
      </c>
      <c r="F26" s="7"/>
      <c r="G26" s="7">
        <v>5</v>
      </c>
      <c r="H26" s="7"/>
      <c r="I26" s="32">
        <v>1</v>
      </c>
      <c r="J26" s="22"/>
      <c r="K26" s="6">
        <f t="shared" ref="K26:K28" si="6">ROUND(GEOMEAN(C26,E26, G26, I26), 2)</f>
        <v>1.97</v>
      </c>
      <c r="L26" s="6">
        <f t="shared" ref="L26:L28" si="7">ROUND(K26/SUM($K$25:$K$28), 2)</f>
        <v>0.39</v>
      </c>
    </row>
    <row r="27" spans="1:12">
      <c r="A27" s="11" t="s">
        <v>4</v>
      </c>
      <c r="B27" s="11"/>
      <c r="C27" s="7">
        <v>0.33333333333333331</v>
      </c>
      <c r="D27" s="7"/>
      <c r="E27" s="7">
        <v>0.2</v>
      </c>
      <c r="F27" s="7"/>
      <c r="G27" s="7">
        <v>1</v>
      </c>
      <c r="H27" s="7"/>
      <c r="I27" s="32">
        <v>0.2</v>
      </c>
      <c r="J27" s="22"/>
      <c r="K27" s="6">
        <f t="shared" si="6"/>
        <v>0.34</v>
      </c>
      <c r="L27" s="6">
        <f t="shared" si="7"/>
        <v>7.0000000000000007E-2</v>
      </c>
    </row>
    <row r="28" spans="1:12">
      <c r="A28" s="11" t="s">
        <v>5</v>
      </c>
      <c r="B28" s="11"/>
      <c r="C28" s="7">
        <v>3</v>
      </c>
      <c r="D28" s="7"/>
      <c r="E28" s="32">
        <v>1</v>
      </c>
      <c r="F28" s="32"/>
      <c r="G28" s="32">
        <v>5</v>
      </c>
      <c r="H28" s="32"/>
      <c r="I28" s="32">
        <v>1</v>
      </c>
      <c r="J28" s="22"/>
      <c r="K28" s="6">
        <f t="shared" si="6"/>
        <v>1.97</v>
      </c>
      <c r="L28" s="6">
        <f t="shared" si="7"/>
        <v>0.39</v>
      </c>
    </row>
    <row r="29" spans="1:12" ht="16" thickBot="1">
      <c r="C29" s="1"/>
      <c r="D29" s="1"/>
      <c r="E29" s="1"/>
      <c r="F29" s="1"/>
      <c r="G29" s="1"/>
      <c r="H29" s="1"/>
      <c r="I29" s="1"/>
      <c r="J29" s="1"/>
    </row>
    <row r="30" spans="1:12" ht="16" thickBot="1">
      <c r="A30" s="28" t="s">
        <v>22</v>
      </c>
      <c r="B30" s="29"/>
      <c r="C30" s="29"/>
      <c r="D30" s="29"/>
      <c r="E30" s="29"/>
      <c r="F30" s="29"/>
      <c r="G30" s="29"/>
      <c r="H30" s="29"/>
      <c r="I30" s="29"/>
      <c r="J30" s="29"/>
      <c r="K30" s="15"/>
      <c r="L30" s="16"/>
    </row>
    <row r="31" spans="1:12">
      <c r="A31" s="12"/>
      <c r="B31" s="12"/>
      <c r="C31" s="13" t="s">
        <v>2</v>
      </c>
      <c r="D31" s="13"/>
      <c r="E31" s="13" t="s">
        <v>3</v>
      </c>
      <c r="F31" s="13"/>
      <c r="G31" s="13" t="s">
        <v>4</v>
      </c>
      <c r="H31" s="13"/>
      <c r="I31" s="13" t="s">
        <v>5</v>
      </c>
      <c r="J31" s="13"/>
      <c r="K31" s="17" t="s">
        <v>24</v>
      </c>
      <c r="L31" s="17" t="s">
        <v>10</v>
      </c>
    </row>
    <row r="32" spans="1:12">
      <c r="A32" s="11" t="s">
        <v>2</v>
      </c>
      <c r="B32" s="11"/>
      <c r="C32" s="7">
        <v>1</v>
      </c>
      <c r="D32" s="7"/>
      <c r="E32" s="7">
        <v>5</v>
      </c>
      <c r="F32" s="7"/>
      <c r="G32" s="7">
        <v>3</v>
      </c>
      <c r="H32" s="7"/>
      <c r="I32" s="32">
        <v>5</v>
      </c>
      <c r="J32" s="22"/>
      <c r="K32" s="6">
        <f>ROUND(GEOMEAN(C32,E32, G32, I32), 2)</f>
        <v>2.94</v>
      </c>
      <c r="L32" s="6">
        <f>ROUND(K32/SUM($K$25:$K$28), 2)</f>
        <v>0.57999999999999996</v>
      </c>
    </row>
    <row r="33" spans="1:12">
      <c r="A33" s="11" t="s">
        <v>3</v>
      </c>
      <c r="B33" s="11"/>
      <c r="C33" s="7">
        <v>0.2</v>
      </c>
      <c r="D33" s="7"/>
      <c r="E33" s="7">
        <v>1</v>
      </c>
      <c r="F33" s="7"/>
      <c r="G33" s="7">
        <v>0.33333333333333331</v>
      </c>
      <c r="H33" s="7"/>
      <c r="I33" s="32">
        <v>3</v>
      </c>
      <c r="J33" s="22"/>
      <c r="K33" s="6">
        <f t="shared" ref="K33:K35" si="8">ROUND(GEOMEAN(C33,E33, G33, I33), 2)</f>
        <v>0.67</v>
      </c>
      <c r="L33" s="6">
        <f t="shared" ref="L33:L35" si="9">ROUND(K33/SUM($K$25:$K$28), 2)</f>
        <v>0.13</v>
      </c>
    </row>
    <row r="34" spans="1:12">
      <c r="A34" s="11" t="s">
        <v>4</v>
      </c>
      <c r="B34" s="11"/>
      <c r="C34" s="7">
        <v>0.33333333333333331</v>
      </c>
      <c r="D34" s="7"/>
      <c r="E34" s="7">
        <v>3</v>
      </c>
      <c r="F34" s="7"/>
      <c r="G34" s="7">
        <v>1</v>
      </c>
      <c r="H34" s="7"/>
      <c r="I34" s="32">
        <v>5</v>
      </c>
      <c r="J34" s="22"/>
      <c r="K34" s="6">
        <f t="shared" si="8"/>
        <v>1.5</v>
      </c>
      <c r="L34" s="6">
        <f t="shared" si="9"/>
        <v>0.3</v>
      </c>
    </row>
    <row r="35" spans="1:12">
      <c r="A35" s="11" t="s">
        <v>5</v>
      </c>
      <c r="B35" s="11"/>
      <c r="C35" s="7">
        <v>0.2</v>
      </c>
      <c r="D35" s="7"/>
      <c r="E35" s="32">
        <v>0.33333333333333331</v>
      </c>
      <c r="F35" s="32"/>
      <c r="G35" s="32">
        <v>0.2</v>
      </c>
      <c r="H35" s="32"/>
      <c r="I35" s="32">
        <v>1</v>
      </c>
      <c r="J35" s="22"/>
      <c r="K35" s="6">
        <f t="shared" si="8"/>
        <v>0.34</v>
      </c>
      <c r="L35" s="6">
        <f t="shared" si="9"/>
        <v>7.0000000000000007E-2</v>
      </c>
    </row>
    <row r="36" spans="1:12" ht="16" thickBot="1">
      <c r="C36" s="1"/>
      <c r="D36" s="1"/>
      <c r="E36" s="1"/>
      <c r="F36" s="1"/>
      <c r="G36" s="1"/>
      <c r="H36" s="1"/>
      <c r="I36" s="1"/>
      <c r="J36" s="1"/>
    </row>
    <row r="37" spans="1:12" ht="16" thickBot="1">
      <c r="A37" s="28" t="s">
        <v>23</v>
      </c>
      <c r="B37" s="29"/>
      <c r="C37" s="29"/>
      <c r="D37" s="29"/>
      <c r="E37" s="29"/>
      <c r="F37" s="29"/>
      <c r="G37" s="29"/>
      <c r="H37" s="29"/>
      <c r="I37" s="29"/>
      <c r="J37" s="29"/>
      <c r="K37" s="15"/>
      <c r="L37" s="16"/>
    </row>
    <row r="38" spans="1:12">
      <c r="A38" s="12"/>
      <c r="B38" s="12"/>
      <c r="C38" s="13" t="s">
        <v>2</v>
      </c>
      <c r="D38" s="13"/>
      <c r="E38" s="13" t="s">
        <v>3</v>
      </c>
      <c r="F38" s="13"/>
      <c r="G38" s="13" t="s">
        <v>4</v>
      </c>
      <c r="H38" s="13"/>
      <c r="I38" s="13" t="s">
        <v>5</v>
      </c>
      <c r="J38" s="13"/>
      <c r="K38" s="17" t="s">
        <v>24</v>
      </c>
      <c r="L38" s="17" t="s">
        <v>10</v>
      </c>
    </row>
    <row r="39" spans="1:12">
      <c r="A39" s="11" t="s">
        <v>2</v>
      </c>
      <c r="B39" s="11"/>
      <c r="C39" s="7">
        <v>1</v>
      </c>
      <c r="D39" s="7"/>
      <c r="E39" s="7">
        <v>5</v>
      </c>
      <c r="F39" s="7"/>
      <c r="G39" s="7">
        <v>9</v>
      </c>
      <c r="H39" s="7"/>
      <c r="I39" s="32">
        <v>7</v>
      </c>
      <c r="J39" s="22"/>
      <c r="K39" s="6">
        <f>ROUND(GEOMEAN(C39,E39, G39, I39), 2)</f>
        <v>4.21</v>
      </c>
      <c r="L39" s="6">
        <f>ROUND(K39/SUM($K$25:$K$28), 2)</f>
        <v>0.84</v>
      </c>
    </row>
    <row r="40" spans="1:12">
      <c r="A40" s="11" t="s">
        <v>3</v>
      </c>
      <c r="B40" s="11"/>
      <c r="C40" s="7">
        <v>0.2</v>
      </c>
      <c r="D40" s="7"/>
      <c r="E40" s="7">
        <v>1</v>
      </c>
      <c r="F40" s="7"/>
      <c r="G40" s="7">
        <v>5</v>
      </c>
      <c r="H40" s="7"/>
      <c r="I40" s="32">
        <v>3</v>
      </c>
      <c r="J40" s="22"/>
      <c r="K40" s="6">
        <f t="shared" ref="K40:K42" si="10">ROUND(GEOMEAN(C40,E40, G40, I40), 2)</f>
        <v>1.32</v>
      </c>
      <c r="L40" s="6">
        <f t="shared" ref="L40:L42" si="11">ROUND(K40/SUM($K$25:$K$28), 2)</f>
        <v>0.26</v>
      </c>
    </row>
    <row r="41" spans="1:12">
      <c r="A41" s="11" t="s">
        <v>4</v>
      </c>
      <c r="B41" s="11"/>
      <c r="C41" s="7">
        <v>0.1111111111111111</v>
      </c>
      <c r="D41" s="7"/>
      <c r="E41" s="7">
        <v>0.2</v>
      </c>
      <c r="F41" s="7"/>
      <c r="G41" s="7">
        <v>1</v>
      </c>
      <c r="H41" s="7"/>
      <c r="I41" s="32">
        <v>3</v>
      </c>
      <c r="J41" s="22"/>
      <c r="K41" s="6">
        <f t="shared" si="10"/>
        <v>0.51</v>
      </c>
      <c r="L41" s="6">
        <f t="shared" si="11"/>
        <v>0.1</v>
      </c>
    </row>
    <row r="42" spans="1:12">
      <c r="A42" s="11" t="s">
        <v>5</v>
      </c>
      <c r="B42" s="11"/>
      <c r="C42" s="7">
        <v>0.14285714285714285</v>
      </c>
      <c r="D42" s="7"/>
      <c r="E42" s="32">
        <v>0.33333333333333331</v>
      </c>
      <c r="F42" s="32"/>
      <c r="G42" s="32">
        <v>0.33333333333333331</v>
      </c>
      <c r="H42" s="32"/>
      <c r="I42" s="32">
        <v>1</v>
      </c>
      <c r="J42" s="22"/>
      <c r="K42" s="6">
        <f t="shared" si="10"/>
        <v>0.35</v>
      </c>
      <c r="L42" s="6">
        <f t="shared" si="11"/>
        <v>7.0000000000000007E-2</v>
      </c>
    </row>
    <row r="43" spans="1:12" ht="16" thickBot="1">
      <c r="C43" s="1"/>
      <c r="D43" s="1"/>
      <c r="E43" s="1"/>
      <c r="F43" s="1"/>
      <c r="G43" s="1"/>
      <c r="H43" s="1"/>
      <c r="I43" s="1"/>
      <c r="J43" s="1"/>
    </row>
    <row r="44" spans="1:12" ht="16" thickBot="1">
      <c r="A44" s="28" t="s">
        <v>25</v>
      </c>
      <c r="B44" s="29"/>
      <c r="C44" s="29"/>
      <c r="D44" s="29"/>
      <c r="E44" s="29"/>
      <c r="F44" s="29"/>
      <c r="G44" s="29"/>
      <c r="H44" s="29"/>
      <c r="I44" s="29"/>
      <c r="J44" s="35"/>
    </row>
    <row r="45" spans="1:12">
      <c r="A45" s="33"/>
      <c r="B45" s="33"/>
      <c r="C45" s="34" t="s">
        <v>2</v>
      </c>
      <c r="D45" s="34"/>
      <c r="E45" s="34" t="s">
        <v>3</v>
      </c>
      <c r="F45" s="34"/>
      <c r="G45" s="34" t="s">
        <v>4</v>
      </c>
      <c r="H45" s="34"/>
      <c r="I45" s="34" t="s">
        <v>5</v>
      </c>
      <c r="J45" s="34"/>
    </row>
    <row r="46" spans="1:12">
      <c r="A46" s="5"/>
      <c r="B46" s="5"/>
      <c r="C46" s="19"/>
      <c r="D46" s="19"/>
      <c r="E46" s="19"/>
      <c r="F46" s="19"/>
      <c r="G46" s="19"/>
      <c r="H46" s="19"/>
      <c r="I46" s="19"/>
      <c r="J46" s="19"/>
    </row>
    <row r="47" spans="1:12">
      <c r="A47" s="20" t="s">
        <v>6</v>
      </c>
      <c r="B47" s="20">
        <f>G4</f>
        <v>0.39</v>
      </c>
      <c r="C47" s="5">
        <f>C21</f>
        <v>0.46</v>
      </c>
      <c r="D47" s="5"/>
      <c r="E47" s="5">
        <f>E21</f>
        <v>0.33</v>
      </c>
      <c r="F47" s="5"/>
      <c r="G47" s="5">
        <f>G21</f>
        <v>0.21</v>
      </c>
      <c r="H47" s="5"/>
      <c r="I47" s="5">
        <f>I21</f>
        <v>0.13</v>
      </c>
      <c r="J47" s="5"/>
    </row>
    <row r="48" spans="1:12">
      <c r="A48" s="20" t="s">
        <v>12</v>
      </c>
      <c r="B48" s="20">
        <f t="shared" ref="B48:B50" si="12">G5</f>
        <v>0.28999999999999998</v>
      </c>
      <c r="C48" s="5">
        <f>L26</f>
        <v>0.39</v>
      </c>
      <c r="D48" s="5"/>
      <c r="E48" s="5">
        <f>L26</f>
        <v>0.39</v>
      </c>
      <c r="F48" s="5"/>
      <c r="G48" s="5">
        <f>L27</f>
        <v>7.0000000000000007E-2</v>
      </c>
      <c r="H48" s="5"/>
      <c r="I48" s="5">
        <f>L28</f>
        <v>0.39</v>
      </c>
      <c r="J48" s="5"/>
    </row>
    <row r="49" spans="1:10">
      <c r="A49" s="20" t="s">
        <v>0</v>
      </c>
      <c r="B49" s="20">
        <f t="shared" si="12"/>
        <v>0.1</v>
      </c>
      <c r="C49" s="5">
        <f>L32</f>
        <v>0.57999999999999996</v>
      </c>
      <c r="D49" s="5"/>
      <c r="E49" s="5">
        <f>L33</f>
        <v>0.13</v>
      </c>
      <c r="F49" s="5"/>
      <c r="G49" s="5">
        <f>L34</f>
        <v>0.3</v>
      </c>
      <c r="H49" s="5"/>
      <c r="I49" s="5">
        <f>L35</f>
        <v>7.0000000000000007E-2</v>
      </c>
      <c r="J49" s="5"/>
    </row>
    <row r="50" spans="1:10">
      <c r="A50" s="20" t="s">
        <v>1</v>
      </c>
      <c r="B50" s="20">
        <f t="shared" si="12"/>
        <v>0.22</v>
      </c>
      <c r="C50" s="5">
        <f>L39</f>
        <v>0.84</v>
      </c>
      <c r="D50" s="5"/>
      <c r="E50" s="5">
        <f>L40</f>
        <v>0.26</v>
      </c>
      <c r="F50" s="5"/>
      <c r="G50" s="5">
        <f>L41</f>
        <v>0.1</v>
      </c>
      <c r="H50" s="5"/>
      <c r="I50" s="5">
        <f>L42</f>
        <v>7.0000000000000007E-2</v>
      </c>
      <c r="J50" s="5"/>
    </row>
    <row r="51" spans="1:10">
      <c r="A51" s="9" t="s">
        <v>11</v>
      </c>
      <c r="B51" s="9"/>
      <c r="C51" s="18">
        <f>ROUND(SUM($B47*C47, $B48*C48, $B49*C49, $B50*C50),2)</f>
        <v>0.54</v>
      </c>
      <c r="D51" s="18"/>
      <c r="E51" s="18">
        <f t="shared" ref="E51" si="13">ROUND(SUM($B47*E47, $B48*E48, $B49*E49, $B50*E50),2)</f>
        <v>0.31</v>
      </c>
      <c r="F51" s="18"/>
      <c r="G51" s="18">
        <f t="shared" ref="G51" si="14">ROUND(SUM($B47*G47, $B48*G48, $B49*G49, $B50*G50),2)</f>
        <v>0.15</v>
      </c>
      <c r="H51" s="18"/>
      <c r="I51" s="18">
        <f t="shared" ref="I51" si="15">ROUND(SUM($B47*I47, $B48*I48, $B49*I49, $B50*I50),2)</f>
        <v>0.19</v>
      </c>
      <c r="J51" s="18"/>
    </row>
  </sheetData>
  <mergeCells count="144">
    <mergeCell ref="A42:B42"/>
    <mergeCell ref="C42:D42"/>
    <mergeCell ref="E42:F42"/>
    <mergeCell ref="G42:H42"/>
    <mergeCell ref="I42:J42"/>
    <mergeCell ref="A45:B46"/>
    <mergeCell ref="A44:J44"/>
    <mergeCell ref="A40:B40"/>
    <mergeCell ref="C40:D40"/>
    <mergeCell ref="E40:F40"/>
    <mergeCell ref="G40:H40"/>
    <mergeCell ref="I40:J40"/>
    <mergeCell ref="A41:B41"/>
    <mergeCell ref="C41:D41"/>
    <mergeCell ref="E41:F41"/>
    <mergeCell ref="G41:H41"/>
    <mergeCell ref="I41:J41"/>
    <mergeCell ref="G38:H38"/>
    <mergeCell ref="I38:J38"/>
    <mergeCell ref="A39:B39"/>
    <mergeCell ref="C39:D39"/>
    <mergeCell ref="E39:F39"/>
    <mergeCell ref="G39:H39"/>
    <mergeCell ref="I39:J39"/>
    <mergeCell ref="A34:B34"/>
    <mergeCell ref="C34:D34"/>
    <mergeCell ref="E34:F34"/>
    <mergeCell ref="G34:H34"/>
    <mergeCell ref="I34:J34"/>
    <mergeCell ref="A35:B35"/>
    <mergeCell ref="C35:D35"/>
    <mergeCell ref="E35:F35"/>
    <mergeCell ref="G35:H35"/>
    <mergeCell ref="I35:J35"/>
    <mergeCell ref="A32:B32"/>
    <mergeCell ref="C32:D32"/>
    <mergeCell ref="E32:F32"/>
    <mergeCell ref="G32:H32"/>
    <mergeCell ref="I32:J32"/>
    <mergeCell ref="A33:B33"/>
    <mergeCell ref="C33:D33"/>
    <mergeCell ref="E33:F33"/>
    <mergeCell ref="G33:H33"/>
    <mergeCell ref="I33:J33"/>
    <mergeCell ref="A30:J30"/>
    <mergeCell ref="A31:B31"/>
    <mergeCell ref="C31:D31"/>
    <mergeCell ref="E31:F31"/>
    <mergeCell ref="G31:H31"/>
    <mergeCell ref="I31:J31"/>
    <mergeCell ref="I51:J51"/>
    <mergeCell ref="I50:J50"/>
    <mergeCell ref="I49:J49"/>
    <mergeCell ref="I48:J48"/>
    <mergeCell ref="I47:J47"/>
    <mergeCell ref="I45:J46"/>
    <mergeCell ref="C21:D21"/>
    <mergeCell ref="E21:F21"/>
    <mergeCell ref="G21:H21"/>
    <mergeCell ref="I21:J21"/>
    <mergeCell ref="A23:J23"/>
    <mergeCell ref="A24:B24"/>
    <mergeCell ref="C24:D24"/>
    <mergeCell ref="E24:F24"/>
    <mergeCell ref="G24:H24"/>
    <mergeCell ref="I24:J24"/>
    <mergeCell ref="I15:J15"/>
    <mergeCell ref="I16:J16"/>
    <mergeCell ref="I17:J17"/>
    <mergeCell ref="I18:J18"/>
    <mergeCell ref="I19:J19"/>
    <mergeCell ref="I20:J20"/>
    <mergeCell ref="E17:F17"/>
    <mergeCell ref="E18:F18"/>
    <mergeCell ref="E19:F19"/>
    <mergeCell ref="E20:F20"/>
    <mergeCell ref="G15:H15"/>
    <mergeCell ref="G16:H16"/>
    <mergeCell ref="G17:H17"/>
    <mergeCell ref="G18:H18"/>
    <mergeCell ref="G19:H19"/>
    <mergeCell ref="G20:H20"/>
    <mergeCell ref="A17:B17"/>
    <mergeCell ref="A18:B18"/>
    <mergeCell ref="A19:B19"/>
    <mergeCell ref="C15:D15"/>
    <mergeCell ref="C16:D16"/>
    <mergeCell ref="C17:D17"/>
    <mergeCell ref="C18:D18"/>
    <mergeCell ref="C19:D19"/>
    <mergeCell ref="C20:D20"/>
    <mergeCell ref="A14:J14"/>
    <mergeCell ref="A25:B25"/>
    <mergeCell ref="C25:D25"/>
    <mergeCell ref="E25:F25"/>
    <mergeCell ref="G25:H25"/>
    <mergeCell ref="I25:J25"/>
    <mergeCell ref="A15:B15"/>
    <mergeCell ref="A26:B26"/>
    <mergeCell ref="C26:D26"/>
    <mergeCell ref="E26:F26"/>
    <mergeCell ref="G26:H26"/>
    <mergeCell ref="I26:J26"/>
    <mergeCell ref="A2:G2"/>
    <mergeCell ref="A16:B16"/>
    <mergeCell ref="E15:F15"/>
    <mergeCell ref="E16:F16"/>
    <mergeCell ref="A27:B27"/>
    <mergeCell ref="C27:D27"/>
    <mergeCell ref="E27:F27"/>
    <mergeCell ref="G27:H27"/>
    <mergeCell ref="C51:D51"/>
    <mergeCell ref="E51:F51"/>
    <mergeCell ref="G51:H51"/>
    <mergeCell ref="A9:G9"/>
    <mergeCell ref="A10:G10"/>
    <mergeCell ref="A11:G11"/>
    <mergeCell ref="A12:G12"/>
    <mergeCell ref="A51:B51"/>
    <mergeCell ref="A28:B28"/>
    <mergeCell ref="C28:D28"/>
    <mergeCell ref="G49:H49"/>
    <mergeCell ref="G50:H50"/>
    <mergeCell ref="I27:J27"/>
    <mergeCell ref="E28:F28"/>
    <mergeCell ref="G28:H28"/>
    <mergeCell ref="I28:J28"/>
    <mergeCell ref="A37:J37"/>
    <mergeCell ref="A38:B38"/>
    <mergeCell ref="C38:D38"/>
    <mergeCell ref="E38:F38"/>
    <mergeCell ref="C49:D49"/>
    <mergeCell ref="C50:D50"/>
    <mergeCell ref="E47:F47"/>
    <mergeCell ref="E48:F48"/>
    <mergeCell ref="E49:F49"/>
    <mergeCell ref="E50:F50"/>
    <mergeCell ref="C45:D46"/>
    <mergeCell ref="E45:F46"/>
    <mergeCell ref="G45:H46"/>
    <mergeCell ref="C47:D47"/>
    <mergeCell ref="C48:D48"/>
    <mergeCell ref="G47:H47"/>
    <mergeCell ref="G48:H4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Sayers</dc:creator>
  <cp:lastModifiedBy>Edward Sayers</cp:lastModifiedBy>
  <dcterms:created xsi:type="dcterms:W3CDTF">2014-10-13T01:28:00Z</dcterms:created>
  <dcterms:modified xsi:type="dcterms:W3CDTF">2014-10-13T03:53:33Z</dcterms:modified>
</cp:coreProperties>
</file>