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campaigns\fractured-worlds\"/>
    </mc:Choice>
  </mc:AlternateContent>
  <xr:revisionPtr revIDLastSave="0" documentId="13_ncr:1_{4E0AE7FD-4908-4761-8CF9-C95B37CBB334}" xr6:coauthVersionLast="47" xr6:coauthVersionMax="47" xr10:uidLastSave="{00000000-0000-0000-0000-000000000000}"/>
  <bookViews>
    <workbookView xWindow="-28920" yWindow="-120" windowWidth="29040" windowHeight="15840" activeTab="1" xr2:uid="{206A7769-913C-44FD-A917-4F208E1EA77B}"/>
  </bookViews>
  <sheets>
    <sheet name="Summary" sheetId="4" r:id="rId1"/>
    <sheet name="Citizens" sheetId="1" r:id="rId2"/>
    <sheet name="Districts" sheetId="2" r:id="rId3"/>
    <sheet name="Points of Interest" sheetId="3" r:id="rId4"/>
  </sheets>
  <definedNames>
    <definedName name="Businesses">POI[Name]</definedName>
    <definedName name="Dist">Districts[District ID]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1" l="1" a="1"/>
  <c r="Q79" i="1" s="1"/>
  <c r="Q78" i="1" a="1"/>
  <c r="Q78" i="1" s="1"/>
  <c r="Q77" i="1" a="1"/>
  <c r="Q77" i="1" s="1"/>
  <c r="Q76" i="1" a="1"/>
  <c r="Q76" i="1" s="1"/>
  <c r="Q75" i="1" a="1"/>
  <c r="Q75" i="1" s="1"/>
  <c r="Q74" i="1" a="1"/>
  <c r="Q74" i="1" s="1"/>
  <c r="Q73" i="1" a="1"/>
  <c r="Q73" i="1" s="1"/>
  <c r="Q72" i="1" a="1"/>
  <c r="Q72" i="1" s="1"/>
  <c r="Q71" i="1" a="1"/>
  <c r="Q71" i="1" s="1"/>
  <c r="B3" i="4"/>
  <c r="Q70" i="1" a="1"/>
  <c r="Q70" i="1" s="1"/>
  <c r="Q69" i="1" a="1"/>
  <c r="Q69" i="1" s="1"/>
  <c r="Q68" i="1" a="1"/>
  <c r="Q68" i="1" s="1"/>
  <c r="G41" i="3" a="1"/>
  <c r="G41" i="3" s="1"/>
  <c r="I41" i="3"/>
  <c r="Q67" i="1" a="1"/>
  <c r="Q67" i="1" s="1"/>
  <c r="G40" i="3" a="1"/>
  <c r="G40" i="3" s="1"/>
  <c r="I40" i="3"/>
  <c r="Q39" i="1" a="1"/>
  <c r="Q39" i="1" s="1"/>
  <c r="Q31" i="1" a="1"/>
  <c r="Q31" i="1" s="1"/>
  <c r="Q33" i="1" a="1"/>
  <c r="Q33" i="1" s="1"/>
  <c r="Q22" i="1" a="1"/>
  <c r="Q22" i="1" s="1"/>
  <c r="G39" i="3" a="1"/>
  <c r="G39" i="3" s="1"/>
  <c r="I39" i="3"/>
  <c r="Q45" i="1" a="1"/>
  <c r="Q45" i="1" s="1"/>
  <c r="Q41" i="1" a="1"/>
  <c r="Q41" i="1" s="1"/>
  <c r="I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Q11" i="1" a="1"/>
  <c r="Q11" i="1" s="1"/>
  <c r="Q10" i="1" a="1"/>
  <c r="Q10" i="1" s="1"/>
  <c r="Q55" i="1" a="1"/>
  <c r="Q55" i="1" s="1"/>
  <c r="Q51" i="1" a="1"/>
  <c r="Q51" i="1" s="1"/>
  <c r="Q21" i="1" a="1"/>
  <c r="Q21" i="1" s="1"/>
  <c r="Q54" i="1" a="1"/>
  <c r="Q54" i="1" s="1"/>
  <c r="Q62" i="1" a="1"/>
  <c r="Q62" i="1" s="1"/>
  <c r="Q48" i="1" a="1"/>
  <c r="Q48" i="1" s="1"/>
  <c r="Q50" i="1" a="1"/>
  <c r="Q50" i="1" s="1"/>
  <c r="Q46" i="1" a="1"/>
  <c r="Q46" i="1" s="1"/>
  <c r="Q63" i="1" a="1"/>
  <c r="Q63" i="1" s="1"/>
  <c r="Q58" i="1" a="1"/>
  <c r="Q58" i="1" s="1"/>
  <c r="Q34" i="1" a="1"/>
  <c r="Q34" i="1" s="1"/>
  <c r="Q13" i="1" a="1"/>
  <c r="Q13" i="1" s="1"/>
  <c r="Q20" i="1" a="1"/>
  <c r="Q20" i="1" s="1"/>
  <c r="Q57" i="1" a="1"/>
  <c r="Q57" i="1" s="1"/>
  <c r="Q56" i="1" a="1"/>
  <c r="Q56" i="1" s="1"/>
  <c r="Q65" i="1" a="1"/>
  <c r="Q65" i="1" s="1"/>
  <c r="Q4" i="1" a="1"/>
  <c r="Q4" i="1" s="1"/>
  <c r="Q19" i="1" a="1"/>
  <c r="Q19" i="1" s="1"/>
  <c r="Q47" i="1" a="1"/>
  <c r="Q47" i="1" s="1"/>
  <c r="Q6" i="1" a="1"/>
  <c r="Q6" i="1" s="1"/>
  <c r="Q23" i="1" a="1"/>
  <c r="Q23" i="1" s="1"/>
  <c r="G2" i="3" a="1"/>
  <c r="G2" i="3" s="1"/>
  <c r="G4" i="3" a="1"/>
  <c r="G4" i="3" s="1"/>
  <c r="G3" i="3" a="1"/>
  <c r="G3" i="3" s="1"/>
  <c r="G5" i="3" a="1"/>
  <c r="G5" i="3" s="1"/>
  <c r="G6" i="3" a="1"/>
  <c r="G6" i="3" s="1"/>
  <c r="G7" i="3" a="1"/>
  <c r="G7" i="3" s="1"/>
  <c r="G8" i="3" a="1"/>
  <c r="G8" i="3" s="1"/>
  <c r="G9" i="3" a="1"/>
  <c r="G9" i="3" s="1"/>
  <c r="G10" i="3" a="1"/>
  <c r="G10" i="3" s="1"/>
  <c r="G12" i="3" a="1"/>
  <c r="G12" i="3" s="1"/>
  <c r="G13" i="3" a="1"/>
  <c r="G13" i="3" s="1"/>
  <c r="G14" i="3" a="1"/>
  <c r="G14" i="3" s="1"/>
  <c r="G15" i="3" a="1"/>
  <c r="G15" i="3" s="1"/>
  <c r="G16" i="3" a="1"/>
  <c r="G16" i="3" s="1"/>
  <c r="G17" i="3" a="1"/>
  <c r="G17" i="3" s="1"/>
  <c r="G18" i="3" a="1"/>
  <c r="G18" i="3" s="1"/>
  <c r="G19" i="3" a="1"/>
  <c r="G19" i="3" s="1"/>
  <c r="G20" i="3" a="1"/>
  <c r="G20" i="3" s="1"/>
  <c r="G21" i="3" a="1"/>
  <c r="G21" i="3" s="1"/>
  <c r="G22" i="3" a="1"/>
  <c r="G22" i="3" s="1"/>
  <c r="G23" i="3" a="1"/>
  <c r="G23" i="3" s="1"/>
  <c r="G24" i="3" a="1"/>
  <c r="G24" i="3" s="1"/>
  <c r="G25" i="3" a="1"/>
  <c r="G25" i="3" s="1"/>
  <c r="G26" i="3" a="1"/>
  <c r="G26" i="3" s="1"/>
  <c r="G27" i="3" a="1"/>
  <c r="G27" i="3" s="1"/>
  <c r="G28" i="3" a="1"/>
  <c r="G28" i="3" s="1"/>
  <c r="G29" i="3" a="1"/>
  <c r="G29" i="3" s="1"/>
  <c r="G30" i="3" a="1"/>
  <c r="G30" i="3" s="1"/>
  <c r="G31" i="3" a="1"/>
  <c r="G31" i="3" s="1"/>
  <c r="G11" i="3" a="1"/>
  <c r="G11" i="3" s="1"/>
  <c r="G32" i="3" a="1"/>
  <c r="G32" i="3" s="1"/>
  <c r="G34" i="3" a="1"/>
  <c r="G34" i="3" s="1"/>
  <c r="G35" i="3" a="1"/>
  <c r="G35" i="3" s="1"/>
  <c r="G36" i="3" a="1"/>
  <c r="G36" i="3" s="1"/>
  <c r="G37" i="3" a="1"/>
  <c r="G37" i="3" s="1"/>
  <c r="G33" i="3" a="1"/>
  <c r="G33" i="3" s="1"/>
  <c r="G38" i="3" a="1"/>
  <c r="G38" i="3" s="1"/>
  <c r="Q17" i="1" a="1"/>
  <c r="Q17" i="1" s="1"/>
  <c r="Q32" i="1" a="1"/>
  <c r="Q32" i="1" s="1"/>
  <c r="Q26" i="1" a="1"/>
  <c r="Q26" i="1" s="1"/>
  <c r="Q9" i="1" a="1"/>
  <c r="Q9" i="1" s="1"/>
  <c r="Q43" i="1" a="1"/>
  <c r="Q43" i="1" s="1"/>
  <c r="Q15" i="1" a="1"/>
  <c r="Q15" i="1" s="1"/>
  <c r="Q14" i="1" a="1"/>
  <c r="Q14" i="1" s="1"/>
  <c r="Q40" i="1" a="1"/>
  <c r="Q40" i="1" s="1"/>
  <c r="Q24" i="1" a="1"/>
  <c r="Q24" i="1" s="1"/>
  <c r="Q52" i="1" a="1"/>
  <c r="Q52" i="1" s="1"/>
  <c r="Q25" i="1" a="1"/>
  <c r="Q25" i="1" s="1"/>
  <c r="Q64" i="1" a="1"/>
  <c r="Q64" i="1" s="1"/>
  <c r="Q35" i="1" a="1"/>
  <c r="Q35" i="1" s="1"/>
  <c r="Q66" i="1" a="1"/>
  <c r="Q66" i="1" s="1"/>
  <c r="Q16" i="1" a="1"/>
  <c r="Q16" i="1" s="1"/>
  <c r="Q28" i="1" a="1"/>
  <c r="Q28" i="1" s="1"/>
  <c r="Q38" i="1" a="1"/>
  <c r="Q38" i="1" s="1"/>
  <c r="Q49" i="1" a="1"/>
  <c r="Q49" i="1" s="1"/>
  <c r="Q53" i="1" a="1"/>
  <c r="Q53" i="1" s="1"/>
  <c r="Q61" i="1" a="1"/>
  <c r="Q61" i="1" s="1"/>
  <c r="Q36" i="1" a="1"/>
  <c r="Q36" i="1" s="1"/>
  <c r="Q37" i="1" a="1"/>
  <c r="Q37" i="1" s="1"/>
  <c r="Q60" i="1" a="1"/>
  <c r="Q60" i="1" s="1"/>
  <c r="Q44" i="1" a="1"/>
  <c r="Q44" i="1" s="1"/>
  <c r="Q7" i="1" a="1"/>
  <c r="Q7" i="1" s="1"/>
  <c r="Q42" i="1" a="1"/>
  <c r="Q42" i="1" s="1"/>
  <c r="Q5" i="1" a="1"/>
  <c r="Q5" i="1" s="1"/>
  <c r="Q8" i="1" a="1"/>
  <c r="Q8" i="1" s="1"/>
  <c r="Q30" i="1" a="1"/>
  <c r="Q30" i="1" s="1"/>
  <c r="Q29" i="1" a="1"/>
  <c r="Q29" i="1" s="1"/>
  <c r="Q59" i="1" a="1"/>
  <c r="Q59" i="1" s="1"/>
  <c r="Q12" i="1" a="1"/>
  <c r="Q12" i="1" s="1"/>
  <c r="Q27" i="1" a="1"/>
  <c r="Q27" i="1" s="1"/>
  <c r="Q18" i="1" a="1"/>
  <c r="Q18" i="1" s="1"/>
  <c r="B4" i="4" l="1"/>
  <c r="B2" i="4" s="1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<sst xmlns="http://schemas.openxmlformats.org/spreadsheetml/2006/main" count="862" uniqueCount="311">
  <si>
    <t>Name</t>
  </si>
  <si>
    <t>Species</t>
  </si>
  <si>
    <t>Gender</t>
  </si>
  <si>
    <t>Alignment</t>
  </si>
  <si>
    <t>Age</t>
  </si>
  <si>
    <t>Life Stage</t>
  </si>
  <si>
    <t>Birthday</t>
  </si>
  <si>
    <t>Subspecies</t>
  </si>
  <si>
    <t>Summary</t>
  </si>
  <si>
    <t>Threat Level</t>
  </si>
  <si>
    <t>Intelligence Level</t>
  </si>
  <si>
    <t>Occupation</t>
  </si>
  <si>
    <t>Description</t>
  </si>
  <si>
    <t>Workplace</t>
  </si>
  <si>
    <t>District</t>
  </si>
  <si>
    <t>World of Origin</t>
  </si>
  <si>
    <t>Character Details</t>
  </si>
  <si>
    <t>Somewhere Details</t>
  </si>
  <si>
    <t>Date of Arrival in Somewhere</t>
  </si>
  <si>
    <t>District ID</t>
  </si>
  <si>
    <t>Traveler Services</t>
  </si>
  <si>
    <t>Comfort/Luxury</t>
  </si>
  <si>
    <t>3rd District</t>
  </si>
  <si>
    <t>Low Town</t>
  </si>
  <si>
    <t>Shady</t>
  </si>
  <si>
    <t>H</t>
  </si>
  <si>
    <t>A</t>
  </si>
  <si>
    <t>Refuge Row</t>
  </si>
  <si>
    <t>Poor Housing</t>
  </si>
  <si>
    <t>Affluence/Wealth</t>
  </si>
  <si>
    <t>Affluence District</t>
  </si>
  <si>
    <t>Little Neighborhoods</t>
  </si>
  <si>
    <t>Cultural Communities</t>
  </si>
  <si>
    <t>Purpose/Fulfillment District</t>
  </si>
  <si>
    <t>Type</t>
  </si>
  <si>
    <t>Category</t>
  </si>
  <si>
    <t>Sublocation</t>
  </si>
  <si>
    <t>Open Date</t>
  </si>
  <si>
    <t>Opening Date</t>
  </si>
  <si>
    <t>Explorer's Guild</t>
  </si>
  <si>
    <t>Arena</t>
  </si>
  <si>
    <t>Dockhouse</t>
  </si>
  <si>
    <t>Blacksmith</t>
  </si>
  <si>
    <t>Cold Steel</t>
  </si>
  <si>
    <t>Café</t>
  </si>
  <si>
    <t>Café Somewhere</t>
  </si>
  <si>
    <t>Food</t>
  </si>
  <si>
    <t>Doctor</t>
  </si>
  <si>
    <t>Geppetto's</t>
  </si>
  <si>
    <t>Toymaker</t>
  </si>
  <si>
    <t>Frost Lord's Bounty</t>
  </si>
  <si>
    <t>Jeweler</t>
  </si>
  <si>
    <t>Copper General</t>
  </si>
  <si>
    <t>General Store</t>
  </si>
  <si>
    <t>Sheriff</t>
  </si>
  <si>
    <t>Ship Parts</t>
  </si>
  <si>
    <t>Ship Stuff</t>
  </si>
  <si>
    <t>Steamed Hams</t>
  </si>
  <si>
    <t>Restaurant/Public Ovens</t>
  </si>
  <si>
    <t>Apartments</t>
  </si>
  <si>
    <t>Hotel Somewhere</t>
  </si>
  <si>
    <t>The Ruby Slipper</t>
  </si>
  <si>
    <t>Cobbler</t>
  </si>
  <si>
    <t>Hotel</t>
  </si>
  <si>
    <t>City Services</t>
  </si>
  <si>
    <t>Bathhouse</t>
  </si>
  <si>
    <t>Alchemist</t>
  </si>
  <si>
    <t>Formalwear Store</t>
  </si>
  <si>
    <t>The Posh Potato</t>
  </si>
  <si>
    <t>Very Good Furniture Company</t>
  </si>
  <si>
    <t>Furniture</t>
  </si>
  <si>
    <t>Firearms</t>
  </si>
  <si>
    <t>The Bing Bang</t>
  </si>
  <si>
    <t>Hairy's Headwarmers</t>
  </si>
  <si>
    <t>Haberdashery</t>
  </si>
  <si>
    <t>Tommy's Closet: In The Bag</t>
  </si>
  <si>
    <t>Handbags</t>
  </si>
  <si>
    <t>The Happs</t>
  </si>
  <si>
    <t>News</t>
  </si>
  <si>
    <t>Print Shoppe</t>
  </si>
  <si>
    <t>Print Shop</t>
  </si>
  <si>
    <t>Temple</t>
  </si>
  <si>
    <t>World Showcase</t>
  </si>
  <si>
    <t>World Merchandise</t>
  </si>
  <si>
    <t>Abandoned House</t>
  </si>
  <si>
    <t>Hide from Business List</t>
  </si>
  <si>
    <t>y</t>
  </si>
  <si>
    <t>Hurley</t>
  </si>
  <si>
    <t>Locker Wall</t>
  </si>
  <si>
    <t>Bowuf</t>
  </si>
  <si>
    <t>Bird</t>
  </si>
  <si>
    <t>Grover</t>
  </si>
  <si>
    <t>Elmo</t>
  </si>
  <si>
    <t>Child</t>
  </si>
  <si>
    <t>Muppet Prime</t>
  </si>
  <si>
    <t>Bear</t>
  </si>
  <si>
    <t>NG</t>
  </si>
  <si>
    <t>Muppet</t>
  </si>
  <si>
    <t>Adult</t>
  </si>
  <si>
    <t>Monster</t>
  </si>
  <si>
    <t>Current Date</t>
  </si>
  <si>
    <t>Arrived</t>
  </si>
  <si>
    <t>Lop</t>
  </si>
  <si>
    <t>Boneteeth</t>
  </si>
  <si>
    <t>Berty</t>
  </si>
  <si>
    <t>Kenny Cobblerock</t>
  </si>
  <si>
    <t>Dread</t>
  </si>
  <si>
    <t>Razu Mur Nasaar</t>
  </si>
  <si>
    <t>Ekhaas Nasaar</t>
  </si>
  <si>
    <t>Tuura Nasaar</t>
  </si>
  <si>
    <t>m</t>
  </si>
  <si>
    <t>f</t>
  </si>
  <si>
    <t>Tiefling</t>
  </si>
  <si>
    <t>Hobgoblin</t>
  </si>
  <si>
    <t>Gnome</t>
  </si>
  <si>
    <t>Halfling</t>
  </si>
  <si>
    <t>Bloodfin</t>
  </si>
  <si>
    <t>Tortle</t>
  </si>
  <si>
    <t>Ilphas Traynor</t>
  </si>
  <si>
    <t>Zuzu</t>
  </si>
  <si>
    <t>B'oom</t>
  </si>
  <si>
    <t>Experiment 626</t>
  </si>
  <si>
    <t>Jumba</t>
  </si>
  <si>
    <t>Pleakley</t>
  </si>
  <si>
    <t>Ron Swanson</t>
  </si>
  <si>
    <t>Tommy  Haverford</t>
  </si>
  <si>
    <t>Jean-Ralphio Saperstein</t>
  </si>
  <si>
    <t>Jerry Gergich</t>
  </si>
  <si>
    <t>Human</t>
  </si>
  <si>
    <t>Grung</t>
  </si>
  <si>
    <t>Tobbler</t>
  </si>
  <si>
    <t>Grippli</t>
  </si>
  <si>
    <t>Half-elf</t>
  </si>
  <si>
    <t>IsOpen</t>
  </si>
  <si>
    <t>Black Powder Merchant</t>
  </si>
  <si>
    <t>Surgeon</t>
  </si>
  <si>
    <t>Dockworker</t>
  </si>
  <si>
    <t>Matthew Page</t>
  </si>
  <si>
    <t>-</t>
  </si>
  <si>
    <t>Arctic Dust</t>
  </si>
  <si>
    <t>Lazy Flower</t>
  </si>
  <si>
    <t>Catfolk</t>
  </si>
  <si>
    <t>Young Adult</t>
  </si>
  <si>
    <t>average</t>
  </si>
  <si>
    <t>slightly low</t>
  </si>
  <si>
    <t>medium</t>
  </si>
  <si>
    <t>low</t>
  </si>
  <si>
    <t>Achuak</t>
  </si>
  <si>
    <t>Kobold</t>
  </si>
  <si>
    <t>Red</t>
  </si>
  <si>
    <t>slightly high</t>
  </si>
  <si>
    <t>N</t>
  </si>
  <si>
    <t>CN</t>
  </si>
  <si>
    <t>CG</t>
  </si>
  <si>
    <t>Artemisia Fisher</t>
  </si>
  <si>
    <t>NE</t>
  </si>
  <si>
    <t>Nurse</t>
  </si>
  <si>
    <t>Waiter</t>
  </si>
  <si>
    <t>Cook</t>
  </si>
  <si>
    <t>Greg Thompson</t>
  </si>
  <si>
    <t>high</t>
  </si>
  <si>
    <t>Geppetto</t>
  </si>
  <si>
    <t>Old</t>
  </si>
  <si>
    <t>Pinocchio</t>
  </si>
  <si>
    <t>Throden</t>
  </si>
  <si>
    <t>n</t>
  </si>
  <si>
    <t>Lizardfolk</t>
  </si>
  <si>
    <t>very low</t>
  </si>
  <si>
    <t>Head Chef</t>
  </si>
  <si>
    <t>Berrak</t>
  </si>
  <si>
    <t>Bugbear</t>
  </si>
  <si>
    <t>Epimelas Ordii</t>
  </si>
  <si>
    <t>Ratfolk</t>
  </si>
  <si>
    <t>Chef</t>
  </si>
  <si>
    <t>Brug Freeman</t>
  </si>
  <si>
    <t>Half-orc</t>
  </si>
  <si>
    <t>Deputy,Gladiator</t>
  </si>
  <si>
    <t>Merchant</t>
  </si>
  <si>
    <t>Bernard 'Hairy' Darrow</t>
  </si>
  <si>
    <t>Berber</t>
  </si>
  <si>
    <t>Habberdasher</t>
  </si>
  <si>
    <t>Innkeeper</t>
  </si>
  <si>
    <t>Bellboy</t>
  </si>
  <si>
    <t>Seiveril Scribe</t>
  </si>
  <si>
    <t>CE</t>
  </si>
  <si>
    <t>Portia 'Jamjar' Fiddlewick</t>
  </si>
  <si>
    <t>very high</t>
  </si>
  <si>
    <t>Journalist</t>
  </si>
  <si>
    <t>Information Center</t>
  </si>
  <si>
    <t>Big Blue Bed &amp; Breakfast</t>
  </si>
  <si>
    <t>Lodging</t>
  </si>
  <si>
    <t>Bört Bört Bïstro</t>
  </si>
  <si>
    <t>Restaurant</t>
  </si>
  <si>
    <t>Laundromat</t>
  </si>
  <si>
    <t>McDonald's</t>
  </si>
  <si>
    <t>Starbucks</t>
  </si>
  <si>
    <t>Bleemo</t>
  </si>
  <si>
    <t>Employees #</t>
  </si>
  <si>
    <t>Saélihn Mason</t>
  </si>
  <si>
    <t>Dwarf</t>
  </si>
  <si>
    <t>Black Mage</t>
  </si>
  <si>
    <t>Assistant Shopkeeper, Orphan</t>
  </si>
  <si>
    <t>Information Broker</t>
  </si>
  <si>
    <t>Assistant</t>
  </si>
  <si>
    <t>Furniture Maker</t>
  </si>
  <si>
    <t>Shopkeeper</t>
  </si>
  <si>
    <t>"Food Magicker"</t>
  </si>
  <si>
    <t>Street</t>
  </si>
  <si>
    <t>Treelo</t>
  </si>
  <si>
    <t>Pip</t>
  </si>
  <si>
    <t>Pop</t>
  </si>
  <si>
    <t>Ojo</t>
  </si>
  <si>
    <t>Otter</t>
  </si>
  <si>
    <t>Lemur</t>
  </si>
  <si>
    <t>Tutter</t>
  </si>
  <si>
    <t>Mouse</t>
  </si>
  <si>
    <t>Swedish Chef</t>
  </si>
  <si>
    <t>Hoots the Owl</t>
  </si>
  <si>
    <t>Cookie Monster</t>
  </si>
  <si>
    <t>Skeemo "Oneshoe" Beren</t>
  </si>
  <si>
    <t>Bert</t>
  </si>
  <si>
    <t>Whispering Sam</t>
  </si>
  <si>
    <t>Snuffleupagus</t>
  </si>
  <si>
    <t>Abby Cadabby</t>
  </si>
  <si>
    <t>Owl</t>
  </si>
  <si>
    <t>Humanoid</t>
  </si>
  <si>
    <t>Elephant</t>
  </si>
  <si>
    <t>Fairy</t>
  </si>
  <si>
    <t>Musician</t>
  </si>
  <si>
    <t>Attendant</t>
  </si>
  <si>
    <t>Food Columnist</t>
  </si>
  <si>
    <t>Coke-a-Cola Quaid</t>
  </si>
  <si>
    <t>Pepsi Wilson</t>
  </si>
  <si>
    <t>Amazon.com Jones</t>
  </si>
  <si>
    <t>Donna Palmer</t>
  </si>
  <si>
    <t>Barista</t>
  </si>
  <si>
    <t>Dystopian Future Earth</t>
  </si>
  <si>
    <t>Servist</t>
  </si>
  <si>
    <t>Cashier</t>
  </si>
  <si>
    <t>Fry Cook</t>
  </si>
  <si>
    <t>Largo Baggins</t>
  </si>
  <si>
    <t>Middle Earth</t>
  </si>
  <si>
    <t>Geoss</t>
  </si>
  <si>
    <t>Parks &amp; Recreation</t>
  </si>
  <si>
    <t>Final Fantasy G</t>
  </si>
  <si>
    <t>Lilo &amp; Stitch</t>
  </si>
  <si>
    <t>Whispering Sam's Hot Dogs</t>
  </si>
  <si>
    <t>Food Cart</t>
  </si>
  <si>
    <t>Little Earth</t>
  </si>
  <si>
    <t>Monstro Quarter</t>
  </si>
  <si>
    <t>East Park</t>
  </si>
  <si>
    <t>EP</t>
  </si>
  <si>
    <t>WP</t>
  </si>
  <si>
    <t>West Park</t>
  </si>
  <si>
    <t>Queued Arrivals</t>
  </si>
  <si>
    <t>Current Named Citizens</t>
  </si>
  <si>
    <t>Final Occupation</t>
  </si>
  <si>
    <t>Builder, Shipwright</t>
  </si>
  <si>
    <t>Lightship Part Smith</t>
  </si>
  <si>
    <t>Bartender, Host</t>
  </si>
  <si>
    <t>Moleman</t>
  </si>
  <si>
    <t>Alien</t>
  </si>
  <si>
    <t>Mother Maynild Wood</t>
  </si>
  <si>
    <t>Aasimar</t>
  </si>
  <si>
    <t>Priestess</t>
  </si>
  <si>
    <t>Grafter</t>
  </si>
  <si>
    <t>Doctor Shanyrria Field</t>
  </si>
  <si>
    <t>Drow</t>
  </si>
  <si>
    <t>LN</t>
  </si>
  <si>
    <t>Theology Scholar</t>
  </si>
  <si>
    <t>Harriet Goodearth</t>
  </si>
  <si>
    <t>Hobbit</t>
  </si>
  <si>
    <t>Griselda Livingstone</t>
  </si>
  <si>
    <t>Apartment Manager</t>
  </si>
  <si>
    <t>Kane Knight</t>
  </si>
  <si>
    <t>Printer</t>
  </si>
  <si>
    <t>Arrival Method</t>
  </si>
  <si>
    <t>Is Permanent Resident?</t>
  </si>
  <si>
    <t>appeared</t>
  </si>
  <si>
    <t>migrated</t>
  </si>
  <si>
    <t>Abby's Magic Dance Studio</t>
  </si>
  <si>
    <t>Dance Hall</t>
  </si>
  <si>
    <t>Entertainment</t>
  </si>
  <si>
    <t>04/</t>
  </si>
  <si>
    <t>Dance Instructor</t>
  </si>
  <si>
    <t>Tero</t>
  </si>
  <si>
    <t>Kitsune</t>
  </si>
  <si>
    <t>Adventurer</t>
  </si>
  <si>
    <t>Other</t>
  </si>
  <si>
    <t>Golarion</t>
  </si>
  <si>
    <t>C.O.B.B.</t>
  </si>
  <si>
    <t>Android</t>
  </si>
  <si>
    <t>Tropey</t>
  </si>
  <si>
    <t>Li'l Phil</t>
  </si>
  <si>
    <t>Centaur</t>
  </si>
  <si>
    <t>Purple</t>
  </si>
  <si>
    <t>Witchy World</t>
  </si>
  <si>
    <t>Total</t>
  </si>
  <si>
    <t>Permanent</t>
  </si>
  <si>
    <t>Impermanent</t>
  </si>
  <si>
    <t>Audry Livingstone</t>
  </si>
  <si>
    <t>Geoffrey Parker</t>
  </si>
  <si>
    <t>Lance Skinner</t>
  </si>
  <si>
    <t>Robbin Darrow</t>
  </si>
  <si>
    <t>Leon Eastman</t>
  </si>
  <si>
    <t>Helen Miller</t>
  </si>
  <si>
    <t>Noah North</t>
  </si>
  <si>
    <t>Earth Variant</t>
  </si>
  <si>
    <t>Jessie Alvarez</t>
  </si>
  <si>
    <t>Ageless</t>
  </si>
  <si>
    <t>Deldric Helcral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</si>
</sst>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m/d;@"/>
  </numFmts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b/>
      <sz val="11"/>
      <color theme="1"/>
      <name val="Calibri"/>
      <family val="2"/>
    </font>
    <font>
      <u/>
      <sz val="11"/>
      <color theme="1"/>
      <name val="Aptos Narrow"/>
      <family val="2"/>
      <scheme val="minor"/>
    </font>
    <font>
      <u/>
      <sz val="9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u/>
      <sz val="1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theme="1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theme="1" tint="0.249977111117893"/>
      </patternFill>
    </fill>
    <fill>
      <patternFill patternType="solid">
        <fgColor theme="1"/>
        <bgColor theme="1"/>
      </patternFill>
    </fill>
  </fills>
  <borders count="12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6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/>
    </xf>
    <xf numFmtId="0" fontId="1" fillId="0" borderId="0" xfId="0" applyFont="1"/>
    <xf numFmtId="0" fontId="4" fillId="0" borderId="0" xfId="0" applyFont="1"/>
    <xf numFmtId="0" fontId="5" fillId="0" borderId="0" xfId="0" applyFont="1"/>
    <xf numFmtId="0" fontId="8" fillId="2" borderId="1" xfId="0" applyFont="1" applyFill="1" applyBorder="1"/>
    <xf numFmtId="0" fontId="8" fillId="2" borderId="4" xfId="0" applyFont="1" applyFill="1" applyBorder="1"/>
    <xf numFmtId="0" fontId="8" fillId="2" borderId="2" xfId="0" applyFont="1" applyFill="1" applyBorder="1"/>
    <xf numFmtId="0" fontId="8" fillId="2" borderId="5" xfId="0" applyFont="1" applyFill="1" applyBorder="1"/>
    <xf numFmtId="165" fontId="0" fillId="0" borderId="8" xfId="0" applyNumberFormat="1" applyBorder="1"/>
    <xf numFmtId="165" fontId="0" fillId="0" borderId="10" xfId="0" applyNumberFormat="1" applyBorder="1"/>
    <xf numFmtId="0" fontId="3" fillId="0" borderId="0" xfId="0" applyFont="1" applyAlignment="1">
      <alignment wrapText="1"/>
    </xf>
    <xf numFmtId="0" fontId="5" fillId="3" borderId="0" xfId="0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0" applyFont="1" applyFill="1" applyAlignment="1">
      <alignment vertical="top" wrapText="1"/>
    </xf>
    <xf numFmtId="0" fontId="7" fillId="3" borderId="0" xfId="0" applyFont="1" applyFill="1" applyAlignment="1">
      <alignment vertical="top"/>
    </xf>
    <xf numFmtId="0" fontId="0" fillId="0" borderId="0" xfId="0" applyAlignment="1">
      <alignment horizontal="right"/>
    </xf>
    <xf numFmtId="0" fontId="0" fillId="0" borderId="7" xfId="0" applyBorder="1" applyAlignment="1">
      <alignment horizontal="center"/>
    </xf>
    <xf numFmtId="0" fontId="9" fillId="5" borderId="6" xfId="0" applyFont="1" applyFill="1" applyBorder="1"/>
    <xf numFmtId="0" fontId="9" fillId="5" borderId="11" xfId="0" applyFont="1" applyFill="1" applyBorder="1"/>
    <xf numFmtId="0" fontId="10" fillId="4" borderId="4" xfId="0" applyFont="1" applyFill="1" applyBorder="1"/>
    <xf numFmtId="0" fontId="10" fillId="4" borderId="3" xfId="0" applyFont="1" applyFill="1" applyBorder="1"/>
    <xf numFmtId="0" fontId="8" fillId="2" borderId="4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8" fillId="2" borderId="5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0.79998168889431442"/>
        </patternFill>
      </fill>
    </dxf>
    <dxf>
      <numFmt numFmtId="0" formatCode="General"/>
    </dxf>
    <dxf>
      <numFmt numFmtId="0" formatCode="General"/>
    </dxf>
    <dxf>
      <numFmt numFmtId="164" formatCode="mm/dd/yy;@"/>
    </dxf>
    <dxf>
      <numFmt numFmtId="164" formatCode="mm/dd/yy;@"/>
    </dxf>
    <dxf>
      <alignment horizontal="right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0" formatCode="General"/>
    </dxf>
    <dxf>
      <alignment horizontal="center" vertical="bottom" textRotation="0" wrapText="0" indent="0" justifyLastLine="0" shrinkToFit="0" readingOrder="0"/>
    </dxf>
    <dxf>
      <border outline="0">
        <left style="medium">
          <color theme="0"/>
        </left>
      </border>
    </dxf>
    <dxf>
      <numFmt numFmtId="165" formatCode="m/d;@"/>
      <border diagonalUp="0" diagonalDown="0">
        <left/>
        <right style="medium">
          <color theme="0"/>
        </right>
        <top/>
        <bottom/>
      </border>
    </dxf>
    <dxf>
      <border diagonalUp="0" diagonalDown="0">
        <left style="medium">
          <color theme="0"/>
        </left>
        <right/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medium">
          <color theme="0"/>
        </left>
        <top/>
        <bottom/>
      </border>
    </dxf>
    <dxf>
      <border outline="0">
        <right style="medium">
          <color theme="0"/>
        </right>
      </border>
    </dxf>
    <dxf>
      <font>
        <b/>
      </font>
    </dxf>
    <dxf>
      <font>
        <strike val="0"/>
        <outline val="0"/>
        <shadow val="0"/>
        <u/>
        <vertAlign val="baseline"/>
        <sz val="11"/>
        <name val="Aptos Narrow"/>
        <family val="2"/>
        <scheme val="minor"/>
      </font>
      <fill>
        <patternFill>
          <bgColor theme="4" tint="0.59999389629810485"/>
        </patternFill>
      </fill>
      <alignment horizontal="general" vertical="top" textRotation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numFmt numFmtId="164" formatCode="mm/dd/yy;@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C79AD4F-347A-433B-B69B-2239CE568E36}" name="Date" displayName="Date" ref="G1:G2" totalsRowShown="0" headerRowDxfId="24" dataDxfId="23">
  <autoFilter ref="G1:G2" xr:uid="{7C79AD4F-347A-433B-B69B-2239CE568E36}"/>
  <tableColumns count="1">
    <tableColumn id="1" xr3:uid="{FC0C9C72-0AD2-412A-9883-0678BA603FC7}" name="Current Date" dataDxfId="2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AC7A25-6290-4C6E-83CC-C498AF8A8E12}" name="Citizens" displayName="Citizens" ref="A3:U79" totalsRowShown="0" headerRowDxfId="21">
  <autoFilter ref="A3:U79" xr:uid="{49AC7A25-6290-4C6E-83CC-C498AF8A8E12}"/>
  <sortState xmlns:xlrd2="http://schemas.microsoft.com/office/spreadsheetml/2017/richdata2" ref="A4:U66">
    <sortCondition ref="A3:A66"/>
  </sortState>
  <tableColumns count="21">
    <tableColumn id="1" xr3:uid="{D56AD2A3-ADF7-441D-86F0-24B6605B38B6}" name="Name" dataDxfId="20"/>
    <tableColumn id="2" xr3:uid="{0A348E9C-5591-4F05-87AA-846C16358619}" name="Summary" dataDxfId="19"/>
    <tableColumn id="3" xr3:uid="{9BD26DCA-9592-476C-866C-404345DDA5FF}" name="Alignment" dataDxfId="18"/>
    <tableColumn id="4" xr3:uid="{D90A0207-A6BA-4248-9D33-5CE1B3930E06}" name="Gender"/>
    <tableColumn id="5" xr3:uid="{DA9E7E6A-E43B-4343-ABCE-74DE10BB3CF6}" name="Species"/>
    <tableColumn id="6" xr3:uid="{9BBB4AFF-B0C9-4C29-89AA-30D4ABC24367}" name="Subspecies"/>
    <tableColumn id="7" xr3:uid="{802AE6CD-5308-4CC0-8FB2-47C0BACF9217}" name="Life Stage" dataDxfId="17"/>
    <tableColumn id="8" xr3:uid="{BF8CB6F9-2BE9-48F8-A437-F4EE0ABE0EFC}" name="Age"/>
    <tableColumn id="9" xr3:uid="{013B9DC2-634F-4F83-8D60-647C8138C87A}" name="Birthday" dataDxfId="16"/>
    <tableColumn id="10" xr3:uid="{AA93A5BF-EA49-43CD-8882-731DCFE4B797}" name="Threat Level" dataDxfId="15"/>
    <tableColumn id="11" xr3:uid="{80DA4A82-A18A-4B2E-8386-49C467F5D59A}" name="Intelligence Level"/>
    <tableColumn id="12" xr3:uid="{26051B3C-1C10-459F-8459-B819641F1AC8}" name="Description"/>
    <tableColumn id="13" xr3:uid="{83E8AE66-989C-4F54-B45B-03772CBFC496}" name="Occupation"/>
    <tableColumn id="14" xr3:uid="{27C357A9-3635-4EBD-9B4F-6D3CAA742BF0}" name="Workplace"/>
    <tableColumn id="21" xr3:uid="{BF83F95F-14FA-46D5-A668-CA8EA68290D6}" name="Final Occupation" dataDxfId="14"/>
    <tableColumn id="15" xr3:uid="{6A7CA146-1F85-4601-87E2-8DF0A64CAFF9}" name="District"/>
    <tableColumn id="19" xr3:uid="{3729F13B-9FC3-434F-86F5-1410BD4ABB65}" name="Arrived" dataDxfId="13">
      <calculatedColumnFormula array="1">AND(Citizens[[#This Row],[Date of Arrival in Somewhere]]&gt;0, Citizens[[#This Row],[Date of Arrival in Somewhere]]&lt;=Date[])</calculatedColumnFormula>
    </tableColumn>
    <tableColumn id="16" xr3:uid="{6696C753-49B6-4433-B924-DCAB364CF9AC}" name="Date of Arrival in Somewhere" dataDxfId="12"/>
    <tableColumn id="20" xr3:uid="{326576A6-0767-4E88-9D64-593C0DE22D82}" name="Arrival Method" dataDxfId="11"/>
    <tableColumn id="18" xr3:uid="{25245070-E825-40B5-9122-A22871CEF445}" name="Is Permanent Resident?" dataDxfId="10"/>
    <tableColumn id="17" xr3:uid="{32F713DC-C8CD-4032-955E-BF6116F83F87}" name="World of Origin"/>
  </tableColumns>
  <tableStyleInfo name="TableStyleMedium2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E9245-8D82-4A94-933E-AA8A97EF49A1}" name="Districts" displayName="Districts" ref="A1:D11" totalsRowShown="0">
  <autoFilter ref="A1:D11" xr:uid="{4CDE9245-8D82-4A94-933E-AA8A97EF49A1}"/>
  <tableColumns count="4">
    <tableColumn id="1" xr3:uid="{D21EA25F-DD35-46E9-A7E5-C7AB0A2C9EA7}" name="District ID" dataDxfId="9"/>
    <tableColumn id="2" xr3:uid="{DFDE24CE-148C-4D5E-8A3B-CDFE5FD79A57}" name="Name"/>
    <tableColumn id="3" xr3:uid="{C06BE63E-5953-4A4A-A317-28BB0F4CBDA6}" name="Description"/>
    <tableColumn id="4" xr3:uid="{5C77A1E1-BE36-4D09-B8A9-F628F2C1EDD9}" name="Opening Date" dataDxfId="8"/>
  </tableColumns>
  <tableStyleInfo name="TableStyleDark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646537-7AEF-4B84-8E80-DB6AFE739258}" name="POI" displayName="POI" ref="A1:I41" totalsRowShown="0">
  <autoFilter ref="A1:I41" xr:uid="{10646537-7AEF-4B84-8E80-DB6AFE739258}"/>
  <sortState xmlns:xlrd2="http://schemas.microsoft.com/office/spreadsheetml/2017/richdata2" ref="A2:H51">
    <sortCondition ref="D1:D51"/>
  </sortState>
  <tableColumns count="9">
    <tableColumn id="1" xr3:uid="{52F3BF45-33FB-4D64-88C4-88FFEC5A0094}" name="Name"/>
    <tableColumn id="2" xr3:uid="{35BED123-E2E3-496D-8898-BEFB182E0BA2}" name="Type"/>
    <tableColumn id="3" xr3:uid="{CC9AA31A-A5F5-4F67-BEBA-91EED14C220D}" name="Category"/>
    <tableColumn id="4" xr3:uid="{BB5AEED9-AE7D-48AC-96C2-64C62C30423F}" name="District"/>
    <tableColumn id="5" xr3:uid="{1B34C988-E5A3-4C54-A8AD-C221872C50B8}" name="Sublocation"/>
    <tableColumn id="6" xr3:uid="{C43F17A0-C26F-4A05-A9A7-2EB007C075FF}" name="Open Date" dataDxfId="7"/>
    <tableColumn id="8" xr3:uid="{C8047B29-A828-4B6F-8212-4AFB00B30F9A}" name="IsOpen" dataDxfId="6">
      <calculatedColumnFormula array="1">AND(POI[[#This Row],[Open Date]]&gt;0, POI[[#This Row],[Open Date]]&lt;=Date[])</calculatedColumnFormula>
    </tableColumn>
    <tableColumn id="7" xr3:uid="{45E8F9EA-029C-44C9-824C-74D5A7078893}" name="Hide from Business List"/>
    <tableColumn id="9" xr3:uid="{8272C8C0-7397-4E1C-820F-80B90FEA35E7}" name="Employees #" dataDxfId="5">
      <calculatedColumnFormula>COUNTIF(Citizens[Workplace],POI[[#This Row],[Name]])</calculatedColumnFormula>
    </tableColumn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7508C-0163-4E52-B506-4057E68219BE}">
  <dimension ref="A1:G4"/>
  <sheetViews>
    <sheetView workbookViewId="0">
      <selection activeCell="C8" sqref="C8"/>
    </sheetView>
  </sheetViews>
  <sheetFormatPr defaultRowHeight="15" x14ac:dyDescent="0.25"/>
  <cols>
    <col min="1" max="1" width="12.7109375" customWidth="1"/>
    <col min="2" max="2" width="25.42578125" bestFit="1" customWidth="1"/>
    <col min="3" max="3" width="17.140625" customWidth="1"/>
    <col min="7" max="7" width="16.28515625" customWidth="1"/>
  </cols>
  <sheetData>
    <row r="1" spans="1:7" ht="15.75" thickBot="1" x14ac:dyDescent="0.3">
      <c r="B1" s="27" t="s">
        <v>255</v>
      </c>
      <c r="C1" s="28" t="s">
        <v>254</v>
      </c>
      <c r="G1" s="1" t="s">
        <v>100</v>
      </c>
    </row>
    <row r="2" spans="1:7" ht="15.75" thickBot="1" x14ac:dyDescent="0.3">
      <c r="A2" t="s">
        <v>298</v>
      </c>
      <c r="B2" s="29">
        <f>B4-B3</f>
        <v>57</v>
      </c>
      <c r="C2" s="30">
        <f>COUNTIF(Citizens[Arrived],FALSE)</f>
        <v>15</v>
      </c>
      <c r="G2" s="7">
        <v>36989</v>
      </c>
    </row>
    <row r="3" spans="1:7" ht="15.75" thickBot="1" x14ac:dyDescent="0.3">
      <c r="A3" t="s">
        <v>299</v>
      </c>
      <c r="B3" s="29">
        <f>COUNTIF(Citizens[Is Permanent Resident?],FALSE)</f>
        <v>4</v>
      </c>
    </row>
    <row r="4" spans="1:7" ht="15.75" thickBot="1" x14ac:dyDescent="0.3">
      <c r="A4" t="s">
        <v>297</v>
      </c>
      <c r="B4" s="29">
        <f>COUNTIF(Citizens[Arrived],TRUE)</f>
        <v>61</v>
      </c>
    </row>
  </sheetData>
  <dataValidations count="1">
    <dataValidation type="date" allowBlank="1" showInputMessage="1" showErrorMessage="1" sqref="G2" xr:uid="{B18B6C5F-DE9E-415A-94DE-88411DE089BB}">
      <formula1>36892</formula1>
      <formula2>402498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9828-70DC-4E00-A437-C74583D34CC6}">
  <dimension ref="A1:U79"/>
  <sheetViews>
    <sheetView tabSelected="1" workbookViewId="0">
      <pane xSplit="1" ySplit="3" topLeftCell="H4" activePane="bottomRight" state="frozen"/>
      <selection pane="topRight" activeCell="B1" sqref="B1"/>
      <selection pane="bottomLeft" activeCell="A4" sqref="A4"/>
      <selection pane="bottomRight" activeCell="A23" sqref="A23"/>
    </sheetView>
  </sheetViews>
  <sheetFormatPr defaultRowHeight="15" x14ac:dyDescent="0.25"/>
  <cols>
    <col min="1" max="1" width="24.140625" customWidth="1"/>
    <col min="2" max="2" width="23.85546875" customWidth="1"/>
    <col min="3" max="3" width="8.5703125" customWidth="1"/>
    <col min="4" max="4" width="8.140625" customWidth="1"/>
    <col min="5" max="5" width="10.42578125" bestFit="1" customWidth="1"/>
    <col min="6" max="6" width="13.7109375" bestFit="1" customWidth="1"/>
    <col min="7" max="7" width="12.140625" bestFit="1" customWidth="1"/>
    <col min="8" max="8" width="11.5703125" customWidth="1"/>
    <col min="9" max="9" width="10.7109375" bestFit="1" customWidth="1"/>
    <col min="10" max="10" width="12.42578125" customWidth="1"/>
    <col min="11" max="11" width="11.42578125" customWidth="1"/>
    <col min="12" max="12" width="13.28515625" customWidth="1"/>
    <col min="13" max="13" width="25.140625" customWidth="1"/>
    <col min="14" max="14" width="27.5703125" customWidth="1"/>
    <col min="15" max="15" width="12" customWidth="1"/>
    <col min="16" max="16" width="7.140625" customWidth="1"/>
    <col min="17" max="17" width="10" customWidth="1"/>
    <col min="18" max="19" width="14.42578125" customWidth="1"/>
    <col min="20" max="20" width="11.28515625" customWidth="1"/>
    <col min="21" max="21" width="22.140625" customWidth="1"/>
  </cols>
  <sheetData>
    <row r="1" spans="1:21" s="12" customFormat="1" ht="15.75" thickBot="1" x14ac:dyDescent="0.3">
      <c r="A1" s="13"/>
      <c r="B1" s="13"/>
      <c r="C1" s="34" t="s">
        <v>16</v>
      </c>
      <c r="D1" s="35"/>
      <c r="E1" s="35"/>
      <c r="F1" s="35"/>
      <c r="G1" s="35"/>
      <c r="H1" s="35"/>
      <c r="I1" s="35"/>
      <c r="J1" s="35"/>
      <c r="K1" s="35"/>
      <c r="L1" s="36"/>
      <c r="M1" s="34" t="s">
        <v>17</v>
      </c>
      <c r="N1" s="35"/>
      <c r="O1" s="35"/>
      <c r="P1" s="35"/>
      <c r="Q1" s="35"/>
      <c r="R1" s="35"/>
      <c r="S1" s="35"/>
      <c r="T1" s="35"/>
      <c r="U1" s="36"/>
    </row>
    <row r="2" spans="1:21" s="12" customFormat="1" ht="15.75" thickBot="1" x14ac:dyDescent="0.3">
      <c r="A2" s="13"/>
      <c r="B2" s="13"/>
      <c r="C2" s="14"/>
      <c r="D2" s="15"/>
      <c r="E2" s="15"/>
      <c r="F2" s="16"/>
      <c r="G2" s="31" t="s">
        <v>4</v>
      </c>
      <c r="H2" s="32"/>
      <c r="I2" s="3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s="12" customFormat="1" ht="33.75" customHeight="1" thickBot="1" x14ac:dyDescent="0.3">
      <c r="A3" s="20" t="s">
        <v>0</v>
      </c>
      <c r="B3" s="20" t="s">
        <v>8</v>
      </c>
      <c r="C3" s="21" t="s">
        <v>3</v>
      </c>
      <c r="D3" s="24" t="s">
        <v>2</v>
      </c>
      <c r="E3" s="20" t="s">
        <v>1</v>
      </c>
      <c r="F3" s="20" t="s">
        <v>7</v>
      </c>
      <c r="G3" s="20" t="s">
        <v>5</v>
      </c>
      <c r="H3" s="20" t="s">
        <v>4</v>
      </c>
      <c r="I3" s="20" t="s">
        <v>6</v>
      </c>
      <c r="J3" s="22" t="s">
        <v>9</v>
      </c>
      <c r="K3" s="22" t="s">
        <v>10</v>
      </c>
      <c r="L3" s="20" t="s">
        <v>12</v>
      </c>
      <c r="M3" s="20" t="s">
        <v>11</v>
      </c>
      <c r="N3" s="20" t="s">
        <v>13</v>
      </c>
      <c r="O3" s="22" t="s">
        <v>256</v>
      </c>
      <c r="P3" s="24" t="s">
        <v>14</v>
      </c>
      <c r="Q3" s="20" t="s">
        <v>101</v>
      </c>
      <c r="R3" s="22" t="s">
        <v>18</v>
      </c>
      <c r="S3" s="21" t="s">
        <v>276</v>
      </c>
      <c r="T3" s="21" t="s">
        <v>277</v>
      </c>
      <c r="U3" s="23" t="s">
        <v>15</v>
      </c>
    </row>
    <row r="4" spans="1:21" x14ac:dyDescent="0.25">
      <c r="A4" s="10" t="s">
        <v>223</v>
      </c>
      <c r="C4" s="2"/>
      <c r="D4" s="3" t="s">
        <v>111</v>
      </c>
      <c r="E4" s="3" t="s">
        <v>97</v>
      </c>
      <c r="F4" s="3" t="s">
        <v>227</v>
      </c>
      <c r="G4" s="2" t="s">
        <v>93</v>
      </c>
      <c r="H4" s="3">
        <v>4</v>
      </c>
      <c r="I4" s="17">
        <v>45586</v>
      </c>
      <c r="J4" s="3" t="s">
        <v>150</v>
      </c>
      <c r="K4" s="3" t="s">
        <v>143</v>
      </c>
      <c r="L4" s="3"/>
      <c r="M4" s="3" t="s">
        <v>284</v>
      </c>
      <c r="N4" s="3" t="s">
        <v>280</v>
      </c>
      <c r="O4" s="26" t="s">
        <v>86</v>
      </c>
      <c r="P4" s="3">
        <v>6</v>
      </c>
      <c r="Q4" s="3" t="b" cm="1">
        <f t="array" ref="Q4">AND(Citizens[[#This Row],[Date of Arrival in Somewhere]]&gt;0, Citizens[[#This Row],[Date of Arrival in Somewhere]]&lt;=Date[])</f>
        <v>0</v>
      </c>
      <c r="R4" s="9">
        <v>36990</v>
      </c>
      <c r="S4" s="9" t="s">
        <v>278</v>
      </c>
      <c r="T4" s="9" t="b">
        <v>1</v>
      </c>
      <c r="U4" s="4" t="s">
        <v>94</v>
      </c>
    </row>
    <row r="5" spans="1:21" x14ac:dyDescent="0.25">
      <c r="A5" s="10" t="s">
        <v>147</v>
      </c>
      <c r="C5" s="5" t="s">
        <v>151</v>
      </c>
      <c r="D5" t="s">
        <v>110</v>
      </c>
      <c r="E5" t="s">
        <v>148</v>
      </c>
      <c r="F5" t="s">
        <v>149</v>
      </c>
      <c r="G5" s="5" t="s">
        <v>98</v>
      </c>
      <c r="H5">
        <v>39</v>
      </c>
      <c r="I5" s="18"/>
      <c r="J5" t="s">
        <v>150</v>
      </c>
      <c r="K5" t="s">
        <v>146</v>
      </c>
      <c r="M5" t="s">
        <v>157</v>
      </c>
      <c r="N5" t="s">
        <v>45</v>
      </c>
      <c r="O5" s="1" t="s">
        <v>86</v>
      </c>
      <c r="P5">
        <v>1</v>
      </c>
      <c r="Q5" t="b" cm="1">
        <f t="array" ref="Q5">AND(Citizens[[#This Row],[Date of Arrival in Somewhere]]&gt;0, Citizens[[#This Row],[Date of Arrival in Somewhere]]&lt;=Date[])</f>
        <v>1</v>
      </c>
      <c r="R5" s="7">
        <v>36941</v>
      </c>
      <c r="S5" s="7" t="s">
        <v>278</v>
      </c>
      <c r="T5" s="7" t="b">
        <v>1</v>
      </c>
      <c r="U5" s="6"/>
    </row>
    <row r="6" spans="1:21" x14ac:dyDescent="0.25">
      <c r="A6" s="10" t="s">
        <v>233</v>
      </c>
      <c r="C6" s="5"/>
      <c r="D6" t="s">
        <v>110</v>
      </c>
      <c r="E6" t="s">
        <v>128</v>
      </c>
      <c r="F6" t="s">
        <v>138</v>
      </c>
      <c r="G6" s="5" t="s">
        <v>98</v>
      </c>
      <c r="I6" s="18"/>
      <c r="M6" t="s">
        <v>237</v>
      </c>
      <c r="N6" t="s">
        <v>196</v>
      </c>
      <c r="O6" s="1" t="s">
        <v>86</v>
      </c>
      <c r="P6">
        <v>6</v>
      </c>
      <c r="Q6" t="b" cm="1">
        <f t="array" ref="Q6">AND(Citizens[[#This Row],[Date of Arrival in Somewhere]]&gt;0, Citizens[[#This Row],[Date of Arrival in Somewhere]]&lt;=Date[])</f>
        <v>1</v>
      </c>
      <c r="R6" s="7">
        <v>36988</v>
      </c>
      <c r="S6" s="7" t="s">
        <v>278</v>
      </c>
      <c r="T6" s="7" t="b">
        <v>1</v>
      </c>
      <c r="U6" s="6" t="s">
        <v>236</v>
      </c>
    </row>
    <row r="7" spans="1:21" x14ac:dyDescent="0.25">
      <c r="A7" s="10" t="s">
        <v>139</v>
      </c>
      <c r="C7" s="5" t="s">
        <v>153</v>
      </c>
      <c r="D7" t="s">
        <v>110</v>
      </c>
      <c r="E7" t="s">
        <v>141</v>
      </c>
      <c r="F7" t="s">
        <v>138</v>
      </c>
      <c r="G7" s="5" t="s">
        <v>98</v>
      </c>
      <c r="H7">
        <v>64</v>
      </c>
      <c r="I7" s="18"/>
      <c r="J7" t="s">
        <v>145</v>
      </c>
      <c r="K7" t="s">
        <v>146</v>
      </c>
      <c r="M7" t="s">
        <v>42</v>
      </c>
      <c r="N7" t="s">
        <v>43</v>
      </c>
      <c r="O7" s="1" t="s">
        <v>86</v>
      </c>
      <c r="P7">
        <v>1</v>
      </c>
      <c r="Q7" t="b" cm="1">
        <f t="array" ref="Q7">AND(Citizens[[#This Row],[Date of Arrival in Somewhere]]&gt;0, Citizens[[#This Row],[Date of Arrival in Somewhere]]&lt;=Date[])</f>
        <v>1</v>
      </c>
      <c r="R7" s="7">
        <v>36951</v>
      </c>
      <c r="S7" s="7" t="s">
        <v>278</v>
      </c>
      <c r="T7" s="7" t="b">
        <v>1</v>
      </c>
      <c r="U7" s="6" t="s">
        <v>242</v>
      </c>
    </row>
    <row r="8" spans="1:21" x14ac:dyDescent="0.25">
      <c r="A8" s="10" t="s">
        <v>154</v>
      </c>
      <c r="C8" s="5" t="s">
        <v>155</v>
      </c>
      <c r="D8" t="s">
        <v>111</v>
      </c>
      <c r="E8" t="s">
        <v>128</v>
      </c>
      <c r="F8" t="s">
        <v>138</v>
      </c>
      <c r="G8" s="5" t="s">
        <v>142</v>
      </c>
      <c r="H8">
        <v>29</v>
      </c>
      <c r="I8" s="18"/>
      <c r="M8" t="s">
        <v>156</v>
      </c>
      <c r="N8" t="s">
        <v>47</v>
      </c>
      <c r="O8" s="1" t="s">
        <v>86</v>
      </c>
      <c r="P8">
        <v>1</v>
      </c>
      <c r="Q8" t="b" cm="1">
        <f t="array" ref="Q8">AND(Citizens[[#This Row],[Date of Arrival in Somewhere]]&gt;0, Citizens[[#This Row],[Date of Arrival in Somewhere]]&lt;=Date[])</f>
        <v>1</v>
      </c>
      <c r="R8" s="7">
        <v>36951</v>
      </c>
      <c r="S8" s="7" t="s">
        <v>278</v>
      </c>
      <c r="T8" s="7" t="b">
        <v>1</v>
      </c>
      <c r="U8" s="6" t="s">
        <v>242</v>
      </c>
    </row>
    <row r="9" spans="1:21" x14ac:dyDescent="0.25">
      <c r="A9" s="10" t="s">
        <v>95</v>
      </c>
      <c r="C9" s="5" t="s">
        <v>96</v>
      </c>
      <c r="D9" t="s">
        <v>110</v>
      </c>
      <c r="E9" t="s">
        <v>97</v>
      </c>
      <c r="F9" t="s">
        <v>95</v>
      </c>
      <c r="G9" s="5" t="s">
        <v>98</v>
      </c>
      <c r="I9" s="18">
        <v>45635</v>
      </c>
      <c r="M9" t="s">
        <v>181</v>
      </c>
      <c r="N9" t="s">
        <v>189</v>
      </c>
      <c r="O9" s="1" t="s">
        <v>86</v>
      </c>
      <c r="P9">
        <v>6</v>
      </c>
      <c r="Q9" t="b" cm="1">
        <f t="array" ref="Q9">AND(Citizens[[#This Row],[Date of Arrival in Somewhere]]&gt;0, Citizens[[#This Row],[Date of Arrival in Somewhere]]&lt;=Date[])</f>
        <v>1</v>
      </c>
      <c r="R9" s="7">
        <v>36989</v>
      </c>
      <c r="S9" s="7" t="s">
        <v>278</v>
      </c>
      <c r="T9" s="7" t="b">
        <v>1</v>
      </c>
      <c r="U9" s="6" t="s">
        <v>94</v>
      </c>
    </row>
    <row r="10" spans="1:21" x14ac:dyDescent="0.25">
      <c r="A10" s="10" t="s">
        <v>179</v>
      </c>
      <c r="C10" s="5"/>
      <c r="D10" t="s">
        <v>111</v>
      </c>
      <c r="E10" t="s">
        <v>170</v>
      </c>
      <c r="F10" t="s">
        <v>138</v>
      </c>
      <c r="G10" s="5" t="s">
        <v>98</v>
      </c>
      <c r="H10">
        <v>36</v>
      </c>
      <c r="I10" s="18"/>
      <c r="M10" t="s">
        <v>181</v>
      </c>
      <c r="N10" t="s">
        <v>60</v>
      </c>
      <c r="O10" s="1" t="s">
        <v>86</v>
      </c>
      <c r="P10">
        <v>2</v>
      </c>
      <c r="Q10" t="b" cm="1">
        <f t="array" ref="Q10">AND(Citizens[[#This Row],[Date of Arrival in Somewhere]]&gt;0, Citizens[[#This Row],[Date of Arrival in Somewhere]]&lt;=Date[])</f>
        <v>1</v>
      </c>
      <c r="R10" s="7">
        <v>36934</v>
      </c>
      <c r="S10" s="7" t="s">
        <v>278</v>
      </c>
      <c r="T10" s="7" t="b">
        <v>1</v>
      </c>
      <c r="U10" s="6"/>
    </row>
    <row r="11" spans="1:21" x14ac:dyDescent="0.25">
      <c r="A11" s="10" t="s">
        <v>178</v>
      </c>
      <c r="C11" s="5"/>
      <c r="D11" t="s">
        <v>110</v>
      </c>
      <c r="E11" t="s">
        <v>128</v>
      </c>
      <c r="F11" t="s">
        <v>138</v>
      </c>
      <c r="G11" s="5" t="s">
        <v>98</v>
      </c>
      <c r="H11">
        <v>42</v>
      </c>
      <c r="I11" s="18"/>
      <c r="M11" t="s">
        <v>180</v>
      </c>
      <c r="N11" t="s">
        <v>73</v>
      </c>
      <c r="O11" s="1" t="s">
        <v>86</v>
      </c>
      <c r="P11">
        <v>2</v>
      </c>
      <c r="Q11" t="b" cm="1">
        <f t="array" ref="Q11">AND(Citizens[[#This Row],[Date of Arrival in Somewhere]]&gt;0, Citizens[[#This Row],[Date of Arrival in Somewhere]]&lt;=Date[])</f>
        <v>1</v>
      </c>
      <c r="R11" s="7">
        <v>36984</v>
      </c>
      <c r="S11" s="7" t="s">
        <v>278</v>
      </c>
      <c r="T11" s="7" t="b">
        <v>1</v>
      </c>
      <c r="U11" s="6"/>
    </row>
    <row r="12" spans="1:21" x14ac:dyDescent="0.25">
      <c r="A12" s="10" t="s">
        <v>169</v>
      </c>
      <c r="C12" s="5"/>
      <c r="D12" t="s">
        <v>110</v>
      </c>
      <c r="E12" t="s">
        <v>170</v>
      </c>
      <c r="F12" t="s">
        <v>138</v>
      </c>
      <c r="G12" s="5" t="s">
        <v>142</v>
      </c>
      <c r="H12">
        <v>16</v>
      </c>
      <c r="I12" s="18"/>
      <c r="M12" t="s">
        <v>258</v>
      </c>
      <c r="N12" t="s">
        <v>56</v>
      </c>
      <c r="O12" s="1" t="s">
        <v>86</v>
      </c>
      <c r="P12">
        <v>1</v>
      </c>
      <c r="Q12" t="b" cm="1">
        <f t="array" ref="Q12">AND(Citizens[[#This Row],[Date of Arrival in Somewhere]]&gt;0, Citizens[[#This Row],[Date of Arrival in Somewhere]]&lt;=Date[])</f>
        <v>1</v>
      </c>
      <c r="R12" s="7">
        <v>36934</v>
      </c>
      <c r="S12" s="7" t="s">
        <v>278</v>
      </c>
      <c r="T12" s="7" t="b">
        <v>1</v>
      </c>
      <c r="U12" s="6"/>
    </row>
    <row r="13" spans="1:21" x14ac:dyDescent="0.25">
      <c r="A13" s="10" t="s">
        <v>220</v>
      </c>
      <c r="C13" s="5"/>
      <c r="D13" t="s">
        <v>110</v>
      </c>
      <c r="E13" t="s">
        <v>97</v>
      </c>
      <c r="F13" t="s">
        <v>225</v>
      </c>
      <c r="G13" s="5" t="s">
        <v>98</v>
      </c>
      <c r="I13" s="18">
        <v>45499</v>
      </c>
      <c r="M13" t="s">
        <v>229</v>
      </c>
      <c r="N13" t="s">
        <v>193</v>
      </c>
      <c r="O13" s="1" t="s">
        <v>86</v>
      </c>
      <c r="P13">
        <v>6</v>
      </c>
      <c r="Q13" t="b" cm="1">
        <f t="array" ref="Q13">AND(Citizens[[#This Row],[Date of Arrival in Somewhere]]&gt;0, Citizens[[#This Row],[Date of Arrival in Somewhere]]&lt;=Date[])</f>
        <v>1</v>
      </c>
      <c r="R13" s="7">
        <v>36989</v>
      </c>
      <c r="S13" s="7" t="s">
        <v>278</v>
      </c>
      <c r="T13" s="7" t="b">
        <v>1</v>
      </c>
      <c r="U13" s="6" t="s">
        <v>94</v>
      </c>
    </row>
    <row r="14" spans="1:21" x14ac:dyDescent="0.25">
      <c r="A14" s="10" t="s">
        <v>104</v>
      </c>
      <c r="C14" s="5"/>
      <c r="D14" t="s">
        <v>110</v>
      </c>
      <c r="E14" t="s">
        <v>114</v>
      </c>
      <c r="G14" s="5" t="s">
        <v>98</v>
      </c>
      <c r="I14" s="18"/>
      <c r="M14" t="s">
        <v>202</v>
      </c>
      <c r="N14" t="s">
        <v>188</v>
      </c>
      <c r="O14" s="1" t="s">
        <v>86</v>
      </c>
      <c r="P14">
        <v>1</v>
      </c>
      <c r="Q14" t="b" cm="1">
        <f t="array" ref="Q14">AND(Citizens[[#This Row],[Date of Arrival in Somewhere]]&gt;0, Citizens[[#This Row],[Date of Arrival in Somewhere]]&lt;=Date[])</f>
        <v>1</v>
      </c>
      <c r="R14" s="7">
        <v>36919</v>
      </c>
      <c r="S14" s="7" t="s">
        <v>278</v>
      </c>
      <c r="T14" s="7" t="b">
        <v>1</v>
      </c>
      <c r="U14" s="6" t="s">
        <v>242</v>
      </c>
    </row>
    <row r="15" spans="1:21" x14ac:dyDescent="0.25">
      <c r="A15" s="10" t="s">
        <v>103</v>
      </c>
      <c r="C15" s="5"/>
      <c r="D15" t="s">
        <v>111</v>
      </c>
      <c r="E15" t="s">
        <v>116</v>
      </c>
      <c r="F15" t="s">
        <v>138</v>
      </c>
      <c r="G15" s="5" t="s">
        <v>142</v>
      </c>
      <c r="H15">
        <v>5</v>
      </c>
      <c r="I15" s="18"/>
      <c r="J15" t="s">
        <v>160</v>
      </c>
      <c r="K15" t="s">
        <v>167</v>
      </c>
      <c r="M15" t="s">
        <v>136</v>
      </c>
      <c r="N15" t="s">
        <v>41</v>
      </c>
      <c r="O15" s="1" t="s">
        <v>86</v>
      </c>
      <c r="P15">
        <v>1</v>
      </c>
      <c r="Q15" t="b" cm="1">
        <f t="array" ref="Q15">AND(Citizens[[#This Row],[Date of Arrival in Somewhere]]&gt;0, Citizens[[#This Row],[Date of Arrival in Somewhere]]&lt;=Date[])</f>
        <v>1</v>
      </c>
      <c r="R15" s="7">
        <v>36951</v>
      </c>
      <c r="S15" s="7" t="s">
        <v>278</v>
      </c>
      <c r="T15" s="7" t="b">
        <v>1</v>
      </c>
      <c r="U15" s="6" t="s">
        <v>242</v>
      </c>
    </row>
    <row r="16" spans="1:21" x14ac:dyDescent="0.25">
      <c r="A16" s="10" t="s">
        <v>120</v>
      </c>
      <c r="C16" s="5"/>
      <c r="D16" t="s">
        <v>111</v>
      </c>
      <c r="E16" t="s">
        <v>129</v>
      </c>
      <c r="G16" s="5" t="s">
        <v>98</v>
      </c>
      <c r="H16">
        <v>18</v>
      </c>
      <c r="I16" s="18"/>
      <c r="M16" t="s">
        <v>134</v>
      </c>
      <c r="N16" t="s">
        <v>72</v>
      </c>
      <c r="O16" s="1" t="s">
        <v>86</v>
      </c>
      <c r="P16">
        <v>2</v>
      </c>
      <c r="Q16" t="b" cm="1">
        <f t="array" ref="Q16">AND(Citizens[[#This Row],[Date of Arrival in Somewhere]]&gt;0, Citizens[[#This Row],[Date of Arrival in Somewhere]]&lt;=Date[])</f>
        <v>1</v>
      </c>
      <c r="R16" s="7">
        <v>36986</v>
      </c>
      <c r="S16" s="7" t="s">
        <v>278</v>
      </c>
      <c r="T16" s="7" t="b">
        <v>1</v>
      </c>
      <c r="U16" s="6" t="s">
        <v>244</v>
      </c>
    </row>
    <row r="17" spans="1:21" x14ac:dyDescent="0.25">
      <c r="A17" s="10" t="s">
        <v>89</v>
      </c>
      <c r="C17" s="5"/>
      <c r="D17" t="s">
        <v>110</v>
      </c>
      <c r="E17" t="s">
        <v>260</v>
      </c>
      <c r="F17" t="s">
        <v>138</v>
      </c>
      <c r="G17" s="5" t="s">
        <v>162</v>
      </c>
      <c r="H17">
        <v>79</v>
      </c>
      <c r="I17" s="18"/>
      <c r="M17" t="s">
        <v>62</v>
      </c>
      <c r="N17" t="s">
        <v>61</v>
      </c>
      <c r="O17" s="1" t="s">
        <v>86</v>
      </c>
      <c r="P17">
        <v>2</v>
      </c>
      <c r="Q17" t="b" cm="1">
        <f t="array" ref="Q17">AND(Citizens[[#This Row],[Date of Arrival in Somewhere]]&gt;0, Citizens[[#This Row],[Date of Arrival in Somewhere]]&lt;=Date[])</f>
        <v>1</v>
      </c>
      <c r="R17" s="7">
        <v>36971</v>
      </c>
      <c r="S17" s="7" t="s">
        <v>278</v>
      </c>
      <c r="T17" s="7" t="b">
        <v>1</v>
      </c>
      <c r="U17" s="6"/>
    </row>
    <row r="18" spans="1:21" x14ac:dyDescent="0.25">
      <c r="A18" s="10" t="s">
        <v>174</v>
      </c>
      <c r="C18" s="5"/>
      <c r="D18" t="s">
        <v>110</v>
      </c>
      <c r="E18" t="s">
        <v>175</v>
      </c>
      <c r="F18" t="s">
        <v>138</v>
      </c>
      <c r="G18" s="5" t="s">
        <v>142</v>
      </c>
      <c r="H18">
        <v>27</v>
      </c>
      <c r="I18" s="18"/>
      <c r="J18" t="s">
        <v>150</v>
      </c>
      <c r="K18" t="s">
        <v>143</v>
      </c>
      <c r="M18" t="s">
        <v>176</v>
      </c>
      <c r="N18" t="s">
        <v>40</v>
      </c>
      <c r="O18" s="1" t="s">
        <v>86</v>
      </c>
      <c r="P18">
        <v>1</v>
      </c>
      <c r="Q18" t="b" cm="1">
        <f t="array" ref="Q18">AND(Citizens[[#This Row],[Date of Arrival in Somewhere]]&gt;0, Citizens[[#This Row],[Date of Arrival in Somewhere]]&lt;=Date[])</f>
        <v>1</v>
      </c>
      <c r="R18" s="7">
        <v>36927</v>
      </c>
      <c r="S18" s="7" t="s">
        <v>278</v>
      </c>
      <c r="T18" s="7" t="b">
        <v>1</v>
      </c>
      <c r="U18" s="6"/>
    </row>
    <row r="19" spans="1:21" x14ac:dyDescent="0.25">
      <c r="A19" s="10" t="s">
        <v>231</v>
      </c>
      <c r="C19" s="5"/>
      <c r="D19" t="s">
        <v>110</v>
      </c>
      <c r="E19" t="s">
        <v>128</v>
      </c>
      <c r="F19" t="s">
        <v>138</v>
      </c>
      <c r="G19" s="5" t="s">
        <v>142</v>
      </c>
      <c r="I19" s="18"/>
      <c r="M19" t="s">
        <v>239</v>
      </c>
      <c r="N19" t="s">
        <v>194</v>
      </c>
      <c r="O19" s="1" t="s">
        <v>86</v>
      </c>
      <c r="P19">
        <v>6</v>
      </c>
      <c r="Q19" t="b" cm="1">
        <f t="array" ref="Q19">AND(Citizens[[#This Row],[Date of Arrival in Somewhere]]&gt;0, Citizens[[#This Row],[Date of Arrival in Somewhere]]&lt;=Date[])</f>
        <v>1</v>
      </c>
      <c r="R19" s="7">
        <v>36988</v>
      </c>
      <c r="S19" s="7" t="s">
        <v>278</v>
      </c>
      <c r="T19" s="7" t="b">
        <v>1</v>
      </c>
      <c r="U19" s="6" t="s">
        <v>236</v>
      </c>
    </row>
    <row r="20" spans="1:21" x14ac:dyDescent="0.25">
      <c r="A20" s="10" t="s">
        <v>218</v>
      </c>
      <c r="C20" s="5"/>
      <c r="D20" t="s">
        <v>110</v>
      </c>
      <c r="E20" t="s">
        <v>97</v>
      </c>
      <c r="F20" t="s">
        <v>99</v>
      </c>
      <c r="G20" s="5" t="s">
        <v>98</v>
      </c>
      <c r="H20" t="s">
        <v>309</v>
      </c>
      <c r="I20" s="18">
        <v>45598</v>
      </c>
      <c r="M20" t="s">
        <v>230</v>
      </c>
      <c r="N20" t="s">
        <v>77</v>
      </c>
      <c r="O20" s="1" t="s">
        <v>86</v>
      </c>
      <c r="P20">
        <v>2</v>
      </c>
      <c r="Q20" t="b" cm="1">
        <f t="array" ref="Q20">AND(Citizens[[#This Row],[Date of Arrival in Somewhere]]&gt;0, Citizens[[#This Row],[Date of Arrival in Somewhere]]&lt;=Date[])</f>
        <v>1</v>
      </c>
      <c r="R20" s="7">
        <v>36987</v>
      </c>
      <c r="S20" s="7" t="s">
        <v>278</v>
      </c>
      <c r="T20" s="7" t="b">
        <v>1</v>
      </c>
      <c r="U20" s="6" t="s">
        <v>94</v>
      </c>
    </row>
    <row r="21" spans="1:21" x14ac:dyDescent="0.25">
      <c r="A21" s="10" t="s">
        <v>310</v>
      </c>
      <c r="C21" s="5"/>
      <c r="D21" t="s">
        <v>110</v>
      </c>
      <c r="E21" t="s">
        <v>199</v>
      </c>
      <c r="G21" s="5" t="s">
        <v>142</v>
      </c>
      <c r="H21">
        <v>19</v>
      </c>
      <c r="I21" s="18"/>
      <c r="M21" t="s">
        <v>51</v>
      </c>
      <c r="N21" t="s">
        <v>50</v>
      </c>
      <c r="O21" s="1" t="s">
        <v>86</v>
      </c>
      <c r="P21">
        <v>1</v>
      </c>
      <c r="Q21" t="b" cm="1">
        <f t="array" ref="Q21">AND(Citizens[[#This Row],[Date of Arrival in Somewhere]]&gt;0, Citizens[[#This Row],[Date of Arrival in Somewhere]]&lt;=Date[])</f>
        <v>1</v>
      </c>
      <c r="R21" s="7">
        <v>36949</v>
      </c>
      <c r="S21" s="7" t="s">
        <v>278</v>
      </c>
      <c r="T21" s="7" t="b">
        <v>1</v>
      </c>
      <c r="U21" s="6"/>
    </row>
    <row r="22" spans="1:21" x14ac:dyDescent="0.25">
      <c r="A22" s="10" t="s">
        <v>266</v>
      </c>
      <c r="C22" s="5" t="s">
        <v>268</v>
      </c>
      <c r="D22" t="s">
        <v>111</v>
      </c>
      <c r="E22" t="s">
        <v>132</v>
      </c>
      <c r="F22" t="s">
        <v>267</v>
      </c>
      <c r="G22" s="5" t="s">
        <v>142</v>
      </c>
      <c r="H22">
        <v>37</v>
      </c>
      <c r="I22" s="18"/>
      <c r="J22" t="s">
        <v>144</v>
      </c>
      <c r="K22" t="s">
        <v>160</v>
      </c>
      <c r="M22" t="s">
        <v>269</v>
      </c>
      <c r="N22" t="s">
        <v>81</v>
      </c>
      <c r="O22" s="1" t="s">
        <v>86</v>
      </c>
      <c r="P22">
        <v>2</v>
      </c>
      <c r="Q22" t="b" cm="1">
        <f t="array" ref="Q22">AND(Citizens[[#This Row],[Date of Arrival in Somewhere]]&gt;0, Citizens[[#This Row],[Date of Arrival in Somewhere]]&lt;=Date[])</f>
        <v>0</v>
      </c>
      <c r="R22" s="7">
        <v>36993</v>
      </c>
      <c r="S22" s="7" t="s">
        <v>278</v>
      </c>
      <c r="T22" s="7" t="b">
        <v>1</v>
      </c>
      <c r="U22" s="6"/>
    </row>
    <row r="23" spans="1:21" x14ac:dyDescent="0.25">
      <c r="A23" s="10" t="s">
        <v>234</v>
      </c>
      <c r="C23" s="5"/>
      <c r="D23" t="s">
        <v>111</v>
      </c>
      <c r="E23" t="s">
        <v>128</v>
      </c>
      <c r="F23" t="s">
        <v>138</v>
      </c>
      <c r="G23" s="5" t="s">
        <v>142</v>
      </c>
      <c r="I23" s="18"/>
      <c r="M23" t="s">
        <v>235</v>
      </c>
      <c r="N23" t="s">
        <v>195</v>
      </c>
      <c r="O23" s="1" t="s">
        <v>86</v>
      </c>
      <c r="P23">
        <v>6</v>
      </c>
      <c r="Q23" t="b" cm="1">
        <f t="array" ref="Q23">AND(Citizens[[#This Row],[Date of Arrival in Somewhere]]&gt;0, Citizens[[#This Row],[Date of Arrival in Somewhere]]&lt;=Date[])</f>
        <v>1</v>
      </c>
      <c r="R23" s="7">
        <v>36966</v>
      </c>
      <c r="S23" s="7" t="s">
        <v>278</v>
      </c>
      <c r="T23" s="7" t="b">
        <v>1</v>
      </c>
      <c r="U23" s="6"/>
    </row>
    <row r="24" spans="1:21" x14ac:dyDescent="0.25">
      <c r="A24" s="10" t="s">
        <v>106</v>
      </c>
      <c r="C24" s="5" t="s">
        <v>153</v>
      </c>
      <c r="D24" t="s">
        <v>111</v>
      </c>
      <c r="E24" t="s">
        <v>112</v>
      </c>
      <c r="F24" t="s">
        <v>138</v>
      </c>
      <c r="G24" s="5" t="s">
        <v>142</v>
      </c>
      <c r="H24">
        <v>18</v>
      </c>
      <c r="I24" s="18"/>
      <c r="J24" t="s">
        <v>186</v>
      </c>
      <c r="K24" t="s">
        <v>160</v>
      </c>
      <c r="M24" t="s">
        <v>135</v>
      </c>
      <c r="N24" t="s">
        <v>47</v>
      </c>
      <c r="O24" s="1"/>
      <c r="P24">
        <v>1</v>
      </c>
      <c r="Q24" t="b" cm="1">
        <f t="array" ref="Q24">AND(Citizens[[#This Row],[Date of Arrival in Somewhere]]&gt;0, Citizens[[#This Row],[Date of Arrival in Somewhere]]&lt;=Date[])</f>
        <v>1</v>
      </c>
      <c r="R24" s="7">
        <v>36983</v>
      </c>
      <c r="S24" s="7" t="s">
        <v>279</v>
      </c>
      <c r="T24" s="7" t="b">
        <v>1</v>
      </c>
      <c r="U24" s="6"/>
    </row>
    <row r="25" spans="1:21" x14ac:dyDescent="0.25">
      <c r="A25" s="11" t="s">
        <v>108</v>
      </c>
      <c r="C25" s="5"/>
      <c r="D25" t="s">
        <v>111</v>
      </c>
      <c r="E25" t="s">
        <v>113</v>
      </c>
      <c r="F25" t="s">
        <v>138</v>
      </c>
      <c r="G25" s="5" t="s">
        <v>162</v>
      </c>
      <c r="H25">
        <v>75</v>
      </c>
      <c r="I25" s="18"/>
      <c r="J25" t="s">
        <v>150</v>
      </c>
      <c r="K25" t="s">
        <v>143</v>
      </c>
      <c r="M25" t="s">
        <v>54</v>
      </c>
      <c r="N25" t="s">
        <v>54</v>
      </c>
      <c r="O25" s="1" t="s">
        <v>86</v>
      </c>
      <c r="P25">
        <v>1</v>
      </c>
      <c r="Q25" t="b" cm="1">
        <f t="array" ref="Q25">AND(Citizens[[#This Row],[Date of Arrival in Somewhere]]&gt;0, Citizens[[#This Row],[Date of Arrival in Somewhere]]&lt;=Date[])</f>
        <v>1</v>
      </c>
      <c r="R25" s="7">
        <v>36927</v>
      </c>
      <c r="S25" s="7" t="s">
        <v>278</v>
      </c>
      <c r="T25" s="7" t="b">
        <v>1</v>
      </c>
      <c r="U25" s="6"/>
    </row>
    <row r="26" spans="1:21" x14ac:dyDescent="0.25">
      <c r="A26" s="10" t="s">
        <v>92</v>
      </c>
      <c r="C26" s="5"/>
      <c r="D26" t="s">
        <v>110</v>
      </c>
      <c r="E26" t="s">
        <v>97</v>
      </c>
      <c r="F26" t="s">
        <v>99</v>
      </c>
      <c r="G26" s="5" t="s">
        <v>93</v>
      </c>
      <c r="H26">
        <v>3.5</v>
      </c>
      <c r="I26" s="18">
        <v>45325</v>
      </c>
      <c r="O26" s="1"/>
      <c r="P26">
        <v>6</v>
      </c>
      <c r="Q26" t="b" cm="1">
        <f t="array" ref="Q26">AND(Citizens[[#This Row],[Date of Arrival in Somewhere]]&gt;0, Citizens[[#This Row],[Date of Arrival in Somewhere]]&lt;=Date[])</f>
        <v>1</v>
      </c>
      <c r="R26" s="7">
        <v>36987</v>
      </c>
      <c r="S26" s="7" t="s">
        <v>278</v>
      </c>
      <c r="T26" s="7" t="b">
        <v>1</v>
      </c>
      <c r="U26" s="6" t="s">
        <v>94</v>
      </c>
    </row>
    <row r="27" spans="1:21" x14ac:dyDescent="0.25">
      <c r="A27" s="10" t="s">
        <v>171</v>
      </c>
      <c r="C27" s="5"/>
      <c r="D27" t="s">
        <v>111</v>
      </c>
      <c r="E27" t="s">
        <v>172</v>
      </c>
      <c r="F27" t="s">
        <v>138</v>
      </c>
      <c r="G27" s="5" t="s">
        <v>142</v>
      </c>
      <c r="H27">
        <v>15</v>
      </c>
      <c r="I27" s="18"/>
      <c r="M27" t="s">
        <v>173</v>
      </c>
      <c r="N27" t="s">
        <v>57</v>
      </c>
      <c r="O27" s="1" t="s">
        <v>86</v>
      </c>
      <c r="P27">
        <v>1</v>
      </c>
      <c r="Q27" t="b" cm="1">
        <f t="array" ref="Q27">AND(Citizens[[#This Row],[Date of Arrival in Somewhere]]&gt;0, Citizens[[#This Row],[Date of Arrival in Somewhere]]&lt;=Date[])</f>
        <v>1</v>
      </c>
      <c r="R27" s="7">
        <v>36982</v>
      </c>
      <c r="S27" s="7" t="s">
        <v>278</v>
      </c>
      <c r="T27" s="7" t="b">
        <v>1</v>
      </c>
      <c r="U27" s="6"/>
    </row>
    <row r="28" spans="1:21" x14ac:dyDescent="0.25">
      <c r="A28" s="10" t="s">
        <v>121</v>
      </c>
      <c r="C28" s="5"/>
      <c r="D28" t="s">
        <v>110</v>
      </c>
      <c r="E28" t="s">
        <v>261</v>
      </c>
      <c r="G28" s="5" t="s">
        <v>93</v>
      </c>
      <c r="I28" s="18"/>
      <c r="O28" s="1"/>
      <c r="P28">
        <v>2</v>
      </c>
      <c r="Q28" t="b" cm="1">
        <f t="array" ref="Q28">AND(Citizens[[#This Row],[Date of Arrival in Somewhere]]&gt;0, Citizens[[#This Row],[Date of Arrival in Somewhere]]&lt;=Date[])</f>
        <v>1</v>
      </c>
      <c r="R28" s="7">
        <v>36986</v>
      </c>
      <c r="S28" s="7" t="s">
        <v>278</v>
      </c>
      <c r="T28" s="7" t="b">
        <v>1</v>
      </c>
      <c r="U28" s="6" t="s">
        <v>245</v>
      </c>
    </row>
    <row r="29" spans="1:21" x14ac:dyDescent="0.25">
      <c r="A29" s="10" t="s">
        <v>161</v>
      </c>
      <c r="C29" s="5"/>
      <c r="D29" t="s">
        <v>110</v>
      </c>
      <c r="E29" t="s">
        <v>128</v>
      </c>
      <c r="F29" t="s">
        <v>138</v>
      </c>
      <c r="G29" s="5" t="s">
        <v>162</v>
      </c>
      <c r="I29" s="18"/>
      <c r="M29" t="s">
        <v>49</v>
      </c>
      <c r="N29" t="s">
        <v>48</v>
      </c>
      <c r="O29" s="1" t="s">
        <v>86</v>
      </c>
      <c r="P29">
        <v>1</v>
      </c>
      <c r="Q29" t="b" cm="1">
        <f t="array" ref="Q29">AND(Citizens[[#This Row],[Date of Arrival in Somewhere]]&gt;0, Citizens[[#This Row],[Date of Arrival in Somewhere]]&lt;=Date[])</f>
        <v>1</v>
      </c>
      <c r="R29" s="7">
        <v>36986</v>
      </c>
      <c r="S29" s="7" t="s">
        <v>278</v>
      </c>
      <c r="T29" s="7" t="b">
        <v>1</v>
      </c>
      <c r="U29" s="6" t="s">
        <v>163</v>
      </c>
    </row>
    <row r="30" spans="1:21" x14ac:dyDescent="0.25">
      <c r="A30" s="10" t="s">
        <v>159</v>
      </c>
      <c r="C30" s="5" t="s">
        <v>151</v>
      </c>
      <c r="D30" t="s">
        <v>110</v>
      </c>
      <c r="E30" t="s">
        <v>128</v>
      </c>
      <c r="F30" t="s">
        <v>138</v>
      </c>
      <c r="G30" s="5" t="s">
        <v>142</v>
      </c>
      <c r="H30">
        <v>30</v>
      </c>
      <c r="I30" s="18"/>
      <c r="J30" t="s">
        <v>145</v>
      </c>
      <c r="K30" t="s">
        <v>160</v>
      </c>
      <c r="M30" t="s">
        <v>259</v>
      </c>
      <c r="N30" t="s">
        <v>39</v>
      </c>
      <c r="O30" s="1" t="s">
        <v>86</v>
      </c>
      <c r="P30">
        <v>1</v>
      </c>
      <c r="Q30" t="b" cm="1">
        <f t="array" ref="Q30">AND(Citizens[[#This Row],[Date of Arrival in Somewhere]]&gt;0, Citizens[[#This Row],[Date of Arrival in Somewhere]]&lt;=Date[])</f>
        <v>1</v>
      </c>
      <c r="R30" s="7">
        <v>36959</v>
      </c>
      <c r="S30" s="7" t="s">
        <v>278</v>
      </c>
      <c r="T30" s="7" t="b">
        <v>1</v>
      </c>
      <c r="U30" s="6"/>
    </row>
    <row r="31" spans="1:21" x14ac:dyDescent="0.25">
      <c r="A31" s="10" t="s">
        <v>272</v>
      </c>
      <c r="C31" s="5"/>
      <c r="D31" t="s">
        <v>111</v>
      </c>
      <c r="E31" t="s">
        <v>128</v>
      </c>
      <c r="F31" t="s">
        <v>138</v>
      </c>
      <c r="G31" s="5" t="s">
        <v>98</v>
      </c>
      <c r="H31">
        <v>37</v>
      </c>
      <c r="I31" s="18"/>
      <c r="M31" t="s">
        <v>273</v>
      </c>
      <c r="N31" t="s">
        <v>59</v>
      </c>
      <c r="O31" s="1" t="s">
        <v>86</v>
      </c>
      <c r="P31">
        <v>2</v>
      </c>
      <c r="Q31" t="b" cm="1">
        <f t="array" ref="Q31">AND(Citizens[[#This Row],[Date of Arrival in Somewhere]]&gt;0, Citizens[[#This Row],[Date of Arrival in Somewhere]]&lt;=Date[])</f>
        <v>0</v>
      </c>
      <c r="R31" s="7">
        <v>36991</v>
      </c>
      <c r="S31" s="7" t="s">
        <v>278</v>
      </c>
      <c r="T31" s="7" t="b">
        <v>1</v>
      </c>
      <c r="U31" s="6"/>
    </row>
    <row r="32" spans="1:21" x14ac:dyDescent="0.25">
      <c r="A32" s="10" t="s">
        <v>91</v>
      </c>
      <c r="C32" s="5"/>
      <c r="D32" t="s">
        <v>110</v>
      </c>
      <c r="E32" t="s">
        <v>97</v>
      </c>
      <c r="F32" t="s">
        <v>99</v>
      </c>
      <c r="G32" s="5" t="s">
        <v>93</v>
      </c>
      <c r="H32">
        <v>4</v>
      </c>
      <c r="I32" s="18">
        <v>45579</v>
      </c>
      <c r="O32" s="1"/>
      <c r="P32">
        <v>6</v>
      </c>
      <c r="Q32" t="b" cm="1">
        <f t="array" ref="Q32">AND(Citizens[[#This Row],[Date of Arrival in Somewhere]]&gt;0, Citizens[[#This Row],[Date of Arrival in Somewhere]]&lt;=Date[])</f>
        <v>1</v>
      </c>
      <c r="R32" s="7">
        <v>36989</v>
      </c>
      <c r="S32" s="7" t="s">
        <v>278</v>
      </c>
      <c r="T32" s="7" t="b">
        <v>1</v>
      </c>
      <c r="U32" s="6" t="s">
        <v>94</v>
      </c>
    </row>
    <row r="33" spans="1:21" x14ac:dyDescent="0.25">
      <c r="A33" s="10" t="s">
        <v>270</v>
      </c>
      <c r="C33" s="5"/>
      <c r="D33" t="s">
        <v>111</v>
      </c>
      <c r="E33" t="s">
        <v>115</v>
      </c>
      <c r="F33" t="s">
        <v>271</v>
      </c>
      <c r="G33" s="5" t="s">
        <v>142</v>
      </c>
      <c r="H33">
        <v>40</v>
      </c>
      <c r="I33" s="18"/>
      <c r="J33" t="s">
        <v>167</v>
      </c>
      <c r="K33" t="s">
        <v>146</v>
      </c>
      <c r="M33" t="s">
        <v>181</v>
      </c>
      <c r="N33" t="s">
        <v>60</v>
      </c>
      <c r="O33" s="1" t="s">
        <v>86</v>
      </c>
      <c r="P33">
        <v>2</v>
      </c>
      <c r="Q33" t="b" cm="1">
        <f t="array" ref="Q33">AND(Citizens[[#This Row],[Date of Arrival in Somewhere]]&gt;0, Citizens[[#This Row],[Date of Arrival in Somewhere]]&lt;=Date[])</f>
        <v>0</v>
      </c>
      <c r="R33" s="7">
        <v>36993</v>
      </c>
      <c r="S33" s="7" t="s">
        <v>278</v>
      </c>
      <c r="T33" s="7" t="b">
        <v>1</v>
      </c>
      <c r="U33" s="6" t="s">
        <v>241</v>
      </c>
    </row>
    <row r="34" spans="1:21" x14ac:dyDescent="0.25">
      <c r="A34" s="10" t="s">
        <v>217</v>
      </c>
      <c r="C34" s="5"/>
      <c r="D34" t="s">
        <v>110</v>
      </c>
      <c r="E34" t="s">
        <v>97</v>
      </c>
      <c r="F34" t="s">
        <v>224</v>
      </c>
      <c r="G34" s="5" t="s">
        <v>98</v>
      </c>
      <c r="I34" s="18">
        <v>31052</v>
      </c>
      <c r="M34" t="s">
        <v>228</v>
      </c>
      <c r="N34" t="s">
        <v>207</v>
      </c>
      <c r="O34" s="1" t="s">
        <v>165</v>
      </c>
      <c r="P34">
        <v>6</v>
      </c>
      <c r="Q34" t="b" cm="1">
        <f t="array" ref="Q34">AND(Citizens[[#This Row],[Date of Arrival in Somewhere]]&gt;0, Citizens[[#This Row],[Date of Arrival in Somewhere]]&lt;=Date[])</f>
        <v>1</v>
      </c>
      <c r="R34" s="7">
        <v>36989</v>
      </c>
      <c r="S34" s="7" t="s">
        <v>278</v>
      </c>
      <c r="T34" s="7" t="b">
        <v>1</v>
      </c>
      <c r="U34" s="6" t="s">
        <v>94</v>
      </c>
    </row>
    <row r="35" spans="1:21" x14ac:dyDescent="0.25">
      <c r="A35" s="10" t="s">
        <v>118</v>
      </c>
      <c r="C35" s="5"/>
      <c r="D35" t="s">
        <v>110</v>
      </c>
      <c r="E35" t="s">
        <v>132</v>
      </c>
      <c r="G35" s="5" t="s">
        <v>93</v>
      </c>
      <c r="H35">
        <v>6</v>
      </c>
      <c r="I35" s="18"/>
      <c r="J35" t="s">
        <v>167</v>
      </c>
      <c r="K35" t="s">
        <v>143</v>
      </c>
      <c r="M35" t="s">
        <v>182</v>
      </c>
      <c r="N35" t="s">
        <v>60</v>
      </c>
      <c r="O35" s="1" t="s">
        <v>86</v>
      </c>
      <c r="P35">
        <v>2</v>
      </c>
      <c r="Q35" t="b" cm="1">
        <f t="array" ref="Q35">AND(Citizens[[#This Row],[Date of Arrival in Somewhere]]&gt;0, Citizens[[#This Row],[Date of Arrival in Somewhere]]&lt;=Date[])</f>
        <v>1</v>
      </c>
      <c r="R35" s="7">
        <v>36986</v>
      </c>
      <c r="S35" s="7" t="s">
        <v>278</v>
      </c>
      <c r="T35" s="7" t="b">
        <v>1</v>
      </c>
      <c r="U35" s="6" t="s">
        <v>244</v>
      </c>
    </row>
    <row r="36" spans="1:21" x14ac:dyDescent="0.25">
      <c r="A36" s="10" t="s">
        <v>126</v>
      </c>
      <c r="C36" s="5"/>
      <c r="D36" t="s">
        <v>110</v>
      </c>
      <c r="E36" t="s">
        <v>128</v>
      </c>
      <c r="F36" t="s">
        <v>138</v>
      </c>
      <c r="G36" s="5" t="s">
        <v>98</v>
      </c>
      <c r="H36">
        <v>36</v>
      </c>
      <c r="I36" s="18"/>
      <c r="M36" t="s">
        <v>203</v>
      </c>
      <c r="N36" t="s">
        <v>75</v>
      </c>
      <c r="O36" s="1"/>
      <c r="P36">
        <v>2</v>
      </c>
      <c r="Q36" t="b" cm="1">
        <f t="array" ref="Q36">AND(Citizens[[#This Row],[Date of Arrival in Somewhere]]&gt;0, Citizens[[#This Row],[Date of Arrival in Somewhere]]&lt;=Date[])</f>
        <v>1</v>
      </c>
      <c r="R36" s="7">
        <v>36986</v>
      </c>
      <c r="S36" s="7" t="s">
        <v>278</v>
      </c>
      <c r="T36" s="7" t="b">
        <v>1</v>
      </c>
      <c r="U36" s="6" t="s">
        <v>243</v>
      </c>
    </row>
    <row r="37" spans="1:21" x14ac:dyDescent="0.25">
      <c r="A37" s="10" t="s">
        <v>127</v>
      </c>
      <c r="C37" s="5"/>
      <c r="D37" t="s">
        <v>110</v>
      </c>
      <c r="E37" t="s">
        <v>128</v>
      </c>
      <c r="F37" t="s">
        <v>138</v>
      </c>
      <c r="G37" s="5" t="s">
        <v>98</v>
      </c>
      <c r="H37">
        <v>51</v>
      </c>
      <c r="I37" s="18"/>
      <c r="J37" s="5"/>
      <c r="M37" t="s">
        <v>203</v>
      </c>
      <c r="N37" t="s">
        <v>188</v>
      </c>
      <c r="O37" s="1" t="s">
        <v>86</v>
      </c>
      <c r="P37">
        <v>1</v>
      </c>
      <c r="Q37" t="b" cm="1">
        <f t="array" ref="Q37">AND(Citizens[[#This Row],[Date of Arrival in Somewhere]]&gt;0, Citizens[[#This Row],[Date of Arrival in Somewhere]]&lt;=Date[])</f>
        <v>1</v>
      </c>
      <c r="R37" s="7">
        <v>36986</v>
      </c>
      <c r="S37" s="7" t="s">
        <v>278</v>
      </c>
      <c r="T37" s="7" t="b">
        <v>1</v>
      </c>
      <c r="U37" t="s">
        <v>243</v>
      </c>
    </row>
    <row r="38" spans="1:21" x14ac:dyDescent="0.25">
      <c r="A38" s="10" t="s">
        <v>122</v>
      </c>
      <c r="B38" s="6"/>
      <c r="C38" s="5"/>
      <c r="D38" t="s">
        <v>110</v>
      </c>
      <c r="E38" t="s">
        <v>261</v>
      </c>
      <c r="G38" s="5" t="s">
        <v>98</v>
      </c>
      <c r="I38" s="18"/>
      <c r="J38" s="5"/>
      <c r="M38" t="s">
        <v>265</v>
      </c>
      <c r="N38" t="s">
        <v>66</v>
      </c>
      <c r="O38" s="1"/>
      <c r="P38">
        <v>2</v>
      </c>
      <c r="Q38" t="b" cm="1">
        <f t="array" ref="Q38">AND(Citizens[[#This Row],[Date of Arrival in Somewhere]]&gt;0, Citizens[[#This Row],[Date of Arrival in Somewhere]]&lt;=Date[])</f>
        <v>1</v>
      </c>
      <c r="R38" s="7">
        <v>36986</v>
      </c>
      <c r="S38" s="7" t="s">
        <v>278</v>
      </c>
      <c r="T38" s="7" t="b">
        <v>1</v>
      </c>
      <c r="U38" t="s">
        <v>245</v>
      </c>
    </row>
    <row r="39" spans="1:21" x14ac:dyDescent="0.25">
      <c r="A39" s="10" t="s">
        <v>274</v>
      </c>
      <c r="B39" s="6"/>
      <c r="C39" s="5" t="s">
        <v>152</v>
      </c>
      <c r="D39" t="s">
        <v>110</v>
      </c>
      <c r="E39" t="s">
        <v>128</v>
      </c>
      <c r="F39" t="s">
        <v>138</v>
      </c>
      <c r="G39" s="5" t="s">
        <v>98</v>
      </c>
      <c r="H39">
        <v>38</v>
      </c>
      <c r="I39" s="18"/>
      <c r="J39" s="5" t="s">
        <v>145</v>
      </c>
      <c r="K39" t="s">
        <v>143</v>
      </c>
      <c r="M39" t="s">
        <v>275</v>
      </c>
      <c r="N39" t="s">
        <v>79</v>
      </c>
      <c r="O39" s="1" t="s">
        <v>86</v>
      </c>
      <c r="P39">
        <v>2</v>
      </c>
      <c r="Q39" t="b" cm="1">
        <f t="array" ref="Q39">AND(Citizens[[#This Row],[Date of Arrival in Somewhere]]&gt;0, Citizens[[#This Row],[Date of Arrival in Somewhere]]&lt;=Date[])</f>
        <v>1</v>
      </c>
      <c r="R39" s="7">
        <v>36967</v>
      </c>
      <c r="S39" s="7" t="s">
        <v>278</v>
      </c>
      <c r="T39" s="7" t="b">
        <v>1</v>
      </c>
    </row>
    <row r="40" spans="1:21" x14ac:dyDescent="0.25">
      <c r="A40" s="10" t="s">
        <v>105</v>
      </c>
      <c r="B40" s="6"/>
      <c r="C40" s="5"/>
      <c r="D40" t="s">
        <v>110</v>
      </c>
      <c r="E40" t="s">
        <v>115</v>
      </c>
      <c r="G40" s="5" t="s">
        <v>142</v>
      </c>
      <c r="I40" s="18"/>
      <c r="J40" s="5"/>
      <c r="M40" t="s">
        <v>136</v>
      </c>
      <c r="N40" t="s">
        <v>41</v>
      </c>
      <c r="O40" s="1"/>
      <c r="P40">
        <v>1</v>
      </c>
      <c r="Q40" t="b" cm="1">
        <f t="array" ref="Q40">AND(Citizens[[#This Row],[Date of Arrival in Somewhere]]&gt;0, Citizens[[#This Row],[Date of Arrival in Somewhere]]&lt;=Date[])</f>
        <v>1</v>
      </c>
      <c r="R40" s="7">
        <v>36916</v>
      </c>
      <c r="S40" s="7" t="s">
        <v>278</v>
      </c>
      <c r="T40" s="7" t="b">
        <v>1</v>
      </c>
      <c r="U40" t="s">
        <v>242</v>
      </c>
    </row>
    <row r="41" spans="1:21" x14ac:dyDescent="0.25">
      <c r="A41" s="10" t="s">
        <v>240</v>
      </c>
      <c r="B41" s="6"/>
      <c r="C41" s="5"/>
      <c r="D41" t="s">
        <v>110</v>
      </c>
      <c r="E41" t="s">
        <v>115</v>
      </c>
      <c r="F41" t="s">
        <v>271</v>
      </c>
      <c r="G41" s="5" t="s">
        <v>142</v>
      </c>
      <c r="I41" s="18"/>
      <c r="J41" s="5"/>
      <c r="M41" t="s">
        <v>229</v>
      </c>
      <c r="N41" t="s">
        <v>65</v>
      </c>
      <c r="O41" s="1" t="s">
        <v>165</v>
      </c>
      <c r="Q41" t="b" cm="1">
        <f t="array" ref="Q41">AND(Citizens[[#This Row],[Date of Arrival in Somewhere]]&gt;0, Citizens[[#This Row],[Date of Arrival in Somewhere]]&lt;=Date[])</f>
        <v>1</v>
      </c>
      <c r="R41" s="7">
        <v>36978</v>
      </c>
      <c r="S41" s="7" t="s">
        <v>278</v>
      </c>
      <c r="T41" s="7" t="b">
        <v>1</v>
      </c>
      <c r="U41" t="s">
        <v>241</v>
      </c>
    </row>
    <row r="42" spans="1:21" x14ac:dyDescent="0.25">
      <c r="A42" s="10" t="s">
        <v>140</v>
      </c>
      <c r="B42" s="6"/>
      <c r="C42" s="5" t="s">
        <v>152</v>
      </c>
      <c r="D42" t="s">
        <v>111</v>
      </c>
      <c r="E42" t="s">
        <v>141</v>
      </c>
      <c r="F42" t="s">
        <v>138</v>
      </c>
      <c r="G42" s="5" t="s">
        <v>142</v>
      </c>
      <c r="H42">
        <v>19</v>
      </c>
      <c r="I42" s="18"/>
      <c r="J42" s="5" t="s">
        <v>144</v>
      </c>
      <c r="K42" t="s">
        <v>143</v>
      </c>
      <c r="M42" t="s">
        <v>257</v>
      </c>
      <c r="N42" t="s">
        <v>43</v>
      </c>
      <c r="O42" s="1" t="s">
        <v>165</v>
      </c>
      <c r="P42">
        <v>1</v>
      </c>
      <c r="Q42" t="b" cm="1">
        <f t="array" ref="Q42">AND(Citizens[[#This Row],[Date of Arrival in Somewhere]]&gt;0, Citizens[[#This Row],[Date of Arrival in Somewhere]]&lt;=Date[])</f>
        <v>1</v>
      </c>
      <c r="R42" s="7">
        <v>36951</v>
      </c>
      <c r="S42" s="7" t="s">
        <v>278</v>
      </c>
      <c r="T42" s="7" t="b">
        <v>1</v>
      </c>
      <c r="U42" t="s">
        <v>242</v>
      </c>
    </row>
    <row r="43" spans="1:21" x14ac:dyDescent="0.25">
      <c r="A43" s="10" t="s">
        <v>102</v>
      </c>
      <c r="B43" s="6"/>
      <c r="C43" s="5"/>
      <c r="D43" t="s">
        <v>110</v>
      </c>
      <c r="E43" t="s">
        <v>117</v>
      </c>
      <c r="F43" t="s">
        <v>138</v>
      </c>
      <c r="G43" s="5" t="s">
        <v>142</v>
      </c>
      <c r="H43">
        <v>19</v>
      </c>
      <c r="I43" s="18"/>
      <c r="J43" s="5"/>
      <c r="M43" t="s">
        <v>168</v>
      </c>
      <c r="N43" t="s">
        <v>57</v>
      </c>
      <c r="O43" s="1" t="s">
        <v>86</v>
      </c>
      <c r="P43">
        <v>1</v>
      </c>
      <c r="Q43" t="b" cm="1">
        <f t="array" ref="Q43">AND(Citizens[[#This Row],[Date of Arrival in Somewhere]]&gt;0, Citizens[[#This Row],[Date of Arrival in Somewhere]]&lt;=Date[])</f>
        <v>1</v>
      </c>
      <c r="R43" s="7">
        <v>36950</v>
      </c>
      <c r="S43" s="7" t="s">
        <v>278</v>
      </c>
      <c r="T43" s="7" t="b">
        <v>1</v>
      </c>
    </row>
    <row r="44" spans="1:21" x14ac:dyDescent="0.25">
      <c r="A44" s="10" t="s">
        <v>137</v>
      </c>
      <c r="B44" s="6"/>
      <c r="C44" s="5"/>
      <c r="D44" t="s">
        <v>110</v>
      </c>
      <c r="E44" t="s">
        <v>128</v>
      </c>
      <c r="F44" t="s">
        <v>138</v>
      </c>
      <c r="G44" s="5" t="s">
        <v>98</v>
      </c>
      <c r="H44">
        <v>42</v>
      </c>
      <c r="I44" s="18"/>
      <c r="J44" s="5" t="s">
        <v>144</v>
      </c>
      <c r="K44" t="s">
        <v>167</v>
      </c>
      <c r="M44" t="s">
        <v>136</v>
      </c>
      <c r="N44" t="s">
        <v>41</v>
      </c>
      <c r="O44" s="1" t="s">
        <v>86</v>
      </c>
      <c r="P44">
        <v>1</v>
      </c>
      <c r="Q44" t="b" cm="1">
        <f t="array" ref="Q44">AND(Citizens[[#This Row],[Date of Arrival in Somewhere]]&gt;0, Citizens[[#This Row],[Date of Arrival in Somewhere]]&lt;=Date[])</f>
        <v>1</v>
      </c>
      <c r="R44" s="7">
        <v>36953</v>
      </c>
      <c r="S44" s="7" t="s">
        <v>278</v>
      </c>
      <c r="T44" s="7" t="b">
        <v>1</v>
      </c>
    </row>
    <row r="45" spans="1:21" x14ac:dyDescent="0.25">
      <c r="A45" s="10" t="s">
        <v>262</v>
      </c>
      <c r="B45" s="6"/>
      <c r="C45" s="5" t="s">
        <v>268</v>
      </c>
      <c r="D45" t="s">
        <v>111</v>
      </c>
      <c r="E45" t="s">
        <v>128</v>
      </c>
      <c r="F45" t="s">
        <v>263</v>
      </c>
      <c r="G45" s="5" t="s">
        <v>162</v>
      </c>
      <c r="H45">
        <v>118</v>
      </c>
      <c r="I45" s="18"/>
      <c r="J45" s="5"/>
      <c r="M45" t="s">
        <v>264</v>
      </c>
      <c r="N45" t="s">
        <v>81</v>
      </c>
      <c r="O45" s="1" t="s">
        <v>86</v>
      </c>
      <c r="P45">
        <v>2</v>
      </c>
      <c r="Q45" t="b" cm="1">
        <f t="array" ref="Q45">AND(Citizens[[#This Row],[Date of Arrival in Somewhere]]&gt;0, Citizens[[#This Row],[Date of Arrival in Somewhere]]&lt;=Date[])</f>
        <v>0</v>
      </c>
      <c r="R45" s="7">
        <v>36992</v>
      </c>
      <c r="S45" s="7" t="s">
        <v>278</v>
      </c>
      <c r="T45" s="7" t="b">
        <v>1</v>
      </c>
    </row>
    <row r="46" spans="1:21" x14ac:dyDescent="0.25">
      <c r="A46" s="10" t="s">
        <v>211</v>
      </c>
      <c r="B46" s="6"/>
      <c r="C46" s="5"/>
      <c r="D46" t="s">
        <v>111</v>
      </c>
      <c r="E46" t="s">
        <v>97</v>
      </c>
      <c r="F46" t="s">
        <v>95</v>
      </c>
      <c r="G46" s="5" t="s">
        <v>93</v>
      </c>
      <c r="H46">
        <v>5</v>
      </c>
      <c r="I46" s="18"/>
      <c r="J46" s="5"/>
      <c r="N46" t="s">
        <v>189</v>
      </c>
      <c r="O46" s="1" t="s">
        <v>86</v>
      </c>
      <c r="P46">
        <v>6</v>
      </c>
      <c r="Q46" t="b" cm="1">
        <f t="array" ref="Q46">AND(Citizens[[#This Row],[Date of Arrival in Somewhere]]&gt;0, Citizens[[#This Row],[Date of Arrival in Somewhere]]&lt;=Date[])</f>
        <v>1</v>
      </c>
      <c r="R46" s="7">
        <v>36987</v>
      </c>
      <c r="S46" s="7" t="s">
        <v>278</v>
      </c>
      <c r="T46" s="7" t="b">
        <v>1</v>
      </c>
      <c r="U46" t="s">
        <v>94</v>
      </c>
    </row>
    <row r="47" spans="1:21" x14ac:dyDescent="0.25">
      <c r="A47" s="10" t="s">
        <v>232</v>
      </c>
      <c r="B47" s="6"/>
      <c r="C47" s="5"/>
      <c r="D47" t="s">
        <v>111</v>
      </c>
      <c r="E47" t="s">
        <v>128</v>
      </c>
      <c r="F47" t="s">
        <v>138</v>
      </c>
      <c r="G47" s="5" t="s">
        <v>142</v>
      </c>
      <c r="I47" s="18"/>
      <c r="J47" s="5"/>
      <c r="M47" t="s">
        <v>238</v>
      </c>
      <c r="N47" t="s">
        <v>194</v>
      </c>
      <c r="O47" s="1" t="s">
        <v>86</v>
      </c>
      <c r="P47">
        <v>6</v>
      </c>
      <c r="Q47" t="b" cm="1">
        <f t="array" ref="Q47">AND(Citizens[[#This Row],[Date of Arrival in Somewhere]]&gt;0, Citizens[[#This Row],[Date of Arrival in Somewhere]]&lt;=Date[])</f>
        <v>1</v>
      </c>
      <c r="R47" s="7">
        <v>36988</v>
      </c>
      <c r="S47" s="7" t="s">
        <v>278</v>
      </c>
      <c r="T47" s="7" t="b">
        <v>1</v>
      </c>
      <c r="U47" t="s">
        <v>236</v>
      </c>
    </row>
    <row r="48" spans="1:21" x14ac:dyDescent="0.25">
      <c r="A48" s="10" t="s">
        <v>209</v>
      </c>
      <c r="B48" s="6"/>
      <c r="C48" s="5"/>
      <c r="D48" t="s">
        <v>110</v>
      </c>
      <c r="E48" t="s">
        <v>97</v>
      </c>
      <c r="F48" t="s">
        <v>212</v>
      </c>
      <c r="G48" s="5" t="s">
        <v>93</v>
      </c>
      <c r="I48" s="18"/>
      <c r="J48" s="5"/>
      <c r="N48" t="s">
        <v>189</v>
      </c>
      <c r="O48" s="1" t="s">
        <v>86</v>
      </c>
      <c r="P48">
        <v>6</v>
      </c>
      <c r="Q48" t="b" cm="1">
        <f t="array" ref="Q48">AND(Citizens[[#This Row],[Date of Arrival in Somewhere]]&gt;0, Citizens[[#This Row],[Date of Arrival in Somewhere]]&lt;=Date[])</f>
        <v>1</v>
      </c>
      <c r="R48" s="7">
        <v>36989</v>
      </c>
      <c r="S48" s="7" t="s">
        <v>278</v>
      </c>
      <c r="T48" s="7" t="b">
        <v>1</v>
      </c>
      <c r="U48" t="s">
        <v>94</v>
      </c>
    </row>
    <row r="49" spans="1:21" x14ac:dyDescent="0.25">
      <c r="A49" s="10" t="s">
        <v>123</v>
      </c>
      <c r="B49" s="6"/>
      <c r="C49" s="5"/>
      <c r="D49" t="s">
        <v>110</v>
      </c>
      <c r="E49" t="s">
        <v>261</v>
      </c>
      <c r="G49" s="5" t="s">
        <v>98</v>
      </c>
      <c r="I49" s="18"/>
      <c r="J49" s="5"/>
      <c r="M49" t="s">
        <v>203</v>
      </c>
      <c r="N49" t="s">
        <v>66</v>
      </c>
      <c r="O49" s="1"/>
      <c r="P49">
        <v>2</v>
      </c>
      <c r="Q49" t="b" cm="1">
        <f t="array" ref="Q49">AND(Citizens[[#This Row],[Date of Arrival in Somewhere]]&gt;0, Citizens[[#This Row],[Date of Arrival in Somewhere]]&lt;=Date[])</f>
        <v>1</v>
      </c>
      <c r="R49" s="7">
        <v>36986</v>
      </c>
      <c r="S49" s="7" t="s">
        <v>278</v>
      </c>
      <c r="T49" s="7" t="b">
        <v>1</v>
      </c>
      <c r="U49" t="s">
        <v>245</v>
      </c>
    </row>
    <row r="50" spans="1:21" x14ac:dyDescent="0.25">
      <c r="A50" s="10" t="s">
        <v>210</v>
      </c>
      <c r="B50" s="6"/>
      <c r="C50" s="5"/>
      <c r="D50" t="s">
        <v>110</v>
      </c>
      <c r="E50" t="s">
        <v>97</v>
      </c>
      <c r="F50" t="s">
        <v>212</v>
      </c>
      <c r="G50" s="5" t="s">
        <v>93</v>
      </c>
      <c r="I50" s="18"/>
      <c r="J50" s="5"/>
      <c r="N50" t="s">
        <v>189</v>
      </c>
      <c r="O50" s="1" t="s">
        <v>86</v>
      </c>
      <c r="P50">
        <v>6</v>
      </c>
      <c r="Q50" t="b" cm="1">
        <f t="array" ref="Q50">AND(Citizens[[#This Row],[Date of Arrival in Somewhere]]&gt;0, Citizens[[#This Row],[Date of Arrival in Somewhere]]&lt;=Date[])</f>
        <v>1</v>
      </c>
      <c r="R50" s="7">
        <v>36989</v>
      </c>
      <c r="S50" s="7" t="s">
        <v>278</v>
      </c>
      <c r="T50" s="7" t="b">
        <v>1</v>
      </c>
      <c r="U50" t="s">
        <v>94</v>
      </c>
    </row>
    <row r="51" spans="1:21" x14ac:dyDescent="0.25">
      <c r="A51" s="10" t="s">
        <v>185</v>
      </c>
      <c r="B51" s="6"/>
      <c r="C51" s="5" t="s">
        <v>96</v>
      </c>
      <c r="D51" t="s">
        <v>111</v>
      </c>
      <c r="E51" t="s">
        <v>115</v>
      </c>
      <c r="F51" t="s">
        <v>138</v>
      </c>
      <c r="G51" s="5" t="s">
        <v>142</v>
      </c>
      <c r="H51">
        <v>21</v>
      </c>
      <c r="I51" s="18"/>
      <c r="J51" s="5" t="s">
        <v>186</v>
      </c>
      <c r="K51" t="s">
        <v>143</v>
      </c>
      <c r="M51" t="s">
        <v>187</v>
      </c>
      <c r="N51" t="s">
        <v>77</v>
      </c>
      <c r="O51" s="1" t="s">
        <v>86</v>
      </c>
      <c r="P51">
        <v>2</v>
      </c>
      <c r="Q51" t="b" cm="1">
        <f t="array" ref="Q51">AND(Citizens[[#This Row],[Date of Arrival in Somewhere]]&gt;0, Citizens[[#This Row],[Date of Arrival in Somewhere]]&lt;=Date[])</f>
        <v>1</v>
      </c>
      <c r="R51" s="7">
        <v>36969</v>
      </c>
      <c r="S51" s="7" t="s">
        <v>278</v>
      </c>
      <c r="T51" s="7" t="b">
        <v>1</v>
      </c>
    </row>
    <row r="52" spans="1:21" x14ac:dyDescent="0.25">
      <c r="A52" s="10" t="s">
        <v>107</v>
      </c>
      <c r="B52" s="6"/>
      <c r="C52" s="5"/>
      <c r="D52" t="s">
        <v>111</v>
      </c>
      <c r="E52" t="s">
        <v>113</v>
      </c>
      <c r="F52" t="s">
        <v>138</v>
      </c>
      <c r="G52" s="5" t="s">
        <v>142</v>
      </c>
      <c r="H52">
        <v>21</v>
      </c>
      <c r="I52" s="18"/>
      <c r="J52" s="5"/>
      <c r="M52" t="s">
        <v>177</v>
      </c>
      <c r="N52" t="s">
        <v>69</v>
      </c>
      <c r="O52" s="1" t="s">
        <v>86</v>
      </c>
      <c r="P52">
        <v>2</v>
      </c>
      <c r="Q52" t="b" cm="1">
        <f t="array" ref="Q52">AND(Citizens[[#This Row],[Date of Arrival in Somewhere]]&gt;0, Citizens[[#This Row],[Date of Arrival in Somewhere]]&lt;=Date[])</f>
        <v>1</v>
      </c>
      <c r="R52" s="7">
        <v>36927</v>
      </c>
      <c r="S52" s="7" t="s">
        <v>278</v>
      </c>
      <c r="T52" s="7" t="b">
        <v>1</v>
      </c>
    </row>
    <row r="53" spans="1:21" x14ac:dyDescent="0.25">
      <c r="A53" s="10" t="s">
        <v>124</v>
      </c>
      <c r="B53" s="6"/>
      <c r="C53" s="5"/>
      <c r="D53" t="s">
        <v>110</v>
      </c>
      <c r="E53" t="s">
        <v>128</v>
      </c>
      <c r="F53" t="s">
        <v>138</v>
      </c>
      <c r="G53" s="5" t="s">
        <v>98</v>
      </c>
      <c r="H53">
        <v>43</v>
      </c>
      <c r="I53" s="18"/>
      <c r="J53" s="5"/>
      <c r="M53" t="s">
        <v>204</v>
      </c>
      <c r="N53" t="s">
        <v>69</v>
      </c>
      <c r="O53" s="1" t="s">
        <v>86</v>
      </c>
      <c r="P53">
        <v>2</v>
      </c>
      <c r="Q53" t="b" cm="1">
        <f t="array" ref="Q53">AND(Citizens[[#This Row],[Date of Arrival in Somewhere]]&gt;0, Citizens[[#This Row],[Date of Arrival in Somewhere]]&lt;=Date[])</f>
        <v>1</v>
      </c>
      <c r="R53" s="7">
        <v>36986</v>
      </c>
      <c r="S53" s="7" t="s">
        <v>278</v>
      </c>
      <c r="T53" s="7" t="b">
        <v>1</v>
      </c>
      <c r="U53" t="s">
        <v>243</v>
      </c>
    </row>
    <row r="54" spans="1:21" x14ac:dyDescent="0.25">
      <c r="A54" s="10" t="s">
        <v>198</v>
      </c>
      <c r="B54" s="6"/>
      <c r="C54" s="5"/>
      <c r="D54" t="s">
        <v>111</v>
      </c>
      <c r="E54" t="s">
        <v>132</v>
      </c>
      <c r="G54" s="5" t="s">
        <v>93</v>
      </c>
      <c r="H54">
        <v>3</v>
      </c>
      <c r="I54" s="18"/>
      <c r="J54" s="5"/>
      <c r="M54" t="s">
        <v>201</v>
      </c>
      <c r="N54" t="s">
        <v>50</v>
      </c>
      <c r="O54" s="1" t="s">
        <v>86</v>
      </c>
      <c r="P54">
        <v>1</v>
      </c>
      <c r="Q54" t="b" cm="1">
        <f t="array" ref="Q54">AND(Citizens[[#This Row],[Date of Arrival in Somewhere]]&gt;0, Citizens[[#This Row],[Date of Arrival in Somewhere]]&lt;=Date[])</f>
        <v>1</v>
      </c>
      <c r="R54" s="7">
        <v>36957</v>
      </c>
      <c r="S54" s="7" t="s">
        <v>278</v>
      </c>
      <c r="T54" s="7" t="b">
        <v>1</v>
      </c>
    </row>
    <row r="55" spans="1:21" x14ac:dyDescent="0.25">
      <c r="A55" s="10" t="s">
        <v>183</v>
      </c>
      <c r="B55" s="6"/>
      <c r="C55" s="5" t="s">
        <v>184</v>
      </c>
      <c r="D55" t="s">
        <v>110</v>
      </c>
      <c r="E55" t="s">
        <v>132</v>
      </c>
      <c r="G55" s="5" t="s">
        <v>93</v>
      </c>
      <c r="H55">
        <v>10</v>
      </c>
      <c r="I55" s="18"/>
      <c r="J55" s="5"/>
      <c r="M55" t="s">
        <v>182</v>
      </c>
      <c r="N55" t="s">
        <v>60</v>
      </c>
      <c r="O55" s="1" t="s">
        <v>86</v>
      </c>
      <c r="P55">
        <v>2</v>
      </c>
      <c r="Q55" t="b" cm="1">
        <f t="array" ref="Q55">AND(Citizens[[#This Row],[Date of Arrival in Somewhere]]&gt;0, Citizens[[#This Row],[Date of Arrival in Somewhere]]&lt;=Date[])</f>
        <v>1</v>
      </c>
      <c r="R55" s="7">
        <v>36985</v>
      </c>
      <c r="S55" s="7" t="s">
        <v>278</v>
      </c>
      <c r="T55" s="7" t="b">
        <v>1</v>
      </c>
    </row>
    <row r="56" spans="1:21" x14ac:dyDescent="0.25">
      <c r="A56" s="10" t="s">
        <v>219</v>
      </c>
      <c r="B56" s="6"/>
      <c r="C56" s="5"/>
      <c r="D56" t="s">
        <v>110</v>
      </c>
      <c r="E56" t="s">
        <v>114</v>
      </c>
      <c r="G56" s="5" t="s">
        <v>162</v>
      </c>
      <c r="H56">
        <v>499</v>
      </c>
      <c r="I56" s="18"/>
      <c r="J56" s="5"/>
      <c r="M56" t="s">
        <v>177</v>
      </c>
      <c r="N56" t="s">
        <v>68</v>
      </c>
      <c r="O56" s="1" t="s">
        <v>86</v>
      </c>
      <c r="P56">
        <v>6</v>
      </c>
      <c r="Q56" t="b" cm="1">
        <f t="array" ref="Q56">AND(Citizens[[#This Row],[Date of Arrival in Somewhere]]&gt;0, Citizens[[#This Row],[Date of Arrival in Somewhere]]&lt;=Date[])</f>
        <v>1</v>
      </c>
      <c r="R56" s="7">
        <v>36985</v>
      </c>
      <c r="S56" s="7" t="s">
        <v>278</v>
      </c>
      <c r="T56" s="7" t="b">
        <v>1</v>
      </c>
    </row>
    <row r="57" spans="1:21" x14ac:dyDescent="0.25">
      <c r="A57" s="10" t="s">
        <v>222</v>
      </c>
      <c r="B57" s="6"/>
      <c r="C57" s="5"/>
      <c r="D57" t="s">
        <v>110</v>
      </c>
      <c r="E57" t="s">
        <v>97</v>
      </c>
      <c r="F57" t="s">
        <v>226</v>
      </c>
      <c r="G57" s="5" t="s">
        <v>93</v>
      </c>
      <c r="H57">
        <v>4.5</v>
      </c>
      <c r="I57" s="18">
        <v>45523</v>
      </c>
      <c r="J57" s="5"/>
      <c r="O57" s="1"/>
      <c r="P57">
        <v>6</v>
      </c>
      <c r="Q57" t="b" cm="1">
        <f t="array" ref="Q57">AND(Citizens[[#This Row],[Date of Arrival in Somewhere]]&gt;0, Citizens[[#This Row],[Date of Arrival in Somewhere]]&lt;=Date[])</f>
        <v>1</v>
      </c>
      <c r="R57" s="7">
        <v>36988</v>
      </c>
      <c r="S57" s="7" t="s">
        <v>278</v>
      </c>
      <c r="T57" s="7" t="b">
        <v>1</v>
      </c>
      <c r="U57" t="s">
        <v>94</v>
      </c>
    </row>
    <row r="58" spans="1:21" x14ac:dyDescent="0.25">
      <c r="A58" s="10" t="s">
        <v>216</v>
      </c>
      <c r="B58" s="6"/>
      <c r="C58" s="5"/>
      <c r="D58" t="s">
        <v>110</v>
      </c>
      <c r="E58" t="s">
        <v>97</v>
      </c>
      <c r="F58" t="s">
        <v>225</v>
      </c>
      <c r="G58" s="5" t="s">
        <v>98</v>
      </c>
      <c r="I58" s="18"/>
      <c r="J58" s="5"/>
      <c r="M58" t="s">
        <v>173</v>
      </c>
      <c r="N58" t="s">
        <v>191</v>
      </c>
      <c r="O58" s="1" t="s">
        <v>86</v>
      </c>
      <c r="Q58" t="b" cm="1">
        <f t="array" ref="Q58">AND(Citizens[[#This Row],[Date of Arrival in Somewhere]]&gt;0, Citizens[[#This Row],[Date of Arrival in Somewhere]]&lt;=Date[])</f>
        <v>1</v>
      </c>
      <c r="R58" s="7">
        <v>36987</v>
      </c>
      <c r="S58" s="7" t="s">
        <v>278</v>
      </c>
      <c r="T58" s="7" t="b">
        <v>1</v>
      </c>
      <c r="U58" t="s">
        <v>94</v>
      </c>
    </row>
    <row r="59" spans="1:21" x14ac:dyDescent="0.25">
      <c r="A59" s="10" t="s">
        <v>164</v>
      </c>
      <c r="B59" s="6"/>
      <c r="C59" s="5" t="s">
        <v>151</v>
      </c>
      <c r="D59" t="s">
        <v>110</v>
      </c>
      <c r="E59" t="s">
        <v>166</v>
      </c>
      <c r="F59" t="s">
        <v>138</v>
      </c>
      <c r="G59" s="5" t="s">
        <v>162</v>
      </c>
      <c r="H59">
        <v>54</v>
      </c>
      <c r="I59" s="18"/>
      <c r="J59" s="5" t="s">
        <v>167</v>
      </c>
      <c r="K59" t="s">
        <v>143</v>
      </c>
      <c r="M59" t="s">
        <v>177</v>
      </c>
      <c r="N59" t="s">
        <v>52</v>
      </c>
      <c r="O59" s="1" t="s">
        <v>86</v>
      </c>
      <c r="P59">
        <v>1</v>
      </c>
      <c r="Q59" t="b" cm="1">
        <f t="array" ref="Q59">AND(Citizens[[#This Row],[Date of Arrival in Somewhere]]&gt;0, Citizens[[#This Row],[Date of Arrival in Somewhere]]&lt;=Date[])</f>
        <v>1</v>
      </c>
      <c r="R59" s="7">
        <v>36926</v>
      </c>
      <c r="S59" s="7" t="s">
        <v>278</v>
      </c>
      <c r="T59" s="7" t="b">
        <v>1</v>
      </c>
    </row>
    <row r="60" spans="1:21" x14ac:dyDescent="0.25">
      <c r="A60" s="10" t="s">
        <v>130</v>
      </c>
      <c r="B60" s="6"/>
      <c r="C60" s="5"/>
      <c r="D60" t="s">
        <v>110</v>
      </c>
      <c r="E60" t="s">
        <v>131</v>
      </c>
      <c r="F60" t="s">
        <v>138</v>
      </c>
      <c r="G60" s="5" t="s">
        <v>98</v>
      </c>
      <c r="H60">
        <v>34</v>
      </c>
      <c r="I60" s="18"/>
      <c r="J60" s="5"/>
      <c r="M60" t="s">
        <v>47</v>
      </c>
      <c r="N60" t="s">
        <v>47</v>
      </c>
      <c r="O60" s="1"/>
      <c r="P60">
        <v>1</v>
      </c>
      <c r="Q60" t="b" cm="1">
        <f t="array" ref="Q60">AND(Citizens[[#This Row],[Date of Arrival in Somewhere]]&gt;0, Citizens[[#This Row],[Date of Arrival in Somewhere]]&lt;=Date[])</f>
        <v>1</v>
      </c>
      <c r="R60" s="7">
        <v>36928</v>
      </c>
      <c r="S60" s="7" t="s">
        <v>278</v>
      </c>
      <c r="T60" s="7" t="b">
        <v>1</v>
      </c>
    </row>
    <row r="61" spans="1:21" x14ac:dyDescent="0.25">
      <c r="A61" s="10" t="s">
        <v>125</v>
      </c>
      <c r="B61" s="6"/>
      <c r="C61" s="5"/>
      <c r="D61" t="s">
        <v>110</v>
      </c>
      <c r="E61" t="s">
        <v>128</v>
      </c>
      <c r="F61" t="s">
        <v>138</v>
      </c>
      <c r="G61" s="5" t="s">
        <v>98</v>
      </c>
      <c r="H61">
        <v>34</v>
      </c>
      <c r="I61" s="18"/>
      <c r="J61" s="5"/>
      <c r="M61" t="s">
        <v>205</v>
      </c>
      <c r="N61" t="s">
        <v>75</v>
      </c>
      <c r="O61" s="1" t="s">
        <v>86</v>
      </c>
      <c r="P61">
        <v>2</v>
      </c>
      <c r="Q61" t="b" cm="1">
        <f t="array" ref="Q61">AND(Citizens[[#This Row],[Date of Arrival in Somewhere]]&gt;0, Citizens[[#This Row],[Date of Arrival in Somewhere]]&lt;=Date[])</f>
        <v>1</v>
      </c>
      <c r="R61" s="7">
        <v>36986</v>
      </c>
      <c r="S61" s="7" t="s">
        <v>278</v>
      </c>
      <c r="T61" s="7" t="b">
        <v>1</v>
      </c>
      <c r="U61" t="s">
        <v>243</v>
      </c>
    </row>
    <row r="62" spans="1:21" x14ac:dyDescent="0.25">
      <c r="A62" s="10" t="s">
        <v>208</v>
      </c>
      <c r="B62" s="6"/>
      <c r="C62" s="5"/>
      <c r="D62" t="s">
        <v>110</v>
      </c>
      <c r="E62" t="s">
        <v>97</v>
      </c>
      <c r="F62" t="s">
        <v>213</v>
      </c>
      <c r="G62" s="5" t="s">
        <v>93</v>
      </c>
      <c r="H62">
        <v>3</v>
      </c>
      <c r="I62" s="18"/>
      <c r="J62" s="5"/>
      <c r="N62" t="s">
        <v>189</v>
      </c>
      <c r="O62" s="1" t="s">
        <v>86</v>
      </c>
      <c r="P62">
        <v>6</v>
      </c>
      <c r="Q62" t="b" cm="1">
        <f t="array" ref="Q62">AND(Citizens[[#This Row],[Date of Arrival in Somewhere]]&gt;0, Citizens[[#This Row],[Date of Arrival in Somewhere]]&lt;=Date[])</f>
        <v>1</v>
      </c>
      <c r="R62" s="7">
        <v>36989</v>
      </c>
      <c r="S62" s="7" t="s">
        <v>278</v>
      </c>
      <c r="T62" s="7" t="b">
        <v>1</v>
      </c>
      <c r="U62" t="s">
        <v>94</v>
      </c>
    </row>
    <row r="63" spans="1:21" x14ac:dyDescent="0.25">
      <c r="A63" s="10" t="s">
        <v>214</v>
      </c>
      <c r="B63" s="6"/>
      <c r="C63" s="5"/>
      <c r="D63" t="s">
        <v>110</v>
      </c>
      <c r="E63" t="s">
        <v>97</v>
      </c>
      <c r="F63" t="s">
        <v>215</v>
      </c>
      <c r="G63" s="5" t="s">
        <v>93</v>
      </c>
      <c r="I63" s="18">
        <v>45587</v>
      </c>
      <c r="J63" s="5"/>
      <c r="N63" t="s">
        <v>189</v>
      </c>
      <c r="O63" s="1" t="s">
        <v>86</v>
      </c>
      <c r="P63">
        <v>6</v>
      </c>
      <c r="Q63" t="b" cm="1">
        <f t="array" ref="Q63">AND(Citizens[[#This Row],[Date of Arrival in Somewhere]]&gt;0, Citizens[[#This Row],[Date of Arrival in Somewhere]]&lt;=Date[])</f>
        <v>1</v>
      </c>
      <c r="R63" s="7">
        <v>36989</v>
      </c>
      <c r="S63" s="7" t="s">
        <v>278</v>
      </c>
      <c r="T63" s="7" t="b">
        <v>1</v>
      </c>
      <c r="U63" t="s">
        <v>94</v>
      </c>
    </row>
    <row r="64" spans="1:21" x14ac:dyDescent="0.25">
      <c r="A64" s="11" t="s">
        <v>109</v>
      </c>
      <c r="B64" s="6"/>
      <c r="C64" s="5"/>
      <c r="D64" t="s">
        <v>111</v>
      </c>
      <c r="E64" t="s">
        <v>113</v>
      </c>
      <c r="F64" t="s">
        <v>138</v>
      </c>
      <c r="G64" s="5" t="s">
        <v>142</v>
      </c>
      <c r="H64">
        <v>23</v>
      </c>
      <c r="I64" s="18"/>
      <c r="J64" s="5"/>
      <c r="M64" t="s">
        <v>158</v>
      </c>
      <c r="N64" t="s">
        <v>45</v>
      </c>
      <c r="O64" s="1" t="s">
        <v>86</v>
      </c>
      <c r="P64">
        <v>1</v>
      </c>
      <c r="Q64" t="b" cm="1">
        <f t="array" ref="Q64">AND(Citizens[[#This Row],[Date of Arrival in Somewhere]]&gt;0, Citizens[[#This Row],[Date of Arrival in Somewhere]]&lt;=Date[])</f>
        <v>1</v>
      </c>
      <c r="R64" s="7">
        <v>36927</v>
      </c>
      <c r="S64" s="7" t="s">
        <v>278</v>
      </c>
      <c r="T64" s="7" t="b">
        <v>1</v>
      </c>
    </row>
    <row r="65" spans="1:21" x14ac:dyDescent="0.25">
      <c r="A65" s="10" t="s">
        <v>221</v>
      </c>
      <c r="B65" s="6"/>
      <c r="C65" s="5"/>
      <c r="D65" t="s">
        <v>110</v>
      </c>
      <c r="E65" t="s">
        <v>97</v>
      </c>
      <c r="F65" t="s">
        <v>225</v>
      </c>
      <c r="G65" s="5" t="s">
        <v>98</v>
      </c>
      <c r="I65" s="18"/>
      <c r="J65" s="5"/>
      <c r="M65" t="s">
        <v>177</v>
      </c>
      <c r="N65" t="s">
        <v>246</v>
      </c>
      <c r="O65" s="1" t="s">
        <v>86</v>
      </c>
      <c r="P65">
        <v>6</v>
      </c>
      <c r="Q65" t="b" cm="1">
        <f t="array" ref="Q65">AND(Citizens[[#This Row],[Date of Arrival in Somewhere]]&gt;0, Citizens[[#This Row],[Date of Arrival in Somewhere]]&lt;=Date[])</f>
        <v>0</v>
      </c>
      <c r="R65" s="7">
        <v>36990</v>
      </c>
      <c r="S65" s="7" t="s">
        <v>278</v>
      </c>
      <c r="T65" s="7" t="b">
        <v>1</v>
      </c>
      <c r="U65" t="s">
        <v>94</v>
      </c>
    </row>
    <row r="66" spans="1:21" x14ac:dyDescent="0.25">
      <c r="A66" s="10" t="s">
        <v>119</v>
      </c>
      <c r="B66" s="6"/>
      <c r="C66" s="5"/>
      <c r="D66" t="s">
        <v>110</v>
      </c>
      <c r="E66" t="s">
        <v>200</v>
      </c>
      <c r="G66" s="5" t="s">
        <v>93</v>
      </c>
      <c r="I66" s="18"/>
      <c r="J66" s="5"/>
      <c r="M66" t="s">
        <v>206</v>
      </c>
      <c r="N66" t="s">
        <v>207</v>
      </c>
      <c r="O66" s="1" t="s">
        <v>165</v>
      </c>
      <c r="P66">
        <v>6</v>
      </c>
      <c r="Q66" t="b" cm="1">
        <f t="array" ref="Q66">AND(Citizens[[#This Row],[Date of Arrival in Somewhere]]&gt;0, Citizens[[#This Row],[Date of Arrival in Somewhere]]&lt;=Date[])</f>
        <v>1</v>
      </c>
      <c r="R66" s="7">
        <v>36986</v>
      </c>
      <c r="S66" s="7" t="s">
        <v>278</v>
      </c>
      <c r="T66" s="7" t="b">
        <v>1</v>
      </c>
      <c r="U66" t="s">
        <v>244</v>
      </c>
    </row>
    <row r="67" spans="1:21" x14ac:dyDescent="0.25">
      <c r="A67" s="10" t="s">
        <v>285</v>
      </c>
      <c r="B67" s="6"/>
      <c r="C67" s="5"/>
      <c r="D67" t="s">
        <v>111</v>
      </c>
      <c r="E67" t="s">
        <v>286</v>
      </c>
      <c r="G67" s="5" t="s">
        <v>142</v>
      </c>
      <c r="I67" s="18"/>
      <c r="J67" s="5"/>
      <c r="M67" t="s">
        <v>287</v>
      </c>
      <c r="N67" t="s">
        <v>288</v>
      </c>
      <c r="O67" s="1" t="s">
        <v>86</v>
      </c>
      <c r="Q67" t="b" cm="1">
        <f t="array" ref="Q67">AND(Citizens[[#This Row],[Date of Arrival in Somewhere]]&gt;0, Citizens[[#This Row],[Date of Arrival in Somewhere]]&lt;=Date[])</f>
        <v>1</v>
      </c>
      <c r="R67" s="7">
        <v>36964</v>
      </c>
      <c r="S67" s="7" t="s">
        <v>278</v>
      </c>
      <c r="T67" s="7" t="b">
        <v>0</v>
      </c>
      <c r="U67" t="s">
        <v>289</v>
      </c>
    </row>
    <row r="68" spans="1:21" x14ac:dyDescent="0.25">
      <c r="A68" s="10" t="s">
        <v>290</v>
      </c>
      <c r="B68" s="6"/>
      <c r="C68" s="5"/>
      <c r="D68" t="s">
        <v>110</v>
      </c>
      <c r="E68" t="s">
        <v>291</v>
      </c>
      <c r="G68" s="5" t="s">
        <v>98</v>
      </c>
      <c r="I68" s="18"/>
      <c r="J68" s="5"/>
      <c r="M68" t="s">
        <v>287</v>
      </c>
      <c r="N68" t="s">
        <v>288</v>
      </c>
      <c r="O68" s="1" t="s">
        <v>86</v>
      </c>
      <c r="Q68" t="b" cm="1">
        <f t="array" ref="Q68">AND(Citizens[[#This Row],[Date of Arrival in Somewhere]]&gt;0, Citizens[[#This Row],[Date of Arrival in Somewhere]]&lt;=Date[])</f>
        <v>1</v>
      </c>
      <c r="R68" s="7">
        <v>36964</v>
      </c>
      <c r="S68" s="7" t="s">
        <v>278</v>
      </c>
      <c r="T68" s="7" t="b">
        <v>0</v>
      </c>
      <c r="U68" t="s">
        <v>289</v>
      </c>
    </row>
    <row r="69" spans="1:21" x14ac:dyDescent="0.25">
      <c r="A69" s="10" t="s">
        <v>292</v>
      </c>
      <c r="B69" s="6"/>
      <c r="C69" s="5"/>
      <c r="D69" t="s">
        <v>110</v>
      </c>
      <c r="E69" t="s">
        <v>199</v>
      </c>
      <c r="G69" s="5" t="s">
        <v>98</v>
      </c>
      <c r="I69" s="18"/>
      <c r="J69" s="5"/>
      <c r="M69" t="s">
        <v>287</v>
      </c>
      <c r="N69" t="s">
        <v>288</v>
      </c>
      <c r="O69" s="1" t="s">
        <v>86</v>
      </c>
      <c r="Q69" t="b" cm="1">
        <f t="array" ref="Q69">AND(Citizens[[#This Row],[Date of Arrival in Somewhere]]&gt;0, Citizens[[#This Row],[Date of Arrival in Somewhere]]&lt;=Date[])</f>
        <v>1</v>
      </c>
      <c r="R69" s="7">
        <v>36964</v>
      </c>
      <c r="S69" s="7" t="s">
        <v>278</v>
      </c>
      <c r="T69" s="7" t="b">
        <v>0</v>
      </c>
    </row>
    <row r="70" spans="1:21" x14ac:dyDescent="0.25">
      <c r="A70" s="10" t="s">
        <v>293</v>
      </c>
      <c r="B70" s="6"/>
      <c r="C70" s="5"/>
      <c r="D70" t="s">
        <v>110</v>
      </c>
      <c r="E70" t="s">
        <v>294</v>
      </c>
      <c r="F70" t="s">
        <v>295</v>
      </c>
      <c r="G70" s="5" t="s">
        <v>142</v>
      </c>
      <c r="I70" s="18"/>
      <c r="J70" s="5"/>
      <c r="M70" t="s">
        <v>287</v>
      </c>
      <c r="N70" t="s">
        <v>288</v>
      </c>
      <c r="O70" s="1" t="s">
        <v>86</v>
      </c>
      <c r="Q70" t="b" cm="1">
        <f t="array" ref="Q70">AND(Citizens[[#This Row],[Date of Arrival in Somewhere]]&gt;0, Citizens[[#This Row],[Date of Arrival in Somewhere]]&lt;=Date[])</f>
        <v>1</v>
      </c>
      <c r="R70" s="7">
        <v>36964</v>
      </c>
      <c r="S70" s="7" t="s">
        <v>278</v>
      </c>
      <c r="T70" s="7" t="b">
        <v>0</v>
      </c>
      <c r="U70" t="s">
        <v>296</v>
      </c>
    </row>
    <row r="71" spans="1:21" x14ac:dyDescent="0.25">
      <c r="A71" s="10" t="s">
        <v>300</v>
      </c>
      <c r="B71" s="6"/>
      <c r="C71" s="5"/>
      <c r="D71" t="s">
        <v>111</v>
      </c>
      <c r="E71" t="s">
        <v>128</v>
      </c>
      <c r="G71" s="5" t="s">
        <v>142</v>
      </c>
      <c r="H71">
        <v>28</v>
      </c>
      <c r="I71" s="18"/>
      <c r="J71" s="5"/>
      <c r="O71" s="1"/>
      <c r="P71" t="s">
        <v>25</v>
      </c>
      <c r="Q71" t="b" cm="1">
        <f t="array" ref="Q71">AND(Citizens[[#This Row],[Date of Arrival in Somewhere]]&gt;0, Citizens[[#This Row],[Date of Arrival in Somewhere]]&lt;=Date[])</f>
        <v>0</v>
      </c>
      <c r="R71" s="7"/>
      <c r="S71" s="7"/>
      <c r="T71" s="7"/>
      <c r="U71" t="s">
        <v>307</v>
      </c>
    </row>
    <row r="72" spans="1:21" x14ac:dyDescent="0.25">
      <c r="A72" s="10" t="s">
        <v>301</v>
      </c>
      <c r="B72" s="6"/>
      <c r="C72" s="5"/>
      <c r="D72" t="s">
        <v>110</v>
      </c>
      <c r="E72" t="s">
        <v>128</v>
      </c>
      <c r="G72" s="5" t="s">
        <v>142</v>
      </c>
      <c r="H72">
        <v>19</v>
      </c>
      <c r="I72" s="18"/>
      <c r="J72" s="5"/>
      <c r="O72" s="1"/>
      <c r="P72" t="s">
        <v>25</v>
      </c>
      <c r="Q72" t="b" cm="1">
        <f t="array" ref="Q72">AND(Citizens[[#This Row],[Date of Arrival in Somewhere]]&gt;0, Citizens[[#This Row],[Date of Arrival in Somewhere]]&lt;=Date[])</f>
        <v>0</v>
      </c>
      <c r="R72" s="7"/>
      <c r="S72" s="7"/>
      <c r="T72" s="7"/>
      <c r="U72" t="s">
        <v>307</v>
      </c>
    </row>
    <row r="73" spans="1:21" x14ac:dyDescent="0.25">
      <c r="A73" s="10" t="s">
        <v>302</v>
      </c>
      <c r="B73" s="6"/>
      <c r="C73" s="5"/>
      <c r="D73" t="s">
        <v>110</v>
      </c>
      <c r="E73" t="s">
        <v>128</v>
      </c>
      <c r="G73" s="5" t="s">
        <v>142</v>
      </c>
      <c r="H73">
        <v>20</v>
      </c>
      <c r="I73" s="18"/>
      <c r="J73" s="5"/>
      <c r="O73" s="1"/>
      <c r="P73" t="s">
        <v>25</v>
      </c>
      <c r="Q73" t="b" cm="1">
        <f t="array" ref="Q73">AND(Citizens[[#This Row],[Date of Arrival in Somewhere]]&gt;0, Citizens[[#This Row],[Date of Arrival in Somewhere]]&lt;=Date[])</f>
        <v>0</v>
      </c>
      <c r="R73" s="7"/>
      <c r="S73" s="7"/>
      <c r="T73" s="7"/>
      <c r="U73" t="s">
        <v>307</v>
      </c>
    </row>
    <row r="74" spans="1:21" x14ac:dyDescent="0.25">
      <c r="A74" s="10" t="s">
        <v>303</v>
      </c>
      <c r="B74" s="6"/>
      <c r="C74" s="5"/>
      <c r="D74" t="s">
        <v>111</v>
      </c>
      <c r="E74" t="s">
        <v>128</v>
      </c>
      <c r="G74" s="5" t="s">
        <v>142</v>
      </c>
      <c r="I74" s="18"/>
      <c r="J74" s="5"/>
      <c r="O74" s="1"/>
      <c r="P74" t="s">
        <v>25</v>
      </c>
      <c r="Q74" t="b" cm="1">
        <f t="array" ref="Q74">AND(Citizens[[#This Row],[Date of Arrival in Somewhere]]&gt;0, Citizens[[#This Row],[Date of Arrival in Somewhere]]&lt;=Date[])</f>
        <v>0</v>
      </c>
      <c r="R74" s="7"/>
      <c r="S74" s="7"/>
      <c r="T74" s="7"/>
      <c r="U74" t="s">
        <v>307</v>
      </c>
    </row>
    <row r="75" spans="1:21" x14ac:dyDescent="0.25">
      <c r="A75" s="10" t="s">
        <v>304</v>
      </c>
      <c r="B75" s="6"/>
      <c r="C75" s="5"/>
      <c r="D75" t="s">
        <v>110</v>
      </c>
      <c r="E75" t="s">
        <v>128</v>
      </c>
      <c r="G75" s="5" t="s">
        <v>142</v>
      </c>
      <c r="H75">
        <v>27</v>
      </c>
      <c r="I75" s="18"/>
      <c r="J75" s="5"/>
      <c r="O75" s="1"/>
      <c r="P75" t="s">
        <v>25</v>
      </c>
      <c r="Q75" t="b" cm="1">
        <f t="array" ref="Q75">AND(Citizens[[#This Row],[Date of Arrival in Somewhere]]&gt;0, Citizens[[#This Row],[Date of Arrival in Somewhere]]&lt;=Date[])</f>
        <v>0</v>
      </c>
      <c r="R75" s="7"/>
      <c r="S75" s="7"/>
      <c r="T75" s="7"/>
      <c r="U75" t="s">
        <v>307</v>
      </c>
    </row>
    <row r="76" spans="1:21" x14ac:dyDescent="0.25">
      <c r="A76" s="10" t="s">
        <v>305</v>
      </c>
      <c r="B76" s="6"/>
      <c r="C76" s="5"/>
      <c r="D76" t="s">
        <v>111</v>
      </c>
      <c r="E76" t="s">
        <v>128</v>
      </c>
      <c r="G76" s="5" t="s">
        <v>142</v>
      </c>
      <c r="H76">
        <v>23</v>
      </c>
      <c r="I76" s="18"/>
      <c r="J76" s="5"/>
      <c r="O76" s="1"/>
      <c r="P76" t="s">
        <v>25</v>
      </c>
      <c r="Q76" t="b" cm="1">
        <f t="array" ref="Q76">AND(Citizens[[#This Row],[Date of Arrival in Somewhere]]&gt;0, Citizens[[#This Row],[Date of Arrival in Somewhere]]&lt;=Date[])</f>
        <v>0</v>
      </c>
      <c r="R76" s="7"/>
      <c r="S76" s="7"/>
      <c r="T76" s="7"/>
      <c r="U76" t="s">
        <v>307</v>
      </c>
    </row>
    <row r="77" spans="1:21" x14ac:dyDescent="0.25">
      <c r="A77" s="10" t="s">
        <v>306</v>
      </c>
      <c r="B77" s="6"/>
      <c r="C77" s="5"/>
      <c r="D77" t="s">
        <v>110</v>
      </c>
      <c r="E77" t="s">
        <v>128</v>
      </c>
      <c r="G77" s="5" t="s">
        <v>98</v>
      </c>
      <c r="H77">
        <v>43</v>
      </c>
      <c r="I77" s="18"/>
      <c r="J77" s="5"/>
      <c r="O77" s="1"/>
      <c r="Q77" t="b" cm="1">
        <f t="array" ref="Q77">AND(Citizens[[#This Row],[Date of Arrival in Somewhere]]&gt;0, Citizens[[#This Row],[Date of Arrival in Somewhere]]&lt;=Date[])</f>
        <v>0</v>
      </c>
      <c r="R77" s="7"/>
      <c r="S77" s="7"/>
      <c r="T77" s="7"/>
      <c r="U77" t="s">
        <v>307</v>
      </c>
    </row>
    <row r="78" spans="1:21" x14ac:dyDescent="0.25">
      <c r="A78" s="10" t="s">
        <v>308</v>
      </c>
      <c r="B78" s="6"/>
      <c r="C78" s="5"/>
      <c r="D78" t="s">
        <v>111</v>
      </c>
      <c r="E78" t="s">
        <v>128</v>
      </c>
      <c r="G78" s="5" t="s">
        <v>142</v>
      </c>
      <c r="H78">
        <v>26</v>
      </c>
      <c r="I78" s="18"/>
      <c r="J78" s="5"/>
      <c r="O78" s="1"/>
      <c r="P78" t="s">
        <v>25</v>
      </c>
      <c r="Q78" t="b" cm="1">
        <f t="array" ref="Q78">AND(Citizens[[#This Row],[Date of Arrival in Somewhere]]&gt;0, Citizens[[#This Row],[Date of Arrival in Somewhere]]&lt;=Date[])</f>
        <v>0</v>
      </c>
      <c r="R78" s="7"/>
      <c r="S78" s="7"/>
      <c r="T78" s="7"/>
      <c r="U78" t="s">
        <v>307</v>
      </c>
    </row>
    <row r="79" spans="1:21" x14ac:dyDescent="0.25">
      <c r="A79" s="10"/>
      <c r="B79" s="6"/>
      <c r="C79" s="5"/>
      <c r="G79" s="5"/>
      <c r="I79" s="18"/>
      <c r="J79" s="5"/>
      <c r="O79" s="1"/>
      <c r="Q79" t="b" cm="1">
        <f t="array" ref="Q79">AND(Citizens[[#This Row],[Date of Arrival in Somewhere]]&gt;0, Citizens[[#This Row],[Date of Arrival in Somewhere]]&lt;=Date[])</f>
        <v>0</v>
      </c>
      <c r="R79" s="7"/>
      <c r="S79" s="7"/>
      <c r="T79" s="7"/>
    </row>
  </sheetData>
  <mergeCells count="3">
    <mergeCell ref="G2:I2"/>
    <mergeCell ref="M1:U1"/>
    <mergeCell ref="C1:L1"/>
  </mergeCells>
  <phoneticPr fontId="2" type="noConversion"/>
  <conditionalFormatting sqref="N4:N79">
    <cfRule type="expression" dxfId="4" priority="3" stopIfTrue="1">
      <formula>AND($G4="Child", $N4="")</formula>
    </cfRule>
    <cfRule type="containsBlanks" dxfId="3" priority="5">
      <formula>LEN(TRIM(N4))=0</formula>
    </cfRule>
  </conditionalFormatting>
  <conditionalFormatting sqref="O4:O79">
    <cfRule type="expression" dxfId="2" priority="1">
      <formula>NOT($O4="y")</formula>
    </cfRule>
  </conditionalFormatting>
  <conditionalFormatting sqref="Q4:Q79">
    <cfRule type="cellIs" dxfId="1" priority="2" operator="equal">
      <formula>TRUE</formula>
    </cfRule>
  </conditionalFormatting>
  <dataValidations count="10">
    <dataValidation type="list" allowBlank="1" showInputMessage="1" showErrorMessage="1" sqref="N4:N79" xr:uid="{5E38E75E-415F-4577-90A7-DBDD8840718C}">
      <formula1>Businesses</formula1>
    </dataValidation>
    <dataValidation type="list" allowBlank="1" showDropDown="1" showInputMessage="1" showErrorMessage="1" sqref="P4:P79" xr:uid="{C0D9F438-BAC2-420A-968E-F03BA472BBCE}">
      <formula1>Dist</formula1>
    </dataValidation>
    <dataValidation type="list" allowBlank="1" showDropDown="1" showInputMessage="1" showErrorMessage="1" sqref="D4:D79" xr:uid="{5662BE4C-A78C-47B6-B9E3-DFDBAAC7B269}">
      <formula1>"f, m"</formula1>
    </dataValidation>
    <dataValidation type="list" allowBlank="1" showDropDown="1" showInputMessage="1" showErrorMessage="1" sqref="C4:C79" xr:uid="{126FFE62-3B2D-4FE0-8F16-7A2101893CBE}">
      <formula1>"LG, NG, CG, LN, N, CN, LE, NE, CE"</formula1>
    </dataValidation>
    <dataValidation type="list" allowBlank="1" showInputMessage="1" showErrorMessage="1" sqref="J4:J79" xr:uid="{ADF2BB71-101D-46C4-BE4F-145502640A0A}">
      <formula1>"very low, low, slightly low, medium, slightly high, high, very high"</formula1>
    </dataValidation>
    <dataValidation type="list" allowBlank="1" showInputMessage="1" showErrorMessage="1" sqref="K4:K79" xr:uid="{0D308854-B48C-4E72-B456-1E2329341122}">
      <formula1>"very low, low, average, high, very high"</formula1>
    </dataValidation>
    <dataValidation type="list" allowBlank="1" showInputMessage="1" showErrorMessage="1" sqref="G4:G79" xr:uid="{3F396D49-C608-4436-B5FE-B57097A069F1}">
      <formula1>"Child, Young Adult, Adult, Old"</formula1>
    </dataValidation>
    <dataValidation type="list" allowBlank="1" showDropDown="1" showInputMessage="1" showErrorMessage="1" sqref="O4:O79" xr:uid="{0DEBB3D4-54EA-4FD0-80AD-E65AD51B7B3F}">
      <formula1>"n,y"</formula1>
    </dataValidation>
    <dataValidation type="list" allowBlank="1" showInputMessage="1" showErrorMessage="1" sqref="S4:S79" xr:uid="{E568529C-5B05-4615-A0A6-89ED936B1FAB}">
      <formula1>"appeared, migrated"</formula1>
    </dataValidation>
    <dataValidation type="list" allowBlank="1" showDropDown="1" showInputMessage="1" showErrorMessage="1" sqref="T4:T79" xr:uid="{77BB72C1-96D2-470F-905B-1CC968FD7BDC}">
      <formula1>"FALSE, TRUE"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8EC29-11E3-470C-BBBC-5EB1D057D5AF}">
  <dimension ref="A1:D11"/>
  <sheetViews>
    <sheetView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28.85546875" customWidth="1"/>
    <col min="3" max="3" width="20.42578125" bestFit="1" customWidth="1"/>
    <col min="4" max="4" width="15.7109375" bestFit="1" customWidth="1"/>
  </cols>
  <sheetData>
    <row r="1" spans="1:4" x14ac:dyDescent="0.25">
      <c r="A1" t="s">
        <v>19</v>
      </c>
      <c r="B1" t="s">
        <v>0</v>
      </c>
      <c r="C1" t="s">
        <v>12</v>
      </c>
      <c r="D1" t="s">
        <v>38</v>
      </c>
    </row>
    <row r="2" spans="1:4" x14ac:dyDescent="0.25">
      <c r="A2" s="25">
        <v>1</v>
      </c>
      <c r="B2" t="s">
        <v>20</v>
      </c>
      <c r="D2" s="8">
        <v>36892</v>
      </c>
    </row>
    <row r="3" spans="1:4" x14ac:dyDescent="0.25">
      <c r="A3" s="25">
        <v>2</v>
      </c>
      <c r="B3" t="s">
        <v>21</v>
      </c>
      <c r="D3" s="8">
        <v>36979</v>
      </c>
    </row>
    <row r="4" spans="1:4" x14ac:dyDescent="0.25">
      <c r="A4" s="25">
        <v>3</v>
      </c>
      <c r="B4" t="s">
        <v>22</v>
      </c>
      <c r="D4" s="8">
        <v>36979</v>
      </c>
    </row>
    <row r="5" spans="1:4" x14ac:dyDescent="0.25">
      <c r="A5" s="25">
        <v>4</v>
      </c>
      <c r="B5" t="s">
        <v>23</v>
      </c>
      <c r="C5" t="s">
        <v>24</v>
      </c>
      <c r="D5" s="8"/>
    </row>
    <row r="6" spans="1:4" x14ac:dyDescent="0.25">
      <c r="A6" s="25">
        <v>5</v>
      </c>
      <c r="B6" t="s">
        <v>33</v>
      </c>
      <c r="D6" s="8"/>
    </row>
    <row r="7" spans="1:4" x14ac:dyDescent="0.25">
      <c r="A7" s="25">
        <v>6</v>
      </c>
      <c r="B7" t="s">
        <v>31</v>
      </c>
      <c r="C7" t="s">
        <v>32</v>
      </c>
      <c r="D7" s="8">
        <v>36990</v>
      </c>
    </row>
    <row r="8" spans="1:4" x14ac:dyDescent="0.25">
      <c r="A8" s="25" t="s">
        <v>25</v>
      </c>
      <c r="B8" t="s">
        <v>27</v>
      </c>
      <c r="C8" t="s">
        <v>28</v>
      </c>
      <c r="D8" s="8">
        <v>36990</v>
      </c>
    </row>
    <row r="9" spans="1:4" x14ac:dyDescent="0.25">
      <c r="A9" s="25" t="s">
        <v>26</v>
      </c>
      <c r="B9" t="s">
        <v>30</v>
      </c>
      <c r="C9" t="s">
        <v>29</v>
      </c>
      <c r="D9" s="8"/>
    </row>
    <row r="10" spans="1:4" x14ac:dyDescent="0.25">
      <c r="A10" s="25" t="s">
        <v>251</v>
      </c>
      <c r="B10" t="s">
        <v>250</v>
      </c>
      <c r="D10" s="8">
        <v>36979</v>
      </c>
    </row>
    <row r="11" spans="1:4" x14ac:dyDescent="0.25">
      <c r="A11" s="25" t="s">
        <v>252</v>
      </c>
      <c r="B11" t="s">
        <v>253</v>
      </c>
      <c r="D11" s="8"/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32F13-4FE0-4020-B411-030E66C8AAC6}">
  <dimension ref="A1:I51"/>
  <sheetViews>
    <sheetView topLeftCell="A11" workbookViewId="0">
      <selection activeCell="B41" sqref="B41"/>
    </sheetView>
  </sheetViews>
  <sheetFormatPr defaultRowHeight="15" x14ac:dyDescent="0.25"/>
  <cols>
    <col min="1" max="1" width="23.5703125" customWidth="1"/>
    <col min="2" max="2" width="23.140625" bestFit="1" customWidth="1"/>
    <col min="3" max="3" width="14.7109375" customWidth="1"/>
    <col min="4" max="4" width="12.85546875" customWidth="1"/>
    <col min="5" max="5" width="14.5703125" customWidth="1"/>
    <col min="6" max="6" width="18.42578125" customWidth="1"/>
    <col min="7" max="7" width="11.42578125" customWidth="1"/>
    <col min="8" max="8" width="13" customWidth="1"/>
    <col min="9" max="9" width="15.42578125" customWidth="1"/>
  </cols>
  <sheetData>
    <row r="1" spans="1:9" ht="39" customHeight="1" x14ac:dyDescent="0.25">
      <c r="A1" t="s">
        <v>0</v>
      </c>
      <c r="B1" t="s">
        <v>34</v>
      </c>
      <c r="C1" t="s">
        <v>35</v>
      </c>
      <c r="D1" t="s">
        <v>14</v>
      </c>
      <c r="E1" t="s">
        <v>36</v>
      </c>
      <c r="F1" t="s">
        <v>37</v>
      </c>
      <c r="G1" t="s">
        <v>133</v>
      </c>
      <c r="H1" s="19" t="s">
        <v>85</v>
      </c>
      <c r="I1" t="s">
        <v>197</v>
      </c>
    </row>
    <row r="2" spans="1:9" x14ac:dyDescent="0.25">
      <c r="A2" t="s">
        <v>40</v>
      </c>
      <c r="D2">
        <v>1</v>
      </c>
      <c r="F2" s="8">
        <v>36892</v>
      </c>
      <c r="G2" t="b" cm="1">
        <f t="array" ref="G2">AND(POI[[#This Row],[Open Date]]&gt;0, POI[[#This Row],[Open Date]]&lt;=Date[])</f>
        <v>1</v>
      </c>
      <c r="I2">
        <f>COUNTIF(Citizens[Workplace],POI[[#This Row],[Name]])</f>
        <v>1</v>
      </c>
    </row>
    <row r="3" spans="1:9" x14ac:dyDescent="0.25">
      <c r="A3" t="s">
        <v>45</v>
      </c>
      <c r="B3" t="s">
        <v>44</v>
      </c>
      <c r="C3" t="s">
        <v>46</v>
      </c>
      <c r="D3">
        <v>1</v>
      </c>
      <c r="F3" s="8"/>
      <c r="G3" t="b" cm="1">
        <f t="array" ref="G3">AND(POI[[#This Row],[Open Date]]&gt;0, POI[[#This Row],[Open Date]]&lt;=Date[])</f>
        <v>0</v>
      </c>
      <c r="I3">
        <f>COUNTIF(Citizens[Workplace],POI[[#This Row],[Name]])</f>
        <v>2</v>
      </c>
    </row>
    <row r="4" spans="1:9" x14ac:dyDescent="0.25">
      <c r="A4" t="s">
        <v>43</v>
      </c>
      <c r="B4" t="s">
        <v>42</v>
      </c>
      <c r="D4">
        <v>1</v>
      </c>
      <c r="F4" s="8"/>
      <c r="G4" t="b" cm="1">
        <f t="array" ref="G4">AND(POI[[#This Row],[Open Date]]&gt;0, POI[[#This Row],[Open Date]]&lt;=Date[])</f>
        <v>0</v>
      </c>
      <c r="I4">
        <f>COUNTIF(Citizens[Workplace],POI[[#This Row],[Name]])</f>
        <v>2</v>
      </c>
    </row>
    <row r="5" spans="1:9" x14ac:dyDescent="0.25">
      <c r="A5" t="s">
        <v>52</v>
      </c>
      <c r="B5" t="s">
        <v>53</v>
      </c>
      <c r="D5">
        <v>1</v>
      </c>
      <c r="F5" s="8"/>
      <c r="G5" t="b" cm="1">
        <f t="array" ref="G5">AND(POI[[#This Row],[Open Date]]&gt;0, POI[[#This Row],[Open Date]]&lt;=Date[])</f>
        <v>0</v>
      </c>
      <c r="I5">
        <f>COUNTIF(Citizens[Workplace],POI[[#This Row],[Name]])</f>
        <v>1</v>
      </c>
    </row>
    <row r="6" spans="1:9" x14ac:dyDescent="0.25">
      <c r="A6" t="s">
        <v>41</v>
      </c>
      <c r="D6">
        <v>1</v>
      </c>
      <c r="F6" s="8"/>
      <c r="G6" t="b" cm="1">
        <f t="array" ref="G6">AND(POI[[#This Row],[Open Date]]&gt;0, POI[[#This Row],[Open Date]]&lt;=Date[])</f>
        <v>0</v>
      </c>
      <c r="I6">
        <f>COUNTIF(Citizens[Workplace],POI[[#This Row],[Name]])</f>
        <v>3</v>
      </c>
    </row>
    <row r="7" spans="1:9" x14ac:dyDescent="0.25">
      <c r="A7" t="s">
        <v>47</v>
      </c>
      <c r="D7">
        <v>1</v>
      </c>
      <c r="F7" s="8"/>
      <c r="G7" t="b" cm="1">
        <f t="array" ref="G7">AND(POI[[#This Row],[Open Date]]&gt;0, POI[[#This Row],[Open Date]]&lt;=Date[])</f>
        <v>0</v>
      </c>
      <c r="I7">
        <f>COUNTIF(Citizens[Workplace],POI[[#This Row],[Name]])</f>
        <v>3</v>
      </c>
    </row>
    <row r="8" spans="1:9" x14ac:dyDescent="0.25">
      <c r="A8" t="s">
        <v>39</v>
      </c>
      <c r="D8">
        <v>1</v>
      </c>
      <c r="F8" s="8"/>
      <c r="G8" t="b" cm="1">
        <f t="array" ref="G8">AND(POI[[#This Row],[Open Date]]&gt;0, POI[[#This Row],[Open Date]]&lt;=Date[])</f>
        <v>0</v>
      </c>
      <c r="I8">
        <f>COUNTIF(Citizens[Workplace],POI[[#This Row],[Name]])</f>
        <v>1</v>
      </c>
    </row>
    <row r="9" spans="1:9" x14ac:dyDescent="0.25">
      <c r="A9" t="s">
        <v>50</v>
      </c>
      <c r="B9" t="s">
        <v>51</v>
      </c>
      <c r="D9">
        <v>1</v>
      </c>
      <c r="F9" s="8"/>
      <c r="G9" t="b" cm="1">
        <f t="array" ref="G9">AND(POI[[#This Row],[Open Date]]&gt;0, POI[[#This Row],[Open Date]]&lt;=Date[])</f>
        <v>0</v>
      </c>
      <c r="I9">
        <f>COUNTIF(Citizens[Workplace],POI[[#This Row],[Name]])</f>
        <v>2</v>
      </c>
    </row>
    <row r="10" spans="1:9" x14ac:dyDescent="0.25">
      <c r="A10" t="s">
        <v>48</v>
      </c>
      <c r="B10" t="s">
        <v>49</v>
      </c>
      <c r="D10">
        <v>1</v>
      </c>
      <c r="F10" s="8"/>
      <c r="G10" t="b" cm="1">
        <f t="array" ref="G10">AND(POI[[#This Row],[Open Date]]&gt;0, POI[[#This Row],[Open Date]]&lt;=Date[])</f>
        <v>0</v>
      </c>
      <c r="I10">
        <f>COUNTIF(Citizens[Workplace],POI[[#This Row],[Name]])</f>
        <v>1</v>
      </c>
    </row>
    <row r="11" spans="1:9" x14ac:dyDescent="0.25">
      <c r="A11" t="s">
        <v>188</v>
      </c>
      <c r="B11" t="s">
        <v>188</v>
      </c>
      <c r="C11" t="s">
        <v>64</v>
      </c>
      <c r="D11">
        <v>1</v>
      </c>
      <c r="F11" s="8">
        <v>36892</v>
      </c>
      <c r="G11" t="b" cm="1">
        <f t="array" ref="G11">AND(POI[[#This Row],[Open Date]]&gt;0, POI[[#This Row],[Open Date]]&lt;=Date[])</f>
        <v>1</v>
      </c>
      <c r="I11">
        <f>COUNTIF(Citizens[Workplace],POI[[#This Row],[Name]])</f>
        <v>2</v>
      </c>
    </row>
    <row r="12" spans="1:9" x14ac:dyDescent="0.25">
      <c r="A12" t="s">
        <v>88</v>
      </c>
      <c r="B12" t="s">
        <v>88</v>
      </c>
      <c r="D12">
        <v>1</v>
      </c>
      <c r="E12" t="s">
        <v>39</v>
      </c>
      <c r="F12" s="8">
        <v>36892</v>
      </c>
      <c r="G12" t="b" cm="1">
        <f t="array" ref="G12">AND(POI[[#This Row],[Open Date]]&gt;0, POI[[#This Row],[Open Date]]&lt;=Date[])</f>
        <v>1</v>
      </c>
      <c r="H12" t="s">
        <v>86</v>
      </c>
      <c r="I12">
        <f>COUNTIF(Citizens[Workplace],POI[[#This Row],[Name]])</f>
        <v>0</v>
      </c>
    </row>
    <row r="13" spans="1:9" x14ac:dyDescent="0.25">
      <c r="A13" t="s">
        <v>54</v>
      </c>
      <c r="B13" t="s">
        <v>54</v>
      </c>
      <c r="C13" t="s">
        <v>64</v>
      </c>
      <c r="D13">
        <v>1</v>
      </c>
      <c r="F13" s="8"/>
      <c r="G13" t="b" cm="1">
        <f t="array" ref="G13">AND(POI[[#This Row],[Open Date]]&gt;0, POI[[#This Row],[Open Date]]&lt;=Date[])</f>
        <v>0</v>
      </c>
      <c r="I13">
        <f>COUNTIF(Citizens[Workplace],POI[[#This Row],[Name]])</f>
        <v>1</v>
      </c>
    </row>
    <row r="14" spans="1:9" x14ac:dyDescent="0.25">
      <c r="A14" t="s">
        <v>56</v>
      </c>
      <c r="B14" t="s">
        <v>55</v>
      </c>
      <c r="D14">
        <v>1</v>
      </c>
      <c r="F14" s="8"/>
      <c r="G14" t="b" cm="1">
        <f t="array" ref="G14">AND(POI[[#This Row],[Open Date]]&gt;0, POI[[#This Row],[Open Date]]&lt;=Date[])</f>
        <v>0</v>
      </c>
      <c r="I14">
        <f>COUNTIF(Citizens[Workplace],POI[[#This Row],[Name]])</f>
        <v>1</v>
      </c>
    </row>
    <row r="15" spans="1:9" x14ac:dyDescent="0.25">
      <c r="A15" t="s">
        <v>57</v>
      </c>
      <c r="B15" t="s">
        <v>58</v>
      </c>
      <c r="C15" t="s">
        <v>46</v>
      </c>
      <c r="D15">
        <v>1</v>
      </c>
      <c r="F15" s="8"/>
      <c r="G15" t="b" cm="1">
        <f t="array" ref="G15">AND(POI[[#This Row],[Open Date]]&gt;0, POI[[#This Row],[Open Date]]&lt;=Date[])</f>
        <v>0</v>
      </c>
      <c r="I15">
        <f>COUNTIF(Citizens[Workplace],POI[[#This Row],[Name]])</f>
        <v>2</v>
      </c>
    </row>
    <row r="16" spans="1:9" x14ac:dyDescent="0.25">
      <c r="A16" t="s">
        <v>66</v>
      </c>
      <c r="B16" t="s">
        <v>66</v>
      </c>
      <c r="D16">
        <v>2</v>
      </c>
      <c r="F16" s="8"/>
      <c r="G16" t="b" cm="1">
        <f t="array" ref="G16">AND(POI[[#This Row],[Open Date]]&gt;0, POI[[#This Row],[Open Date]]&lt;=Date[])</f>
        <v>0</v>
      </c>
      <c r="I16">
        <f>COUNTIF(Citizens[Workplace],POI[[#This Row],[Name]])</f>
        <v>2</v>
      </c>
    </row>
    <row r="17" spans="1:9" x14ac:dyDescent="0.25">
      <c r="A17" t="s">
        <v>59</v>
      </c>
      <c r="B17" t="s">
        <v>59</v>
      </c>
      <c r="C17" t="s">
        <v>190</v>
      </c>
      <c r="D17">
        <v>2</v>
      </c>
      <c r="F17" s="8"/>
      <c r="G17" t="b" cm="1">
        <f t="array" ref="G17">AND(POI[[#This Row],[Open Date]]&gt;0, POI[[#This Row],[Open Date]]&lt;=Date[])</f>
        <v>0</v>
      </c>
      <c r="I17">
        <f>COUNTIF(Citizens[Workplace],POI[[#This Row],[Name]])</f>
        <v>1</v>
      </c>
    </row>
    <row r="18" spans="1:9" x14ac:dyDescent="0.25">
      <c r="A18" t="s">
        <v>65</v>
      </c>
      <c r="B18" t="s">
        <v>65</v>
      </c>
      <c r="D18">
        <v>2</v>
      </c>
      <c r="F18" s="8"/>
      <c r="G18" t="b" cm="1">
        <f t="array" ref="G18">AND(POI[[#This Row],[Open Date]]&gt;0, POI[[#This Row],[Open Date]]&lt;=Date[])</f>
        <v>0</v>
      </c>
      <c r="I18">
        <f>COUNTIF(Citizens[Workplace],POI[[#This Row],[Name]])</f>
        <v>1</v>
      </c>
    </row>
    <row r="19" spans="1:9" x14ac:dyDescent="0.25">
      <c r="A19" t="s">
        <v>73</v>
      </c>
      <c r="B19" t="s">
        <v>74</v>
      </c>
      <c r="D19">
        <v>2</v>
      </c>
      <c r="F19" s="8"/>
      <c r="G19" t="b" cm="1">
        <f t="array" ref="G19">AND(POI[[#This Row],[Open Date]]&gt;0, POI[[#This Row],[Open Date]]&lt;=Date[])</f>
        <v>0</v>
      </c>
      <c r="I19">
        <f>COUNTIF(Citizens[Workplace],POI[[#This Row],[Name]])</f>
        <v>1</v>
      </c>
    </row>
    <row r="20" spans="1:9" x14ac:dyDescent="0.25">
      <c r="A20" t="s">
        <v>60</v>
      </c>
      <c r="B20" t="s">
        <v>63</v>
      </c>
      <c r="C20" t="s">
        <v>190</v>
      </c>
      <c r="D20">
        <v>2</v>
      </c>
      <c r="F20" s="8"/>
      <c r="G20" t="b" cm="1">
        <f t="array" ref="G20">AND(POI[[#This Row],[Open Date]]&gt;0, POI[[#This Row],[Open Date]]&lt;=Date[])</f>
        <v>0</v>
      </c>
      <c r="I20">
        <f>COUNTIF(Citizens[Workplace],POI[[#This Row],[Name]])</f>
        <v>4</v>
      </c>
    </row>
    <row r="21" spans="1:9" x14ac:dyDescent="0.25">
      <c r="A21" t="s">
        <v>79</v>
      </c>
      <c r="B21" t="s">
        <v>80</v>
      </c>
      <c r="D21">
        <v>2</v>
      </c>
      <c r="F21" s="8"/>
      <c r="G21" t="b" cm="1">
        <f t="array" ref="G21">AND(POI[[#This Row],[Open Date]]&gt;0, POI[[#This Row],[Open Date]]&lt;=Date[])</f>
        <v>0</v>
      </c>
      <c r="I21">
        <f>COUNTIF(Citizens[Workplace],POI[[#This Row],[Name]])</f>
        <v>1</v>
      </c>
    </row>
    <row r="22" spans="1:9" x14ac:dyDescent="0.25">
      <c r="A22" t="s">
        <v>81</v>
      </c>
      <c r="B22" t="s">
        <v>81</v>
      </c>
      <c r="D22">
        <v>2</v>
      </c>
      <c r="F22" s="8"/>
      <c r="G22" t="b" cm="1">
        <f t="array" ref="G22">AND(POI[[#This Row],[Open Date]]&gt;0, POI[[#This Row],[Open Date]]&lt;=Date[])</f>
        <v>0</v>
      </c>
      <c r="I22">
        <f>COUNTIF(Citizens[Workplace],POI[[#This Row],[Name]])</f>
        <v>2</v>
      </c>
    </row>
    <row r="23" spans="1:9" x14ac:dyDescent="0.25">
      <c r="A23" t="s">
        <v>72</v>
      </c>
      <c r="B23" t="s">
        <v>71</v>
      </c>
      <c r="D23">
        <v>2</v>
      </c>
      <c r="F23" s="8">
        <v>36988</v>
      </c>
      <c r="G23" t="b" cm="1">
        <f t="array" ref="G23">AND(POI[[#This Row],[Open Date]]&gt;0, POI[[#This Row],[Open Date]]&lt;=Date[])</f>
        <v>1</v>
      </c>
      <c r="I23">
        <f>COUNTIF(Citizens[Workplace],POI[[#This Row],[Name]])</f>
        <v>1</v>
      </c>
    </row>
    <row r="24" spans="1:9" x14ac:dyDescent="0.25">
      <c r="A24" t="s">
        <v>77</v>
      </c>
      <c r="B24" t="s">
        <v>78</v>
      </c>
      <c r="D24">
        <v>2</v>
      </c>
      <c r="F24" s="8"/>
      <c r="G24" t="b" cm="1">
        <f t="array" ref="G24">AND(POI[[#This Row],[Open Date]]&gt;0, POI[[#This Row],[Open Date]]&lt;=Date[])</f>
        <v>0</v>
      </c>
      <c r="I24">
        <f>COUNTIF(Citizens[Workplace],POI[[#This Row],[Name]])</f>
        <v>2</v>
      </c>
    </row>
    <row r="25" spans="1:9" x14ac:dyDescent="0.25">
      <c r="A25" t="s">
        <v>68</v>
      </c>
      <c r="B25" t="s">
        <v>67</v>
      </c>
      <c r="D25">
        <v>2</v>
      </c>
      <c r="F25" s="8"/>
      <c r="G25" t="b" cm="1">
        <f t="array" ref="G25">AND(POI[[#This Row],[Open Date]]&gt;0, POI[[#This Row],[Open Date]]&lt;=Date[])</f>
        <v>0</v>
      </c>
      <c r="I25">
        <f>COUNTIF(Citizens[Workplace],POI[[#This Row],[Name]])</f>
        <v>1</v>
      </c>
    </row>
    <row r="26" spans="1:9" x14ac:dyDescent="0.25">
      <c r="A26" t="s">
        <v>61</v>
      </c>
      <c r="B26" t="s">
        <v>62</v>
      </c>
      <c r="D26">
        <v>2</v>
      </c>
      <c r="F26" s="8"/>
      <c r="G26" t="b" cm="1">
        <f t="array" ref="G26">AND(POI[[#This Row],[Open Date]]&gt;0, POI[[#This Row],[Open Date]]&lt;=Date[])</f>
        <v>0</v>
      </c>
      <c r="I26">
        <f>COUNTIF(Citizens[Workplace],POI[[#This Row],[Name]])</f>
        <v>1</v>
      </c>
    </row>
    <row r="27" spans="1:9" x14ac:dyDescent="0.25">
      <c r="A27" t="s">
        <v>75</v>
      </c>
      <c r="B27" t="s">
        <v>76</v>
      </c>
      <c r="D27">
        <v>2</v>
      </c>
      <c r="F27" s="8"/>
      <c r="G27" t="b" cm="1">
        <f t="array" ref="G27">AND(POI[[#This Row],[Open Date]]&gt;0, POI[[#This Row],[Open Date]]&lt;=Date[])</f>
        <v>0</v>
      </c>
      <c r="I27">
        <f>COUNTIF(Citizens[Workplace],POI[[#This Row],[Name]])</f>
        <v>2</v>
      </c>
    </row>
    <row r="28" spans="1:9" x14ac:dyDescent="0.25">
      <c r="A28" t="s">
        <v>69</v>
      </c>
      <c r="B28" t="s">
        <v>70</v>
      </c>
      <c r="D28">
        <v>2</v>
      </c>
      <c r="F28" s="8"/>
      <c r="G28" t="b" cm="1">
        <f t="array" ref="G28">AND(POI[[#This Row],[Open Date]]&gt;0, POI[[#This Row],[Open Date]]&lt;=Date[])</f>
        <v>0</v>
      </c>
      <c r="I28">
        <f>COUNTIF(Citizens[Workplace],POI[[#This Row],[Name]])</f>
        <v>2</v>
      </c>
    </row>
    <row r="29" spans="1:9" x14ac:dyDescent="0.25">
      <c r="A29" t="s">
        <v>82</v>
      </c>
      <c r="B29" t="s">
        <v>83</v>
      </c>
      <c r="D29">
        <v>2</v>
      </c>
      <c r="F29" s="8"/>
      <c r="G29" t="b" cm="1">
        <f t="array" ref="G29">AND(POI[[#This Row],[Open Date]]&gt;0, POI[[#This Row],[Open Date]]&lt;=Date[])</f>
        <v>0</v>
      </c>
      <c r="I29">
        <f>COUNTIF(Citizens[Workplace],POI[[#This Row],[Name]])</f>
        <v>0</v>
      </c>
    </row>
    <row r="30" spans="1:9" x14ac:dyDescent="0.25">
      <c r="A30" t="s">
        <v>84</v>
      </c>
      <c r="B30" t="s">
        <v>84</v>
      </c>
      <c r="D30">
        <v>3</v>
      </c>
      <c r="F30" s="8"/>
      <c r="G30" t="b" cm="1">
        <f t="array" ref="G30">AND(POI[[#This Row],[Open Date]]&gt;0, POI[[#This Row],[Open Date]]&lt;=Date[])</f>
        <v>0</v>
      </c>
      <c r="H30" t="s">
        <v>86</v>
      </c>
      <c r="I30">
        <f>COUNTIF(Citizens[Workplace],POI[[#This Row],[Name]])</f>
        <v>0</v>
      </c>
    </row>
    <row r="31" spans="1:9" x14ac:dyDescent="0.25">
      <c r="A31" t="s">
        <v>87</v>
      </c>
      <c r="B31" t="s">
        <v>90</v>
      </c>
      <c r="D31">
        <v>3</v>
      </c>
      <c r="F31" s="8"/>
      <c r="G31" t="b" cm="1">
        <f t="array" ref="G31">AND(POI[[#This Row],[Open Date]]&gt;0, POI[[#This Row],[Open Date]]&lt;=Date[])</f>
        <v>0</v>
      </c>
      <c r="H31" t="s">
        <v>86</v>
      </c>
      <c r="I31">
        <f>COUNTIF(Citizens[Workplace],POI[[#This Row],[Name]])</f>
        <v>0</v>
      </c>
    </row>
    <row r="32" spans="1:9" x14ac:dyDescent="0.25">
      <c r="A32" t="s">
        <v>189</v>
      </c>
      <c r="B32" t="s">
        <v>63</v>
      </c>
      <c r="C32" t="s">
        <v>190</v>
      </c>
      <c r="D32">
        <v>6</v>
      </c>
      <c r="E32" t="s">
        <v>249</v>
      </c>
      <c r="F32" s="8">
        <v>36990</v>
      </c>
      <c r="G32" t="b" cm="1">
        <f t="array" ref="G32">AND(POI[[#This Row],[Open Date]]&gt;0, POI[[#This Row],[Open Date]]&lt;=Date[])</f>
        <v>0</v>
      </c>
      <c r="I32">
        <f>COUNTIF(Citizens[Workplace],POI[[#This Row],[Name]])</f>
        <v>6</v>
      </c>
    </row>
    <row r="33" spans="1:9" x14ac:dyDescent="0.25">
      <c r="A33" t="s">
        <v>196</v>
      </c>
      <c r="B33" t="s">
        <v>192</v>
      </c>
      <c r="C33" t="s">
        <v>46</v>
      </c>
      <c r="D33">
        <v>6</v>
      </c>
      <c r="E33" t="s">
        <v>248</v>
      </c>
      <c r="F33" s="8">
        <v>36990</v>
      </c>
      <c r="G33" t="b" cm="1">
        <f t="array" ref="G33">AND(POI[[#This Row],[Open Date]]&gt;0, POI[[#This Row],[Open Date]]&lt;=Date[])</f>
        <v>0</v>
      </c>
      <c r="I33">
        <f>COUNTIF(Citizens[Workplace],POI[[#This Row],[Name]])</f>
        <v>1</v>
      </c>
    </row>
    <row r="34" spans="1:9" x14ac:dyDescent="0.25">
      <c r="A34" t="s">
        <v>191</v>
      </c>
      <c r="B34" t="s">
        <v>192</v>
      </c>
      <c r="C34" t="s">
        <v>46</v>
      </c>
      <c r="D34">
        <v>6</v>
      </c>
      <c r="E34" t="s">
        <v>249</v>
      </c>
      <c r="F34" s="8">
        <v>36990</v>
      </c>
      <c r="G34" t="b" cm="1">
        <f t="array" ref="G34">AND(POI[[#This Row],[Open Date]]&gt;0, POI[[#This Row],[Open Date]]&lt;=Date[])</f>
        <v>0</v>
      </c>
      <c r="I34">
        <f>COUNTIF(Citizens[Workplace],POI[[#This Row],[Name]])</f>
        <v>1</v>
      </c>
    </row>
    <row r="35" spans="1:9" x14ac:dyDescent="0.25">
      <c r="A35" t="s">
        <v>193</v>
      </c>
      <c r="D35">
        <v>6</v>
      </c>
      <c r="E35" t="s">
        <v>249</v>
      </c>
      <c r="F35" s="8">
        <v>36990</v>
      </c>
      <c r="G35" t="b" cm="1">
        <f t="array" ref="G35">AND(POI[[#This Row],[Open Date]]&gt;0, POI[[#This Row],[Open Date]]&lt;=Date[])</f>
        <v>0</v>
      </c>
      <c r="I35">
        <f>COUNTIF(Citizens[Workplace],POI[[#This Row],[Name]])</f>
        <v>1</v>
      </c>
    </row>
    <row r="36" spans="1:9" x14ac:dyDescent="0.25">
      <c r="A36" t="s">
        <v>194</v>
      </c>
      <c r="B36" t="s">
        <v>192</v>
      </c>
      <c r="C36" t="s">
        <v>46</v>
      </c>
      <c r="D36">
        <v>6</v>
      </c>
      <c r="E36" t="s">
        <v>248</v>
      </c>
      <c r="F36" s="8">
        <v>36990</v>
      </c>
      <c r="G36" t="b" cm="1">
        <f t="array" ref="G36">AND(POI[[#This Row],[Open Date]]&gt;0, POI[[#This Row],[Open Date]]&lt;=Date[])</f>
        <v>0</v>
      </c>
      <c r="I36">
        <f>COUNTIF(Citizens[Workplace],POI[[#This Row],[Name]])</f>
        <v>2</v>
      </c>
    </row>
    <row r="37" spans="1:9" x14ac:dyDescent="0.25">
      <c r="A37" t="s">
        <v>195</v>
      </c>
      <c r="B37" t="s">
        <v>44</v>
      </c>
      <c r="C37" t="s">
        <v>46</v>
      </c>
      <c r="D37">
        <v>6</v>
      </c>
      <c r="E37" t="s">
        <v>248</v>
      </c>
      <c r="F37" s="8">
        <v>36990</v>
      </c>
      <c r="G37" t="b" cm="1">
        <f t="array" ref="G37">AND(POI[[#This Row],[Open Date]]&gt;0, POI[[#This Row],[Open Date]]&lt;=Date[])</f>
        <v>0</v>
      </c>
      <c r="I37">
        <f>COUNTIF(Citizens[Workplace],POI[[#This Row],[Name]])</f>
        <v>1</v>
      </c>
    </row>
    <row r="38" spans="1:9" x14ac:dyDescent="0.25">
      <c r="A38" t="s">
        <v>207</v>
      </c>
      <c r="B38" t="s">
        <v>207</v>
      </c>
      <c r="F38" s="8"/>
      <c r="G38" t="b" cm="1">
        <f t="array" ref="G38">AND(POI[[#This Row],[Open Date]]&gt;0, POI[[#This Row],[Open Date]]&lt;=Date[])</f>
        <v>0</v>
      </c>
      <c r="I38">
        <f>COUNTIF(Citizens[Workplace],POI[[#This Row],[Name]])</f>
        <v>2</v>
      </c>
    </row>
    <row r="39" spans="1:9" x14ac:dyDescent="0.25">
      <c r="A39" t="s">
        <v>246</v>
      </c>
      <c r="B39" t="s">
        <v>247</v>
      </c>
      <c r="C39" t="s">
        <v>46</v>
      </c>
      <c r="D39">
        <v>6</v>
      </c>
      <c r="E39" t="s">
        <v>207</v>
      </c>
      <c r="F39" s="8">
        <v>36892</v>
      </c>
      <c r="G39" t="b" cm="1">
        <f t="array" ref="G39">AND(POI[[#This Row],[Open Date]]&gt;0, POI[[#This Row],[Open Date]]&lt;=Date[])</f>
        <v>1</v>
      </c>
      <c r="I39">
        <f>COUNTIF(Citizens[Workplace],POI[[#This Row],[Name]])</f>
        <v>1</v>
      </c>
    </row>
    <row r="40" spans="1:9" x14ac:dyDescent="0.25">
      <c r="A40" t="s">
        <v>280</v>
      </c>
      <c r="B40" t="s">
        <v>281</v>
      </c>
      <c r="C40" t="s">
        <v>282</v>
      </c>
      <c r="D40">
        <v>6</v>
      </c>
      <c r="E40" t="s">
        <v>249</v>
      </c>
      <c r="F40" s="8" t="s">
        <v>283</v>
      </c>
      <c r="G40" t="b" cm="1">
        <f t="array" ref="G40">AND(POI[[#This Row],[Open Date]]&gt;0, POI[[#This Row],[Open Date]]&lt;=Date[])</f>
        <v>0</v>
      </c>
      <c r="I40">
        <f>COUNTIF(Citizens[Workplace],POI[[#This Row],[Name]])</f>
        <v>1</v>
      </c>
    </row>
    <row r="41" spans="1:9" x14ac:dyDescent="0.25">
      <c r="A41" t="s">
        <v>288</v>
      </c>
      <c r="B41" t="s">
        <v>288</v>
      </c>
      <c r="C41" t="s">
        <v>288</v>
      </c>
      <c r="F41" s="8">
        <v>36892</v>
      </c>
      <c r="G41" t="b" cm="1">
        <f t="array" ref="G41">AND(POI[[#This Row],[Open Date]]&gt;0, POI[[#This Row],[Open Date]]&lt;=Date[])</f>
        <v>1</v>
      </c>
      <c r="H41" t="s">
        <v>86</v>
      </c>
      <c r="I41">
        <f>COUNTIF(Citizens[Workplace],POI[[#This Row],[Name]])</f>
        <v>4</v>
      </c>
    </row>
    <row r="42" spans="1:9" x14ac:dyDescent="0.25">
      <c r="F42" s="8"/>
    </row>
    <row r="43" spans="1:9" x14ac:dyDescent="0.25">
      <c r="F43" s="8"/>
    </row>
    <row r="44" spans="1:9" x14ac:dyDescent="0.25">
      <c r="F44" s="8"/>
    </row>
    <row r="45" spans="1:9" x14ac:dyDescent="0.25">
      <c r="F45" s="8"/>
    </row>
    <row r="46" spans="1:9" x14ac:dyDescent="0.25">
      <c r="F46" s="8"/>
    </row>
    <row r="47" spans="1:9" x14ac:dyDescent="0.25">
      <c r="F47" s="8"/>
    </row>
    <row r="48" spans="1:9" x14ac:dyDescent="0.25">
      <c r="F48" s="8"/>
    </row>
    <row r="49" spans="6:6" x14ac:dyDescent="0.25">
      <c r="F49" s="8"/>
    </row>
    <row r="50" spans="6:6" x14ac:dyDescent="0.25">
      <c r="F50" s="8"/>
    </row>
    <row r="51" spans="6:6" x14ac:dyDescent="0.25">
      <c r="F51" s="8"/>
    </row>
  </sheetData>
  <conditionalFormatting sqref="I2:I41">
    <cfRule type="expression" priority="1" stopIfTrue="1">
      <formula>$H2="y"</formula>
    </cfRule>
    <cfRule type="cellIs" dxfId="0" priority="3" operator="equal">
      <formula>0</formula>
    </cfRule>
  </conditionalFormatting>
  <dataValidations count="1">
    <dataValidation type="list" allowBlank="1" showDropDown="1" showInputMessage="1" showErrorMessage="1" sqref="D2:D41" xr:uid="{ECCE6933-EEE8-42E7-9A6B-122D74BEF8C8}">
      <formula1>Dist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Citizens</vt:lpstr>
      <vt:lpstr>Districts</vt:lpstr>
      <vt:lpstr>Points of Interest</vt:lpstr>
      <vt:lpstr>Businesses</vt:lpstr>
      <vt:lpstr>Dist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technoassassin8r@gmail.com</dc:creator>
  <cp:lastModifiedBy>technoassassin8r@gmail.com</cp:lastModifiedBy>
  <dcterms:created xsi:type="dcterms:W3CDTF">2024-10-22T13:47:13Z</dcterms:created>
  <dcterms:modified xsi:type="dcterms:W3CDTF">2025-04-09T12:55:22Z</dcterms:modified>
</cp:coreProperties>
</file>