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_N\Documents\eagle\EBF31A\"/>
    </mc:Choice>
  </mc:AlternateContent>
  <xr:revisionPtr revIDLastSave="0" documentId="13_ncr:1_{75422848-C8BD-46F7-A913-E8A5D1936908}" xr6:coauthVersionLast="40" xr6:coauthVersionMax="40" xr10:uidLastSave="{00000000-0000-0000-0000-000000000000}"/>
  <bookViews>
    <workbookView xWindow="0" yWindow="0" windowWidth="20610" windowHeight="7065" xr2:uid="{E3344B1A-A7E6-4109-A3EA-E1CF63CD874C}"/>
  </bookViews>
  <sheets>
    <sheet name="Full BOM" sheetId="1" r:id="rId1"/>
    <sheet name="Build" sheetId="2" r:id="rId2"/>
  </sheets>
  <definedNames>
    <definedName name="ExternalData_1" localSheetId="1" hidden="1">Build!$A$1:$L$26</definedName>
    <definedName name="ExternalData_1" localSheetId="0" hidden="1">'Full BOM'!$A$1:$F$26</definedName>
    <definedName name="_xlnm.Print_Area" localSheetId="1">Build!$A$1:$F$26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3" i="1" l="1"/>
  <c r="S34" i="1" s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P28" i="1" l="1"/>
  <c r="R28" i="1"/>
  <c r="Q28" i="1"/>
  <c r="O28" i="1"/>
  <c r="S28" i="1" l="1"/>
  <c r="S29" i="1" s="1"/>
  <c r="S30" i="1" l="1"/>
  <c r="S36" i="1" s="1"/>
  <c r="S37" i="1" s="1"/>
  <c r="S3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1FCA66-0327-4BE8-8168-37B8610DF6A0}" keepAlive="1" name="Query - EBF31A production rev 3 1" description="Connection to the 'EBF31A production rev 3 1' query in the workbook." type="5" refreshedVersion="6" background="1" saveData="1">
    <dbPr connection="Provider=Microsoft.Mashup.OleDb.1;Data Source=$Workbook$;Location=EBF31A production rev 3 1;Extended Properties=&quot;&quot;" command="SELECT * FROM [EBF31A production rev 3 1]"/>
  </connection>
  <connection id="2" xr16:uid="{C5CDBDD1-CFEE-42B1-90E5-5C5324230B1E}" keepAlive="1" name="Query - EBF31A production rev 3 1 (2)" description="Connection to the 'EBF31A production rev 3 1 (2)' query in the workbook." type="5" refreshedVersion="6" background="1" saveData="1">
    <dbPr connection="Provider=Microsoft.Mashup.OleDb.1;Data Source=$Workbook$;Location=&quot;EBF31A production rev 3 1 (2)&quot;;Extended Properties=&quot;&quot;" command="SELECT * FROM [EBF31A production rev 3 1 (2)]"/>
  </connection>
</connections>
</file>

<file path=xl/sharedStrings.xml><?xml version="1.0" encoding="utf-8"?>
<sst xmlns="http://schemas.openxmlformats.org/spreadsheetml/2006/main" count="329" uniqueCount="127">
  <si>
    <t>Qty</t>
  </si>
  <si>
    <t>Value</t>
  </si>
  <si>
    <t>Device</t>
  </si>
  <si>
    <t>Package</t>
  </si>
  <si>
    <t>Parts</t>
  </si>
  <si>
    <t>Description</t>
  </si>
  <si>
    <t>MPN</t>
  </si>
  <si>
    <t>OC_NEWARK</t>
  </si>
  <si>
    <t/>
  </si>
  <si>
    <t>CONNECTOR-RJ25-43860-2-MOLEX</t>
  </si>
  <si>
    <t>RJ25-INVERTED</t>
  </si>
  <si>
    <t>CON2-RJ1, CON2-RJ2</t>
  </si>
  <si>
    <t>AMP connector</t>
  </si>
  <si>
    <t>M06FEMALE_LOCK</t>
  </si>
  <si>
    <t>1X06_FEMALE_LOCK.010</t>
  </si>
  <si>
    <t>CON2-IO1, CON2-IO2, CON4</t>
  </si>
  <si>
    <t>Header 6</t>
  </si>
  <si>
    <t>.01uF Cer</t>
  </si>
  <si>
    <t>C-US025-030X050</t>
  </si>
  <si>
    <t>C025-030X050</t>
  </si>
  <si>
    <t>CAPACITOR, American symbol</t>
  </si>
  <si>
    <t>0.1uF</t>
  </si>
  <si>
    <t>C2, C3, C4, C5</t>
  </si>
  <si>
    <t>100K</t>
  </si>
  <si>
    <t>RESISTORPTH-1/4W</t>
  </si>
  <si>
    <t>AXIAL-0.4</t>
  </si>
  <si>
    <t>R9, R10, R11, R12</t>
  </si>
  <si>
    <t>Resistor</t>
  </si>
  <si>
    <t>100uF @ 50V</t>
  </si>
  <si>
    <t>CPOL-USE3.5-10</t>
  </si>
  <si>
    <t>E3,5-10</t>
  </si>
  <si>
    <t>C7</t>
  </si>
  <si>
    <t>POLARIZED CAPACITOR, American symbol</t>
  </si>
  <si>
    <t>10K</t>
  </si>
  <si>
    <t>R1, R4, R5, R6, R13</t>
  </si>
  <si>
    <t>1N4002</t>
  </si>
  <si>
    <t>DIODE1N4148</t>
  </si>
  <si>
    <t>DIODE-1N4148</t>
  </si>
  <si>
    <t>D3</t>
  </si>
  <si>
    <t>Diode</t>
  </si>
  <si>
    <t>1N4148</t>
  </si>
  <si>
    <t>D1, D2</t>
  </si>
  <si>
    <t>1N5819-B</t>
  </si>
  <si>
    <t>DO41-7.6</t>
  </si>
  <si>
    <t>D4</t>
  </si>
  <si>
    <t>1.0A SCHOTTKY BARRIER RECTIFIER</t>
  </si>
  <si>
    <t>2.2uF @ 50V</t>
  </si>
  <si>
    <t>CPOL-USE2-5</t>
  </si>
  <si>
    <t>E2-5</t>
  </si>
  <si>
    <t>C8</t>
  </si>
  <si>
    <t>22R</t>
  </si>
  <si>
    <t>R3</t>
  </si>
  <si>
    <t>2K2</t>
  </si>
  <si>
    <t>2N4401</t>
  </si>
  <si>
    <t>TO92-EBC</t>
  </si>
  <si>
    <t>Q3, Q4, Q5</t>
  </si>
  <si>
    <t>NPN Transistror</t>
  </si>
  <si>
    <t>33R</t>
  </si>
  <si>
    <t>R14</t>
  </si>
  <si>
    <t>680</t>
  </si>
  <si>
    <t>R15</t>
  </si>
  <si>
    <t>BOARD</t>
  </si>
  <si>
    <t>BOARD69X100MRCS</t>
  </si>
  <si>
    <t>BOARD-DINRAIL-2.71IN-MRCS</t>
  </si>
  <si>
    <t>U$1</t>
  </si>
  <si>
    <t>G5V-2-24V</t>
  </si>
  <si>
    <t>G5V-2</t>
  </si>
  <si>
    <t>K1</t>
  </si>
  <si>
    <t>OMRON PCB Relay</t>
  </si>
  <si>
    <t>78K5703</t>
  </si>
  <si>
    <t>Jameco 101187-RA</t>
  </si>
  <si>
    <t>CONNECTOR-DC-POWER-RA</t>
  </si>
  <si>
    <t>DCJ0202</t>
  </si>
  <si>
    <t>CON3</t>
  </si>
  <si>
    <t>DC POWER JACK</t>
  </si>
  <si>
    <t>LM324N</t>
  </si>
  <si>
    <t>DIL14</t>
  </si>
  <si>
    <t>IC1</t>
  </si>
  <si>
    <t>OP AMP</t>
  </si>
  <si>
    <t>Off Hook</t>
  </si>
  <si>
    <t>LED3MM</t>
  </si>
  <si>
    <t>LED1</t>
  </si>
  <si>
    <t>LEDs</t>
  </si>
  <si>
    <t>RS 2168149</t>
  </si>
  <si>
    <t>CONNECTOR-AUDIO3.5MM-ADAMTECH</t>
  </si>
  <si>
    <t>AUDIO-JACK-3.5MM_STEREO</t>
  </si>
  <si>
    <t>CON1</t>
  </si>
  <si>
    <t>3.5mm Audio Jack</t>
  </si>
  <si>
    <t>TIP31A</t>
  </si>
  <si>
    <t>TIP31C</t>
  </si>
  <si>
    <t>TO220</t>
  </si>
  <si>
    <t>Q1</t>
  </si>
  <si>
    <t>NPN Transistor</t>
  </si>
  <si>
    <t>TIP32A</t>
  </si>
  <si>
    <t>TIP30</t>
  </si>
  <si>
    <t>Q2</t>
  </si>
  <si>
    <t>PNP Transistor</t>
  </si>
  <si>
    <t>C1, DO NOT STUFF C6</t>
  </si>
  <si>
    <t>R2, R7, R8</t>
  </si>
  <si>
    <t>Jameco</t>
  </si>
  <si>
    <t>Futurlec</t>
  </si>
  <si>
    <t>Digikey</t>
  </si>
  <si>
    <t>Banggood/eBay</t>
  </si>
  <si>
    <t>2N4401/2N3904</t>
  </si>
  <si>
    <t>14 pin DIP Socket</t>
  </si>
  <si>
    <t xml:space="preserve">14 pin DIP </t>
  </si>
  <si>
    <t>IC1S</t>
  </si>
  <si>
    <t>J$</t>
  </si>
  <si>
    <t>D$</t>
  </si>
  <si>
    <t>F$</t>
  </si>
  <si>
    <t>B$</t>
  </si>
  <si>
    <t>kits</t>
  </si>
  <si>
    <t>Seeed</t>
  </si>
  <si>
    <t>TIP32C</t>
  </si>
  <si>
    <t>WM-5431-ND</t>
  </si>
  <si>
    <t>E-Salon</t>
  </si>
  <si>
    <t>J Extd</t>
  </si>
  <si>
    <t>D extd</t>
  </si>
  <si>
    <t>F Extd</t>
  </si>
  <si>
    <t>B Extd</t>
  </si>
  <si>
    <t>DIODE1N4001</t>
  </si>
  <si>
    <t>Parts subtotal</t>
  </si>
  <si>
    <t>Labor</t>
  </si>
  <si>
    <t>Parts and Labor</t>
  </si>
  <si>
    <t>e-Commerce</t>
  </si>
  <si>
    <t>Labor Subtotal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</si>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</sst>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0" xfId="0" applyAlignment="1">
      <alignment vertical="center" wrapText="1"/>
    </xf>
    <xf numFmtId="44" fontId="0" fillId="0" borderId="0" xfId="0" applyNumberFormat="1"/>
    <xf numFmtId="0" fontId="0" fillId="0" borderId="0" xfId="0" applyFont="1"/>
    <xf numFmtId="44" fontId="2" fillId="0" borderId="0" xfId="0" applyNumberFormat="1" applyFont="1"/>
    <xf numFmtId="9" fontId="0" fillId="0" borderId="0" xfId="0" applyNumberForma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2F1B9B1-13EB-435D-AFC4-02111D5BE590}" autoFormatId="16" applyNumberFormats="0" applyBorderFormats="0" applyFontFormats="0" applyPatternFormats="0" applyAlignmentFormats="0" applyWidthHeightFormats="0">
  <queryTableRefresh nextId="27" unboundColumnsRight="12">
    <queryTableFields count="18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12" dataBound="0" tableColumnId="12"/>
      <queryTableField id="17" dataBound="0" tableColumnId="7"/>
      <queryTableField id="18" dataBound="0" tableColumnId="9"/>
      <queryTableField id="16" dataBound="0" tableColumnId="16"/>
      <queryTableField id="19" dataBound="0" tableColumnId="10"/>
      <queryTableField id="20" dataBound="0" tableColumnId="11"/>
      <queryTableField id="21" dataBound="0" tableColumnId="13"/>
      <queryTableField id="22" dataBound="0" tableColumnId="14"/>
      <queryTableField id="23" dataBound="0" tableColumnId="15"/>
      <queryTableField id="24" dataBound="0" tableColumnId="17"/>
      <queryTableField id="25" dataBound="0" tableColumnId="18"/>
      <queryTableField id="26" dataBound="0" tableColumnId="19"/>
    </queryTableFields>
    <queryTableDeletedFields count="5">
      <deletedField name="Column1"/>
      <deletedField name="MF"/>
      <deletedField name="OC_FARNELL"/>
      <deletedField name="OC_NEWARK"/>
      <deletedField name="MP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69BE72-FD71-440E-8BED-FD079AB0780C}" autoFormatId="16" applyNumberFormats="0" applyBorderFormats="0" applyFontFormats="0" applyPatternFormats="0" applyAlignmentFormats="0" applyWidthHeightFormats="0">
  <queryTableRefresh nextId="17">
    <queryTableFields count="12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8" name="MPN" tableColumnId="8"/>
    </queryTableFields>
    <queryTableDeletedFields count="4">
      <deletedField name="Column1"/>
      <deletedField name="MF"/>
      <deletedField name="OC_FARNELL"/>
      <deletedField name="OC_NEWAR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A0FFD-356F-4B85-803A-A9764CA3B6EB}" name="EBF31A_production_rev_3_13" displayName="EBF31A_production_rev_3_13" ref="A1:R26" tableType="queryTable" totalsRowShown="0">
  <tableColumns count="18">
    <tableColumn id="1" xr3:uid="{92A167A6-270A-43A4-A70C-5CB99C4AC274}" uniqueName="1" name="Qty" queryTableFieldId="1"/>
    <tableColumn id="2" xr3:uid="{9C0D1BB3-5C19-422C-896D-CE062E73C4E1}" uniqueName="2" name="Value" queryTableFieldId="2" dataDxfId="23"/>
    <tableColumn id="3" xr3:uid="{7ABBA12C-030A-468C-936D-D8CF10F500BB}" uniqueName="3" name="Device" queryTableFieldId="3" dataDxfId="22"/>
    <tableColumn id="4" xr3:uid="{81F7DDC2-4571-4897-A6BF-870D708E7719}" uniqueName="4" name="Package" queryTableFieldId="4" dataDxfId="21"/>
    <tableColumn id="5" xr3:uid="{A8398495-5D63-4D65-B803-8D0E827551E3}" uniqueName="5" name="Parts" queryTableFieldId="5" dataDxfId="20"/>
    <tableColumn id="6" xr3:uid="{D6A79684-0B6F-4FFA-AF62-5EB6022A11DF}" uniqueName="6" name="Description" queryTableFieldId="6" dataDxfId="19"/>
    <tableColumn id="12" xr3:uid="{F0FBCFDE-50F9-45CC-951C-0A1A2EBB1C82}" uniqueName="12" name="Jameco" queryTableFieldId="12" dataDxfId="18"/>
    <tableColumn id="7" xr3:uid="{38BF56B7-F648-446B-B314-D24C48D615E4}" uniqueName="7" name="Digikey" queryTableFieldId="17" dataDxfId="17"/>
    <tableColumn id="9" xr3:uid="{1759E22A-3E00-4D40-AC47-99FF063D6E91}" uniqueName="9" name="Futurlec" queryTableFieldId="18" dataDxfId="16"/>
    <tableColumn id="16" xr3:uid="{87E2B58A-A110-40AA-B7AE-9A5E8349ACE8}" uniqueName="16" name="Banggood/eBay" queryTableFieldId="16" dataCellStyle="Currency"/>
    <tableColumn id="10" xr3:uid="{DB2B9FA3-54FD-4155-8AA1-24270BCBA291}" uniqueName="10" name="J$" queryTableFieldId="19" dataCellStyle="Currency"/>
    <tableColumn id="11" xr3:uid="{75FD1C58-91A0-41AC-8C7A-28B6210F33B5}" uniqueName="11" name="D$" queryTableFieldId="20" dataDxfId="15"/>
    <tableColumn id="13" xr3:uid="{63FF7FF6-B7C1-4AFE-8C99-EF97F520FB9A}" uniqueName="13" name="F$" queryTableFieldId="21" dataCellStyle="Currency"/>
    <tableColumn id="14" xr3:uid="{886C34A7-F68B-4426-82BE-B8DDB91120C2}" uniqueName="14" name="B$" queryTableFieldId="22" dataCellStyle="Currency"/>
    <tableColumn id="15" xr3:uid="{675D8371-5E44-41ED-9A6D-33EAB23E7BD8}" uniqueName="15" name="J Extd" queryTableFieldId="23" dataDxfId="14" dataCellStyle="Currency">
      <calculatedColumnFormula>EBF31A_production_rev_3_13[[#This Row],[J$]]*EBF31A_production_rev_3_13[[#This Row],[Qty]]</calculatedColumnFormula>
    </tableColumn>
    <tableColumn id="17" xr3:uid="{AC2C8499-3A6C-42D5-9DD8-AD9E5131754D}" uniqueName="17" name="D extd" queryTableFieldId="24" dataDxfId="13" dataCellStyle="Currency">
      <calculatedColumnFormula>EBF31A_production_rev_3_13[[#This Row],[D$]]*EBF31A_production_rev_3_13[[#This Row],[Qty]]</calculatedColumnFormula>
    </tableColumn>
    <tableColumn id="18" xr3:uid="{54D83E7A-A50C-49B0-A9D5-FC8861065EE6}" uniqueName="18" name="F Extd" queryTableFieldId="25" dataDxfId="12" dataCellStyle="Currency">
      <calculatedColumnFormula>EBF31A_production_rev_3_13[[#This Row],[F$]]*EBF31A_production_rev_3_13[[#This Row],[Qty]]</calculatedColumnFormula>
    </tableColumn>
    <tableColumn id="19" xr3:uid="{14D33A11-110E-442D-A17A-9E66CE0A3D3E}" uniqueName="19" name="B Extd" queryTableFieldId="26" dataDxfId="11" dataCellStyle="Currency">
      <calculatedColumnFormula>EBF31A_production_rev_3_13[[#This Row],[B$]]*EBF31A_production_rev_3_13[[#This Row],[Qty]]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2BFCC5-346B-4DFD-9EDF-80BAEC39B3B0}" name="EBF31A_production_rev_3_1" displayName="EBF31A_production_rev_3_1" ref="A1:L26" tableType="queryTable" totalsRowShown="0">
  <tableColumns count="12">
    <tableColumn id="1" xr3:uid="{D7FC5FF9-45EF-4289-A528-2420346DAB8B}" uniqueName="1" name="Qty" queryTableFieldId="1"/>
    <tableColumn id="2" xr3:uid="{278185B1-4FFE-447D-AA54-505B618B4B96}" uniqueName="2" name="Value" queryTableFieldId="2" dataDxfId="10"/>
    <tableColumn id="3" xr3:uid="{3C237869-0148-4E52-B19D-6EC671859F09}" uniqueName="3" name="Device" queryTableFieldId="3" dataDxfId="9"/>
    <tableColumn id="4" xr3:uid="{9FFFA918-718C-469F-9709-D4579992A7EB}" uniqueName="4" name="Package" queryTableFieldId="4" dataDxfId="8"/>
    <tableColumn id="5" xr3:uid="{9AB82387-0FB5-430B-8670-E678D5D3C84D}" uniqueName="5" name="Parts" queryTableFieldId="5" dataDxfId="7"/>
    <tableColumn id="6" xr3:uid="{F55ABE6F-36EA-4305-8F8F-96A31DE59136}" uniqueName="6" name="Description" queryTableFieldId="6" dataDxfId="6"/>
    <tableColumn id="12" xr3:uid="{847C3C40-816A-480C-91C5-6BB9EFEBA65F}" uniqueName="12" name="Jameco" queryTableFieldId="12" dataDxfId="5"/>
    <tableColumn id="13" xr3:uid="{40C47794-2B7B-4786-BFEC-FD72CC821466}" uniqueName="13" name="OC_NEWARK" queryTableFieldId="13" dataDxfId="4"/>
    <tableColumn id="14" xr3:uid="{ABCD896A-4EEC-4CDC-9FF5-36A7A0A00E0C}" uniqueName="14" name="Futurlec" queryTableFieldId="14" dataDxfId="3"/>
    <tableColumn id="15" xr3:uid="{89F17B8E-7EEE-4072-957D-72F685960EB6}" uniqueName="15" name="Digikey" queryTableFieldId="15" dataDxfId="2"/>
    <tableColumn id="16" xr3:uid="{59916336-2078-4229-8748-7C978BDE4650}" uniqueName="16" name="Banggood/eBay" queryTableFieldId="16" dataDxfId="1"/>
    <tableColumn id="8" xr3:uid="{38E0AD37-1B5F-4D48-B712-ECA457BD53FF}" uniqueName="8" name="MP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8218-EFFB-4699-871C-41BFE1C50673}">
  <dimension ref="A1:S39"/>
  <sheetViews>
    <sheetView tabSelected="1" topLeftCell="D20" workbookViewId="0">
      <selection activeCell="P40" sqref="P40"/>
    </sheetView>
  </sheetViews>
  <sheetFormatPr defaultRowHeight="15" x14ac:dyDescent="0.25"/>
  <cols>
    <col min="2" max="2" width="17.42578125" bestFit="1" customWidth="1"/>
    <col min="3" max="3" width="36.28515625" bestFit="1" customWidth="1"/>
    <col min="4" max="4" width="27.7109375" bestFit="1" customWidth="1"/>
    <col min="5" max="5" width="26" bestFit="1" customWidth="1"/>
    <col min="6" max="6" width="38.5703125" bestFit="1" customWidth="1"/>
    <col min="7" max="7" width="9.85546875" customWidth="1"/>
    <col min="8" max="8" width="12.7109375" bestFit="1" customWidth="1"/>
    <col min="9" max="9" width="9.85546875" customWidth="1"/>
    <col min="10" max="10" width="15" bestFit="1" customWidth="1"/>
    <col min="13" max="13" width="9.140625" style="2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101</v>
      </c>
      <c r="I1" t="s">
        <v>100</v>
      </c>
      <c r="J1" t="s">
        <v>102</v>
      </c>
      <c r="K1" t="s">
        <v>107</v>
      </c>
      <c r="L1" t="s">
        <v>108</v>
      </c>
      <c r="M1" s="2" t="s">
        <v>109</v>
      </c>
      <c r="N1" t="s">
        <v>110</v>
      </c>
      <c r="O1" t="s">
        <v>116</v>
      </c>
      <c r="P1" t="s">
        <v>117</v>
      </c>
      <c r="Q1" t="s">
        <v>118</v>
      </c>
      <c r="R1" t="s">
        <v>119</v>
      </c>
    </row>
    <row r="2" spans="1:18" x14ac:dyDescent="0.25">
      <c r="A2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 t="s">
        <v>114</v>
      </c>
      <c r="I2" s="1"/>
      <c r="J2" s="2"/>
      <c r="K2" s="2"/>
      <c r="L2" s="1">
        <v>0.86</v>
      </c>
      <c r="N2" s="2"/>
      <c r="O2" s="2">
        <f>EBF31A_production_rev_3_13[[#This Row],[J$]]*EBF31A_production_rev_3_13[[#This Row],[Qty]]</f>
        <v>0</v>
      </c>
      <c r="P2" s="2">
        <f>EBF31A_production_rev_3_13[[#This Row],[D$]]*EBF31A_production_rev_3_13[[#This Row],[Qty]]</f>
        <v>0.86</v>
      </c>
      <c r="Q2" s="2">
        <f>EBF31A_production_rev_3_13[[#This Row],[F$]]*EBF31A_production_rev_3_13[[#This Row],[Qty]]</f>
        <v>0</v>
      </c>
      <c r="R2" s="2">
        <f>EBF31A_production_rev_3_13[[#This Row],[B$]]*EBF31A_production_rev_3_13[[#This Row],[Qty]]</f>
        <v>0</v>
      </c>
    </row>
    <row r="3" spans="1:18" x14ac:dyDescent="0.25">
      <c r="A3">
        <v>2</v>
      </c>
      <c r="B3" s="1" t="s">
        <v>8</v>
      </c>
      <c r="C3" s="1" t="s">
        <v>13</v>
      </c>
      <c r="D3" s="1" t="s">
        <v>14</v>
      </c>
      <c r="E3" s="1" t="s">
        <v>15</v>
      </c>
      <c r="F3" s="1" t="s">
        <v>16</v>
      </c>
      <c r="G3" s="1"/>
      <c r="H3" s="1"/>
      <c r="I3" s="1"/>
      <c r="J3" s="2" t="s">
        <v>115</v>
      </c>
      <c r="K3" s="2">
        <v>0.6</v>
      </c>
      <c r="L3" s="1"/>
      <c r="N3" s="2"/>
      <c r="O3" s="2">
        <f>EBF31A_production_rev_3_13[[#This Row],[J$]]*EBF31A_production_rev_3_13[[#This Row],[Qty]]</f>
        <v>1.2</v>
      </c>
      <c r="P3" s="2">
        <f>EBF31A_production_rev_3_13[[#This Row],[D$]]*EBF31A_production_rev_3_13[[#This Row],[Qty]]</f>
        <v>0</v>
      </c>
      <c r="Q3" s="2">
        <f>EBF31A_production_rev_3_13[[#This Row],[F$]]*EBF31A_production_rev_3_13[[#This Row],[Qty]]</f>
        <v>0</v>
      </c>
      <c r="R3" s="2">
        <f>EBF31A_production_rev_3_13[[#This Row],[B$]]*EBF31A_production_rev_3_13[[#This Row],[Qty]]</f>
        <v>0</v>
      </c>
    </row>
    <row r="4" spans="1:18" x14ac:dyDescent="0.25">
      <c r="A4">
        <v>1</v>
      </c>
      <c r="B4" s="1" t="s">
        <v>17</v>
      </c>
      <c r="C4" s="1" t="s">
        <v>18</v>
      </c>
      <c r="D4" s="1" t="s">
        <v>19</v>
      </c>
      <c r="E4" s="1" t="s">
        <v>97</v>
      </c>
      <c r="F4" s="1" t="s">
        <v>20</v>
      </c>
      <c r="G4">
        <v>25507</v>
      </c>
      <c r="H4" s="1"/>
      <c r="I4" s="1"/>
      <c r="J4" s="2"/>
      <c r="K4" s="2">
        <v>0.19</v>
      </c>
      <c r="L4" s="1"/>
      <c r="N4" s="2"/>
      <c r="O4" s="2">
        <f>EBF31A_production_rev_3_13[[#This Row],[J$]]*EBF31A_production_rev_3_13[[#This Row],[Qty]]</f>
        <v>0.19</v>
      </c>
      <c r="P4" s="2">
        <f>EBF31A_production_rev_3_13[[#This Row],[D$]]*EBF31A_production_rev_3_13[[#This Row],[Qty]]</f>
        <v>0</v>
      </c>
      <c r="Q4" s="2">
        <f>EBF31A_production_rev_3_13[[#This Row],[F$]]*EBF31A_production_rev_3_13[[#This Row],[Qty]]</f>
        <v>0</v>
      </c>
      <c r="R4" s="2">
        <f>EBF31A_production_rev_3_13[[#This Row],[B$]]*EBF31A_production_rev_3_13[[#This Row],[Qty]]</f>
        <v>0</v>
      </c>
    </row>
    <row r="5" spans="1:18" x14ac:dyDescent="0.25">
      <c r="A5">
        <v>4</v>
      </c>
      <c r="B5" s="1" t="s">
        <v>21</v>
      </c>
      <c r="C5" s="1" t="s">
        <v>18</v>
      </c>
      <c r="D5" s="1" t="s">
        <v>19</v>
      </c>
      <c r="E5" s="1" t="s">
        <v>22</v>
      </c>
      <c r="F5" s="1" t="s">
        <v>20</v>
      </c>
      <c r="G5">
        <v>25523</v>
      </c>
      <c r="H5" s="1"/>
      <c r="I5" s="1"/>
      <c r="J5" s="2"/>
      <c r="K5" s="2">
        <v>0.19</v>
      </c>
      <c r="L5" s="1"/>
      <c r="N5" s="2"/>
      <c r="O5" s="2">
        <f>EBF31A_production_rev_3_13[[#This Row],[J$]]*EBF31A_production_rev_3_13[[#This Row],[Qty]]</f>
        <v>0.76</v>
      </c>
      <c r="P5" s="2">
        <f>EBF31A_production_rev_3_13[[#This Row],[D$]]*EBF31A_production_rev_3_13[[#This Row],[Qty]]</f>
        <v>0</v>
      </c>
      <c r="Q5" s="2">
        <f>EBF31A_production_rev_3_13[[#This Row],[F$]]*EBF31A_production_rev_3_13[[#This Row],[Qty]]</f>
        <v>0</v>
      </c>
      <c r="R5" s="2">
        <f>EBF31A_production_rev_3_13[[#This Row],[B$]]*EBF31A_production_rev_3_13[[#This Row],[Qty]]</f>
        <v>0</v>
      </c>
    </row>
    <row r="6" spans="1:18" x14ac:dyDescent="0.25">
      <c r="A6">
        <v>4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>
        <v>691340</v>
      </c>
      <c r="H6" s="1"/>
      <c r="I6" s="1"/>
      <c r="J6" s="2"/>
      <c r="K6" s="2">
        <v>0.02</v>
      </c>
      <c r="L6" s="1"/>
      <c r="N6" s="2"/>
      <c r="O6" s="2">
        <f>EBF31A_production_rev_3_13[[#This Row],[J$]]*EBF31A_production_rev_3_13[[#This Row],[Qty]]</f>
        <v>0.08</v>
      </c>
      <c r="P6" s="2">
        <f>EBF31A_production_rev_3_13[[#This Row],[D$]]*EBF31A_production_rev_3_13[[#This Row],[Qty]]</f>
        <v>0</v>
      </c>
      <c r="Q6" s="2">
        <f>EBF31A_production_rev_3_13[[#This Row],[F$]]*EBF31A_production_rev_3_13[[#This Row],[Qty]]</f>
        <v>0</v>
      </c>
      <c r="R6" s="2">
        <f>EBF31A_production_rev_3_13[[#This Row],[B$]]*EBF31A_production_rev_3_13[[#This Row],[Qty]]</f>
        <v>0</v>
      </c>
    </row>
    <row r="7" spans="1:18" x14ac:dyDescent="0.25">
      <c r="A7">
        <v>1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>
        <v>29962</v>
      </c>
      <c r="H7" s="1"/>
      <c r="I7" s="1"/>
      <c r="J7" s="2"/>
      <c r="K7" s="2">
        <v>0.1</v>
      </c>
      <c r="L7" s="1"/>
      <c r="N7" s="2"/>
      <c r="O7" s="2">
        <f>EBF31A_production_rev_3_13[[#This Row],[J$]]*EBF31A_production_rev_3_13[[#This Row],[Qty]]</f>
        <v>0.1</v>
      </c>
      <c r="P7" s="2">
        <f>EBF31A_production_rev_3_13[[#This Row],[D$]]*EBF31A_production_rev_3_13[[#This Row],[Qty]]</f>
        <v>0</v>
      </c>
      <c r="Q7" s="2">
        <f>EBF31A_production_rev_3_13[[#This Row],[F$]]*EBF31A_production_rev_3_13[[#This Row],[Qty]]</f>
        <v>0</v>
      </c>
      <c r="R7" s="2">
        <f>EBF31A_production_rev_3_13[[#This Row],[B$]]*EBF31A_production_rev_3_13[[#This Row],[Qty]]</f>
        <v>0</v>
      </c>
    </row>
    <row r="8" spans="1:18" x14ac:dyDescent="0.25">
      <c r="A8">
        <v>5</v>
      </c>
      <c r="B8" s="1" t="s">
        <v>33</v>
      </c>
      <c r="C8" s="1" t="s">
        <v>24</v>
      </c>
      <c r="D8" s="1" t="s">
        <v>25</v>
      </c>
      <c r="E8" s="1" t="s">
        <v>34</v>
      </c>
      <c r="F8" s="1" t="s">
        <v>27</v>
      </c>
      <c r="G8">
        <v>691104</v>
      </c>
      <c r="H8" s="1"/>
      <c r="I8" s="1"/>
      <c r="J8" s="2"/>
      <c r="K8" s="2">
        <v>0.02</v>
      </c>
      <c r="L8" s="1"/>
      <c r="N8" s="2"/>
      <c r="O8" s="2">
        <f>EBF31A_production_rev_3_13[[#This Row],[J$]]*EBF31A_production_rev_3_13[[#This Row],[Qty]]</f>
        <v>0.1</v>
      </c>
      <c r="P8" s="2">
        <f>EBF31A_production_rev_3_13[[#This Row],[D$]]*EBF31A_production_rev_3_13[[#This Row],[Qty]]</f>
        <v>0</v>
      </c>
      <c r="Q8" s="2">
        <f>EBF31A_production_rev_3_13[[#This Row],[F$]]*EBF31A_production_rev_3_13[[#This Row],[Qty]]</f>
        <v>0</v>
      </c>
      <c r="R8" s="2">
        <f>EBF31A_production_rev_3_13[[#This Row],[B$]]*EBF31A_production_rev_3_13[[#This Row],[Qty]]</f>
        <v>0</v>
      </c>
    </row>
    <row r="9" spans="1:18" x14ac:dyDescent="0.25">
      <c r="A9">
        <v>1</v>
      </c>
      <c r="B9" s="1" t="s">
        <v>35</v>
      </c>
      <c r="C9" s="1" t="s">
        <v>120</v>
      </c>
      <c r="D9" s="1" t="s">
        <v>37</v>
      </c>
      <c r="E9" s="1" t="s">
        <v>38</v>
      </c>
      <c r="F9" s="1" t="s">
        <v>39</v>
      </c>
      <c r="G9">
        <v>35975</v>
      </c>
      <c r="H9" s="1"/>
      <c r="I9" s="1"/>
      <c r="J9" s="2"/>
      <c r="K9" s="2">
        <v>0.05</v>
      </c>
      <c r="L9" s="1"/>
      <c r="N9" s="2"/>
      <c r="O9" s="2">
        <f>EBF31A_production_rev_3_13[[#This Row],[J$]]*EBF31A_production_rev_3_13[[#This Row],[Qty]]</f>
        <v>0.05</v>
      </c>
      <c r="P9" s="2">
        <f>EBF31A_production_rev_3_13[[#This Row],[D$]]*EBF31A_production_rev_3_13[[#This Row],[Qty]]</f>
        <v>0</v>
      </c>
      <c r="Q9" s="2">
        <f>EBF31A_production_rev_3_13[[#This Row],[F$]]*EBF31A_production_rev_3_13[[#This Row],[Qty]]</f>
        <v>0</v>
      </c>
      <c r="R9" s="2">
        <f>EBF31A_production_rev_3_13[[#This Row],[B$]]*EBF31A_production_rev_3_13[[#This Row],[Qty]]</f>
        <v>0</v>
      </c>
    </row>
    <row r="10" spans="1:18" x14ac:dyDescent="0.25">
      <c r="A10">
        <v>2</v>
      </c>
      <c r="B10" s="1" t="s">
        <v>40</v>
      </c>
      <c r="C10" s="1" t="s">
        <v>36</v>
      </c>
      <c r="D10" s="1" t="s">
        <v>37</v>
      </c>
      <c r="E10" s="1" t="s">
        <v>41</v>
      </c>
      <c r="F10" s="1" t="s">
        <v>39</v>
      </c>
      <c r="G10" s="3">
        <v>36038</v>
      </c>
      <c r="H10" s="3"/>
      <c r="I10" s="1"/>
      <c r="J10" s="2"/>
      <c r="K10" s="2">
        <v>0.04</v>
      </c>
      <c r="L10" s="1"/>
      <c r="N10" s="2"/>
      <c r="O10" s="2">
        <f>EBF31A_production_rev_3_13[[#This Row],[J$]]*EBF31A_production_rev_3_13[[#This Row],[Qty]]</f>
        <v>0.08</v>
      </c>
      <c r="P10" s="2">
        <f>EBF31A_production_rev_3_13[[#This Row],[D$]]*EBF31A_production_rev_3_13[[#This Row],[Qty]]</f>
        <v>0</v>
      </c>
      <c r="Q10" s="2">
        <f>EBF31A_production_rev_3_13[[#This Row],[F$]]*EBF31A_production_rev_3_13[[#This Row],[Qty]]</f>
        <v>0</v>
      </c>
      <c r="R10" s="2">
        <f>EBF31A_production_rev_3_13[[#This Row],[B$]]*EBF31A_production_rev_3_13[[#This Row],[Qty]]</f>
        <v>0</v>
      </c>
    </row>
    <row r="11" spans="1:18" x14ac:dyDescent="0.25">
      <c r="A11">
        <v>1</v>
      </c>
      <c r="B11" s="1" t="s">
        <v>42</v>
      </c>
      <c r="C11" s="1" t="s">
        <v>42</v>
      </c>
      <c r="D11" s="1" t="s">
        <v>43</v>
      </c>
      <c r="E11" s="1" t="s">
        <v>44</v>
      </c>
      <c r="F11" s="1" t="s">
        <v>45</v>
      </c>
      <c r="G11">
        <v>177965</v>
      </c>
      <c r="H11" s="1"/>
      <c r="I11" s="1"/>
      <c r="J11" s="2"/>
      <c r="K11" s="2">
        <v>0.19</v>
      </c>
      <c r="L11" s="1"/>
      <c r="N11" s="2"/>
      <c r="O11" s="2">
        <f>EBF31A_production_rev_3_13[[#This Row],[J$]]*EBF31A_production_rev_3_13[[#This Row],[Qty]]</f>
        <v>0.19</v>
      </c>
      <c r="P11" s="2">
        <f>EBF31A_production_rev_3_13[[#This Row],[D$]]*EBF31A_production_rev_3_13[[#This Row],[Qty]]</f>
        <v>0</v>
      </c>
      <c r="Q11" s="2">
        <f>EBF31A_production_rev_3_13[[#This Row],[F$]]*EBF31A_production_rev_3_13[[#This Row],[Qty]]</f>
        <v>0</v>
      </c>
      <c r="R11" s="2">
        <f>EBF31A_production_rev_3_13[[#This Row],[B$]]*EBF31A_production_rev_3_13[[#This Row],[Qty]]</f>
        <v>0</v>
      </c>
    </row>
    <row r="12" spans="1:18" x14ac:dyDescent="0.25">
      <c r="A12">
        <v>1</v>
      </c>
      <c r="B12" s="1" t="s">
        <v>46</v>
      </c>
      <c r="C12" s="1" t="s">
        <v>47</v>
      </c>
      <c r="D12" s="1" t="s">
        <v>48</v>
      </c>
      <c r="E12" s="1" t="s">
        <v>49</v>
      </c>
      <c r="F12" s="1" t="s">
        <v>32</v>
      </c>
      <c r="G12">
        <v>93731</v>
      </c>
      <c r="H12" s="1"/>
      <c r="I12" s="1"/>
      <c r="J12" s="2"/>
      <c r="K12" s="2">
        <v>0.09</v>
      </c>
      <c r="L12" s="1"/>
      <c r="N12" s="2"/>
      <c r="O12" s="2">
        <f>EBF31A_production_rev_3_13[[#This Row],[J$]]*EBF31A_production_rev_3_13[[#This Row],[Qty]]</f>
        <v>0.09</v>
      </c>
      <c r="P12" s="2">
        <f>EBF31A_production_rev_3_13[[#This Row],[D$]]*EBF31A_production_rev_3_13[[#This Row],[Qty]]</f>
        <v>0</v>
      </c>
      <c r="Q12" s="2">
        <f>EBF31A_production_rev_3_13[[#This Row],[F$]]*EBF31A_production_rev_3_13[[#This Row],[Qty]]</f>
        <v>0</v>
      </c>
      <c r="R12" s="2">
        <f>EBF31A_production_rev_3_13[[#This Row],[B$]]*EBF31A_production_rev_3_13[[#This Row],[Qty]]</f>
        <v>0</v>
      </c>
    </row>
    <row r="13" spans="1:18" x14ac:dyDescent="0.25">
      <c r="A13">
        <v>1</v>
      </c>
      <c r="B13" s="1" t="s">
        <v>50</v>
      </c>
      <c r="C13" s="1" t="s">
        <v>24</v>
      </c>
      <c r="D13" s="1" t="s">
        <v>25</v>
      </c>
      <c r="E13" s="1" t="s">
        <v>51</v>
      </c>
      <c r="F13" s="1" t="s">
        <v>27</v>
      </c>
      <c r="G13">
        <v>690460</v>
      </c>
      <c r="H13" s="1"/>
      <c r="I13" s="1"/>
      <c r="J13" s="2"/>
      <c r="K13" s="2">
        <v>0.02</v>
      </c>
      <c r="L13" s="1"/>
      <c r="N13" s="2"/>
      <c r="O13" s="2">
        <f>EBF31A_production_rev_3_13[[#This Row],[J$]]*EBF31A_production_rev_3_13[[#This Row],[Qty]]</f>
        <v>0.02</v>
      </c>
      <c r="P13" s="2">
        <f>EBF31A_production_rev_3_13[[#This Row],[D$]]*EBF31A_production_rev_3_13[[#This Row],[Qty]]</f>
        <v>0</v>
      </c>
      <c r="Q13" s="2">
        <f>EBF31A_production_rev_3_13[[#This Row],[F$]]*EBF31A_production_rev_3_13[[#This Row],[Qty]]</f>
        <v>0</v>
      </c>
      <c r="R13" s="2">
        <f>EBF31A_production_rev_3_13[[#This Row],[B$]]*EBF31A_production_rev_3_13[[#This Row],[Qty]]</f>
        <v>0</v>
      </c>
    </row>
    <row r="14" spans="1:18" x14ac:dyDescent="0.25">
      <c r="A14">
        <v>3</v>
      </c>
      <c r="B14" s="1" t="s">
        <v>52</v>
      </c>
      <c r="C14" s="1" t="s">
        <v>24</v>
      </c>
      <c r="D14" s="1" t="s">
        <v>25</v>
      </c>
      <c r="E14" s="1" t="s">
        <v>98</v>
      </c>
      <c r="F14" s="1" t="s">
        <v>27</v>
      </c>
      <c r="G14">
        <v>690945</v>
      </c>
      <c r="H14" s="1"/>
      <c r="I14" s="1"/>
      <c r="J14" s="2"/>
      <c r="K14" s="2">
        <v>0.02</v>
      </c>
      <c r="L14" s="1"/>
      <c r="N14" s="2"/>
      <c r="O14" s="2">
        <f>EBF31A_production_rev_3_13[[#This Row],[J$]]*EBF31A_production_rev_3_13[[#This Row],[Qty]]</f>
        <v>0.06</v>
      </c>
      <c r="P14" s="2">
        <f>EBF31A_production_rev_3_13[[#This Row],[D$]]*EBF31A_production_rev_3_13[[#This Row],[Qty]]</f>
        <v>0</v>
      </c>
      <c r="Q14" s="2">
        <f>EBF31A_production_rev_3_13[[#This Row],[F$]]*EBF31A_production_rev_3_13[[#This Row],[Qty]]</f>
        <v>0</v>
      </c>
      <c r="R14" s="2">
        <f>EBF31A_production_rev_3_13[[#This Row],[B$]]*EBF31A_production_rev_3_13[[#This Row],[Qty]]</f>
        <v>0</v>
      </c>
    </row>
    <row r="15" spans="1:18" x14ac:dyDescent="0.25">
      <c r="A15">
        <v>3</v>
      </c>
      <c r="B15" s="1" t="s">
        <v>53</v>
      </c>
      <c r="C15" s="1" t="s">
        <v>103</v>
      </c>
      <c r="D15" s="1" t="s">
        <v>54</v>
      </c>
      <c r="E15" s="1" t="s">
        <v>55</v>
      </c>
      <c r="F15" s="1" t="s">
        <v>56</v>
      </c>
      <c r="G15">
        <v>783498</v>
      </c>
      <c r="H15" s="1"/>
      <c r="I15" s="1"/>
      <c r="J15" s="2"/>
      <c r="K15" s="2">
        <v>0.05</v>
      </c>
      <c r="L15" s="1"/>
      <c r="N15" s="2"/>
      <c r="O15" s="2">
        <f>EBF31A_production_rev_3_13[[#This Row],[J$]]*EBF31A_production_rev_3_13[[#This Row],[Qty]]</f>
        <v>0.15000000000000002</v>
      </c>
      <c r="P15" s="2">
        <f>EBF31A_production_rev_3_13[[#This Row],[D$]]*EBF31A_production_rev_3_13[[#This Row],[Qty]]</f>
        <v>0</v>
      </c>
      <c r="Q15" s="2">
        <f>EBF31A_production_rev_3_13[[#This Row],[F$]]*EBF31A_production_rev_3_13[[#This Row],[Qty]]</f>
        <v>0</v>
      </c>
      <c r="R15" s="2">
        <f>EBF31A_production_rev_3_13[[#This Row],[B$]]*EBF31A_production_rev_3_13[[#This Row],[Qty]]</f>
        <v>0</v>
      </c>
    </row>
    <row r="16" spans="1:18" x14ac:dyDescent="0.25">
      <c r="A16">
        <v>1</v>
      </c>
      <c r="B16" s="1" t="s">
        <v>57</v>
      </c>
      <c r="C16" s="1" t="s">
        <v>24</v>
      </c>
      <c r="D16" s="1" t="s">
        <v>25</v>
      </c>
      <c r="E16" s="1" t="s">
        <v>58</v>
      </c>
      <c r="F16" s="1" t="s">
        <v>27</v>
      </c>
      <c r="G16">
        <v>690507</v>
      </c>
      <c r="H16" s="1"/>
      <c r="I16" s="1"/>
      <c r="J16" s="2"/>
      <c r="K16" s="2">
        <v>0.02</v>
      </c>
      <c r="L16" s="1"/>
      <c r="N16" s="2"/>
      <c r="O16" s="2">
        <f>EBF31A_production_rev_3_13[[#This Row],[J$]]*EBF31A_production_rev_3_13[[#This Row],[Qty]]</f>
        <v>0.02</v>
      </c>
      <c r="P16" s="2">
        <f>EBF31A_production_rev_3_13[[#This Row],[D$]]*EBF31A_production_rev_3_13[[#This Row],[Qty]]</f>
        <v>0</v>
      </c>
      <c r="Q16" s="2">
        <f>EBF31A_production_rev_3_13[[#This Row],[F$]]*EBF31A_production_rev_3_13[[#This Row],[Qty]]</f>
        <v>0</v>
      </c>
      <c r="R16" s="2">
        <f>EBF31A_production_rev_3_13[[#This Row],[B$]]*EBF31A_production_rev_3_13[[#This Row],[Qty]]</f>
        <v>0</v>
      </c>
    </row>
    <row r="17" spans="1:19" x14ac:dyDescent="0.25">
      <c r="A17">
        <v>1</v>
      </c>
      <c r="B17" s="1" t="s">
        <v>59</v>
      </c>
      <c r="C17" s="1" t="s">
        <v>24</v>
      </c>
      <c r="D17" s="1" t="s">
        <v>25</v>
      </c>
      <c r="E17" s="1" t="s">
        <v>60</v>
      </c>
      <c r="F17" s="1" t="s">
        <v>27</v>
      </c>
      <c r="G17" s="5">
        <v>690822</v>
      </c>
      <c r="H17" s="1"/>
      <c r="I17" s="1"/>
      <c r="J17" s="2"/>
      <c r="K17" s="2">
        <v>0.02</v>
      </c>
      <c r="L17" s="1"/>
      <c r="N17" s="2"/>
      <c r="O17" s="2">
        <f>EBF31A_production_rev_3_13[[#This Row],[J$]]*EBF31A_production_rev_3_13[[#This Row],[Qty]]</f>
        <v>0.02</v>
      </c>
      <c r="P17" s="2">
        <f>EBF31A_production_rev_3_13[[#This Row],[D$]]*EBF31A_production_rev_3_13[[#This Row],[Qty]]</f>
        <v>0</v>
      </c>
      <c r="Q17" s="2">
        <f>EBF31A_production_rev_3_13[[#This Row],[F$]]*EBF31A_production_rev_3_13[[#This Row],[Qty]]</f>
        <v>0</v>
      </c>
      <c r="R17" s="2">
        <f>EBF31A_production_rev_3_13[[#This Row],[B$]]*EBF31A_production_rev_3_13[[#This Row],[Qty]]</f>
        <v>0</v>
      </c>
    </row>
    <row r="18" spans="1:19" x14ac:dyDescent="0.25">
      <c r="A18">
        <v>1</v>
      </c>
      <c r="B18" s="1" t="s">
        <v>61</v>
      </c>
      <c r="C18" s="1" t="s">
        <v>62</v>
      </c>
      <c r="D18" s="1" t="s">
        <v>63</v>
      </c>
      <c r="E18" s="1" t="s">
        <v>64</v>
      </c>
      <c r="F18" s="1" t="s">
        <v>8</v>
      </c>
      <c r="G18" s="1"/>
      <c r="H18" s="1"/>
      <c r="I18" s="1"/>
      <c r="J18" s="2" t="s">
        <v>112</v>
      </c>
      <c r="K18" s="2"/>
      <c r="L18" s="1"/>
      <c r="N18" s="2">
        <v>1.03</v>
      </c>
      <c r="O18" s="2">
        <f>EBF31A_production_rev_3_13[[#This Row],[J$]]*EBF31A_production_rev_3_13[[#This Row],[Qty]]</f>
        <v>0</v>
      </c>
      <c r="P18" s="2">
        <f>EBF31A_production_rev_3_13[[#This Row],[D$]]*EBF31A_production_rev_3_13[[#This Row],[Qty]]</f>
        <v>0</v>
      </c>
      <c r="Q18" s="2">
        <f>EBF31A_production_rev_3_13[[#This Row],[F$]]*EBF31A_production_rev_3_13[[#This Row],[Qty]]</f>
        <v>0</v>
      </c>
      <c r="R18" s="2">
        <f>EBF31A_production_rev_3_13[[#This Row],[B$]]*EBF31A_production_rev_3_13[[#This Row],[Qty]]</f>
        <v>1.03</v>
      </c>
    </row>
    <row r="19" spans="1:19" x14ac:dyDescent="0.25">
      <c r="A19">
        <v>1</v>
      </c>
      <c r="B19" s="1" t="s">
        <v>65</v>
      </c>
      <c r="C19" s="1" t="s">
        <v>66</v>
      </c>
      <c r="D19" s="1" t="s">
        <v>66</v>
      </c>
      <c r="E19" s="1" t="s">
        <v>67</v>
      </c>
      <c r="F19" s="1" t="s">
        <v>68</v>
      </c>
      <c r="G19" s="1"/>
      <c r="H19" s="1"/>
      <c r="I19" s="1"/>
      <c r="J19" s="2"/>
      <c r="K19" s="2"/>
      <c r="L19" s="1"/>
      <c r="M19" s="2">
        <v>1.1200000000000001</v>
      </c>
      <c r="N19" s="2"/>
      <c r="O19" s="2">
        <f>EBF31A_production_rev_3_13[[#This Row],[J$]]*EBF31A_production_rev_3_13[[#This Row],[Qty]]</f>
        <v>0</v>
      </c>
      <c r="P19" s="2">
        <f>EBF31A_production_rev_3_13[[#This Row],[D$]]*EBF31A_production_rev_3_13[[#This Row],[Qty]]</f>
        <v>0</v>
      </c>
      <c r="Q19" s="2">
        <f>EBF31A_production_rev_3_13[[#This Row],[F$]]*EBF31A_production_rev_3_13[[#This Row],[Qty]]</f>
        <v>1.1200000000000001</v>
      </c>
      <c r="R19" s="2">
        <f>EBF31A_production_rev_3_13[[#This Row],[B$]]*EBF31A_production_rev_3_13[[#This Row],[Qty]]</f>
        <v>0</v>
      </c>
    </row>
    <row r="20" spans="1:19" x14ac:dyDescent="0.25">
      <c r="A20">
        <v>1</v>
      </c>
      <c r="B20" s="1" t="s">
        <v>70</v>
      </c>
      <c r="C20" s="1" t="s">
        <v>71</v>
      </c>
      <c r="D20" s="1" t="s">
        <v>72</v>
      </c>
      <c r="E20" s="1" t="s">
        <v>73</v>
      </c>
      <c r="F20" s="1" t="s">
        <v>74</v>
      </c>
      <c r="G20">
        <v>101187</v>
      </c>
      <c r="H20" s="1"/>
      <c r="I20" s="1"/>
      <c r="J20" s="2"/>
      <c r="K20" s="2">
        <v>0.69</v>
      </c>
      <c r="L20" s="1"/>
      <c r="N20" s="2"/>
      <c r="O20" s="2">
        <f>EBF31A_production_rev_3_13[[#This Row],[J$]]*EBF31A_production_rev_3_13[[#This Row],[Qty]]</f>
        <v>0.69</v>
      </c>
      <c r="P20" s="2">
        <f>EBF31A_production_rev_3_13[[#This Row],[D$]]*EBF31A_production_rev_3_13[[#This Row],[Qty]]</f>
        <v>0</v>
      </c>
      <c r="Q20" s="2">
        <f>EBF31A_production_rev_3_13[[#This Row],[F$]]*EBF31A_production_rev_3_13[[#This Row],[Qty]]</f>
        <v>0</v>
      </c>
      <c r="R20" s="2">
        <f>EBF31A_production_rev_3_13[[#This Row],[B$]]*EBF31A_production_rev_3_13[[#This Row],[Qty]]</f>
        <v>0</v>
      </c>
    </row>
    <row r="21" spans="1:19" x14ac:dyDescent="0.25">
      <c r="A21">
        <v>1</v>
      </c>
      <c r="B21" s="1" t="s">
        <v>75</v>
      </c>
      <c r="C21" s="1" t="s">
        <v>75</v>
      </c>
      <c r="D21" s="1" t="s">
        <v>76</v>
      </c>
      <c r="E21" s="1" t="s">
        <v>77</v>
      </c>
      <c r="F21" s="1" t="s">
        <v>78</v>
      </c>
      <c r="G21">
        <v>23683</v>
      </c>
      <c r="H21" s="1"/>
      <c r="I21" s="1"/>
      <c r="J21" s="2"/>
      <c r="K21" s="2">
        <v>0.17</v>
      </c>
      <c r="L21" s="1"/>
      <c r="N21" s="2"/>
      <c r="O21" s="2">
        <f>EBF31A_production_rev_3_13[[#This Row],[J$]]*EBF31A_production_rev_3_13[[#This Row],[Qty]]</f>
        <v>0.17</v>
      </c>
      <c r="P21" s="2">
        <f>EBF31A_production_rev_3_13[[#This Row],[D$]]*EBF31A_production_rev_3_13[[#This Row],[Qty]]</f>
        <v>0</v>
      </c>
      <c r="Q21" s="2">
        <f>EBF31A_production_rev_3_13[[#This Row],[F$]]*EBF31A_production_rev_3_13[[#This Row],[Qty]]</f>
        <v>0</v>
      </c>
      <c r="R21" s="2">
        <f>EBF31A_production_rev_3_13[[#This Row],[B$]]*EBF31A_production_rev_3_13[[#This Row],[Qty]]</f>
        <v>0</v>
      </c>
    </row>
    <row r="22" spans="1:19" x14ac:dyDescent="0.25">
      <c r="A22">
        <v>1</v>
      </c>
      <c r="B22" s="1" t="s">
        <v>79</v>
      </c>
      <c r="C22" s="1" t="s">
        <v>80</v>
      </c>
      <c r="D22" s="1" t="s">
        <v>80</v>
      </c>
      <c r="E22" s="1" t="s">
        <v>81</v>
      </c>
      <c r="F22" s="1" t="s">
        <v>82</v>
      </c>
      <c r="G22" s="1"/>
      <c r="H22" s="1"/>
      <c r="I22" s="1"/>
      <c r="J22" s="2" t="s">
        <v>111</v>
      </c>
      <c r="K22" s="2"/>
      <c r="L22" s="1"/>
      <c r="N22" s="2">
        <v>0.01</v>
      </c>
      <c r="O22" s="2">
        <f>EBF31A_production_rev_3_13[[#This Row],[J$]]*EBF31A_production_rev_3_13[[#This Row],[Qty]]</f>
        <v>0</v>
      </c>
      <c r="P22" s="2">
        <f>EBF31A_production_rev_3_13[[#This Row],[D$]]*EBF31A_production_rev_3_13[[#This Row],[Qty]]</f>
        <v>0</v>
      </c>
      <c r="Q22" s="2">
        <f>EBF31A_production_rev_3_13[[#This Row],[F$]]*EBF31A_production_rev_3_13[[#This Row],[Qty]]</f>
        <v>0</v>
      </c>
      <c r="R22" s="2">
        <f>EBF31A_production_rev_3_13[[#This Row],[B$]]*EBF31A_production_rev_3_13[[#This Row],[Qty]]</f>
        <v>0.01</v>
      </c>
    </row>
    <row r="23" spans="1:19" x14ac:dyDescent="0.25">
      <c r="A23">
        <v>1</v>
      </c>
      <c r="B23" s="1" t="s">
        <v>83</v>
      </c>
      <c r="C23" s="1" t="s">
        <v>84</v>
      </c>
      <c r="D23" s="1" t="s">
        <v>85</v>
      </c>
      <c r="E23" s="1" t="s">
        <v>86</v>
      </c>
      <c r="F23" s="1" t="s">
        <v>87</v>
      </c>
      <c r="G23">
        <v>2168149</v>
      </c>
      <c r="H23" s="1"/>
      <c r="I23" s="1"/>
      <c r="J23" s="2"/>
      <c r="K23" s="2">
        <v>0.99</v>
      </c>
      <c r="L23" s="1"/>
      <c r="N23" s="2"/>
      <c r="O23" s="2">
        <f>EBF31A_production_rev_3_13[[#This Row],[J$]]*EBF31A_production_rev_3_13[[#This Row],[Qty]]</f>
        <v>0.99</v>
      </c>
      <c r="P23" s="2">
        <f>EBF31A_production_rev_3_13[[#This Row],[D$]]*EBF31A_production_rev_3_13[[#This Row],[Qty]]</f>
        <v>0</v>
      </c>
      <c r="Q23" s="2">
        <f>EBF31A_production_rev_3_13[[#This Row],[F$]]*EBF31A_production_rev_3_13[[#This Row],[Qty]]</f>
        <v>0</v>
      </c>
      <c r="R23" s="2">
        <f>EBF31A_production_rev_3_13[[#This Row],[B$]]*EBF31A_production_rev_3_13[[#This Row],[Qty]]</f>
        <v>0</v>
      </c>
    </row>
    <row r="24" spans="1:19" x14ac:dyDescent="0.25">
      <c r="A24">
        <v>1</v>
      </c>
      <c r="B24" s="1" t="s">
        <v>88</v>
      </c>
      <c r="C24" s="1" t="s">
        <v>89</v>
      </c>
      <c r="D24" s="1" t="s">
        <v>90</v>
      </c>
      <c r="E24" s="1" t="s">
        <v>91</v>
      </c>
      <c r="F24" s="1" t="s">
        <v>92</v>
      </c>
      <c r="G24">
        <v>33048</v>
      </c>
      <c r="H24" s="1"/>
      <c r="I24" s="1"/>
      <c r="J24" s="2"/>
      <c r="K24" s="2">
        <v>0.35</v>
      </c>
      <c r="L24" s="1"/>
      <c r="N24" s="2"/>
      <c r="O24" s="2">
        <f>EBF31A_production_rev_3_13[[#This Row],[J$]]*EBF31A_production_rev_3_13[[#This Row],[Qty]]</f>
        <v>0.35</v>
      </c>
      <c r="P24" s="2">
        <f>EBF31A_production_rev_3_13[[#This Row],[D$]]*EBF31A_production_rev_3_13[[#This Row],[Qty]]</f>
        <v>0</v>
      </c>
      <c r="Q24" s="2">
        <f>EBF31A_production_rev_3_13[[#This Row],[F$]]*EBF31A_production_rev_3_13[[#This Row],[Qty]]</f>
        <v>0</v>
      </c>
      <c r="R24" s="2">
        <f>EBF31A_production_rev_3_13[[#This Row],[B$]]*EBF31A_production_rev_3_13[[#This Row],[Qty]]</f>
        <v>0</v>
      </c>
    </row>
    <row r="25" spans="1:19" x14ac:dyDescent="0.25">
      <c r="A25">
        <v>1</v>
      </c>
      <c r="B25" s="1" t="s">
        <v>93</v>
      </c>
      <c r="C25" s="1" t="s">
        <v>113</v>
      </c>
      <c r="D25" s="1" t="s">
        <v>90</v>
      </c>
      <c r="E25" s="1" t="s">
        <v>95</v>
      </c>
      <c r="F25" s="1" t="s">
        <v>96</v>
      </c>
      <c r="G25">
        <v>181841</v>
      </c>
      <c r="H25" s="1"/>
      <c r="I25" s="1"/>
      <c r="J25" s="2"/>
      <c r="K25" s="2">
        <v>0.35</v>
      </c>
      <c r="L25" s="1"/>
      <c r="N25" s="2"/>
      <c r="O25" s="2">
        <f>EBF31A_production_rev_3_13[[#This Row],[J$]]*EBF31A_production_rev_3_13[[#This Row],[Qty]]</f>
        <v>0.35</v>
      </c>
      <c r="P25" s="2">
        <f>EBF31A_production_rev_3_13[[#This Row],[D$]]*EBF31A_production_rev_3_13[[#This Row],[Qty]]</f>
        <v>0</v>
      </c>
      <c r="Q25" s="2">
        <f>EBF31A_production_rev_3_13[[#This Row],[F$]]*EBF31A_production_rev_3_13[[#This Row],[Qty]]</f>
        <v>0</v>
      </c>
      <c r="R25" s="2">
        <f>EBF31A_production_rev_3_13[[#This Row],[B$]]*EBF31A_production_rev_3_13[[#This Row],[Qty]]</f>
        <v>0</v>
      </c>
    </row>
    <row r="26" spans="1:19" x14ac:dyDescent="0.25">
      <c r="A26">
        <v>1</v>
      </c>
      <c r="B26" s="1"/>
      <c r="C26" s="1" t="s">
        <v>104</v>
      </c>
      <c r="D26" s="1" t="s">
        <v>105</v>
      </c>
      <c r="E26" s="1" t="s">
        <v>106</v>
      </c>
      <c r="F26" s="1" t="s">
        <v>104</v>
      </c>
      <c r="G26">
        <v>112214</v>
      </c>
      <c r="H26" s="1"/>
      <c r="I26" s="1"/>
      <c r="J26" s="2"/>
      <c r="K26" s="2">
        <v>0.11</v>
      </c>
      <c r="L26" s="1"/>
      <c r="N26" s="2"/>
      <c r="O26" s="2">
        <f>EBF31A_production_rev_3_13[[#This Row],[J$]]*EBF31A_production_rev_3_13[[#This Row],[Qty]]</f>
        <v>0.11</v>
      </c>
      <c r="P26" s="2">
        <f>EBF31A_production_rev_3_13[[#This Row],[D$]]*EBF31A_production_rev_3_13[[#This Row],[Qty]]</f>
        <v>0</v>
      </c>
      <c r="Q26" s="2">
        <f>EBF31A_production_rev_3_13[[#This Row],[F$]]*EBF31A_production_rev_3_13[[#This Row],[Qty]]</f>
        <v>0</v>
      </c>
      <c r="R26" s="2">
        <f>EBF31A_production_rev_3_13[[#This Row],[B$]]*EBF31A_production_rev_3_13[[#This Row],[Qty]]</f>
        <v>0</v>
      </c>
    </row>
    <row r="28" spans="1:19" x14ac:dyDescent="0.25">
      <c r="O28" s="4">
        <f>SUM(O2:O27)</f>
        <v>5.77</v>
      </c>
      <c r="P28" s="4">
        <f t="shared" ref="P28:R28" si="0">SUM(P2:P27)</f>
        <v>0.86</v>
      </c>
      <c r="Q28" s="4">
        <f t="shared" si="0"/>
        <v>1.1200000000000001</v>
      </c>
      <c r="R28" s="4">
        <f t="shared" si="0"/>
        <v>1.04</v>
      </c>
      <c r="S28" s="6">
        <f>SUM(O28:R28)</f>
        <v>8.7899999999999991</v>
      </c>
    </row>
    <row r="29" spans="1:19" x14ac:dyDescent="0.25">
      <c r="R29" s="7">
        <v>0.2</v>
      </c>
      <c r="S29" s="4">
        <f>R29*S28</f>
        <v>1.758</v>
      </c>
    </row>
    <row r="30" spans="1:19" x14ac:dyDescent="0.25">
      <c r="P30" t="s">
        <v>121</v>
      </c>
      <c r="S30" s="6">
        <f>SUM(S28:S29)</f>
        <v>10.547999999999998</v>
      </c>
    </row>
    <row r="32" spans="1:19" x14ac:dyDescent="0.25">
      <c r="P32" t="s">
        <v>122</v>
      </c>
      <c r="S32">
        <v>23.85</v>
      </c>
    </row>
    <row r="33" spans="16:19" x14ac:dyDescent="0.25">
      <c r="R33" s="7">
        <v>0.2</v>
      </c>
      <c r="S33" s="8">
        <f>R33*S32</f>
        <v>4.7700000000000005</v>
      </c>
    </row>
    <row r="34" spans="16:19" x14ac:dyDescent="0.25">
      <c r="P34" t="s">
        <v>125</v>
      </c>
      <c r="S34">
        <f>SUM(S32:S33)</f>
        <v>28.62</v>
      </c>
    </row>
    <row r="36" spans="16:19" x14ac:dyDescent="0.25">
      <c r="P36" t="s">
        <v>123</v>
      </c>
      <c r="S36" s="4">
        <f>S34+S30</f>
        <v>39.167999999999999</v>
      </c>
    </row>
    <row r="37" spans="16:19" x14ac:dyDescent="0.25">
      <c r="P37" t="s">
        <v>124</v>
      </c>
      <c r="R37" s="7">
        <v>0.1</v>
      </c>
      <c r="S37" s="4">
        <f>R37*S36</f>
        <v>3.9168000000000003</v>
      </c>
    </row>
    <row r="39" spans="16:19" x14ac:dyDescent="0.25">
      <c r="P39" t="s">
        <v>126</v>
      </c>
      <c r="S39" s="4">
        <f>SUM(S36:S38)</f>
        <v>43.084800000000001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031E-1543-4739-9245-312C84264B57}">
  <sheetPr>
    <pageSetUpPr fitToPage="1"/>
  </sheetPr>
  <dimension ref="A1:L26"/>
  <sheetViews>
    <sheetView workbookViewId="0">
      <selection activeCell="L19" sqref="L19"/>
    </sheetView>
  </sheetViews>
  <sheetFormatPr defaultRowHeight="15" x14ac:dyDescent="0.25"/>
  <cols>
    <col min="1" max="1" width="6.42578125" bestFit="1" customWidth="1"/>
    <col min="2" max="2" width="22" bestFit="1" customWidth="1"/>
    <col min="3" max="3" width="36.28515625" bestFit="1" customWidth="1"/>
    <col min="4" max="4" width="27.7109375" bestFit="1" customWidth="1"/>
    <col min="5" max="5" width="26" bestFit="1" customWidth="1"/>
    <col min="6" max="6" width="38.5703125" bestFit="1" customWidth="1"/>
    <col min="7" max="7" width="9.85546875" bestFit="1" customWidth="1"/>
    <col min="8" max="8" width="14.85546875" bestFit="1" customWidth="1"/>
    <col min="9" max="10" width="14.85546875" customWidth="1"/>
    <col min="11" max="11" width="17.28515625" bestFit="1" customWidth="1"/>
    <col min="12" max="12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  <c r="H1" t="s">
        <v>7</v>
      </c>
      <c r="I1" t="s">
        <v>100</v>
      </c>
      <c r="J1" t="s">
        <v>101</v>
      </c>
      <c r="K1" t="s">
        <v>102</v>
      </c>
      <c r="L1" t="s">
        <v>6</v>
      </c>
    </row>
    <row r="2" spans="1:12" x14ac:dyDescent="0.25">
      <c r="A2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/>
      <c r="H2" s="1" t="s">
        <v>8</v>
      </c>
      <c r="I2" s="1"/>
      <c r="J2" s="1"/>
      <c r="K2" s="1"/>
      <c r="L2" s="1" t="s">
        <v>8</v>
      </c>
    </row>
    <row r="3" spans="1:12" x14ac:dyDescent="0.25">
      <c r="A3">
        <v>2</v>
      </c>
      <c r="B3" s="1" t="s">
        <v>8</v>
      </c>
      <c r="C3" s="1" t="s">
        <v>13</v>
      </c>
      <c r="D3" s="1" t="s">
        <v>14</v>
      </c>
      <c r="E3" s="1" t="s">
        <v>15</v>
      </c>
      <c r="F3" s="1" t="s">
        <v>16</v>
      </c>
      <c r="G3" s="1"/>
      <c r="H3" s="1" t="s">
        <v>8</v>
      </c>
      <c r="I3" s="1"/>
      <c r="J3" s="1"/>
      <c r="K3" s="1"/>
      <c r="L3" s="1" t="s">
        <v>8</v>
      </c>
    </row>
    <row r="4" spans="1:12" x14ac:dyDescent="0.25">
      <c r="A4">
        <v>1</v>
      </c>
      <c r="B4" s="1" t="s">
        <v>17</v>
      </c>
      <c r="C4" s="1" t="s">
        <v>18</v>
      </c>
      <c r="D4" s="1" t="s">
        <v>19</v>
      </c>
      <c r="E4" s="1" t="s">
        <v>97</v>
      </c>
      <c r="F4" s="1" t="s">
        <v>20</v>
      </c>
      <c r="G4" s="1"/>
      <c r="H4" s="1" t="s">
        <v>8</v>
      </c>
      <c r="I4" s="1"/>
      <c r="J4" s="1"/>
      <c r="K4" s="1"/>
      <c r="L4" s="1" t="s">
        <v>8</v>
      </c>
    </row>
    <row r="5" spans="1:12" x14ac:dyDescent="0.25">
      <c r="A5">
        <v>4</v>
      </c>
      <c r="B5" s="1" t="s">
        <v>21</v>
      </c>
      <c r="C5" s="1" t="s">
        <v>18</v>
      </c>
      <c r="D5" s="1" t="s">
        <v>19</v>
      </c>
      <c r="E5" s="1" t="s">
        <v>22</v>
      </c>
      <c r="F5" s="1" t="s">
        <v>20</v>
      </c>
      <c r="G5" s="1"/>
      <c r="H5" s="1" t="s">
        <v>8</v>
      </c>
      <c r="I5" s="1"/>
      <c r="J5" s="1"/>
      <c r="K5" s="1"/>
      <c r="L5" s="1" t="s">
        <v>8</v>
      </c>
    </row>
    <row r="6" spans="1:12" x14ac:dyDescent="0.25">
      <c r="A6">
        <v>4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/>
      <c r="H6" s="1" t="s">
        <v>8</v>
      </c>
      <c r="I6" s="1"/>
      <c r="J6" s="1"/>
      <c r="K6" s="1"/>
      <c r="L6" s="1" t="s">
        <v>8</v>
      </c>
    </row>
    <row r="7" spans="1:12" x14ac:dyDescent="0.25">
      <c r="A7">
        <v>1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/>
      <c r="H7" s="1" t="s">
        <v>8</v>
      </c>
      <c r="I7" s="1"/>
      <c r="J7" s="1"/>
      <c r="K7" s="1"/>
      <c r="L7" s="1" t="s">
        <v>8</v>
      </c>
    </row>
    <row r="8" spans="1:12" x14ac:dyDescent="0.25">
      <c r="A8">
        <v>5</v>
      </c>
      <c r="B8" s="1" t="s">
        <v>33</v>
      </c>
      <c r="C8" s="1" t="s">
        <v>24</v>
      </c>
      <c r="D8" s="1" t="s">
        <v>25</v>
      </c>
      <c r="E8" s="1" t="s">
        <v>34</v>
      </c>
      <c r="F8" s="1" t="s">
        <v>27</v>
      </c>
      <c r="G8" s="1"/>
      <c r="H8" s="1" t="s">
        <v>8</v>
      </c>
      <c r="I8" s="1"/>
      <c r="J8" s="1"/>
      <c r="K8" s="1"/>
      <c r="L8" s="1" t="s">
        <v>8</v>
      </c>
    </row>
    <row r="9" spans="1:12" x14ac:dyDescent="0.25">
      <c r="A9">
        <v>1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/>
      <c r="H9" s="1" t="s">
        <v>8</v>
      </c>
      <c r="I9" s="1"/>
      <c r="J9" s="1"/>
      <c r="K9" s="1"/>
      <c r="L9" s="1" t="s">
        <v>8</v>
      </c>
    </row>
    <row r="10" spans="1:12" x14ac:dyDescent="0.25">
      <c r="A10">
        <v>2</v>
      </c>
      <c r="B10" s="1" t="s">
        <v>40</v>
      </c>
      <c r="C10" s="1" t="s">
        <v>36</v>
      </c>
      <c r="D10" s="1" t="s">
        <v>37</v>
      </c>
      <c r="E10" s="1" t="s">
        <v>41</v>
      </c>
      <c r="F10" s="1" t="s">
        <v>39</v>
      </c>
      <c r="G10" s="1"/>
      <c r="H10" s="1" t="s">
        <v>8</v>
      </c>
      <c r="I10" s="1"/>
      <c r="J10" s="1"/>
      <c r="K10" s="1"/>
      <c r="L10" s="1" t="s">
        <v>8</v>
      </c>
    </row>
    <row r="11" spans="1:12" x14ac:dyDescent="0.25">
      <c r="A11">
        <v>1</v>
      </c>
      <c r="B11" s="1" t="s">
        <v>42</v>
      </c>
      <c r="C11" s="1" t="s">
        <v>42</v>
      </c>
      <c r="D11" s="1" t="s">
        <v>43</v>
      </c>
      <c r="E11" s="1" t="s">
        <v>44</v>
      </c>
      <c r="F11" s="1" t="s">
        <v>45</v>
      </c>
      <c r="G11" s="1"/>
      <c r="H11" s="1" t="s">
        <v>8</v>
      </c>
      <c r="I11" s="1"/>
      <c r="J11" s="1"/>
      <c r="K11" s="1"/>
      <c r="L11" s="1" t="s">
        <v>8</v>
      </c>
    </row>
    <row r="12" spans="1:12" x14ac:dyDescent="0.25">
      <c r="A12">
        <v>1</v>
      </c>
      <c r="B12" s="1" t="s">
        <v>46</v>
      </c>
      <c r="C12" s="1" t="s">
        <v>47</v>
      </c>
      <c r="D12" s="1" t="s">
        <v>48</v>
      </c>
      <c r="E12" s="1" t="s">
        <v>49</v>
      </c>
      <c r="F12" s="1" t="s">
        <v>32</v>
      </c>
      <c r="G12" s="1"/>
      <c r="H12" s="1" t="s">
        <v>8</v>
      </c>
      <c r="I12" s="1"/>
      <c r="J12" s="1"/>
      <c r="K12" s="1"/>
      <c r="L12" s="1" t="s">
        <v>8</v>
      </c>
    </row>
    <row r="13" spans="1:12" x14ac:dyDescent="0.25">
      <c r="A13">
        <v>1</v>
      </c>
      <c r="B13" s="1" t="s">
        <v>50</v>
      </c>
      <c r="C13" s="1" t="s">
        <v>24</v>
      </c>
      <c r="D13" s="1" t="s">
        <v>25</v>
      </c>
      <c r="E13" s="1" t="s">
        <v>51</v>
      </c>
      <c r="F13" s="1" t="s">
        <v>27</v>
      </c>
      <c r="G13" s="1"/>
      <c r="H13" s="1" t="s">
        <v>8</v>
      </c>
      <c r="I13" s="1"/>
      <c r="J13" s="1"/>
      <c r="K13" s="1"/>
      <c r="L13" s="1" t="s">
        <v>8</v>
      </c>
    </row>
    <row r="14" spans="1:12" x14ac:dyDescent="0.25">
      <c r="A14">
        <v>3</v>
      </c>
      <c r="B14" s="1" t="s">
        <v>52</v>
      </c>
      <c r="C14" s="1" t="s">
        <v>24</v>
      </c>
      <c r="D14" s="1" t="s">
        <v>25</v>
      </c>
      <c r="E14" s="1" t="s">
        <v>98</v>
      </c>
      <c r="F14" s="1" t="s">
        <v>27</v>
      </c>
      <c r="G14" s="1"/>
      <c r="H14" s="1" t="s">
        <v>8</v>
      </c>
      <c r="I14" s="1"/>
      <c r="J14" s="1"/>
      <c r="K14" s="1"/>
      <c r="L14" s="1" t="s">
        <v>8</v>
      </c>
    </row>
    <row r="15" spans="1:12" x14ac:dyDescent="0.25">
      <c r="A15">
        <v>3</v>
      </c>
      <c r="B15" s="1" t="s">
        <v>53</v>
      </c>
      <c r="C15" s="1" t="s">
        <v>103</v>
      </c>
      <c r="D15" s="1" t="s">
        <v>54</v>
      </c>
      <c r="E15" s="1" t="s">
        <v>55</v>
      </c>
      <c r="F15" s="1" t="s">
        <v>56</v>
      </c>
      <c r="G15" s="1"/>
      <c r="H15" s="1" t="s">
        <v>8</v>
      </c>
      <c r="I15" s="1"/>
      <c r="J15" s="1"/>
      <c r="K15" s="1"/>
      <c r="L15" s="1" t="s">
        <v>8</v>
      </c>
    </row>
    <row r="16" spans="1:12" x14ac:dyDescent="0.25">
      <c r="A16">
        <v>1</v>
      </c>
      <c r="B16" s="1" t="s">
        <v>57</v>
      </c>
      <c r="C16" s="1" t="s">
        <v>24</v>
      </c>
      <c r="D16" s="1" t="s">
        <v>25</v>
      </c>
      <c r="E16" s="1" t="s">
        <v>58</v>
      </c>
      <c r="F16" s="1" t="s">
        <v>27</v>
      </c>
      <c r="G16" s="1"/>
      <c r="H16" s="1" t="s">
        <v>8</v>
      </c>
      <c r="I16" s="1"/>
      <c r="J16" s="1"/>
      <c r="K16" s="1"/>
      <c r="L16" s="1" t="s">
        <v>8</v>
      </c>
    </row>
    <row r="17" spans="1:12" x14ac:dyDescent="0.25">
      <c r="A17">
        <v>1</v>
      </c>
      <c r="B17" s="1" t="s">
        <v>59</v>
      </c>
      <c r="C17" s="1" t="s">
        <v>24</v>
      </c>
      <c r="D17" s="1" t="s">
        <v>25</v>
      </c>
      <c r="E17" s="1" t="s">
        <v>60</v>
      </c>
      <c r="F17" s="1" t="s">
        <v>27</v>
      </c>
      <c r="G17" s="1"/>
      <c r="H17" s="1" t="s">
        <v>8</v>
      </c>
      <c r="I17" s="1"/>
      <c r="J17" s="1"/>
      <c r="K17" s="1"/>
      <c r="L17" s="1" t="s">
        <v>8</v>
      </c>
    </row>
    <row r="18" spans="1:12" x14ac:dyDescent="0.25">
      <c r="A18">
        <v>1</v>
      </c>
      <c r="B18" s="1" t="s">
        <v>61</v>
      </c>
      <c r="C18" s="1" t="s">
        <v>62</v>
      </c>
      <c r="D18" s="1" t="s">
        <v>63</v>
      </c>
      <c r="E18" s="1" t="s">
        <v>64</v>
      </c>
      <c r="F18" s="1" t="s">
        <v>8</v>
      </c>
      <c r="G18" s="1"/>
      <c r="H18" s="1" t="s">
        <v>8</v>
      </c>
      <c r="I18" s="1"/>
      <c r="J18" s="1"/>
      <c r="K18" s="1"/>
      <c r="L18" s="1" t="s">
        <v>8</v>
      </c>
    </row>
    <row r="19" spans="1:12" x14ac:dyDescent="0.25">
      <c r="A19">
        <v>1</v>
      </c>
      <c r="B19" s="1" t="s">
        <v>65</v>
      </c>
      <c r="C19" s="1" t="s">
        <v>66</v>
      </c>
      <c r="D19" s="1" t="s">
        <v>66</v>
      </c>
      <c r="E19" s="1" t="s">
        <v>67</v>
      </c>
      <c r="F19" s="1" t="s">
        <v>68</v>
      </c>
      <c r="G19" s="1"/>
      <c r="H19" s="1" t="s">
        <v>69</v>
      </c>
      <c r="I19" s="1"/>
      <c r="J19" s="1"/>
      <c r="K19" s="1"/>
      <c r="L19" s="1"/>
    </row>
    <row r="20" spans="1:12" x14ac:dyDescent="0.25">
      <c r="A20">
        <v>1</v>
      </c>
      <c r="B20" s="1" t="s">
        <v>70</v>
      </c>
      <c r="C20" s="1" t="s">
        <v>71</v>
      </c>
      <c r="D20" s="1" t="s">
        <v>72</v>
      </c>
      <c r="E20" s="1" t="s">
        <v>73</v>
      </c>
      <c r="F20" s="1" t="s">
        <v>74</v>
      </c>
      <c r="G20" s="1"/>
      <c r="H20" s="1"/>
      <c r="I20" s="1"/>
      <c r="J20" s="1"/>
      <c r="K20" s="1"/>
      <c r="L20" s="1" t="s">
        <v>8</v>
      </c>
    </row>
    <row r="21" spans="1:12" x14ac:dyDescent="0.25">
      <c r="A21">
        <v>1</v>
      </c>
      <c r="B21" s="1" t="s">
        <v>75</v>
      </c>
      <c r="C21" s="1" t="s">
        <v>75</v>
      </c>
      <c r="D21" s="1" t="s">
        <v>76</v>
      </c>
      <c r="E21" s="1" t="s">
        <v>77</v>
      </c>
      <c r="F21" s="1" t="s">
        <v>78</v>
      </c>
      <c r="G21" s="1"/>
      <c r="H21" s="1"/>
      <c r="I21" s="1"/>
      <c r="J21" s="1"/>
      <c r="K21" s="1"/>
      <c r="L21" s="1" t="s">
        <v>8</v>
      </c>
    </row>
    <row r="22" spans="1:12" x14ac:dyDescent="0.25">
      <c r="A22">
        <v>1</v>
      </c>
      <c r="B22" s="1" t="s">
        <v>79</v>
      </c>
      <c r="C22" s="1" t="s">
        <v>80</v>
      </c>
      <c r="D22" s="1" t="s">
        <v>80</v>
      </c>
      <c r="E22" s="1" t="s">
        <v>81</v>
      </c>
      <c r="F22" s="1" t="s">
        <v>82</v>
      </c>
      <c r="G22" s="1"/>
      <c r="H22" s="1"/>
      <c r="I22" s="1"/>
      <c r="J22" s="1"/>
      <c r="K22" s="1"/>
      <c r="L22" s="1" t="s">
        <v>8</v>
      </c>
    </row>
    <row r="23" spans="1:12" x14ac:dyDescent="0.25">
      <c r="A23">
        <v>1</v>
      </c>
      <c r="B23" s="1" t="s">
        <v>83</v>
      </c>
      <c r="C23" s="1" t="s">
        <v>84</v>
      </c>
      <c r="D23" s="1" t="s">
        <v>85</v>
      </c>
      <c r="E23" s="1" t="s">
        <v>86</v>
      </c>
      <c r="F23" s="1" t="s">
        <v>87</v>
      </c>
      <c r="G23" s="1"/>
      <c r="H23" s="1"/>
      <c r="I23" s="1"/>
      <c r="J23" s="1"/>
      <c r="K23" s="1"/>
      <c r="L23" s="1" t="s">
        <v>8</v>
      </c>
    </row>
    <row r="24" spans="1:12" x14ac:dyDescent="0.25">
      <c r="A24">
        <v>1</v>
      </c>
      <c r="B24" s="1" t="s">
        <v>88</v>
      </c>
      <c r="C24" s="1" t="s">
        <v>89</v>
      </c>
      <c r="D24" s="1" t="s">
        <v>90</v>
      </c>
      <c r="E24" s="1" t="s">
        <v>91</v>
      </c>
      <c r="F24" s="1" t="s">
        <v>92</v>
      </c>
      <c r="G24" s="1"/>
      <c r="H24" s="1"/>
      <c r="I24" s="1"/>
      <c r="J24" s="1"/>
      <c r="K24" s="1"/>
      <c r="L24" s="1" t="s">
        <v>8</v>
      </c>
    </row>
    <row r="25" spans="1:12" x14ac:dyDescent="0.25">
      <c r="A25">
        <v>1</v>
      </c>
      <c r="B25" s="1" t="s">
        <v>93</v>
      </c>
      <c r="C25" s="1" t="s">
        <v>94</v>
      </c>
      <c r="D25" s="1" t="s">
        <v>90</v>
      </c>
      <c r="E25" s="1" t="s">
        <v>95</v>
      </c>
      <c r="F25" s="1" t="s">
        <v>96</v>
      </c>
      <c r="G25" s="1"/>
      <c r="H25" s="1"/>
      <c r="I25" s="1"/>
      <c r="J25" s="1"/>
      <c r="K25" s="1"/>
      <c r="L25" s="1" t="s">
        <v>8</v>
      </c>
    </row>
    <row r="26" spans="1:12" x14ac:dyDescent="0.25">
      <c r="A26">
        <v>1</v>
      </c>
      <c r="B26" s="1"/>
      <c r="C26" s="1" t="s">
        <v>104</v>
      </c>
      <c r="D26" s="1" t="s">
        <v>105</v>
      </c>
      <c r="E26" s="1" t="s">
        <v>106</v>
      </c>
      <c r="F26" s="1" t="s">
        <v>104</v>
      </c>
      <c r="G26" s="1"/>
      <c r="H26" s="1"/>
      <c r="I26" s="1"/>
      <c r="J26" s="1"/>
      <c r="K26" s="1"/>
      <c r="L26" s="1"/>
    </row>
  </sheetData>
  <pageMargins left="0.7" right="0.7" top="0.75" bottom="0.75" header="0.3" footer="0.3"/>
  <pageSetup scale="77" orientation="landscape" horizontalDpi="4294967293" vertic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U 5 O T T c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U 5 O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T k 0 2 B P n q w h Q E A A G 8 F A A A T A B w A R m 9 y b X V s Y X M v U 2 V j d G l v b j E u b S C i G A A o o B Q A A A A A A A A A A A A A A A A A A A A A A A A A A A D t k s 9 P 2 z A U x + + V + j 8 8 u Z d U S q M 5 H Q h R 5 d C l q Z j G Q i E F D g R V n v N W o j l 2 Z T v V q o r / H Z c U A U q R d t w B X 5 7 9 + T 6 / X 3 o G u S 2 V h K y x d N T t d D v m g W k s o E e S b 9 M h H c N K q 6 J u / D S u Y Q i U Q A Q C b b c D 7 m S q 1 h w d i c 0 6 m C h e V y i t N y 0 F B r G S 1 j 2 M R + L T / N q g N n m W z M 8 W a f 7 i Z 3 J k S 4 F 5 k 2 p v Y A A 3 w 4 A O w i / 0 h N I w z D 8 o J K A B N 2 v S 9 + 8 m K M q q t K g j M i I + x E r U l T Q R p T 4 k k q u i l M u I h k e h D 5 e 1 s p j Z j c D o 9 R q k S u J 9 3 2 8 a 6 p G Z V p X T C j h D V r i q d / 3 O 2 S / n u F f 2 3 G t 6 9 + F u z 8 d C Z J w J p k 1 k d f 0 2 Z P z A 5 N J F n G 9 W + B p u r p k 0 v 5 W u m o p 3 o v E O 5 P e 3 W 3 J p N 6 6 1 7 9 I e f w 1 2 j o 8 + b M k N E z U 6 b B 0 A i 3 / t M 5 3 g u u R t P G P 8 D 1 s e 4 t q a A 0 E M 1 + V q N + 6 W 9 n P a R r O 0 x S 7 i x X R 8 l S b n 5 + 3 K n Z Y m t + O r H 6 1 f 7 8 B j v 9 s p 5 c E p / u O y g h f 2 P x f 2 c 2 H / g 4 V 9 A l B L A Q I t A B Q A A g A I A F O T k 0 3 B 0 n Y Y p w A A A P g A A A A S A A A A A A A A A A A A A A A A A A A A A A B D b 2 5 m a W c v U G F j a 2 F n Z S 5 4 b W x Q S w E C L Q A U A A I A C A B T k 5 N N D 8 r p q 6 Q A A A D p A A A A E w A A A A A A A A A A A A A A A A D z A A A A W 0 N v b n R l b n R f V H l w Z X N d L n h t b F B L A Q I t A B Q A A g A I A F O T k 0 2 B P n q w h Q E A A G 8 F A A A T A A A A A A A A A A A A A A A A A O Q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d A A A A A A A A 6 B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k Y z M U E l M j B w c m 9 k d W N 0 a W 9 u J T I w c m V 2 J T I w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k Y z M U F f c H J v Z H V j d G l v b l 9 y Z X Z f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A x O j A 1 O j I 0 L j Q y N T U 3 O T F a I i A v P j x F b n R y e S B U e X B l P S J G a W x s Q 2 9 s d W 1 u V H l w Z X M i I F Z h b H V l P S J z Q X d Z R 0 J n W U d C Z 1 l E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T U Y m c X V v d D s s J n F 1 b 3 Q 7 T V B O J n F 1 b 3 Q 7 L C Z x d W 9 0 O 0 9 D X 0 Z B U k 5 F T E w m c X V v d D s s J n F 1 b 3 Q 7 T 0 N f T k V X Q V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J G M z F B I H B y b 2 R 1 Y 3 R p b 2 4 g c m V 2 I D M g M S 9 D a G F u Z 2 V k I F R 5 c G U u e 1 F 0 e S w w f S Z x d W 9 0 O y w m c X V v d D t T Z W N 0 a W 9 u M S 9 F Q k Y z M U E g c H J v Z H V j d G l v b i B y Z X Y g M y A x L 0 N o Y W 5 n Z W Q g V H l w Z S 5 7 V m F s d W U s M X 0 m c X V v d D s s J n F 1 b 3 Q 7 U 2 V j d G l v b j E v R U J G M z F B I H B y b 2 R 1 Y 3 R p b 2 4 g c m V 2 I D M g M S 9 D a G F u Z 2 V k I F R 5 c G U u e 0 R l d m l j Z S w y f S Z x d W 9 0 O y w m c X V v d D t T Z W N 0 a W 9 u M S 9 F Q k Y z M U E g c H J v Z H V j d G l v b i B y Z X Y g M y A x L 0 N o Y W 5 n Z W Q g V H l w Z S 5 7 U G F j a 2 F n Z S w z f S Z x d W 9 0 O y w m c X V v d D t T Z W N 0 a W 9 u M S 9 F Q k Y z M U E g c H J v Z H V j d G l v b i B y Z X Y g M y A x L 0 N o Y W 5 n Z W Q g V H l w Z S 5 7 U G F y d H M s N H 0 m c X V v d D s s J n F 1 b 3 Q 7 U 2 V j d G l v b j E v R U J G M z F B I H B y b 2 R 1 Y 3 R p b 2 4 g c m V 2 I D M g M S 9 D a G F u Z 2 V k I F R 5 c G U u e 0 R l c 2 N y a X B 0 a W 9 u L D V 9 J n F 1 b 3 Q 7 L C Z x d W 9 0 O 1 N l Y 3 R p b 2 4 x L 0 V C R j M x Q S B w c m 9 k d W N 0 a W 9 u I H J l d i A z I D E v Q 2 h h b m d l Z C B U e X B l L n t N R i w 2 f S Z x d W 9 0 O y w m c X V v d D t T Z W N 0 a W 9 u M S 9 F Q k Y z M U E g c H J v Z H V j d G l v b i B y Z X Y g M y A x L 0 N o Y W 5 n Z W Q g V H l w Z S 5 7 T V B O L D d 9 J n F 1 b 3 Q 7 L C Z x d W 9 0 O 1 N l Y 3 R p b 2 4 x L 0 V C R j M x Q S B w c m 9 k d W N 0 a W 9 u I H J l d i A z I D E v Q 2 h h b m d l Z C B U e X B l L n t P Q 1 9 G Q V J O R U x M L D h 9 J n F 1 b 3 Q 7 L C Z x d W 9 0 O 1 N l Y 3 R p b 2 4 x L 0 V C R j M x Q S B w c m 9 k d W N 0 a W 9 u I H J l d i A z I D E v Q 2 h h b m d l Z C B U e X B l L n t P Q 1 9 O R V d B U k s s O X 0 m c X V v d D s s J n F 1 b 3 Q 7 U 2 V j d G l v b j E v R U J G M z F B I H B y b 2 R 1 Y 3 R p b 2 4 g c m V 2 I D M g M S 9 D a G F u Z 2 V k I F R 5 c G U u e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C R j M x Q S B w c m 9 k d W N 0 a W 9 u I H J l d i A z I D E v Q 2 h h b m d l Z C B U e X B l L n t R d H k s M H 0 m c X V v d D s s J n F 1 b 3 Q 7 U 2 V j d G l v b j E v R U J G M z F B I H B y b 2 R 1 Y 3 R p b 2 4 g c m V 2 I D M g M S 9 D a G F u Z 2 V k I F R 5 c G U u e 1 Z h b H V l L D F 9 J n F 1 b 3 Q 7 L C Z x d W 9 0 O 1 N l Y 3 R p b 2 4 x L 0 V C R j M x Q S B w c m 9 k d W N 0 a W 9 u I H J l d i A z I D E v Q 2 h h b m d l Z C B U e X B l L n t E Z X Z p Y 2 U s M n 0 m c X V v d D s s J n F 1 b 3 Q 7 U 2 V j d G l v b j E v R U J G M z F B I H B y b 2 R 1 Y 3 R p b 2 4 g c m V 2 I D M g M S 9 D a G F u Z 2 V k I F R 5 c G U u e 1 B h Y 2 t h Z 2 U s M 3 0 m c X V v d D s s J n F 1 b 3 Q 7 U 2 V j d G l v b j E v R U J G M z F B I H B y b 2 R 1 Y 3 R p b 2 4 g c m V 2 I D M g M S 9 D a G F u Z 2 V k I F R 5 c G U u e 1 B h c n R z L D R 9 J n F 1 b 3 Q 7 L C Z x d W 9 0 O 1 N l Y 3 R p b 2 4 x L 0 V C R j M x Q S B w c m 9 k d W N 0 a W 9 u I H J l d i A z I D E v Q 2 h h b m d l Z C B U e X B l L n t E Z X N j c m l w d G l v b i w 1 f S Z x d W 9 0 O y w m c X V v d D t T Z W N 0 a W 9 u M S 9 F Q k Y z M U E g c H J v Z H V j d G l v b i B y Z X Y g M y A x L 0 N o Y W 5 n Z W Q g V H l w Z S 5 7 T U Y s N n 0 m c X V v d D s s J n F 1 b 3 Q 7 U 2 V j d G l v b j E v R U J G M z F B I H B y b 2 R 1 Y 3 R p b 2 4 g c m V 2 I D M g M S 9 D a G F u Z 2 V k I F R 5 c G U u e 0 1 Q T i w 3 f S Z x d W 9 0 O y w m c X V v d D t T Z W N 0 a W 9 u M S 9 F Q k Y z M U E g c H J v Z H V j d G l v b i B y Z X Y g M y A x L 0 N o Y W 5 n Z W Q g V H l w Z S 5 7 T 0 N f R k F S T k V M T C w 4 f S Z x d W 9 0 O y w m c X V v d D t T Z W N 0 a W 9 u M S 9 F Q k Y z M U E g c H J v Z H V j d G l v b i B y Z X Y g M y A x L 0 N o Y W 5 n Z W Q g V H l w Z S 5 7 T 0 N f T k V X Q V J L L D l 9 J n F 1 b 3 Q 7 L C Z x d W 9 0 O 1 N l Y 3 R p b 2 4 x L 0 V C R j M x Q S B w c m 9 k d W N 0 a W 9 u I H J l d i A z I D E v Q 2 h h b m d l Z C B U e X B l L n s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Q k Y z M U E l M j B w c m 9 k d W N 0 a W 9 u J T I w c m V 2 J T I w M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J G M z F B J T I w c H J v Z H V j d G l v b i U y M H J l d i U y M D M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C R j M x Q S U y M H B y b 2 R 1 Y 3 R p b 2 4 l M j B y Z X Y l M j A z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C R j M x Q S U y M H B y b 2 R 1 Y 3 R p b 2 4 l M j B y Z X Y l M j A z J T I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C R j M x Q V 9 w c m 9 k d W N 0 a W 9 u X 3 J l d l 8 z X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R U M D E 6 M D U 6 M j Q u N D I 1 N T c 5 M V o i I C 8 + P E V u d H J 5 I F R 5 c G U 9 I k Z p b G x D b 2 x 1 b W 5 U e X B l c y I g V m F s d W U 9 I n N B d 1 l H Q m d Z R 0 J n W U R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N R i Z x d W 9 0 O y w m c X V v d D t N U E 4 m c X V v d D s s J n F 1 b 3 Q 7 T 0 N f R k F S T k V M T C Z x d W 9 0 O y w m c X V v d D t P Q 1 9 O R V d B U k s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y N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C R j M x Q S B w c m 9 k d W N 0 a W 9 u I H J l d i A z I D E v Q 2 h h b m d l Z C B U e X B l L n t R d H k s M H 0 m c X V v d D s s J n F 1 b 3 Q 7 U 2 V j d G l v b j E v R U J G M z F B I H B y b 2 R 1 Y 3 R p b 2 4 g c m V 2 I D M g M S 9 D a G F u Z 2 V k I F R 5 c G U u e 1 Z h b H V l L D F 9 J n F 1 b 3 Q 7 L C Z x d W 9 0 O 1 N l Y 3 R p b 2 4 x L 0 V C R j M x Q S B w c m 9 k d W N 0 a W 9 u I H J l d i A z I D E v Q 2 h h b m d l Z C B U e X B l L n t E Z X Z p Y 2 U s M n 0 m c X V v d D s s J n F 1 b 3 Q 7 U 2 V j d G l v b j E v R U J G M z F B I H B y b 2 R 1 Y 3 R p b 2 4 g c m V 2 I D M g M S 9 D a G F u Z 2 V k I F R 5 c G U u e 1 B h Y 2 t h Z 2 U s M 3 0 m c X V v d D s s J n F 1 b 3 Q 7 U 2 V j d G l v b j E v R U J G M z F B I H B y b 2 R 1 Y 3 R p b 2 4 g c m V 2 I D M g M S 9 D a G F u Z 2 V k I F R 5 c G U u e 1 B h c n R z L D R 9 J n F 1 b 3 Q 7 L C Z x d W 9 0 O 1 N l Y 3 R p b 2 4 x L 0 V C R j M x Q S B w c m 9 k d W N 0 a W 9 u I H J l d i A z I D E v Q 2 h h b m d l Z C B U e X B l L n t E Z X N j c m l w d G l v b i w 1 f S Z x d W 9 0 O y w m c X V v d D t T Z W N 0 a W 9 u M S 9 F Q k Y z M U E g c H J v Z H V j d G l v b i B y Z X Y g M y A x L 0 N o Y W 5 n Z W Q g V H l w Z S 5 7 T U Y s N n 0 m c X V v d D s s J n F 1 b 3 Q 7 U 2 V j d G l v b j E v R U J G M z F B I H B y b 2 R 1 Y 3 R p b 2 4 g c m V 2 I D M g M S 9 D a G F u Z 2 V k I F R 5 c G U u e 0 1 Q T i w 3 f S Z x d W 9 0 O y w m c X V v d D t T Z W N 0 a W 9 u M S 9 F Q k Y z M U E g c H J v Z H V j d G l v b i B y Z X Y g M y A x L 0 N o Y W 5 n Z W Q g V H l w Z S 5 7 T 0 N f R k F S T k V M T C w 4 f S Z x d W 9 0 O y w m c X V v d D t T Z W N 0 a W 9 u M S 9 F Q k Y z M U E g c H J v Z H V j d G l v b i B y Z X Y g M y A x L 0 N o Y W 5 n Z W Q g V H l w Z S 5 7 T 0 N f T k V X Q V J L L D l 9 J n F 1 b 3 Q 7 L C Z x d W 9 0 O 1 N l Y 3 R p b 2 4 x L 0 V C R j M x Q S B w c m 9 k d W N 0 a W 9 u I H J l d i A z I D E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Q k Y z M U E g c H J v Z H V j d G l v b i B y Z X Y g M y A x L 0 N o Y W 5 n Z W Q g V H l w Z S 5 7 U X R 5 L D B 9 J n F 1 b 3 Q 7 L C Z x d W 9 0 O 1 N l Y 3 R p b 2 4 x L 0 V C R j M x Q S B w c m 9 k d W N 0 a W 9 u I H J l d i A z I D E v Q 2 h h b m d l Z C B U e X B l L n t W Y W x 1 Z S w x f S Z x d W 9 0 O y w m c X V v d D t T Z W N 0 a W 9 u M S 9 F Q k Y z M U E g c H J v Z H V j d G l v b i B y Z X Y g M y A x L 0 N o Y W 5 n Z W Q g V H l w Z S 5 7 R G V 2 a W N l L D J 9 J n F 1 b 3 Q 7 L C Z x d W 9 0 O 1 N l Y 3 R p b 2 4 x L 0 V C R j M x Q S B w c m 9 k d W N 0 a W 9 u I H J l d i A z I D E v Q 2 h h b m d l Z C B U e X B l L n t Q Y W N r Y W d l L D N 9 J n F 1 b 3 Q 7 L C Z x d W 9 0 O 1 N l Y 3 R p b 2 4 x L 0 V C R j M x Q S B w c m 9 k d W N 0 a W 9 u I H J l d i A z I D E v Q 2 h h b m d l Z C B U e X B l L n t Q Y X J 0 c y w 0 f S Z x d W 9 0 O y w m c X V v d D t T Z W N 0 a W 9 u M S 9 F Q k Y z M U E g c H J v Z H V j d G l v b i B y Z X Y g M y A x L 0 N o Y W 5 n Z W Q g V H l w Z S 5 7 R G V z Y 3 J p c H R p b 2 4 s N X 0 m c X V v d D s s J n F 1 b 3 Q 7 U 2 V j d G l v b j E v R U J G M z F B I H B y b 2 R 1 Y 3 R p b 2 4 g c m V 2 I D M g M S 9 D a G F u Z 2 V k I F R 5 c G U u e 0 1 G L D Z 9 J n F 1 b 3 Q 7 L C Z x d W 9 0 O 1 N l Y 3 R p b 2 4 x L 0 V C R j M x Q S B w c m 9 k d W N 0 a W 9 u I H J l d i A z I D E v Q 2 h h b m d l Z C B U e X B l L n t N U E 4 s N 3 0 m c X V v d D s s J n F 1 b 3 Q 7 U 2 V j d G l v b j E v R U J G M z F B I H B y b 2 R 1 Y 3 R p b 2 4 g c m V 2 I D M g M S 9 D a G F u Z 2 V k I F R 5 c G U u e 0 9 D X 0 Z B U k 5 F T E w s O H 0 m c X V v d D s s J n F 1 b 3 Q 7 U 2 V j d G l v b j E v R U J G M z F B I H B y b 2 R 1 Y 3 R p b 2 4 g c m V 2 I D M g M S 9 D a G F u Z 2 V k I F R 5 c G U u e 0 9 D X 0 5 F V 0 F S S y w 5 f S Z x d W 9 0 O y w m c X V v d D t T Z W N 0 a W 9 u M S 9 F Q k Y z M U E g c H J v Z H V j d G l v b i B y Z X Y g M y A x L 0 N o Y W 5 n Z W Q g V H l w Z S 5 7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U J G M z F B J T I w c H J v Z H V j d G l v b i U y M H J l d i U y M D M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C R j M x Q S U y M H B y b 2 R 1 Y 3 R p b 2 4 l M j B y Z X Y l M j A z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k Y z M U E l M j B w c m 9 k d W N 0 a W 9 u J T I w c m V 2 J T I w M y U y M D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L 5 H s 3 B 5 z k K o H F j X E M / 3 a g A A A A A C A A A A A A A Q Z g A A A A E A A C A A A A A y M g 1 p 4 s E b Q x T 2 k I i f P t m D v L S + q 5 a 1 f x n M 3 i e 6 x C k 2 Y Q A A A A A O g A A A A A I A A C A A A A B j o 5 + 0 c s 8 1 K 5 I g d 6 2 V 1 R Z n f P x C l 6 5 y C t S 2 t T i M f B V i G l A A A A A f j x U 2 G T L B h a X / 2 c K V P b / 6 3 R q 7 U / 6 y u t M J l 9 J 2 W p / u 4 E 3 e j 2 w N d z b K T d Q X w L e q d q w C k 6 t 2 U 3 K b U z o B P G 2 3 Z G u + h G Z L h E d k h K N i 9 F m W O h p e / k A A A A D 7 g 2 4 / d + f a j o c l O X D 5 E 4 B q 5 X / d B a F q A F Y Q n / i I n C G Q o W 1 e L 0 s W P r u J Z 1 g M E h b 6 7 4 s A u + P N j X G A Q u Z o v L g r B k 1 g < / D a t a M a s h u p > 
</file>

<file path=customXml/itemProps1.xml><?xml version="1.0" encoding="utf-8"?>
<ds:datastoreItem xmlns:ds="http://schemas.openxmlformats.org/officeDocument/2006/customXml" ds:itemID="{037BAB6F-C5DE-4EC7-B14F-BDD9682FFD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Full BOM</vt:lpstr>
      <vt:lpstr>Build</vt:lpstr>
      <vt:lpstr>Build!Print_Area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cp:lastPrinted>2018-12-14T01:07:26Z</cp:lastPrinted>
  <dcterms:created xsi:type="dcterms:W3CDTF">2018-12-14T01:02:05Z</dcterms:created>
  <dcterms:modified xsi:type="dcterms:W3CDTF">2018-12-22T16:04:30Z</dcterms:modified>
</cp:coreProperties>
</file>