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252b26490cde1dc/Documents/GitHub/MRCS-MorseKOB_Sounder_Driver/"/>
    </mc:Choice>
  </mc:AlternateContent>
  <xr:revisionPtr revIDLastSave="60" documentId="8_{4B28A5B1-38A0-43C1-A690-BD361B8115D8}" xr6:coauthVersionLast="47" xr6:coauthVersionMax="47" xr10:uidLastSave="{9DCED7AB-368E-4C3A-A533-70CCA1AB93A1}"/>
  <bookViews>
    <workbookView xWindow="-120" yWindow="-120" windowWidth="29040" windowHeight="15840" xr2:uid="{11841814-600E-4D38-BE2C-F9A82C35BF3E}"/>
  </bookViews>
  <sheets>
    <sheet name="MRCS-MorseKOB_Sounder_Driver" sheetId="2" r:id="rId1"/>
    <sheet name="Sheet1" sheetId="1" r:id="rId2"/>
  </sheets>
  <definedNames>
    <definedName name="ExternalData_1" localSheetId="0" hidden="1">'MRCS-MorseKOB_Sounder_Driver'!$A$1:$H$10</definedName>
    <definedName name="labor__lead">'MRCS-MorseKOB_Sounder_Driver'!$B$17</definedName>
    <definedName name="labor_part">'MRCS-MorseKOB_Sounder_Driver'!$B$16</definedName>
    <definedName name="Markup">'MRCS-MorseKOB_Sounder_Driver'!$B$18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2" l="1"/>
  <c r="J18" i="2"/>
  <c r="J16" i="2"/>
  <c r="C16" i="2"/>
  <c r="A12" i="2"/>
  <c r="J8" i="2"/>
  <c r="L8" i="2"/>
  <c r="J10" i="2"/>
  <c r="L10" i="2"/>
  <c r="J2" i="2"/>
  <c r="J3" i="2"/>
  <c r="J4" i="2"/>
  <c r="J5" i="2"/>
  <c r="J6" i="2"/>
  <c r="J7" i="2"/>
  <c r="J9" i="2"/>
  <c r="L2" i="2"/>
  <c r="L3" i="2"/>
  <c r="L4" i="2"/>
  <c r="L5" i="2"/>
  <c r="L6" i="2"/>
  <c r="L7" i="2"/>
  <c r="L9" i="2"/>
  <c r="L12" i="2" l="1"/>
  <c r="C17" i="2" s="1"/>
  <c r="J14" i="2" s="1"/>
  <c r="J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818879-6BAE-4495-87E6-42E710D2A080}" keepAlive="1" name="Query - MRCS-MorseKOB_Sounder_Driver" description="Connection to the 'MRCS-MorseKOB_Sounder_Driver' query in the workbook." type="5" refreshedVersion="8" background="1" saveData="1">
    <dbPr connection="Provider=Microsoft.Mashup.OleDb.1;Data Source=$Workbook$;Location=MRCS-MorseKOB_Sounder_Driver;Extended Properties=&quot;&quot;" command="SELECT * FROM [MRCS-MorseKOB_Sounder_Driver]"/>
  </connection>
</connections>
</file>

<file path=xl/sharedStrings.xml><?xml version="1.0" encoding="utf-8"?>
<sst xmlns="http://schemas.openxmlformats.org/spreadsheetml/2006/main" count="82" uniqueCount="59">
  <si>
    <t>Qty</t>
  </si>
  <si>
    <t>Value</t>
  </si>
  <si>
    <t>Device</t>
  </si>
  <si>
    <t>Package</t>
  </si>
  <si>
    <t>Parts</t>
  </si>
  <si>
    <t>Description</t>
  </si>
  <si>
    <t/>
  </si>
  <si>
    <t>CONNECTOR-DC-POWER-RA</t>
  </si>
  <si>
    <t>DCJ0202</t>
  </si>
  <si>
    <t>CON1</t>
  </si>
  <si>
    <t>DC POWER JACK</t>
  </si>
  <si>
    <t>SCREWTERMINAL-3.5MM-6</t>
  </si>
  <si>
    <t>CON2</t>
  </si>
  <si>
    <t>Header 6  Standard 6-pin 0.1 header"</t>
  </si>
  <si>
    <t>DB9FEMALE</t>
  </si>
  <si>
    <t>DB9</t>
  </si>
  <si>
    <t>X1</t>
  </si>
  <si>
    <t>DB9 Connector</t>
  </si>
  <si>
    <t>10K</t>
  </si>
  <si>
    <t>RPTH04</t>
  </si>
  <si>
    <t>AXIAL-0.4-RES</t>
  </si>
  <si>
    <t>R1</t>
  </si>
  <si>
    <t>Resistor</t>
  </si>
  <si>
    <t>DIODEPTH</t>
  </si>
  <si>
    <t>D2</t>
  </si>
  <si>
    <t>Diode</t>
  </si>
  <si>
    <t>1N4148</t>
  </si>
  <si>
    <t>D1</t>
  </si>
  <si>
    <t>FQP30N06L</t>
  </si>
  <si>
    <t>MOSFET-N--TO220V</t>
  </si>
  <si>
    <t>TO220V</t>
  </si>
  <si>
    <t>Q1</t>
  </si>
  <si>
    <t>CJ2302:SMD MOSFET N-CH 20V-2.1A DMN4468 - SO8 30v/10A</t>
  </si>
  <si>
    <t>Vendor</t>
  </si>
  <si>
    <t>Part</t>
  </si>
  <si>
    <t>Cost</t>
  </si>
  <si>
    <t>Extd</t>
  </si>
  <si>
    <t>Pins</t>
  </si>
  <si>
    <t>Extd2</t>
  </si>
  <si>
    <t>Jameco</t>
  </si>
  <si>
    <t>DE09-SL-25</t>
  </si>
  <si>
    <t>CONNECTOR-M063.5MM-3</t>
  </si>
  <si>
    <t>KOB Driver</t>
  </si>
  <si>
    <t>PCB</t>
  </si>
  <si>
    <t>Circuit board</t>
  </si>
  <si>
    <t>TIP120</t>
  </si>
  <si>
    <t>TIP120 Darlington</t>
  </si>
  <si>
    <t>Q1A</t>
  </si>
  <si>
    <t>Darlington</t>
  </si>
  <si>
    <t>1N4005</t>
  </si>
  <si>
    <t>DIODE-1N4005</t>
  </si>
  <si>
    <t>DIODE1N914</t>
  </si>
  <si>
    <t>DIODE-1N914</t>
  </si>
  <si>
    <t>labor</t>
  </si>
  <si>
    <t>labor_part</t>
  </si>
  <si>
    <t>labor _lead</t>
  </si>
  <si>
    <t>raw cost</t>
  </si>
  <si>
    <t>Markup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</si>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</sst>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44" fontId="0" fillId="0" borderId="0" xfId="1" applyFont="1"/>
    <xf numFmtId="0" fontId="0" fillId="0" borderId="0" xfId="0" applyFont="1"/>
    <xf numFmtId="44" fontId="0" fillId="0" borderId="0" xfId="0" applyNumberFormat="1"/>
    <xf numFmtId="9" fontId="0" fillId="0" borderId="0" xfId="0" applyNumberFormat="1"/>
  </cellXfs>
  <cellStyles count="2">
    <cellStyle name="Currency" xfId="1" builtinId="4"/>
    <cellStyle name="Normal" xfId="0" builtinId="0"/>
  </cellStyles>
  <dxfs count="10"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BE8ED6-F432-477E-928C-725E9839E3C6}" autoFormatId="16" applyNumberFormats="0" applyBorderFormats="0" applyFontFormats="0" applyPatternFormats="0" applyAlignmentFormats="0" applyWidthHeightFormats="0">
  <queryTableRefresh nextId="13" unboundColumnsRight="4">
    <queryTableFields count="12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7" name="Column1" tableColumnId="7"/>
      <queryTableField id="8" name="_1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08D212-A546-4BA6-BB91-2144C0BC0E90}" name="MRCS_MorseKOB_Sounder_Driver" displayName="MRCS_MorseKOB_Sounder_Driver" ref="A1:L10" tableType="queryTable" totalsRowShown="0">
  <autoFilter ref="A1:L10" xr:uid="{AD08D212-A546-4BA6-BB91-2144C0BC0E90}"/>
  <tableColumns count="12">
    <tableColumn id="1" xr3:uid="{446FE87C-FDED-42F1-9B0D-DB01D27FB005}" uniqueName="1" name="Qty" queryTableFieldId="1"/>
    <tableColumn id="2" xr3:uid="{6A3AB650-38E7-4425-83F4-A36EF2A80863}" uniqueName="2" name="Value" queryTableFieldId="2" dataDxfId="9"/>
    <tableColumn id="3" xr3:uid="{8C215729-FCE7-4B0D-810F-FF844253D18C}" uniqueName="3" name="Device" queryTableFieldId="3" dataDxfId="8"/>
    <tableColumn id="4" xr3:uid="{46CF61EE-6F13-46FB-B03A-BE9756452368}" uniqueName="4" name="Package" queryTableFieldId="4" dataDxfId="7"/>
    <tableColumn id="5" xr3:uid="{BEE0225F-5ED8-45B4-B00F-BB27FDC60E9A}" uniqueName="5" name="Parts" queryTableFieldId="5" dataDxfId="6"/>
    <tableColumn id="6" xr3:uid="{35084D30-4968-4DC6-BDC2-AD64D37C104A}" uniqueName="6" name="Description" queryTableFieldId="6" dataDxfId="5"/>
    <tableColumn id="7" xr3:uid="{31DD7640-0FD6-4054-B5B9-2D4A95E8B762}" uniqueName="7" name="Vendor" queryTableFieldId="7" dataDxfId="4"/>
    <tableColumn id="8" xr3:uid="{09DB63F6-5F78-4165-8475-C09567A89BC4}" uniqueName="8" name="Part" queryTableFieldId="8" dataDxfId="3"/>
    <tableColumn id="9" xr3:uid="{8C78D2E3-F064-48A3-AC60-4C90F49FF213}" uniqueName="9" name="Cost" queryTableFieldId="9" dataCellStyle="Currency"/>
    <tableColumn id="10" xr3:uid="{40C38B14-6097-4F03-981E-53098C3BC648}" uniqueName="10" name="Extd" queryTableFieldId="10" dataDxfId="0">
      <calculatedColumnFormula>MRCS_MorseKOB_Sounder_Driver[[#This Row],[Cost]]*MRCS_MorseKOB_Sounder_Driver[[#This Row],[Qty]]</calculatedColumnFormula>
    </tableColumn>
    <tableColumn id="11" xr3:uid="{4544332F-DB92-495F-A180-A314A826B87D}" uniqueName="11" name="Pins" queryTableFieldId="11" dataDxfId="2"/>
    <tableColumn id="12" xr3:uid="{E96A2BA6-EE48-478D-B018-33752EB7282A}" uniqueName="12" name="Extd2" queryTableFieldId="12" dataDxfId="1">
      <calculatedColumnFormula>MRCS_MorseKOB_Sounder_Driver[[#This Row],[Pins]]*MRCS_MorseKOB_Sounder_Driver[[#This Row],[Qty]]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0399D-85BE-42D3-AA58-18E17E395D26}">
  <dimension ref="A1:L20"/>
  <sheetViews>
    <sheetView tabSelected="1" workbookViewId="0">
      <selection activeCell="J20" sqref="J20"/>
    </sheetView>
  </sheetViews>
  <sheetFormatPr defaultRowHeight="15" x14ac:dyDescent="0.25"/>
  <cols>
    <col min="1" max="2" width="10.85546875" bestFit="1" customWidth="1"/>
    <col min="3" max="3" width="26" bestFit="1" customWidth="1"/>
    <col min="4" max="4" width="24.28515625" bestFit="1" customWidth="1"/>
    <col min="5" max="5" width="7.85546875" bestFit="1" customWidth="1"/>
    <col min="6" max="6" width="54" bestFit="1" customWidth="1"/>
    <col min="7" max="7" width="11.42578125" bestFit="1" customWidth="1"/>
    <col min="8" max="8" width="10.5703125" bestFit="1" customWidth="1"/>
    <col min="9" max="9" width="9.140625" style="2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33</v>
      </c>
      <c r="H1" t="s">
        <v>34</v>
      </c>
      <c r="I1" s="2" t="s">
        <v>35</v>
      </c>
      <c r="J1" t="s">
        <v>36</v>
      </c>
      <c r="K1" t="s">
        <v>37</v>
      </c>
      <c r="L1" t="s">
        <v>38</v>
      </c>
    </row>
    <row r="2" spans="1:12" x14ac:dyDescent="0.25">
      <c r="A2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39</v>
      </c>
      <c r="H2" s="3">
        <v>101178</v>
      </c>
      <c r="I2" s="2">
        <v>0.28999999999999998</v>
      </c>
      <c r="J2" s="4">
        <f>MRCS_MorseKOB_Sounder_Driver[[#This Row],[Cost]]*MRCS_MorseKOB_Sounder_Driver[[#This Row],[Qty]]</f>
        <v>0.28999999999999998</v>
      </c>
      <c r="K2" s="1">
        <v>3</v>
      </c>
      <c r="L2" s="1">
        <f>MRCS_MorseKOB_Sounder_Driver[[#This Row],[Pins]]*MRCS_MorseKOB_Sounder_Driver[[#This Row],[Qty]]</f>
        <v>3</v>
      </c>
    </row>
    <row r="3" spans="1:12" x14ac:dyDescent="0.25">
      <c r="A3">
        <v>2</v>
      </c>
      <c r="B3" s="1" t="s">
        <v>6</v>
      </c>
      <c r="C3" s="1" t="s">
        <v>41</v>
      </c>
      <c r="D3" s="1" t="s">
        <v>11</v>
      </c>
      <c r="E3" s="1" t="s">
        <v>12</v>
      </c>
      <c r="F3" s="1" t="s">
        <v>13</v>
      </c>
      <c r="G3" s="1" t="s">
        <v>39</v>
      </c>
      <c r="H3">
        <v>2094514</v>
      </c>
      <c r="I3" s="2">
        <v>0.45</v>
      </c>
      <c r="J3" s="4">
        <f>MRCS_MorseKOB_Sounder_Driver[[#This Row],[Cost]]*MRCS_MorseKOB_Sounder_Driver[[#This Row],[Qty]]</f>
        <v>0.9</v>
      </c>
      <c r="K3" s="1">
        <v>6</v>
      </c>
      <c r="L3" s="1">
        <f>MRCS_MorseKOB_Sounder_Driver[[#This Row],[Pins]]*MRCS_MorseKOB_Sounder_Driver[[#This Row],[Qty]]</f>
        <v>12</v>
      </c>
    </row>
    <row r="4" spans="1:12" x14ac:dyDescent="0.25">
      <c r="A4">
        <v>1</v>
      </c>
      <c r="B4" s="1" t="s">
        <v>6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39</v>
      </c>
      <c r="H4" s="1" t="s">
        <v>40</v>
      </c>
      <c r="I4" s="2">
        <v>0.99</v>
      </c>
      <c r="J4" s="4">
        <f>MRCS_MorseKOB_Sounder_Driver[[#This Row],[Cost]]*MRCS_MorseKOB_Sounder_Driver[[#This Row],[Qty]]</f>
        <v>0.99</v>
      </c>
      <c r="K4" s="1">
        <v>9</v>
      </c>
      <c r="L4" s="1">
        <f>MRCS_MorseKOB_Sounder_Driver[[#This Row],[Pins]]*MRCS_MorseKOB_Sounder_Driver[[#This Row],[Qty]]</f>
        <v>9</v>
      </c>
    </row>
    <row r="5" spans="1:12" x14ac:dyDescent="0.25">
      <c r="A5">
        <v>1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22</v>
      </c>
      <c r="G5" s="1" t="s">
        <v>39</v>
      </c>
      <c r="H5" s="3">
        <v>691104</v>
      </c>
      <c r="I5" s="2">
        <v>0.02</v>
      </c>
      <c r="J5" s="4">
        <f>MRCS_MorseKOB_Sounder_Driver[[#This Row],[Cost]]*MRCS_MorseKOB_Sounder_Driver[[#This Row],[Qty]]</f>
        <v>0.02</v>
      </c>
      <c r="K5" s="1">
        <v>2</v>
      </c>
      <c r="L5" s="1">
        <f>MRCS_MorseKOB_Sounder_Driver[[#This Row],[Pins]]*MRCS_MorseKOB_Sounder_Driver[[#This Row],[Qty]]</f>
        <v>2</v>
      </c>
    </row>
    <row r="6" spans="1:12" x14ac:dyDescent="0.25">
      <c r="A6">
        <v>1</v>
      </c>
      <c r="B6" s="1" t="s">
        <v>49</v>
      </c>
      <c r="C6" s="1" t="s">
        <v>23</v>
      </c>
      <c r="D6" s="1" t="s">
        <v>50</v>
      </c>
      <c r="E6" s="1" t="s">
        <v>24</v>
      </c>
      <c r="F6" s="1" t="s">
        <v>25</v>
      </c>
      <c r="G6" s="1" t="s">
        <v>39</v>
      </c>
      <c r="H6">
        <v>76988</v>
      </c>
      <c r="I6" s="2">
        <v>0.01</v>
      </c>
      <c r="J6" s="4">
        <f>MRCS_MorseKOB_Sounder_Driver[[#This Row],[Cost]]*MRCS_MorseKOB_Sounder_Driver[[#This Row],[Qty]]</f>
        <v>0.01</v>
      </c>
      <c r="K6" s="1">
        <v>2</v>
      </c>
      <c r="L6" s="1">
        <f>MRCS_MorseKOB_Sounder_Driver[[#This Row],[Pins]]*MRCS_MorseKOB_Sounder_Driver[[#This Row],[Qty]]</f>
        <v>2</v>
      </c>
    </row>
    <row r="7" spans="1:12" x14ac:dyDescent="0.25">
      <c r="A7">
        <v>1</v>
      </c>
      <c r="B7" s="1" t="s">
        <v>26</v>
      </c>
      <c r="C7" s="1" t="s">
        <v>51</v>
      </c>
      <c r="D7" s="1" t="s">
        <v>52</v>
      </c>
      <c r="E7" s="1" t="s">
        <v>27</v>
      </c>
      <c r="F7" s="1" t="s">
        <v>25</v>
      </c>
      <c r="G7" s="1" t="s">
        <v>39</v>
      </c>
      <c r="H7">
        <v>36311</v>
      </c>
      <c r="I7" s="2">
        <v>0.19</v>
      </c>
      <c r="J7" s="4">
        <f>MRCS_MorseKOB_Sounder_Driver[[#This Row],[Cost]]*MRCS_MorseKOB_Sounder_Driver[[#This Row],[Qty]]</f>
        <v>0.19</v>
      </c>
      <c r="K7" s="1">
        <v>2</v>
      </c>
      <c r="L7" s="1">
        <f>MRCS_MorseKOB_Sounder_Driver[[#This Row],[Pins]]*MRCS_MorseKOB_Sounder_Driver[[#This Row],[Qty]]</f>
        <v>2</v>
      </c>
    </row>
    <row r="8" spans="1:12" x14ac:dyDescent="0.25">
      <c r="A8">
        <v>1</v>
      </c>
      <c r="B8" s="1" t="s">
        <v>45</v>
      </c>
      <c r="C8" s="1" t="s">
        <v>46</v>
      </c>
      <c r="D8" s="1" t="s">
        <v>30</v>
      </c>
      <c r="E8" s="1" t="s">
        <v>47</v>
      </c>
      <c r="F8" s="1" t="s">
        <v>48</v>
      </c>
      <c r="G8" s="1" t="s">
        <v>39</v>
      </c>
      <c r="H8" s="3">
        <v>32993</v>
      </c>
      <c r="I8" s="2">
        <v>0.59</v>
      </c>
      <c r="J8" s="4">
        <f>MRCS_MorseKOB_Sounder_Driver[[#This Row],[Cost]]*MRCS_MorseKOB_Sounder_Driver[[#This Row],[Qty]]</f>
        <v>0.59</v>
      </c>
      <c r="K8" s="1">
        <v>3</v>
      </c>
      <c r="L8" s="1">
        <f>MRCS_MorseKOB_Sounder_Driver[[#This Row],[Pins]]*MRCS_MorseKOB_Sounder_Driver[[#This Row],[Qty]]</f>
        <v>3</v>
      </c>
    </row>
    <row r="9" spans="1:12" x14ac:dyDescent="0.25">
      <c r="A9">
        <v>1</v>
      </c>
      <c r="B9" s="1" t="s">
        <v>28</v>
      </c>
      <c r="C9" s="1" t="s">
        <v>29</v>
      </c>
      <c r="D9" s="1" t="s">
        <v>30</v>
      </c>
      <c r="E9" s="1" t="s">
        <v>31</v>
      </c>
      <c r="F9" s="1" t="s">
        <v>32</v>
      </c>
      <c r="G9" s="1" t="s">
        <v>6</v>
      </c>
      <c r="H9" s="1" t="s">
        <v>6</v>
      </c>
      <c r="I9" s="2">
        <v>0.2</v>
      </c>
      <c r="J9" s="4">
        <f>MRCS_MorseKOB_Sounder_Driver[[#This Row],[Cost]]*MRCS_MorseKOB_Sounder_Driver[[#This Row],[Qty]]</f>
        <v>0.2</v>
      </c>
      <c r="K9" s="1">
        <v>3</v>
      </c>
      <c r="L9" s="1">
        <f>MRCS_MorseKOB_Sounder_Driver[[#This Row],[Pins]]*MRCS_MorseKOB_Sounder_Driver[[#This Row],[Qty]]</f>
        <v>3</v>
      </c>
    </row>
    <row r="10" spans="1:12" x14ac:dyDescent="0.25">
      <c r="A10">
        <v>1</v>
      </c>
      <c r="B10" s="1" t="s">
        <v>42</v>
      </c>
      <c r="C10" s="1" t="s">
        <v>43</v>
      </c>
      <c r="D10" s="1" t="s">
        <v>43</v>
      </c>
      <c r="E10" s="1"/>
      <c r="F10" s="1" t="s">
        <v>44</v>
      </c>
      <c r="G10" s="1"/>
      <c r="H10" s="1"/>
      <c r="I10" s="2">
        <v>0.8</v>
      </c>
      <c r="J10" s="4">
        <f>MRCS_MorseKOB_Sounder_Driver[[#This Row],[Cost]]*MRCS_MorseKOB_Sounder_Driver[[#This Row],[Qty]]</f>
        <v>0.8</v>
      </c>
      <c r="K10" s="1"/>
      <c r="L10" s="1">
        <f>MRCS_MorseKOB_Sounder_Driver[[#This Row],[Pins]]*MRCS_MorseKOB_Sounder_Driver[[#This Row],[Qty]]</f>
        <v>0</v>
      </c>
    </row>
    <row r="12" spans="1:12" x14ac:dyDescent="0.25">
      <c r="A12">
        <f>SUM(A2:A11)-2</f>
        <v>8</v>
      </c>
      <c r="I12" s="2" t="s">
        <v>4</v>
      </c>
      <c r="J12" s="2">
        <f>SUM(J2:J11)</f>
        <v>3.9899999999999993</v>
      </c>
      <c r="L12">
        <f>SUM(L2:L11)</f>
        <v>36</v>
      </c>
    </row>
    <row r="14" spans="1:12" x14ac:dyDescent="0.25">
      <c r="I14" t="s">
        <v>53</v>
      </c>
      <c r="J14" s="4">
        <f>SUM(C16:C17)-0.2</f>
        <v>7.3999999999999995</v>
      </c>
    </row>
    <row r="16" spans="1:12" x14ac:dyDescent="0.25">
      <c r="A16" t="s">
        <v>54</v>
      </c>
      <c r="B16">
        <v>0.5</v>
      </c>
      <c r="C16" s="2">
        <f>labor_part*A12</f>
        <v>4</v>
      </c>
      <c r="I16" s="2" t="s">
        <v>56</v>
      </c>
      <c r="J16" s="4">
        <f>SUM(J12:J15)</f>
        <v>11.389999999999999</v>
      </c>
    </row>
    <row r="17" spans="1:10" x14ac:dyDescent="0.25">
      <c r="A17" t="s">
        <v>55</v>
      </c>
      <c r="B17">
        <v>0.1</v>
      </c>
      <c r="C17" s="2">
        <f>labor__lead*L12</f>
        <v>3.6</v>
      </c>
    </row>
    <row r="18" spans="1:10" x14ac:dyDescent="0.25">
      <c r="A18" t="s">
        <v>57</v>
      </c>
      <c r="B18" s="5">
        <v>0.4</v>
      </c>
      <c r="I18" s="2" t="s">
        <v>57</v>
      </c>
      <c r="J18" s="4">
        <f>J16*Markup</f>
        <v>4.556</v>
      </c>
    </row>
    <row r="20" spans="1:10" x14ac:dyDescent="0.25">
      <c r="I20" s="2" t="s">
        <v>58</v>
      </c>
      <c r="J20" s="4">
        <f>SUM(J16:J19)</f>
        <v>15.945999999999998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82A07-D40D-4AD1-A051-6B4FC38C882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E A A B Q S w M E F A A C A A g A 9 a G 7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9 a G 7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W h u 1 i n n F 3 B T g E A A I E C A A A T A B w A R m 9 y b X V s Y X M v U 2 V j d G l v b j E u b S C i G A A o o B Q A A A A A A A A A A A A A A A A A A A A A A A A A A A B 9 k l F P w j A U h d 9 J + A 9 N e R n J X A J R Y y R 7 0 E 3 F G A U c + s I M K d 0 V G r u W 9 H a L h P D f 7 R g G D Y S + t P c 7 N + f 2 N E X g V m h F k n r v 9 J q N Z g M X z E B G W v T 5 N U r O n r V B e B r c T h N d q A z M N D a i B E N J S C T Y Z o O 4 5 S T D w Z E I y y D W v M h B W e 9 e S A g i r a w r 0 K P R d f q G Y D B F B U W e D h R s n d L f f k w f h O 0 X s / T U 2 J N i w L G k b X 8 S g x S 5 s G B C 2 q M + i b Q s c o X h l U / u F N e Z U P O w 0 7 3 o + m R U a A u J X U k I 9 8 f g R S v 4 a P t 1 t B Y d G p 0 7 L S N 9 Y G 4 W V s n H b O Y a d 8 q O e / U r + G S y 4 z d S J p x J Z j C 0 p v h r G S 2 Y m j v H 8 W o J e 7 u x Y Q o / t c n r C 1 c i e k f m + + s 1 H d m V S / a o 7 O V 5 U D V u f L K m 7 0 w W 4 L B 1 g F j 4 t l s a Q y n 4 I R 4 y / s X m x 7 i x e M Q E u R H L 6 p M c a A d g 2 v m H N u 1 m Q 6 i j 2 X s / U E s B A i 0 A F A A C A A g A 9 a G 7 W P F q 3 7 K k A A A A 9 g A A A B I A A A A A A A A A A A A A A A A A A A A A A E N v b m Z p Z y 9 Q Y W N r Y W d l L n h t b F B L A Q I t A B Q A A g A I A P W h u 1 g P y u m r p A A A A O k A A A A T A A A A A A A A A A A A A A A A A P A A A A B b Q 2 9 u d G V u d F 9 U e X B l c 1 0 u e G 1 s U E s B A i 0 A F A A C A A g A 9 a G 7 W K e c X c F O A Q A A g Q I A A B M A A A A A A A A A A A A A A A A A 4 Q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g 4 A A A A A A A D s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S Q 1 M t T W 9 y c 2 V L T 0 J f U 2 9 1 b m R l c l 9 E c m l 2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M D B l O W M 4 Y y 1 i M m R j L T Q z M D A t Y j E z Y S 1 j M W I z Y m J j O T A y N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V J D U 1 9 N b 3 J z Z U t P Q l 9 T b 3 V u Z G V y X 0 R y a X Z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4 V D A z O j E 1 O j Q y L j A 5 M j M x O T J a I i A v P j x F b n R y e S B U e X B l P S J G a W x s Q 2 9 s d W 1 u V H l w Z X M i I F Z h b H V l P S J z Q X d Z R 0 J n W U d C Z 1 k 9 I i A v P j x F b n R y e S B U e X B l P S J G a W x s Q 2 9 s d W 1 u T m F t Z X M i I F Z h b H V l P S J z W y Z x d W 9 0 O 1 F 0 e S Z x d W 9 0 O y w m c X V v d D t W Y W x 1 Z S Z x d W 9 0 O y w m c X V v d D t E Z X Z p Y 2 U m c X V v d D s s J n F 1 b 3 Q 7 U G F j a 2 F n Z S Z x d W 9 0 O y w m c X V v d D t Q Y X J 0 c y Z x d W 9 0 O y w m c X V v d D t E Z X N j c m l w d G l v b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J D U y 1 N b 3 J z Z U t P Q l 9 T b 3 V u Z G V y X 0 R y a X Z l c i 9 B d X R v U m V t b 3 Z l Z E N v b H V t b n M x L n t R d H k s M H 0 m c X V v d D s s J n F 1 b 3 Q 7 U 2 V j d G l v b j E v T V J D U y 1 N b 3 J z Z U t P Q l 9 T b 3 V u Z G V y X 0 R y a X Z l c i 9 B d X R v U m V t b 3 Z l Z E N v b H V t b n M x L n t W Y W x 1 Z S w x f S Z x d W 9 0 O y w m c X V v d D t T Z W N 0 a W 9 u M S 9 N U k N T L U 1 v c n N l S 0 9 C X 1 N v d W 5 k Z X J f R H J p d m V y L 0 F 1 d G 9 S Z W 1 v d m V k Q 2 9 s d W 1 u c z E u e 0 R l d m l j Z S w y f S Z x d W 9 0 O y w m c X V v d D t T Z W N 0 a W 9 u M S 9 N U k N T L U 1 v c n N l S 0 9 C X 1 N v d W 5 k Z X J f R H J p d m V y L 0 F 1 d G 9 S Z W 1 v d m V k Q 2 9 s d W 1 u c z E u e 1 B h Y 2 t h Z 2 U s M 3 0 m c X V v d D s s J n F 1 b 3 Q 7 U 2 V j d G l v b j E v T V J D U y 1 N b 3 J z Z U t P Q l 9 T b 3 V u Z G V y X 0 R y a X Z l c i 9 B d X R v U m V t b 3 Z l Z E N v b H V t b n M x L n t Q Y X J 0 c y w 0 f S Z x d W 9 0 O y w m c X V v d D t T Z W N 0 a W 9 u M S 9 N U k N T L U 1 v c n N l S 0 9 C X 1 N v d W 5 k Z X J f R H J p d m V y L 0 F 1 d G 9 S Z W 1 v d m V k Q 2 9 s d W 1 u c z E u e 0 R l c 2 N y a X B 0 a W 9 u L D V 9 J n F 1 b 3 Q 7 L C Z x d W 9 0 O 1 N l Y 3 R p b 2 4 x L 0 1 S Q 1 M t T W 9 y c 2 V L T 0 J f U 2 9 1 b m R l c l 9 E c m l 2 Z X I v Q X V 0 b 1 J l b W 9 2 Z W R D b 2 x 1 b W 5 z M S 5 7 Q 2 9 s d W 1 u M S w 2 f S Z x d W 9 0 O y w m c X V v d D t T Z W N 0 a W 9 u M S 9 N U k N T L U 1 v c n N l S 0 9 C X 1 N v d W 5 k Z X J f R H J p d m V y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1 S Q 1 M t T W 9 y c 2 V L T 0 J f U 2 9 1 b m R l c l 9 E c m l 2 Z X I v Q X V 0 b 1 J l b W 9 2 Z W R D b 2 x 1 b W 5 z M S 5 7 U X R 5 L D B 9 J n F 1 b 3 Q 7 L C Z x d W 9 0 O 1 N l Y 3 R p b 2 4 x L 0 1 S Q 1 M t T W 9 y c 2 V L T 0 J f U 2 9 1 b m R l c l 9 E c m l 2 Z X I v Q X V 0 b 1 J l b W 9 2 Z W R D b 2 x 1 b W 5 z M S 5 7 V m F s d W U s M X 0 m c X V v d D s s J n F 1 b 3 Q 7 U 2 V j d G l v b j E v T V J D U y 1 N b 3 J z Z U t P Q l 9 T b 3 V u Z G V y X 0 R y a X Z l c i 9 B d X R v U m V t b 3 Z l Z E N v b H V t b n M x L n t E Z X Z p Y 2 U s M n 0 m c X V v d D s s J n F 1 b 3 Q 7 U 2 V j d G l v b j E v T V J D U y 1 N b 3 J z Z U t P Q l 9 T b 3 V u Z G V y X 0 R y a X Z l c i 9 B d X R v U m V t b 3 Z l Z E N v b H V t b n M x L n t Q Y W N r Y W d l L D N 9 J n F 1 b 3 Q 7 L C Z x d W 9 0 O 1 N l Y 3 R p b 2 4 x L 0 1 S Q 1 M t T W 9 y c 2 V L T 0 J f U 2 9 1 b m R l c l 9 E c m l 2 Z X I v Q X V 0 b 1 J l b W 9 2 Z W R D b 2 x 1 b W 5 z M S 5 7 U G F y d H M s N H 0 m c X V v d D s s J n F 1 b 3 Q 7 U 2 V j d G l v b j E v T V J D U y 1 N b 3 J z Z U t P Q l 9 T b 3 V u Z G V y X 0 R y a X Z l c i 9 B d X R v U m V t b 3 Z l Z E N v b H V t b n M x L n t E Z X N j c m l w d G l v b i w 1 f S Z x d W 9 0 O y w m c X V v d D t T Z W N 0 a W 9 u M S 9 N U k N T L U 1 v c n N l S 0 9 C X 1 N v d W 5 k Z X J f R H J p d m V y L 0 F 1 d G 9 S Z W 1 v d m V k Q 2 9 s d W 1 u c z E u e 0 N v b H V t b j E s N n 0 m c X V v d D s s J n F 1 b 3 Q 7 U 2 V j d G l v b j E v T V J D U y 1 N b 3 J z Z U t P Q l 9 T b 3 V u Z G V y X 0 R y a X Z l c i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J D U y 1 N b 3 J z Z U t P Q l 9 T b 3 V u Z G V y X 0 R y a X Z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k N T L U 1 v c n N l S 0 9 C X 1 N v d W 5 k Z X J f R H J p d m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S Q 1 M t T W 9 y c 2 V L T 0 J f U 2 9 1 b m R l c l 9 E c m l 2 Z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V F 0 a x c f Y E + z T h C V p y T x J w A A A A A C A A A A A A A Q Z g A A A A E A A C A A A A C H 3 D a 9 X l S m V G W p I c G F R q C a B M J Z C F N D o C c 4 X V l n t a V j Z A A A A A A O g A A A A A I A A C A A A A D 0 b 1 z Y b i S y K 3 a o 4 r Z u B V Q F / x / m 7 L I N S x f p + o N z Q / 8 G 6 V A A A A B c g t 2 Y l v Q 4 p K c c C d j F c O M W E u K u M s P L B I f 1 o H 8 6 d C + T Y o V H C S h N 6 H A s b O i a l L d M + J 4 H n c V 2 b B 4 B m f c 1 0 R Q I e Q 2 r E r Q 9 e 6 f o O 3 j N Y 6 P L o j 3 9 O 0 A A A A A + s I 7 9 8 I u B 7 T d T B x D N z R d u e F W C c 9 k 9 n 0 K Z G 8 J C Y Y 3 s 0 M U u 0 V 9 v + x r C 1 5 k o y d R u j 3 A q M b w m f o D J c 8 v / m Q k p y s T T < / D a t a M a s h u p > 
</file>

<file path=customXml/itemProps1.xml><?xml version="1.0" encoding="utf-8"?>
<ds:datastoreItem xmlns:ds="http://schemas.openxmlformats.org/officeDocument/2006/customXml" ds:itemID="{06038AEF-57B1-4CED-A179-3361E2C5D5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MRCS-MorseKOB_Sounder_Driver</vt:lpstr>
      <vt:lpstr>Sheet1</vt:lpstr>
      <vt:lpstr>labor__lead</vt:lpstr>
      <vt:lpstr>labor_part</vt:lpstr>
      <vt:lpstr>Markup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Neumann</dc:creator>
  <cp:lastModifiedBy>Seth Neumann</cp:lastModifiedBy>
  <dcterms:created xsi:type="dcterms:W3CDTF">2024-05-28T03:14:45Z</dcterms:created>
  <dcterms:modified xsi:type="dcterms:W3CDTF">2024-05-29T23:42:09Z</dcterms:modified>
</cp:coreProperties>
</file>