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net_result\GAM200_Refactory\"/>
    </mc:Choice>
  </mc:AlternateContent>
  <bookViews>
    <workbookView xWindow="34095" yWindow="705" windowWidth="22605" windowHeight="20475" tabRatio="500" firstSheet="3" activeTab="5"/>
  </bookViews>
  <sheets>
    <sheet name="Game Data" sheetId="1" r:id="rId1"/>
    <sheet name="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9" l="1"/>
  <c r="B35" i="9"/>
  <c r="E3" i="12"/>
  <c r="D31" i="9"/>
  <c r="E31" i="9"/>
  <c r="E3" i="4"/>
  <c r="D13" i="9"/>
  <c r="E13" i="9"/>
  <c r="E3" i="5"/>
  <c r="D22" i="9"/>
  <c r="E22" i="9"/>
  <c r="E2" i="5"/>
  <c r="D21" i="9"/>
  <c r="E21" i="9"/>
  <c r="A21" i="9"/>
  <c r="G13" i="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15" i="1"/>
  <c r="L8" i="1"/>
  <c r="L19" i="1"/>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F2" i="5"/>
  <c r="G21" i="9"/>
  <c r="H21" i="9"/>
  <c r="F3" i="5"/>
  <c r="G22" i="9"/>
  <c r="H22" i="9"/>
  <c r="F4" i="5"/>
  <c r="G23" i="9"/>
  <c r="H23" i="9"/>
  <c r="F5" i="5"/>
  <c r="G24" i="9"/>
  <c r="H24" i="9"/>
  <c r="F6" i="5"/>
  <c r="G25" i="9"/>
  <c r="H25" i="9"/>
  <c r="H20" i="9"/>
  <c r="H26" i="9"/>
  <c r="H11" i="9"/>
  <c r="F2" i="4"/>
  <c r="G12" i="9"/>
  <c r="H12" i="9"/>
  <c r="F3" i="4"/>
  <c r="G13" i="9"/>
  <c r="H13" i="9"/>
  <c r="F4" i="4"/>
  <c r="G14" i="9"/>
  <c r="H14" i="9"/>
  <c r="F5" i="4"/>
  <c r="G15" i="9"/>
  <c r="H15" i="9"/>
  <c r="F6" i="4"/>
  <c r="G16" i="9"/>
  <c r="H16" i="9"/>
  <c r="H17" i="9"/>
  <c r="G8" i="9"/>
  <c r="L18" i="1"/>
  <c r="L20" i="1"/>
  <c r="L25" i="1"/>
  <c r="L17" i="9"/>
  <c r="E29" i="9"/>
  <c r="E2" i="12"/>
  <c r="D30" i="9"/>
  <c r="E30" i="9"/>
  <c r="E4" i="12"/>
  <c r="D32" i="9"/>
  <c r="E32" i="9"/>
  <c r="E5" i="12"/>
  <c r="D33" i="9"/>
  <c r="E33" i="9"/>
  <c r="E6" i="12"/>
  <c r="D34" i="9"/>
  <c r="E34" i="9"/>
  <c r="E35" i="9"/>
  <c r="E38" i="9"/>
  <c r="E2" i="11"/>
  <c r="D39" i="9"/>
  <c r="E39" i="9"/>
  <c r="E3" i="11"/>
  <c r="D40" i="9"/>
  <c r="E40" i="9"/>
  <c r="E4" i="11"/>
  <c r="D41" i="9"/>
  <c r="E41" i="9"/>
  <c r="E5" i="11"/>
  <c r="D42" i="9"/>
  <c r="E42" i="9"/>
  <c r="E6" i="11"/>
  <c r="D43" i="9"/>
  <c r="E43" i="9"/>
  <c r="E44" i="9"/>
  <c r="E4" i="5"/>
  <c r="D23" i="9"/>
  <c r="E23" i="9"/>
  <c r="E5" i="5"/>
  <c r="D24" i="9"/>
  <c r="E24" i="9"/>
  <c r="E6" i="5"/>
  <c r="D25" i="9"/>
  <c r="E25" i="9"/>
  <c r="E20" i="9"/>
  <c r="E26" i="9"/>
  <c r="E11" i="9"/>
  <c r="E2" i="4"/>
  <c r="D12" i="9"/>
  <c r="E12" i="9"/>
  <c r="E4" i="4"/>
  <c r="D14" i="9"/>
  <c r="E14" i="9"/>
  <c r="E5" i="4"/>
  <c r="D15" i="9"/>
  <c r="E15" i="9"/>
  <c r="E6" i="4"/>
  <c r="D16" i="9"/>
  <c r="E16" i="9"/>
  <c r="E17" i="9"/>
  <c r="D8" i="9"/>
  <c r="J17" i="9"/>
  <c r="L44" i="9"/>
  <c r="J44" i="9"/>
  <c r="L42" i="9"/>
  <c r="J42" i="9"/>
  <c r="L35" i="9"/>
  <c r="J35" i="9"/>
  <c r="L33" i="9"/>
  <c r="J33" i="9"/>
  <c r="L26" i="9"/>
  <c r="J26" i="9"/>
  <c r="L24" i="9"/>
  <c r="J24" i="9"/>
  <c r="L15" i="9"/>
  <c r="J15" i="9"/>
  <c r="K14" i="1"/>
  <c r="E6" i="13"/>
  <c r="A34" i="9"/>
  <c r="E5" i="13"/>
  <c r="A33" i="9"/>
  <c r="E4" i="13"/>
  <c r="A32" i="9"/>
  <c r="E3" i="13"/>
  <c r="A31" i="9"/>
  <c r="E2" i="13"/>
  <c r="A30" i="9"/>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2" i="9"/>
  <c r="G11" i="9"/>
  <c r="D11" i="9"/>
  <c r="A12" i="9"/>
  <c r="A13" i="9"/>
  <c r="A25" i="9"/>
  <c r="A24" i="9"/>
  <c r="A23" i="9"/>
  <c r="A16" i="9"/>
  <c r="A15" i="9"/>
  <c r="A14" i="9"/>
</calcChain>
</file>

<file path=xl/sharedStrings.xml><?xml version="1.0" encoding="utf-8"?>
<sst xmlns="http://schemas.openxmlformats.org/spreadsheetml/2006/main" count="3127" uniqueCount="1074">
  <si>
    <t>GAME NAME</t>
  </si>
  <si>
    <t>TEAM NAME</t>
  </si>
  <si>
    <t>Refactory</t>
  </si>
  <si>
    <t>Net Result</t>
  </si>
  <si>
    <t>Optimal Game Controls</t>
  </si>
  <si>
    <t>Team composition limits are set by the instructor on a case-by-case basis (depending on the nature of your project). The listed limits are ones that any project would be okay with.</t>
  </si>
  <si>
    <t>Keyboard and Mouse</t>
  </si>
  <si>
    <t>Optimal Number of Players</t>
  </si>
  <si>
    <t>Team Composition</t>
  </si>
  <si>
    <t>Limit</t>
  </si>
  <si>
    <t>#</t>
  </si>
  <si>
    <t>Single Player</t>
  </si>
  <si>
    <t>Full-Time Programmers (-2% each, -5% if over limit)</t>
  </si>
  <si>
    <t>Full-Time Designers (-2% each, -5% if over limit)</t>
  </si>
  <si>
    <t>TEAM ROSTER</t>
  </si>
  <si>
    <t>Full-Time Artists (-2% each, -5% if over limit)</t>
  </si>
  <si>
    <t>Class</t>
  </si>
  <si>
    <t>Degree</t>
  </si>
  <si>
    <t>Primary Role</t>
  </si>
  <si>
    <t>Other Role</t>
  </si>
  <si>
    <t>Team Member</t>
  </si>
  <si>
    <t>Note</t>
  </si>
  <si>
    <t>Full-Time Audio Lead (-2% each, -5% if over limit)</t>
  </si>
  <si>
    <t>GAM 200</t>
  </si>
  <si>
    <t>RTIS</t>
  </si>
  <si>
    <t>Producer</t>
  </si>
  <si>
    <t>Programmer</t>
  </si>
  <si>
    <t>Kento Murawski</t>
  </si>
  <si>
    <t>Part-Time Team Members (-1% each)</t>
  </si>
  <si>
    <t>Dylan Weber</t>
  </si>
  <si>
    <t>Free Team Members (-0% each)</t>
  </si>
  <si>
    <t>Technical Lead</t>
  </si>
  <si>
    <t>Philip Nygard</t>
  </si>
  <si>
    <t>These modifiers are calculated automatically based on the team roster.</t>
  </si>
  <si>
    <t>Total:</t>
  </si>
  <si>
    <t>BSESD</t>
  </si>
  <si>
    <t>Audio Lead</t>
  </si>
  <si>
    <t>Seth Peterson</t>
  </si>
  <si>
    <t>Base + Engine Modifiers</t>
  </si>
  <si>
    <t>Engine Type</t>
  </si>
  <si>
    <t>Entirely Custom</t>
  </si>
  <si>
    <t>2D vs. 3D</t>
  </si>
  <si>
    <t>2D Graphics and 2D Gameplay</t>
  </si>
  <si>
    <t>Different classes have different restrictions on engines and 2D/3D.</t>
  </si>
  <si>
    <t>ORIGINALITY BONUS</t>
  </si>
  <si>
    <t>+0% to +10%</t>
  </si>
  <si>
    <t>MILESTONE</t>
  </si>
  <si>
    <t>Preproduction</t>
  </si>
  <si>
    <t>Base</t>
  </si>
  <si>
    <t>Grade</t>
  </si>
  <si>
    <t>The base grade is used on the "Project Grade" tab to determine the baseline for the entire project, before any actual requirements are graded.</t>
  </si>
  <si>
    <t>WAIVERS</t>
  </si>
  <si>
    <t>Waiver granted for all team members at -2% cost by Ellen Beeman on 11/8/16</t>
  </si>
  <si>
    <t>EMERGENCY CONTACT EMAIL and PHONE NUMBER:</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</si>
  <si>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</si>
  <si>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</si>
  <si>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</si>
  <si>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t>Team members can also be listed according to one or more specialties, as appropriate or desired, often in addition to other roles. This is usually not necessary on small teams.</t>
  </si>
  <si>
    <r>
      <t xml:space="preserve">• Teams with three or more programmers must have a </t>
    </r>
    <r>
      <rPr>
        <b/>
        <sz val="10"/>
        <color theme="1"/>
        <rFont val="Calibri"/>
        <scheme val="minor"/>
      </rPr>
      <t>Technical Lead</t>
    </r>
    <r>
      <rPr>
        <sz val="10"/>
        <color theme="1"/>
        <rFont val="Calibri"/>
        <scheme val="minor"/>
      </rPr>
      <t>, who should be a BS/MS student.</t>
    </r>
  </si>
  <si>
    <r>
      <rPr>
        <b/>
        <sz val="10"/>
        <color theme="1"/>
        <rFont val="Calibri"/>
        <scheme val="minor"/>
      </rPr>
      <t>Programmer Specialties:</t>
    </r>
    <r>
      <rPr>
        <sz val="10"/>
        <color theme="1"/>
        <rFont val="Calibri"/>
        <scheme val="minor"/>
      </rPr>
      <t xml:space="preserve"> Graphics, Physics, Networking, Gameplay, Tools, etc.</t>
    </r>
  </si>
  <si>
    <r>
      <t xml:space="preserve">• Teams with three or more designers must have a </t>
    </r>
    <r>
      <rPr>
        <b/>
        <sz val="10"/>
        <color theme="1"/>
        <rFont val="Calibri"/>
        <scheme val="minor"/>
      </rPr>
      <t>Design Lead</t>
    </r>
    <r>
      <rPr>
        <sz val="10"/>
        <color theme="1"/>
        <rFont val="Calibri"/>
        <scheme val="minor"/>
      </rPr>
      <t>, who should be a GD student.</t>
    </r>
  </si>
  <si>
    <r>
      <rPr>
        <b/>
        <sz val="10"/>
        <color theme="1"/>
        <rFont val="Calibri"/>
        <scheme val="minor"/>
      </rPr>
      <t>Designer Specialties:</t>
    </r>
    <r>
      <rPr>
        <sz val="10"/>
        <color theme="1"/>
        <rFont val="Calibri"/>
        <scheme val="minor"/>
      </rPr>
      <t xml:space="preserve"> Systems, Levels, Content, UX, UI, Puzzles, Narrative, etc.</t>
    </r>
  </si>
  <si>
    <r>
      <t xml:space="preserve">• Teams with three or more artists must have an </t>
    </r>
    <r>
      <rPr>
        <b/>
        <sz val="10"/>
        <color theme="1"/>
        <rFont val="Calibri"/>
        <scheme val="minor"/>
      </rPr>
      <t>Art Lead</t>
    </r>
    <r>
      <rPr>
        <sz val="10"/>
        <color theme="1"/>
        <rFont val="Calibri"/>
        <scheme val="minor"/>
      </rPr>
      <t>, who should be a BFA/MFA student.</t>
    </r>
  </si>
  <si>
    <r>
      <rPr>
        <b/>
        <sz val="10"/>
        <color theme="1"/>
        <rFont val="Calibri"/>
        <scheme val="minor"/>
      </rPr>
      <t>Artist Specialties:</t>
    </r>
    <r>
      <rPr>
        <sz val="10"/>
        <color theme="1"/>
        <rFont val="Calibri"/>
        <scheme val="minor"/>
      </rPr>
      <t xml:space="preserve"> Concept Artist, Animator, Rigger, Modeler, Texture Artist, UI Artist, etc.</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</si>
  <si>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</si>
  <si>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rPr>
        <b/>
        <sz val="10"/>
        <color theme="1"/>
        <rFont val="Calibri"/>
        <scheme val="minor"/>
      </rPr>
      <t>Sound Designer Specialties:</t>
    </r>
    <r>
      <rPr>
        <sz val="10"/>
        <color theme="1"/>
        <rFont val="Calibri"/>
        <scheme val="minor"/>
      </rPr>
      <t xml:space="preserve"> SFX Designer, Composer, Musician, Actor, etc.</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</si>
  <si>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</si>
  <si>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Specialties are not listed on the team roster above, but a minimum of one role must be listed for each team member. Part-time team members should be listed as "contractors".</t>
  </si>
  <si>
    <t>PROJECT GRADE</t>
  </si>
  <si>
    <t>Grade Clamping</t>
  </si>
  <si>
    <t>0% to 94% is calculated normally</t>
  </si>
  <si>
    <t>Once a nominal total grade goes above a 95%, it gets harder to increase the actual final grade, as shown on the right. This calculation is done automatically in the total grades below.</t>
  </si>
  <si>
    <t>95% to 99% results in a 95%</t>
  </si>
  <si>
    <t>100% to 104% results in a 96%</t>
  </si>
  <si>
    <t>105% to 109% results in a 97%</t>
  </si>
  <si>
    <t>BASE GRADE</t>
  </si>
  <si>
    <t>110% to 114% results in a 98%</t>
  </si>
  <si>
    <t>Student</t>
  </si>
  <si>
    <t>Instructor</t>
  </si>
  <si>
    <t>115% to 119% results in a 98%</t>
  </si>
  <si>
    <t>Modifiers</t>
  </si>
  <si>
    <t>120% to 124% results in a 99%</t>
  </si>
  <si>
    <t>125% or more results in a 100%</t>
  </si>
  <si>
    <t>Tech Requirements</t>
  </si>
  <si>
    <t>Weight</t>
  </si>
  <si>
    <t>Total</t>
  </si>
  <si>
    <t>PROGRAMMER GRADE</t>
  </si>
  <si>
    <t>Technical and Submission Extras</t>
  </si>
  <si>
    <t>---</t>
  </si>
  <si>
    <t>Coder non-tech bonuses cannot be more than twice their tech bonuses, +5%.</t>
  </si>
  <si>
    <t>Design Requirements</t>
  </si>
  <si>
    <t>DESIGNER GRADE</t>
  </si>
  <si>
    <t>Design Extras</t>
  </si>
  <si>
    <t>Designer non-design bonuses cannot be more than twice their design bonuses, +5%.</t>
  </si>
  <si>
    <t>Art Requirements</t>
  </si>
  <si>
    <t>ARTIST GRADE</t>
  </si>
  <si>
    <t>Art Extras</t>
  </si>
  <si>
    <t>Artist non-art bonuses cannot be more than twice their art bonuses, +5%.</t>
  </si>
  <si>
    <t>Dedicated BFAs:</t>
  </si>
  <si>
    <t>Audio Requirements</t>
  </si>
  <si>
    <t>AUDIO LEAD GRADE</t>
  </si>
  <si>
    <t>Audio Extras</t>
  </si>
  <si>
    <t>Audio lead non-audio bonuses cannot be more than twice their audio bonuses, +5%.</t>
  </si>
  <si>
    <t>Dedicated BAMSDs:</t>
  </si>
  <si>
    <t>STATUS LIST</t>
  </si>
  <si>
    <t>STATUS DESCRIPTION</t>
  </si>
  <si>
    <t>TECHNICAL REQUIREMENTS</t>
  </si>
  <si>
    <t>Missing</t>
  </si>
  <si>
    <t>Requirement not met</t>
  </si>
  <si>
    <t>Make sure you read all of the details for each requirement. There are a lot of small details that must be met in order to pass these requirements.</t>
  </si>
  <si>
    <t>Partial</t>
  </si>
  <si>
    <t>Completed at least half-way</t>
  </si>
  <si>
    <t>Completed</t>
  </si>
  <si>
    <t>Fully completed</t>
  </si>
  <si>
    <t>Waived</t>
  </si>
  <si>
    <t>Requirement waived by instructor</t>
  </si>
  <si>
    <t>Not Applicable</t>
  </si>
  <si>
    <t>Does not apply to this project</t>
  </si>
  <si>
    <t>TECH/SUBMISSION EXTRAS</t>
  </si>
  <si>
    <t>Details</t>
  </si>
  <si>
    <t>Student Comments</t>
  </si>
  <si>
    <t>Instructor Feedback</t>
  </si>
  <si>
    <t>+1% Each</t>
  </si>
  <si>
    <t>Early Submission</t>
  </si>
  <si>
    <t>Each day early a game is submitted is a +1% bonus (maximum of +3%).</t>
  </si>
  <si>
    <t>-1% Each</t>
  </si>
  <si>
    <t>Miscellaneous Errors</t>
  </si>
  <si>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</si>
  <si>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-2% Each</t>
  </si>
  <si>
    <t>Serious Errors</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</si>
  <si>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</si>
  <si>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-5% Each</t>
  </si>
  <si>
    <t>Late Submission/Resubmission</t>
  </si>
  <si>
    <t>Each day late a game is submitted, and each time a resubmission is required, there is a cumulative 5% penalty. You will always get at least 24 hours after being notified to resubmit before additional late penalties start accruing.</t>
  </si>
  <si>
    <t>-30% Each</t>
  </si>
  <si>
    <t>Fatal Errors</t>
  </si>
  <si>
    <t>Fatal technical or submission errors are a 30% penalty each. This includes the installer not working, the game not running, missing critical files (including this one), etc.</t>
  </si>
  <si>
    <t>TECHNICAL GUIDE</t>
  </si>
  <si>
    <r>
      <t xml:space="preserve">Details </t>
    </r>
    <r>
      <rPr>
        <b/>
        <i/>
        <sz val="10"/>
        <color rgb="FFFFFFFF"/>
        <rFont val="Calibri"/>
        <scheme val="minor"/>
      </rPr>
      <t>(this section is not required if using a pre-built engine)</t>
    </r>
  </si>
  <si>
    <t>Required</t>
  </si>
  <si>
    <t>One Page Guide</t>
  </si>
  <si>
    <t>Technical guide is only a single page, but does give an overview of the most critical technical aspects of the project.</t>
  </si>
  <si>
    <t>Untested</t>
  </si>
  <si>
    <t>Submit with game submission -Ellen</t>
  </si>
  <si>
    <t>Basic</t>
  </si>
  <si>
    <t>Multi-Page Guide</t>
  </si>
  <si>
    <t>Technical guide is three or more pages, covering the most important technical aspects of the project in a useful way.</t>
  </si>
  <si>
    <t>Covers all important aspects, some less important aspects not finished</t>
  </si>
  <si>
    <t>Decent Quality Guide</t>
  </si>
  <si>
    <t>Visual style, layout, graphs, images, and organization are all of decent quality.</t>
  </si>
  <si>
    <t>Advanced</t>
  </si>
  <si>
    <t>Full Guide</t>
  </si>
  <si>
    <t>Technical guide is eight to twelve pages, covering the all relevant technical aspects of the project in a useful way.</t>
  </si>
  <si>
    <t>High Quality Guide</t>
  </si>
  <si>
    <t>Visual style, layout, graphs, images, and organization are all of very high quality.</t>
  </si>
  <si>
    <t>Exceptional</t>
  </si>
  <si>
    <t>Professional Guide</t>
  </si>
  <si>
    <t>The entire guide is slick, polished, and would look cool if put on the wall.</t>
  </si>
  <si>
    <t>GAME EDITOR</t>
  </si>
  <si>
    <r>
      <t>Details</t>
    </r>
    <r>
      <rPr>
        <b/>
        <i/>
        <sz val="10"/>
        <color rgb="FFFFFFFF"/>
        <rFont val="Calibri"/>
        <scheme val="minor"/>
      </rPr>
      <t xml:space="preserve"> (this section is Not Applicable if using a pre-built editor or procedural content)</t>
    </r>
  </si>
  <si>
    <t>Editor Works</t>
  </si>
  <si>
    <t>Editor works, can save and load levels, doesn't crash all the time, and is functional enough to create useful content, even if it is tedious and clunky.</t>
  </si>
  <si>
    <t>Using Json files to edit content, no actual editor outside of that</t>
  </si>
  <si>
    <t>Pre-graded by Esteban</t>
  </si>
  <si>
    <t>Multiple Level Files</t>
  </si>
  <si>
    <t>Editor can save and load multiple level files (even if your game only has one level).</t>
  </si>
  <si>
    <t>Stable Editor</t>
  </si>
  <si>
    <t>Editor does not crash very often.</t>
  </si>
  <si>
    <t>Object Editing</t>
  </si>
  <si>
    <t>Editor can edit game and environment object data.</t>
  </si>
  <si>
    <t>Mouse Editing</t>
  </si>
  <si>
    <t>Editor can use the mouse to select, move, create, and delete game objects in the world.</t>
  </si>
  <si>
    <t>Scale and Rotate</t>
  </si>
  <si>
    <t>Editor can scale and rotate game objects using the mouse.</t>
  </si>
  <si>
    <t>Dynamic Object List</t>
  </si>
  <si>
    <t>Editor has a dynamic object list that can be used with the mouse.</t>
  </si>
  <si>
    <t>Resource Library</t>
  </si>
  <si>
    <t>Editor has a resource library that can be used with the mouse.</t>
  </si>
  <si>
    <t>Property Editor</t>
  </si>
  <si>
    <t>Editor has a property editor that can be used with the mouse.</t>
  </si>
  <si>
    <t>Professional</t>
  </si>
  <si>
    <t>Archetype Editor</t>
  </si>
  <si>
    <t>Editor has an archetype editor that can be used with the mouse.</t>
  </si>
  <si>
    <t>Event Editor</t>
  </si>
  <si>
    <t>Editor has an event editor that can be used with the mouse.</t>
  </si>
  <si>
    <t>Undo Feature</t>
  </si>
  <si>
    <t>Editor has even a basic undo feature.</t>
  </si>
  <si>
    <t>Slick UI</t>
  </si>
  <si>
    <t>Editor is slick and polished UI.</t>
  </si>
  <si>
    <t>One Advanced Feature</t>
  </si>
  <si>
    <t>Editor has one or more advanced features (list the feature in the comments).</t>
  </si>
  <si>
    <t>Two Advanced Features</t>
  </si>
  <si>
    <t>Editor has two or more advanced features (list the feature in the comments).</t>
  </si>
  <si>
    <t>Three Advanced Features</t>
  </si>
  <si>
    <t>Editor has three or more advanced features (list the feature in the comments).</t>
  </si>
  <si>
    <t>Four Advanced Features</t>
  </si>
  <si>
    <t>Editor has four or more advanced features (list the feature in the comments).</t>
  </si>
  <si>
    <t>Five Advanced Features</t>
  </si>
  <si>
    <t>Editor has five or more advanced features (list the feature in the comments).</t>
  </si>
  <si>
    <t>PROCEDURAL CONTENT</t>
  </si>
  <si>
    <r>
      <t xml:space="preserve">Details </t>
    </r>
    <r>
      <rPr>
        <b/>
        <i/>
        <sz val="10"/>
        <color rgb="FFFFFFFF"/>
        <rFont val="Calibri"/>
        <scheme val="minor"/>
      </rPr>
      <t>(this section is Not Applicable if using an editor to create content)</t>
    </r>
  </si>
  <si>
    <t>Procedural Generator Works</t>
  </si>
  <si>
    <t>Procedural content generator works and is functional enough to create useful content, even if that content is fairly limited.</t>
  </si>
  <si>
    <t>Basic Procedural Generation</t>
  </si>
  <si>
    <t>Procedural content generator can create a moderate amount of useful content.</t>
  </si>
  <si>
    <t>Tweakable Procedural Generation</t>
  </si>
  <si>
    <t>Procedural content generator is not hard-coded and can have its parameters easily tweaked.</t>
  </si>
  <si>
    <t>Advanced Procedural Generation</t>
  </si>
  <si>
    <t>Procedural content generator can create a lot of useful content.</t>
  </si>
  <si>
    <t>Dynamic Procedural Generation</t>
  </si>
  <si>
    <t>Procedural content generator works while levels are being loaded.</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</si>
  <si>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</si>
  <si>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</si>
  <si>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</si>
  <si>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</si>
  <si>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</si>
  <si>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</si>
  <si>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Realtime Procedural Generation</t>
  </si>
  <si>
    <t>Procedural content generator works while the game is actually being actively played.</t>
  </si>
  <si>
    <t>Exceptional Procedural Generation</t>
  </si>
  <si>
    <t>Procedural content generator is extremely impressive and slick.</t>
  </si>
  <si>
    <t>ART PIPELINE</t>
  </si>
  <si>
    <r>
      <t xml:space="preserve">Details </t>
    </r>
    <r>
      <rPr>
        <b/>
        <i/>
        <sz val="10"/>
        <color rgb="FFFFFFFF"/>
        <rFont val="Calibri"/>
        <scheme val="minor"/>
      </rPr>
      <t>(this section is Not Applicable if using a pre-built editor or if no art files are used)</t>
    </r>
  </si>
  <si>
    <t>Art Pipeline Works</t>
  </si>
  <si>
    <t>Art pipeline does not have hard-coded file names or other art data, and you do not have to recompile in order to add or modify art.</t>
  </si>
  <si>
    <t>Pre-graded by Ellen Beeman o 12/10/16</t>
  </si>
  <si>
    <t>Usable Art Pipeline</t>
  </si>
  <si>
    <t>Art pipeline is fairly usable, and it is not difficult to add, delete, or update art content.</t>
  </si>
  <si>
    <t>Artist Version Control</t>
  </si>
  <si>
    <t>If you have artists, you have trained them how to use version control (or other transfer system).</t>
  </si>
  <si>
    <t>Drag and Drop</t>
  </si>
  <si>
    <t>Art can be added by dragging-and-dropping files into the editor.</t>
  </si>
  <si>
    <t>VFX Pipeline</t>
  </si>
  <si>
    <t>VFX can be added through the art pipeline.</t>
  </si>
  <si>
    <t>Error Detection</t>
  </si>
  <si>
    <t>Art pipeline has some form of error detection.</t>
  </si>
  <si>
    <t>Error is logged if a texture file could not be read, default black square texture used</t>
  </si>
  <si>
    <t>Animation Data</t>
  </si>
  <si>
    <t>Animation data can be easily imported through the art pipeline.</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</si>
  <si>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</si>
  <si>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</si>
  <si>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</si>
  <si>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</si>
  <si>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</si>
  <si>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</si>
  <si>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AUDIO PIPELINE</t>
  </si>
  <si>
    <r>
      <t xml:space="preserve">Details </t>
    </r>
    <r>
      <rPr>
        <b/>
        <i/>
        <sz val="10"/>
        <color rgb="FFFFFFFF"/>
        <rFont val="Calibri"/>
        <scheme val="minor"/>
      </rPr>
      <t>(this section is Not Applicable if using a pre-built editor or if no audio files are used)</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</si>
  <si>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</si>
  <si>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</si>
  <si>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</si>
  <si>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</si>
  <si>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</si>
  <si>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</si>
  <si>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Real-Time Control</t>
  </si>
  <si>
    <t>If you have a sound designer, they can control parameters for audio in the game in real-time.</t>
  </si>
  <si>
    <t>Audio can be added by dragging-and-dropping files into the editor.</t>
  </si>
  <si>
    <t>Audio pipeline has some form of error detection.</t>
  </si>
  <si>
    <t>Error is logged if an audio file could not be read. No sound is played</t>
  </si>
  <si>
    <t>Profile Build</t>
  </si>
  <si>
    <t>Profile builds for Wwise or other audio libraries are working.</t>
  </si>
  <si>
    <t>Professional Audio Pipeline</t>
  </si>
  <si>
    <t>Audio pipeline uses WWISE or FMOD functionality extensively.</t>
  </si>
  <si>
    <t>CONFIGURATION</t>
  </si>
  <si>
    <t>Windows 7 Support</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</si>
  <si>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</si>
  <si>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Lab Machine Resolution Support</t>
  </si>
  <si>
    <t>Game must support the recommended resolution of the lab machine (or machines) listed in comments. If no exact machine is listed, then it will be tested on a random lab machine.</t>
  </si>
  <si>
    <t>INSTALLER</t>
  </si>
  <si>
    <t>Real Installer</t>
  </si>
  <si>
    <t>A real installer is used to install the game (Inno, InstallShield, etc.--not just a zip file or anything similar).</t>
  </si>
  <si>
    <t>No Unregistered Installer</t>
  </si>
  <si>
    <t>Installer must be a registered version that does not have an "Unregistered Version" pop-up.</t>
  </si>
  <si>
    <t>No Reboot During Installation</t>
  </si>
  <si>
    <t>The computer must not reboot or request a reboot during or after the installation process.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</si>
  <si>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</si>
  <si>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</si>
  <si>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Debug Builds/DLL's</t>
  </si>
  <si>
    <t>Game must not be built in debug mode or use the debug version of any DLLs.</t>
  </si>
  <si>
    <t>Default Install Location</t>
  </si>
  <si>
    <t>Game must have a default install location of “[Program Files]\DigiPen\[GameName]”, but must allow the user to change the location if they wish.</t>
  </si>
  <si>
    <t>Proper Use of User Directories</t>
  </si>
  <si>
    <t>Game must not create or modify files in the installation folder or other admin only directories—use the proper user files location instead (example: My Documents).</t>
  </si>
  <si>
    <t>Start Menu Shortcut</t>
  </si>
  <si>
    <t>Game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</si>
  <si>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</si>
  <si>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</si>
  <si>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</si>
  <si>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</si>
  <si>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</si>
  <si>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</si>
  <si>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</si>
  <si>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STARTUP</t>
  </si>
  <si>
    <t>Fullscreen Launch</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</si>
  <si>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</si>
  <si>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t>Can launch in fullscreen without issue, currently is not. Set to launch in fullscreen before TCR check and submission</t>
  </si>
  <si>
    <t>No Trial Versions</t>
  </si>
  <si>
    <t>Game must not use trial versions of software (especially Unity or other engines).</t>
  </si>
  <si>
    <t>No Debug Info</t>
  </si>
  <si>
    <t>Game must not display any debug text or other debug info (including a separate debug command windows or anything similar) by default. It’s okay to have something on the options screen that turns on debugging features.</t>
  </si>
  <si>
    <t>PHYSICAL INPUT</t>
  </si>
  <si>
    <t>Tech Testing</t>
  </si>
  <si>
    <t>It must be possible to easily test all the tech requirements (in particular the pause menu) even if there are not enough players or not enough controllers to play the game normally.</t>
  </si>
  <si>
    <t>Pre-graded by Ellen on 12/10/16</t>
  </si>
  <si>
    <t>Gamepad Menu Navigation</t>
  </si>
  <si>
    <t>If the game supports and is intended to be played using a gamepad you must be able to navigate all menus with the gamepad. The dpad and both analog sticks must work for navigation to meet this requirement.</t>
  </si>
  <si>
    <t>Keyboard/Mouse Support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</si>
  <si>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</si>
  <si>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Gamepad Detection</t>
  </si>
  <si>
    <t>The game detects and accepts a Gamepad/Peripheral even if it is plugged in after the game has started, assuming it is supported.</t>
  </si>
  <si>
    <t>MENU FUNCTIONALITY</t>
  </si>
  <si>
    <t>Menus Work</t>
  </si>
  <si>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</si>
  <si>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Pre-graded  by Ellen Beeman on 12/10/16</t>
  </si>
  <si>
    <t>Basic Pause Menu</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</si>
  <si>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</si>
  <si>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</si>
  <si>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</si>
  <si>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t>Pre-graded  by Ellen Beeman on 12/10/16. CONFIRMATION OF DESTRUCTIVE ACTION is functional</t>
  </si>
  <si>
    <t>Resume Game Option</t>
  </si>
  <si>
    <t>The resume game option on the pause menu must be labeled "Resume Game". It must use this exact wording. This option must also be triggered if you hit ESC or the start button while on the pause menu.</t>
  </si>
  <si>
    <t>How To Play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</si>
  <si>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</si>
  <si>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STABILITY</t>
  </si>
  <si>
    <t>Proper Shutdown</t>
  </si>
  <si>
    <t>Game must shutdown properly, releasing all file handles and other resources. It must also not destabilize the OS in any way upon exit.</t>
  </si>
  <si>
    <t>Pre-graded by Esteban, menus can't be tested with keyboard</t>
  </si>
  <si>
    <t>Low Stability</t>
  </si>
  <si>
    <t>Game must be able to run occasionally without crashing or destabilizing the operating system, and without soft locking in a way that continually prevents the game from being played.</t>
  </si>
  <si>
    <t>Medium Stability</t>
  </si>
  <si>
    <t>Game crashed or soft-locked only once.</t>
  </si>
  <si>
    <t>High Stability</t>
  </si>
  <si>
    <t xml:space="preserve">Game never soft=locked, crashed, or destabilize the operating system. </t>
  </si>
  <si>
    <t>RESPONSIVENESS</t>
  </si>
  <si>
    <t>Minimum Frame Rate</t>
  </si>
  <si>
    <t>Must maintain a framerate that is at least reasonably playable on the normal lab machines.</t>
  </si>
  <si>
    <t>30 Frames Per Second</t>
  </si>
  <si>
    <t>Must maintain a framerate of at least 30 FPS on the normal lab machines.</t>
  </si>
  <si>
    <t>INTERRUPTION HANDLING</t>
  </si>
  <si>
    <t>CTRL-ALT-DEL</t>
  </si>
  <si>
    <t>Game must smoothly handle CTRL-ALT-DEL or any similar interruption of the game. Nothing must interfere with being able to bring up the task manager and kill the program if necessary.</t>
  </si>
  <si>
    <t>ALT-TAB</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</si>
  <si>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</si>
  <si>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Desktop Resolution Reset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</si>
  <si>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</si>
  <si>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TESTING AND TRACKING</t>
  </si>
  <si>
    <t>Cheat Codes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</si>
  <si>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</si>
  <si>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LShift + G for unlimited resources and health, F7 to reset the game state, Press LShift + L to lose, LShift + W to win, 0 to skip to next wave and kill all enemies on current wave</t>
  </si>
  <si>
    <t>Autoplay</t>
  </si>
  <si>
    <t>Game has a mode that automatically plays itself (even if it cheats massively to do so), either as an attract mode or just to test the game itself. Put how to activate this in the comments.</t>
  </si>
  <si>
    <t>F6 to toggle</t>
  </si>
  <si>
    <t>Gameplay Recording and Playback</t>
  </si>
  <si>
    <t>Gameplay is automatically recorded in testing builds and can be played back to find bugs. Get this pre-graded by an instructor to get credit for it.</t>
  </si>
  <si>
    <t>Data Tracking</t>
  </si>
  <si>
    <t>Gameplay and performance data is automatically tracked and stored. Get this pre-graded by an instructor to get credit for it.</t>
  </si>
  <si>
    <t>Remote Tracking</t>
  </si>
  <si>
    <t>Game logs playtest/debug data to a tracking service (custom, or something like Flurry). Get this pre-graded by an instructor to get credit for it.</t>
  </si>
  <si>
    <t>NETWORKING</t>
  </si>
  <si>
    <r>
      <t>Details</t>
    </r>
    <r>
      <rPr>
        <i/>
        <sz val="10"/>
        <color rgb="FFFFFFFF"/>
        <rFont val="Calibri"/>
        <scheme val="minor"/>
      </rPr>
      <t xml:space="preserve"> (this section only counts if networked play is the primary way your game is played)</t>
    </r>
  </si>
  <si>
    <t>Functional Networking</t>
  </si>
  <si>
    <t>Game can at least be played once without disconnecting, de-syncing, etc.</t>
  </si>
  <si>
    <t>LAN Play</t>
  </si>
  <si>
    <t>Reliably playable on the LAN.</t>
  </si>
  <si>
    <t>Disconnection</t>
  </si>
  <si>
    <t>Handles connection loss with a clean visible message, then returns to the game search menu.</t>
  </si>
  <si>
    <t>Game Search</t>
  </si>
  <si>
    <t>Provides a search screen for LAN games and does not require the user to enter an IP address to find games on the LAN.</t>
  </si>
  <si>
    <t>Automatic Detection</t>
  </si>
  <si>
    <t>Automatically detects other games to join on the LAN. If this requirement is met, the Game Search requirement is not needed.</t>
  </si>
  <si>
    <t>Internet Play</t>
  </si>
  <si>
    <t>Reliably playable over the internet, not just on a LAN. If your game has this capability, you must describe (in detail) the testing you have done to confirm this in the comments.</t>
  </si>
  <si>
    <t>Matchmaking</t>
  </si>
  <si>
    <t>Has a matchmaking service for internet play.</t>
  </si>
  <si>
    <t>DESIGN REQUIREMENTS</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</si>
  <si>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</si>
  <si>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DESIGN EXTRAS</t>
  </si>
  <si>
    <t>Design Bonuses</t>
  </si>
  <si>
    <t>Exceptional aspects of the game's design not covered below are a 1% bonus each.</t>
  </si>
  <si>
    <t>Additional significant design errors not covered below are a 1% penalty each.</t>
  </si>
  <si>
    <t>Additional serious design errors not covered below are a 2% penalty each.</t>
  </si>
  <si>
    <t>Fatal design errors (copyright violations, rating violations, etc.) are a 30% penalty each.</t>
  </si>
  <si>
    <t>DESIGN GUIDE</t>
  </si>
  <si>
    <r>
      <t xml:space="preserve">Details </t>
    </r>
    <r>
      <rPr>
        <b/>
        <i/>
        <sz val="10"/>
        <color rgb="FFFFFFFF"/>
        <rFont val="Calibri"/>
        <scheme val="minor"/>
      </rPr>
      <t>(this section is not required if there are no full-time game designers on the team)</t>
    </r>
  </si>
  <si>
    <t>Design guide is only a single page, but does give an overview of the most critical design aspects of the project, with at least some research and references.</t>
  </si>
  <si>
    <t>Pre-graded by Ellen Beeman on 12/10/16</t>
  </si>
  <si>
    <t>Design Research</t>
  </si>
  <si>
    <t>Design guide shows explicit research into the game's mechanics, components, space, interface, plot, setting, characters, and narration. Each of these areas (if applicable for the game) must have specific references with images and descriptions. The only exceptions are completely new things, which must then have a quality prototype instead.</t>
  </si>
  <si>
    <t>Extensive Research</t>
  </si>
  <si>
    <t>Design research and references are extensive, show a great deal of depth and thought, and can act as a clear guide for the rest of the project.</t>
  </si>
  <si>
    <t>The entire guide is slick, polished, and would look cool if put on the wall or published.</t>
  </si>
  <si>
    <t>GAMEPLAY PROTOTYPES</t>
  </si>
  <si>
    <r>
      <t>Details</t>
    </r>
    <r>
      <rPr>
        <b/>
        <i/>
        <sz val="10"/>
        <color rgb="FFFFFFFF"/>
        <rFont val="Calibri"/>
        <scheme val="minor"/>
      </rPr>
      <t xml:space="preserve"> (this section is not required if there are no full-time game designers on the team)</t>
    </r>
  </si>
  <si>
    <t>5+ Segments Prototyped</t>
  </si>
  <si>
    <t>At least five segments worth of gameplay have been prototyped and tested in any engine.</t>
  </si>
  <si>
    <t>Not 100 % on definition here, should, though</t>
  </si>
  <si>
    <t>10+ Segments Prototyped</t>
  </si>
  <si>
    <t>At least ten segments worth of gameplay have been prototyped and tested in any engine.</t>
  </si>
  <si>
    <t>20+ Segments Prototyped</t>
  </si>
  <si>
    <t>At least twenty segments worth of gameplay have been prototyped and tested in any engine.</t>
  </si>
  <si>
    <t>UI wireframe paper prototypes</t>
  </si>
  <si>
    <t>30+ Segments Prototyped</t>
  </si>
  <si>
    <t>At least thirty segments worth of gameplay have been prototyped and tested in any engine.</t>
  </si>
  <si>
    <t>40+ Segments Prototyped</t>
  </si>
  <si>
    <t>At least forty segments worth of gameplay have been prototyped and tested in any engine.</t>
  </si>
  <si>
    <t>50+ Segments Prototyped</t>
  </si>
  <si>
    <t>At least fifty segments worth of gameplay have been prototyped and tested in any engine.</t>
  </si>
  <si>
    <t>One Interesting Prototype</t>
  </si>
  <si>
    <t>At least one type of gameplay prototyped was interesting with good potential.</t>
  </si>
  <si>
    <t>Boardgame prototype, good and varied prototype for tower defense game</t>
  </si>
  <si>
    <t>Two Interesting Prototypes</t>
  </si>
  <si>
    <t>At least two types of gameplay prototyped were interesting with good potential.</t>
  </si>
  <si>
    <t>Three Interesting Prototypes</t>
  </si>
  <si>
    <t>At least three types of gameplay prototyped were interesting with good potential.</t>
  </si>
  <si>
    <t>Four Interesting Prototypes</t>
  </si>
  <si>
    <t>At least four types of gameplay prototyped were interesting with good potential.</t>
  </si>
  <si>
    <t>One Solid Prototype</t>
  </si>
  <si>
    <t>At least one type of gameplay prototyped could definitely be the core of a solid game.</t>
  </si>
  <si>
    <t>Two Solid Prototypes</t>
  </si>
  <si>
    <t>At least two types of gameplay prototyped could definitely be the core of a solid game.</t>
  </si>
  <si>
    <t>Three Solid Prototypes</t>
  </si>
  <si>
    <t>At least three types of gameplay prototyped could definitely be the core of a solid game.</t>
  </si>
  <si>
    <t>Four Solid Prototypes</t>
  </si>
  <si>
    <t>At least four types of gameplay prototyped could definitely be the core of a solid game.</t>
  </si>
  <si>
    <t>CONTROLS</t>
  </si>
  <si>
    <t>Working Controls</t>
  </si>
  <si>
    <t>Controls (or interactive HUD) are not fundamentally broken or incomprehensible.</t>
  </si>
  <si>
    <t>Stable Controls</t>
  </si>
  <si>
    <t>Controls (or interactive HUD) are responsive and do not behave strangely.</t>
  </si>
  <si>
    <t>Tuned Controls</t>
  </si>
  <si>
    <t>Controls (or interactive HUD) are well-tuned and always respond properly</t>
  </si>
  <si>
    <t>Immersive Controls</t>
  </si>
  <si>
    <t>Controls (or interactive HUD) are perfectly tuned and always feel so smooth and responsive that the player stops realizing they are there.</t>
  </si>
  <si>
    <t>Clever Controls</t>
  </si>
  <si>
    <t>Controls (or interactive HUD) are particularly clever or cool, including just being simple in a clever way (a one-button game, for example).</t>
  </si>
  <si>
    <t>CAMERA</t>
  </si>
  <si>
    <t>Decent Camera</t>
  </si>
  <si>
    <t>Camera works decently, even if the interpolation needs work or occlusion has some problems (or if the camera is static).</t>
  </si>
  <si>
    <t>Smooth Camera</t>
  </si>
  <si>
    <t>Camera always moves, rotates, and zooms in/out smoothly, and has no major occlusion problems (assuming the camera is not static).</t>
  </si>
  <si>
    <t>Tuned Camera</t>
  </si>
  <si>
    <t>Camera is well-tuned, moves dynamically based on player position/facing/velocity, handles occlusion well, and never gets into a problematic state.</t>
  </si>
  <si>
    <t>Interesting Camera Transitions</t>
  </si>
  <si>
    <t>Camera movement used for highly polished level transitions, respawns, etc.</t>
  </si>
  <si>
    <t>Cinematic Camera</t>
  </si>
  <si>
    <t>Camera is used in a compelling cinematic manner at one or more points in the game.</t>
  </si>
  <si>
    <t>FEEDBACK</t>
  </si>
  <si>
    <r>
      <t>Details</t>
    </r>
    <r>
      <rPr>
        <b/>
        <i/>
        <sz val="10"/>
        <color rgb="FFFFFFFF"/>
        <rFont val="Calibri"/>
        <scheme val="minor"/>
      </rPr>
      <t xml:space="preserve"> (feedback is both audio and visual, mark as partial if one is missing)</t>
    </r>
  </si>
  <si>
    <t>Limited Progress Feedback</t>
  </si>
  <si>
    <t>The player's segment/episode/game progress is at least shown in a limited way (checkpoints, episode numbers, wave numbers, etc.).</t>
  </si>
  <si>
    <t>Limited Status Feedback</t>
  </si>
  <si>
    <t>The player/enemy/world/game status is shown in at least a limited way (player's health, score, time left, etc.).</t>
  </si>
  <si>
    <t>Limited Actions/Events Feedback</t>
  </si>
  <si>
    <t>Feedback for actions and events are at least shown in a limited way, with at least some feedback for every major action and event (attacking, damage, defeat, and victory at the very minimum).</t>
  </si>
  <si>
    <t>Clear Progress Feedback</t>
  </si>
  <si>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</si>
  <si>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Segment progress is clear, though I'd like much more feedback on the individual mobs for next semester -Ellen</t>
  </si>
  <si>
    <t>Clear Status Feedback</t>
  </si>
  <si>
    <t>The player/enemy/world/game status is shown clearly and nothing important is missing. Any major status change must have clear feedback (health restored, level increased, etc.).</t>
  </si>
  <si>
    <t>Clear Actions/Events Feedback</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</si>
  <si>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</si>
  <si>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</si>
  <si>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player's segment/episode/game progress is shown in a way that is cleanly integrated into the game, not just on the HUD.</t>
  </si>
  <si>
    <t>Extensive Status Feedback</t>
  </si>
  <si>
    <t>The player/enemy/world/game status is clearly shown even for minor things.</t>
  </si>
  <si>
    <t>Extensive Actions/Events Feedback</t>
  </si>
  <si>
    <t>Feedback is shown clearly even for almost all minor actions and events.</t>
  </si>
  <si>
    <t>Rewarding Feedback</t>
  </si>
  <si>
    <t>At one or more points, feedback alone is used effectively as a reward for the player.</t>
  </si>
  <si>
    <t>Clever Feedback</t>
  </si>
  <si>
    <t>One or more pieces of important feedback are conveyed in a particularly clever way.</t>
  </si>
  <si>
    <t>LEARNING CURVE</t>
  </si>
  <si>
    <t>Explained Controls</t>
  </si>
  <si>
    <t>Controls/HUD are at least explained on the How to Play screen and are not incorrect.</t>
  </si>
  <si>
    <t>controls explained, not hud</t>
  </si>
  <si>
    <t>HUD is intuitive and does not need to be explained -Ellen</t>
  </si>
  <si>
    <t>Intelligible Goals</t>
  </si>
  <si>
    <t>It is possible to figure out all goals (micro and macro), even if they aren't initially clear.</t>
  </si>
  <si>
    <t>Technically Playable</t>
  </si>
  <si>
    <t>The game is too difficult (in easy mode), but can still be completed by a skilled player.</t>
  </si>
  <si>
    <t>probably too easy</t>
  </si>
  <si>
    <t>Unnecessary Complexity</t>
  </si>
  <si>
    <t>While not being too complex to play at all, the game still has a lot of unnecessary complexity for the depth it achieves. This includes having overly complex controls.</t>
  </si>
  <si>
    <t>Taught Controls</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</si>
  <si>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</si>
  <si>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Clear Goals</t>
  </si>
  <si>
    <t>The player's goals (micro and macro) are usually clear, either inherently or because they were explicitly taught during the game (not just on the How to Play screen).</t>
  </si>
  <si>
    <t>Goals are intuitive in a tower defense game. Better info on the direction the mobs will advance in would help, next semester - Ellen</t>
  </si>
  <si>
    <t>Appropriate Difficulty</t>
  </si>
  <si>
    <t>The game's difficulty (in easy mode) is not increased so quickly that it hurts the experience of the average player.</t>
  </si>
  <si>
    <t>Balanced Complexity</t>
  </si>
  <si>
    <t>The complexity of the gameplay is properly balanced with the depth gained from that complexity (i.e., any complexity was worth it, including complexity of controls).</t>
  </si>
  <si>
    <t>Well-Taught Controls</t>
  </si>
  <si>
    <t>Controls/HUD are taught well and the teaching is integrated into the regular episodes in an elegant way (such as a dynamic teaching system that tracks what the player does).</t>
  </si>
  <si>
    <t>Interlocked Goals</t>
  </si>
  <si>
    <t>Macro goals are interlocked with each other in an effective way, so that the player always has a macro goal to pursue, which pulls the player through the game subconsciously.</t>
  </si>
  <si>
    <t>Well-Crafted Difficulty</t>
  </si>
  <si>
    <t>The game's difficulty increases in a well-crafted manner that enhances the experience of the average player.</t>
  </si>
  <si>
    <t>Unfolding Complexity</t>
  </si>
  <si>
    <t>The complexity of the gameplay is carefully introduced over time and never too quickly.</t>
  </si>
  <si>
    <t>Dynamic Difficulty</t>
  </si>
  <si>
    <t>The game's difficulty can either be chosen by the player's actions in the game (not just by selecting a difficulty setting) or increases dynamically based on what the player does.</t>
  </si>
  <si>
    <t>Clever Goals</t>
  </si>
  <si>
    <t>The player's goals are conveyed in a particularly clever or interesting way.</t>
  </si>
  <si>
    <t>Highly Elegant Gameplay</t>
  </si>
  <si>
    <t>The depth of the gameplay is much higher than the complexity.</t>
  </si>
  <si>
    <t>GAME FLOW</t>
  </si>
  <si>
    <t>Working Episodes</t>
  </si>
  <si>
    <t>No episode is broken or incomplete, or is so problematic that it feels that way.</t>
  </si>
  <si>
    <t>Appropriate Tempo</t>
  </si>
  <si>
    <t>Overall, the tempo of gameplay is not way too fast or way too slow.</t>
  </si>
  <si>
    <t>Decent Melody</t>
  </si>
  <si>
    <t>Overall, the mechanics, components, and space often combine in a variety of ways to create interesting repeated patterns of action, in ways that do not interfere with each other.</t>
  </si>
  <si>
    <t>Decent Interludes</t>
  </si>
  <si>
    <t>All episodes smoothly transition from an outro segment, to an interlude (that is not strange or jarring), then into the next episode. For single-episode games, this is the "replay" loop.</t>
  </si>
  <si>
    <t>Smooth Fills</t>
  </si>
  <si>
    <t>Overall, transitions from one segment of gameplay to the next have smooth “fills” and don't feel strange, jarring, or boring (or the game flows in such a way that fills aren't needed).</t>
  </si>
  <si>
    <t>I'd like to see more on wave launch feedback, for next semester -Ellen</t>
  </si>
  <si>
    <t>Good Melody</t>
  </si>
  <si>
    <t>Overall, the mechanics, components, and space almost always combine in a variety of ways to create interesting repeated patterns of action that feel good just by themselves.</t>
  </si>
  <si>
    <t>Good Interludes</t>
  </si>
  <si>
    <t>All episodes smoothly transition from an outro segment, to an interlude that is actively engaging, then into the next episode. For single-episode games, this is the "replay" loop.</t>
  </si>
  <si>
    <t>Seamless Fills</t>
  </si>
  <si>
    <t>Overall, transitions from one segment of gameplay to the next have “fills” that are seamless and fit perfectly into the game flow.</t>
  </si>
  <si>
    <t>Immersive Melody</t>
  </si>
  <si>
    <t>Overall, the mechanics, components, and space always combine in a variety of ways to create interesting repeated patterns of action that are deeply immersive.</t>
  </si>
  <si>
    <t>Great Interludes</t>
  </si>
  <si>
    <t>All episodes smoothly transition from an outro segment, to an interlude that is highly engaging, then into the next episode. For single-episode games, this is the "replay" loop.</t>
  </si>
  <si>
    <t>Engaging Fills</t>
  </si>
  <si>
    <t>Overall, transitions from one segment of gameplay to the next have “fills” that are engaging parts of the game all by themselves.</t>
  </si>
  <si>
    <t>Emotional Response</t>
  </si>
  <si>
    <t>Game, whether through narrative or otherwise, evokes a strong, positive emotional response.</t>
  </si>
  <si>
    <t>Mirthful Response</t>
  </si>
  <si>
    <t>Game, whether through narrative or otherwise, makes one of the instructors laugh out loud.</t>
  </si>
  <si>
    <t>Tearful Response</t>
  </si>
  <si>
    <t>Game, whether through narrative or otherwise, makes one of the instructors cry.</t>
  </si>
  <si>
    <t>GAME BEGINNING</t>
  </si>
  <si>
    <r>
      <rPr>
        <b/>
        <sz val="10"/>
        <color rgb="FFFFFFFF"/>
        <rFont val="Calibri"/>
        <scheme val="minor"/>
      </rPr>
      <t>Details</t>
    </r>
    <r>
      <rPr>
        <i/>
        <sz val="10"/>
        <color rgb="FFFFFFFF"/>
        <rFont val="Calibri"/>
        <scheme val="minor"/>
      </rPr>
      <t xml:space="preserve"> (note that a game does not have to have more than one episode)</t>
    </r>
  </si>
  <si>
    <t>Distinct Game Beginning</t>
  </si>
  <si>
    <t>The game has a distinct beginning (at least one segment), not just a sudden start with no time for the player to get their bearings or to be taught what to do.</t>
  </si>
  <si>
    <t>Player presses space to begin</t>
  </si>
  <si>
    <t>Decent Game Beginning</t>
  </si>
  <si>
    <t>The beginning of the game is actually somewhat engaging and sets up the rest of the game well, creating some anticipation for what is to come.</t>
  </si>
  <si>
    <t>Another possible area to work on next semester - Ellen</t>
  </si>
  <si>
    <t>Good Game Beginning</t>
  </si>
  <si>
    <t>The beginning of the game is highly engaging and sets up the rest of the game really well, creating lots of anticipation for what is to come.</t>
  </si>
  <si>
    <t>Great Game Beginning</t>
  </si>
  <si>
    <t>The beginning of the game is masterfully done, immediately drawing the player deeply into the game.</t>
  </si>
  <si>
    <t>Epic Game Beginning</t>
  </si>
  <si>
    <t>The beginning of the game is truly epic and kicks off the game spectacularly.</t>
  </si>
  <si>
    <t>GAME MIDDLE</t>
  </si>
  <si>
    <t>Multiple Segments</t>
  </si>
  <si>
    <t>There are five or more segments of gameplay (which can include the beginning and the end).</t>
  </si>
  <si>
    <t>begining,  wave 0-3, win, lose</t>
  </si>
  <si>
    <t>Flat Engagement Peaks</t>
  </si>
  <si>
    <t>As the player goes through the middle of the game, the engagement peaks are not increasing, but at least they are not decreasing, as there is some building and release of tension.</t>
  </si>
  <si>
    <t>Intermittent Engagement</t>
  </si>
  <si>
    <t>The middle of the game does not go for significant stretches without at delivering fairly well on one of the game's core types of engagement.</t>
  </si>
  <si>
    <t>Increasing Engagement Peaks</t>
  </si>
  <si>
    <t>As the player goes through the middle of the game, the engagement peaks continue to increase overall, with a increased building and release of tension.</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</si>
  <si>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</si>
  <si>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</si>
  <si>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</si>
  <si>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</si>
  <si>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Competition, Challenge, Fantasy</t>
  </si>
  <si>
    <t>Addictive Engagement</t>
  </si>
  <si>
    <t>The game delivers its core types of engagement so well that it is addictive and somewhat difficult to stop playing.</t>
  </si>
  <si>
    <t>Blended Engagement Types</t>
  </si>
  <si>
    <t>The game blends at least three different types of engagement (list them) together so well that they are resonant (i.e., are more than the sum of their parts).</t>
  </si>
  <si>
    <t>Mesmerizing Engagement</t>
  </si>
  <si>
    <t>The game delivers its core types of engagement so well and consistently that it is mesmerizing and very difficult to stop playing.</t>
  </si>
  <si>
    <t>One Epic Moment</t>
  </si>
  <si>
    <t>Game has one or more epic moments delivering one of its core types of engagement. If you think your game has epic moments, list each one in the comments field (one per field).</t>
  </si>
  <si>
    <t>Two Epic Moments</t>
  </si>
  <si>
    <t>Game has two or more epic moments delivering one of its core types of engagement. If you think your game has epic moments, list each one in the comments field (one per field).</t>
  </si>
  <si>
    <t>Three Epic Moments</t>
  </si>
  <si>
    <t>Game has three or more epic moments delivering one of its core types of engagement. If you think your game has epic moments, list each one in the comments field (one per field).</t>
  </si>
  <si>
    <t>GAME ENDING</t>
  </si>
  <si>
    <t>Distinct Game Ending</t>
  </si>
  <si>
    <t>The game has a distinct ending (at least one segment), that is somewhat engaging, not just segment with little tension or a sudden "game over".</t>
  </si>
  <si>
    <t>Lose screen if HP reaches 0, win screen when all waves completed</t>
  </si>
  <si>
    <t>Decent Game Ending</t>
  </si>
  <si>
    <t>The ending of the game is highly engaging and feels like a solid finish to the experience. There must be some type of outro segment to get this.</t>
  </si>
  <si>
    <t>Good Game Ending</t>
  </si>
  <si>
    <t>The ending of the game is a very high engagement peak in the game's core engagement type, followed by a good outro segment.</t>
  </si>
  <si>
    <t>Great Game Ending</t>
  </si>
  <si>
    <t>The ending of the game is a very high engagement peak in multiple engagement types (list them), followed by an excellent outro segment.</t>
  </si>
  <si>
    <t>Epic Game Ending</t>
  </si>
  <si>
    <t>The ending of the game is truly epic and finishes the experience in spectacular fashion.</t>
  </si>
  <si>
    <t>THEME/SETTING</t>
  </si>
  <si>
    <r>
      <t xml:space="preserve">Details </t>
    </r>
    <r>
      <rPr>
        <i/>
        <sz val="10"/>
        <color rgb="FFFFFFFF"/>
        <rFont val="Calibri"/>
        <scheme val="minor"/>
      </rPr>
      <t>(does not apply to purely abstract games)</t>
    </r>
  </si>
  <si>
    <t>Acceptable Theme/Setting</t>
  </si>
  <si>
    <t>Theme and setting are acceptable for a DigiPen game and do not actively work against the experience of the game.</t>
  </si>
  <si>
    <t>Revealed Theme/Setting</t>
  </si>
  <si>
    <t>Any backstory or other narrative details are revealed cleanly in the normal flow of the game, not through exposition.</t>
  </si>
  <si>
    <t>Decent Theme/Setting</t>
  </si>
  <si>
    <t>Theme and setting are decent quality and not just partially realized due to lack of resources (make an abstract game if this is a problem).</t>
  </si>
  <si>
    <t>Good Theme/Setting</t>
  </si>
  <si>
    <t>Theme and setting are evocative, interesting, and greatly enhance the game.</t>
  </si>
  <si>
    <t>Great Theme/Setting</t>
  </si>
  <si>
    <t>Theme and setting are amazing, memorable, and integrated into all aspects of the game.</t>
  </si>
  <si>
    <t>Deep Theme/Setting</t>
  </si>
  <si>
    <t>Theme and setting are deep, rich, and has lots of interesting background to discover.</t>
  </si>
  <si>
    <t>CHARACTERS/DIALOG</t>
  </si>
  <si>
    <r>
      <t xml:space="preserve">Details </t>
    </r>
    <r>
      <rPr>
        <i/>
        <sz val="10"/>
        <color rgb="FFFFFFFF"/>
        <rFont val="Calibri"/>
        <scheme val="minor"/>
      </rPr>
      <t>(only applies if the game actually has characters/dialog)</t>
    </r>
  </si>
  <si>
    <t>Acceptable Characters/Dialog</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</si>
  <si>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</si>
  <si>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</si>
  <si>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</si>
  <si>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Decent Characters/Dialog</t>
  </si>
  <si>
    <t>Any characters/dialog are decent quality. Characters and dialog do not fall in to easy stereotypes of gender, race, etc.</t>
  </si>
  <si>
    <t>Good Characters/Dialog</t>
  </si>
  <si>
    <t>Characters/dialog fit the game well and greatly enhance the experience of the game.</t>
  </si>
  <si>
    <t>Related Characters/Dialog</t>
  </si>
  <si>
    <t>Characters/dialog relate to each other well in interesting ways (either directly or indirectly).</t>
  </si>
  <si>
    <t>One Great Character</t>
  </si>
  <si>
    <t>At least one character fits the game perfectly and is highly memorable in a narrative sense.</t>
  </si>
  <si>
    <t>Two Great Characters</t>
  </si>
  <si>
    <t>At least two characters fit the game perfectly and are highly memorable in a narrative sense.</t>
  </si>
  <si>
    <t>Three Great Characters</t>
  </si>
  <si>
    <t>At least three characters fit the game perfectly and are highly memorable in a narrative sense.</t>
  </si>
  <si>
    <t>EDITING</t>
  </si>
  <si>
    <t>Some Editing</t>
  </si>
  <si>
    <t>Text has a dozen typos or fewer, and only one or two really obvious ones.</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</si>
  <si>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</si>
  <si>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</si>
  <si>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t>Basic Editing</t>
  </si>
  <si>
    <t>Text has only one or two typos, and no really obvious ones.</t>
  </si>
  <si>
    <t>Good Editing</t>
  </si>
  <si>
    <t>Text has no typos, has decent grammar and structure, and has lots of text (500+ words).</t>
  </si>
  <si>
    <t>Localized Editing</t>
  </si>
  <si>
    <t>Text is localized into one or more other languages.</t>
  </si>
  <si>
    <t>ART REQUIREMENTS</t>
  </si>
  <si>
    <t>Note that you do not have to have elaborate art in your game to fulfill the required and basic art requirements. A clean, abstract look that relies heavily on special effects for visual interest can work very well for many games.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</si>
  <si>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</si>
  <si>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</si>
  <si>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</si>
  <si>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</si>
  <si>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</si>
  <si>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</si>
  <si>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VISUAL QUALITY</t>
  </si>
  <si>
    <r>
      <t>Details</t>
    </r>
    <r>
      <rPr>
        <i/>
        <sz val="10"/>
        <color rgb="FFFFFFFF"/>
        <rFont val="Calibri"/>
        <scheme val="minor"/>
      </rPr>
      <t xml:space="preserve"> (only art in the game counts, including characters, props, environments, etc.)</t>
    </r>
  </si>
  <si>
    <t>Visible Art</t>
  </si>
  <si>
    <t>Art, color palette, and lighting don't make the game hard to play.</t>
  </si>
  <si>
    <t>Placeholder Art</t>
  </si>
  <si>
    <t>Lots of placeholders, but not too sloppy and not a lot of problems with glitches, artifacts, etc.</t>
  </si>
  <si>
    <t>Appropriate Scale</t>
  </si>
  <si>
    <t>Art is scaled correctly, with no pixelation problems or odd size mismatches.</t>
  </si>
  <si>
    <t>Decent Quality Art</t>
  </si>
  <si>
    <t>Art is at a basic level of artistic execution, even if just abstract in style.</t>
  </si>
  <si>
    <t>No Artifacts</t>
  </si>
  <si>
    <t>Art has few, if any, visual artifacts or glitches.</t>
  </si>
  <si>
    <t>Themed Art</t>
  </si>
  <si>
    <t>Art effectively supports the theme of the game.</t>
  </si>
  <si>
    <t>Supports the Gameplay</t>
  </si>
  <si>
    <t xml:space="preserve">The art, by its design and movement, support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</si>
  <si>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</si>
  <si>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</si>
  <si>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</si>
  <si>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t>
  </si>
  <si>
    <t>High Quality Art</t>
  </si>
  <si>
    <t xml:space="preserve">Art is of high quality throughout. Attention to all the detail of the main componants has been achieved. The game could compete at a professional level. </t>
  </si>
  <si>
    <t>Varied Art</t>
  </si>
  <si>
    <t xml:space="preserve">Art has a significant amount of variety in a way that works well for the game. </t>
  </si>
  <si>
    <t>Extensive Art</t>
  </si>
  <si>
    <t>Has tons of art with lots of variety that greatly enhances the experience of the game.</t>
  </si>
  <si>
    <t>Professional Art</t>
  </si>
  <si>
    <t>Art is of professional quality throughout.</t>
  </si>
  <si>
    <t>Unique Style</t>
  </si>
  <si>
    <t xml:space="preserve">Art has an unique and interesting style that matches the game's theme perfectly. </t>
  </si>
  <si>
    <t>Perfect Cohesion</t>
  </si>
  <si>
    <t>All visual elements blend together with each other perfectly.</t>
  </si>
  <si>
    <t>Innovative Visuals</t>
  </si>
  <si>
    <t xml:space="preserve">Art has a visual style that has not been used by other games. The style is not generic or derivative. </t>
  </si>
  <si>
    <t>Emotional Visuals</t>
  </si>
  <si>
    <t>Overall visuals are emotionally resonant, not just good looking.</t>
  </si>
  <si>
    <t>VISUAL FX</t>
  </si>
  <si>
    <r>
      <t>Details</t>
    </r>
    <r>
      <rPr>
        <i/>
        <sz val="10"/>
        <color rgb="FFFFFFFF"/>
        <rFont val="Calibri"/>
        <scheme val="minor"/>
      </rPr>
      <t xml:space="preserve"> (only art in the game counts, including particles, glows, fades, hit effects, etc.)</t>
    </r>
  </si>
  <si>
    <t>Simple VFX</t>
  </si>
  <si>
    <t>Game has at least six or more custom visual effects, even if they are simple or limited. Menu and HUD VFX can count.</t>
  </si>
  <si>
    <t>Placement particles, Mouse higlighting on tiles and blocks, menu buttons change appearence whem selected, resource counter flashes when empty, view rotation(?) Menu causes fade. Maybe more, figure out what qualifies </t>
  </si>
  <si>
    <t>Decent Quality VFX</t>
  </si>
  <si>
    <t>VFX are of decent quality, without any major glitches or oddities.</t>
  </si>
  <si>
    <t>Critical VFX</t>
  </si>
  <si>
    <t>Game has all VFX that are critical for actual gameplay, not just for looking good.</t>
  </si>
  <si>
    <t>Decent Quantity VFX</t>
  </si>
  <si>
    <t>Game has at least a dozen or more VFX. Menu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</si>
  <si>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</si>
  <si>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</si>
  <si>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</si>
  <si>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</si>
  <si>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</si>
  <si>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VFX are of professional quality with no glitches.</t>
  </si>
  <si>
    <t>Varied VFX</t>
  </si>
  <si>
    <t>VFX have a good amount of interesting variety, with at least dozens of individual VFX. Menu and HUD VFX do count.</t>
  </si>
  <si>
    <t>Sophisticated Transitions VFX</t>
  </si>
  <si>
    <t>Game uses VFX to create slick and sophisticated transitions between levels, during respawns, etc.</t>
  </si>
  <si>
    <t>Epic VFX</t>
  </si>
  <si>
    <t>One or more VFX are epic and extremely memorable.</t>
  </si>
  <si>
    <t>Emotional VFX</t>
  </si>
  <si>
    <t>One or more VFX provoke a strong, positive emotional response.</t>
  </si>
  <si>
    <t>ANIMATIONS</t>
  </si>
  <si>
    <r>
      <t>Details</t>
    </r>
    <r>
      <rPr>
        <i/>
        <sz val="10"/>
        <color rgb="FFFFFFFF"/>
        <rFont val="Calibri"/>
        <scheme val="minor"/>
      </rPr>
      <t xml:space="preserve"> (only art in the game counts)</t>
    </r>
  </si>
  <si>
    <t>Simple Animations</t>
  </si>
  <si>
    <t>Game has at least six or more character or world animations, even if they are simple or limited. Menu and HUD animations do not count.</t>
  </si>
  <si>
    <t>Maybe a few, depending on how animations are qualified, but no in-game items are really animated</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</si>
  <si>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</si>
  <si>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</si>
  <si>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</si>
  <si>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</si>
  <si>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Decent Quantity Animations</t>
  </si>
  <si>
    <t>Game has at least a dozen or more character and environment animations.</t>
  </si>
  <si>
    <t>High Quality Animations</t>
  </si>
  <si>
    <t>Animations are of high quality with no glitches.</t>
  </si>
  <si>
    <t xml:space="preserve">"World" Brought to Life </t>
  </si>
  <si>
    <t xml:space="preserve">The world and environment is brought to life through the animations. This could include animated skys, parallaxed backgrounds, props, ambient life, etc. </t>
  </si>
  <si>
    <t>Interesting Transitions and Blends</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</si>
  <si>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</si>
  <si>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</si>
  <si>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</si>
  <si>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</si>
  <si>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and/or VFX are of professional quality with no glitches. This would include secondary motion, follow through, squash and stretch, and small details. </t>
  </si>
  <si>
    <t>Sophisticated Transitions</t>
  </si>
  <si>
    <t>Game uses animation to create slick and sophisticated flavor animations transitions between levels, during respawns, character transitions, flavor animations, etc.</t>
  </si>
  <si>
    <t>Epic Animations</t>
  </si>
  <si>
    <t xml:space="preserve">One or more animations are stunning and extremely memorable. Facial animation is highly polished and used in many key sequences. </t>
  </si>
  <si>
    <t>Emotional Animations</t>
  </si>
  <si>
    <t xml:space="preserve">One or more animations provoke a strong, positive emotional response. </t>
  </si>
  <si>
    <t>MENUS</t>
  </si>
  <si>
    <t>Menu Visuals</t>
  </si>
  <si>
    <t>All menu visuals are decent and aren't sloppy or just hacked in.</t>
  </si>
  <si>
    <t>Font Selection</t>
  </si>
  <si>
    <t xml:space="preserve">Appropriate fonts are chosen and implemented. All fonts comply with Digipen policies. </t>
  </si>
  <si>
    <t>Menu Text</t>
  </si>
  <si>
    <t>All menu text is clean, easily readable, not too small, and aligned nicely (including not being too cramped by nearby borders). Text is not clipped, stretched, or compressed in a noticeable way. Fonts are consistent throughout all menus.</t>
  </si>
  <si>
    <t>Menu Usability</t>
  </si>
  <si>
    <t>All menus and the options on them are obvious and easy to use.</t>
  </si>
  <si>
    <t>Menu Animation</t>
  </si>
  <si>
    <t>All menus have an animation of some kind (size change, color shift, or something fancier) to show when a given element of the menu is selected (and/or has the mouse over it).</t>
  </si>
  <si>
    <t>Menu Theme</t>
  </si>
  <si>
    <t>All menus are themed appropriately for the game.</t>
  </si>
  <si>
    <t>Quality Menus</t>
  </si>
  <si>
    <t>All menu visuals are high quality and fit the game very well.</t>
  </si>
  <si>
    <t>Slick Menu Transitions</t>
  </si>
  <si>
    <t>All menu transitions have slick animated elements, fade ins and outs, etc.</t>
  </si>
  <si>
    <t>Menu Selections</t>
  </si>
  <si>
    <t xml:space="preserve">All interactable menu elements have state changes and feedback visuals that are outstanding in quality. </t>
  </si>
  <si>
    <t>Professional Menus</t>
  </si>
  <si>
    <t>All menu visuals are professional quality and fit the game perfectly.</t>
  </si>
  <si>
    <t>HUD</t>
  </si>
  <si>
    <r>
      <rPr>
        <b/>
        <sz val="10"/>
        <color rgb="FFFFFFFF"/>
        <rFont val="Calibri"/>
        <scheme val="minor"/>
      </rPr>
      <t>Details</t>
    </r>
    <r>
      <rPr>
        <i/>
        <sz val="10"/>
        <color rgb="FFFFFFFF"/>
        <rFont val="Calibri"/>
        <scheme val="minor"/>
      </rPr>
      <t xml:space="preserve"> (in-game UI such as cursors, labels, integrated UI on characters or backgrounds, etc.)</t>
    </r>
  </si>
  <si>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</si>
  <si>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</si>
  <si>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</si>
  <si>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</si>
  <si>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only wave counter text is on hud</t>
  </si>
  <si>
    <t>HUD Usability</t>
  </si>
  <si>
    <t>It is clear to the player what all HUD elements mean.</t>
  </si>
  <si>
    <t>HUD Animation</t>
  </si>
  <si>
    <t>Most HUD elements have an animation of some kind (size change, color shift, or something fancier) to show when a given element changes state.</t>
  </si>
  <si>
    <t>HUD Theme</t>
  </si>
  <si>
    <t>All HUD elements are themed appropriately for the game.</t>
  </si>
  <si>
    <t>Animated Mouse</t>
  </si>
  <si>
    <t>Mouse cursor is animated with custom art that fits the game well. This requirement can be completed with just a mouse cursor for the menus if there is no mouse cursor during gameplay.</t>
  </si>
  <si>
    <t>Quality HUD</t>
  </si>
  <si>
    <t>All HUD element visuals are high quality and fit the game very well.</t>
  </si>
  <si>
    <t>Slick HUD Transitions</t>
  </si>
  <si>
    <t>HUD elements slide/fade in/out as appropriate throughout the game, instead of always remaining on screen.</t>
  </si>
  <si>
    <t>Professional HUD</t>
  </si>
  <si>
    <t>All HUD element visuals are professional quality and fit the game perfectly.</t>
  </si>
  <si>
    <t>AUDIO REQUIREMENTS</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</si>
  <si>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</si>
  <si>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</si>
  <si>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</si>
  <si>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</si>
  <si>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significant audio errors not covered below are a 1% penalty each.</t>
  </si>
  <si>
    <t>Additional serious audio errors not covered below are a 2% penalty each.</t>
  </si>
  <si>
    <t>Fatal audio errors (copyright violations, rating violations, etc.) are a 30% penalty each.</t>
  </si>
  <si>
    <t>LOGO/TITLE SEQUENCE</t>
  </si>
  <si>
    <t>Suitable Music or Sound</t>
  </si>
  <si>
    <t>Has music or sound for logo &amp; title screens that is suitable to the art style.</t>
  </si>
  <si>
    <t>Quality Music and Sound</t>
  </si>
  <si>
    <t>Music &amp; sound for logo &amp; title screens is suitable to the game, well-produced and well-mixed, and matches animation &amp; flow.</t>
  </si>
  <si>
    <t>Inspired Music and Sound</t>
  </si>
  <si>
    <t>Music &amp; sound for logo &amp; title screens is highly original, professional-quality, well-mixed, and perfectly synchronized; visual nuances are matched sonically.</t>
  </si>
  <si>
    <t>Suitable Music or Ambience</t>
  </si>
  <si>
    <t>All menus have suitable music or ambience; loop points are inaudible.</t>
  </si>
  <si>
    <t>Suitable SFX</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</si>
  <si>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</si>
  <si>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</si>
  <si>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</si>
  <si>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</si>
  <si>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</si>
  <si>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</si>
  <si>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</si>
  <si>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</si>
  <si>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</si>
  <si>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</si>
  <si>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</si>
  <si>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IN-GAME/LEVELS/ENVIRONMENTS</t>
  </si>
  <si>
    <t>All game environments have music or ambience that is suitable to the style of the game art &amp; animation.</t>
  </si>
  <si>
    <t>All game events have SFX that are suitable to the style of the game art &amp; animation.</t>
  </si>
  <si>
    <t>Rough Mix</t>
  </si>
  <si>
    <t>No blatant mix issues – music, ambience, and sound effects are all at roughly the appropriate level; nothing is way too loud or way too quiet.</t>
  </si>
  <si>
    <t>Quality Music or Ambience</t>
  </si>
  <si>
    <t>All game environments have quality music or ambience that match the game art &amp; style and are well-produced and well-mixed.</t>
  </si>
  <si>
    <t>Quality SFX</t>
  </si>
  <si>
    <t>All game events requiring sound have quality SFX that match the style of the game, are well-synchronized with animation.</t>
  </si>
  <si>
    <t>3D SFX</t>
  </si>
  <si>
    <t>Most SFX that should be 3D are 3D - that is, sound sources are given x, y, z coordinates by the game programmer and are panned and attenuated accordiing to position relative to camera, and to the number of speakers.</t>
  </si>
  <si>
    <t>Quality Mix</t>
  </si>
  <si>
    <t>Music, dialog &amp; SFX are well-mixed: dialog is clearly intelligible; sound effects and music are balanced; sound levels between menus, game play, and cut-scenes are well-matched.</t>
  </si>
  <si>
    <t>Adaptive Music</t>
  </si>
  <si>
    <t>Music features some adaptive scheme, such as vertical layering, horizontal resequencing, without jarring transitions.</t>
  </si>
  <si>
    <t>Excellent 3D SFX</t>
  </si>
  <si>
    <t xml:space="preserve">All SFX that should be 3D are 3D. Some SFX changes adjust only panning and attenuation, but also EQ and/or reverb with distance &amp; position; "sound cones" or other appopriate parameters correctly applied. </t>
  </si>
  <si>
    <t>Live Music</t>
  </si>
  <si>
    <t>Music features one or more acoustically-recorded live musicians or vocalists (non-VO).</t>
  </si>
  <si>
    <t>Exceptionally Composed &amp; Produced</t>
  </si>
  <si>
    <t>Music is exceptionally well-composed and produced; music is emotionally evocative and powerful, and can be compared favorably with the best commercial productions.</t>
  </si>
  <si>
    <t>Seamlessly Integrated Soundscape</t>
  </si>
  <si>
    <t>Music and SFX are seamlessly integrated to create a musical soundscape as the player receives feedback while playing the game; musical sound effects fit harmonically and rhythmically to produce a interactive musical backdrop (think Peggle 2).</t>
  </si>
  <si>
    <t>Highly Adaptive Musical Score</t>
  </si>
  <si>
    <t>Music is highly responsive to real-time input from the player and the game events, creating a seamless musical score that follows closely the emotional contour of game play.</t>
  </si>
  <si>
    <t>WIN/LOSE EVENTS</t>
  </si>
  <si>
    <t>Suitable Win/Lose Audio</t>
  </si>
  <si>
    <t>All win/lose events have suitable music and/or sound effects.</t>
  </si>
  <si>
    <t>Lose/Win audio both play</t>
  </si>
  <si>
    <t>Quality Win/Lose Audio</t>
  </si>
  <si>
    <t>All win/lose events have quality music and/or sound effects that match the style of the game and are well-synchronized with the animation.</t>
  </si>
  <si>
    <t>Seamless Win/Lose Transitions</t>
  </si>
  <si>
    <t>Transitions between game play, win/lose events, and menus is seamless and smooth-flowing, without abrupt or jarring contrasts in the music and sound design.</t>
  </si>
  <si>
    <t>Epic Win/Lose Audio</t>
  </si>
  <si>
    <t>Music and audio feedback for win/lose events is emotionally evocative and/or deeply moving.</t>
  </si>
  <si>
    <t>CUT-SCENES/CINEMATICS/OUTRO/CREDITS</t>
  </si>
  <si>
    <r>
      <t>Details</t>
    </r>
    <r>
      <rPr>
        <i/>
        <sz val="10"/>
        <color rgb="FFFFFFFF"/>
        <rFont val="Calibri"/>
        <scheme val="minor"/>
      </rPr>
      <t xml:space="preserve"> (bonuses only apply if there is a sufficient quantity of cinematics, etc.)</t>
    </r>
  </si>
  <si>
    <t>Suitable Music &amp; Sound</t>
  </si>
  <si>
    <t>Has suitable music and SFX, if any.</t>
  </si>
  <si>
    <t>Polished Music &amp; Sound</t>
  </si>
  <si>
    <t>Well polished music and sound. Good synchronization for most SFX.</t>
  </si>
  <si>
    <t>Music, dialog, SFX are adequately mixed.</t>
  </si>
  <si>
    <t>Professional Music &amp; Sound</t>
  </si>
  <si>
    <t>Professional grade music and SFX. All SFX tightly synchronized with visuals. Music flows appropriately with visuals and matches scene transitions appropriately.</t>
  </si>
  <si>
    <t>Excellent Mix</t>
  </si>
  <si>
    <t>Music, dialog, SFX are superbly mixed with no flaws.</t>
  </si>
  <si>
    <t>Epic Music &amp; Sound</t>
  </si>
  <si>
    <t>Exceptional music and SFX. Creative, professional sounding composition, cinematic sfx, and dialog.</t>
  </si>
  <si>
    <t>RECORDED DIALOG</t>
  </si>
  <si>
    <r>
      <t xml:space="preserve">Details </t>
    </r>
    <r>
      <rPr>
        <i/>
        <sz val="10"/>
        <color rgb="FFFFFFFF"/>
        <rFont val="Calibri"/>
        <scheme val="minor"/>
      </rPr>
      <t>(bonuses only apply if there is a sufficient quantity of dialog)</t>
    </r>
  </si>
  <si>
    <t>Suitable Dialog</t>
  </si>
  <si>
    <t>Has suitable dialog, even if placeholder, that is can be understood.</t>
  </si>
  <si>
    <t>No Overlapped Dialog</t>
  </si>
  <si>
    <t>No recorded dialog is played overlapped (inappropriately) with another piece of dialog.</t>
  </si>
  <si>
    <t>Quality Dialog</t>
  </si>
  <si>
    <t>Dialog is high-quality, well-written, well-acted, and mixed well with music &amp; SFX.</t>
  </si>
  <si>
    <t>Professional Dialog</t>
  </si>
  <si>
    <t>Dialog is professional-quality in the writing, voice-acting, direction, and production.</t>
  </si>
  <si>
    <t>Epic Dialog</t>
  </si>
  <si>
    <t>Cinematic, dramatic dialog, written and produced so that it flows naturally from the narrative and sounds like a movie.</t>
  </si>
  <si>
    <t>These art requirements are for teams that have dedicated BFA/MFA students, and are much more extensive than the regular art requirements.</t>
  </si>
  <si>
    <t>ART STYLE GUIDE</t>
  </si>
  <si>
    <t xml:space="preserve">Style guide gives an overview of the most critical art style aspects of the project. Basic detail and images. </t>
  </si>
  <si>
    <t>Not applicable</t>
  </si>
  <si>
    <t xml:space="preserve">Style guide is five or more pages (horizontal slides), covering the most important art style aspects of the project in a useful way. All important elements of the art direction should be covered. </t>
  </si>
  <si>
    <t>Visual style, slide design, layout, graphs, images, and organization are all of decent quality.</t>
  </si>
  <si>
    <t xml:space="preserve">Style guide is eight to twelve pages, covering the all relevant art style aspects of the project in a useful way. </t>
  </si>
  <si>
    <t xml:space="preserve">The entire guide is slick, polished, and would look cool if put on the wall. </t>
  </si>
  <si>
    <t>Acceptable Art</t>
  </si>
  <si>
    <t xml:space="preserve">All art is acceptable for a DigiPen game. This is low bar. </t>
  </si>
  <si>
    <t>Art, color palette, and lighting enhance the game experience, making it more player friendly.</t>
  </si>
  <si>
    <t xml:space="preserve">Art is at a resonable level of artistic execution. The point is achieved, but could be quite a bit better. </t>
  </si>
  <si>
    <t>Art effectively supports the theme of the game and creates an IP that stands on its own.</t>
  </si>
  <si>
    <t>Supports the gameplay</t>
  </si>
  <si>
    <t>Game has at least six or more custom visual effects, even if they are simple or limited. Menu and HUD vfx can count.</t>
  </si>
  <si>
    <t xml:space="preserve">Game has all VFX that are critical for actual gameplay, not just for looking good. This should be established in the art asset spreadsheet. The VFX should be of reasonable artistic quality. </t>
  </si>
  <si>
    <t>Game has at least a dozen or more character and environment animations. These should be at the full graph editor or smooth animation stage.</t>
  </si>
  <si>
    <t>Good Use of Tools and Tech</t>
  </si>
  <si>
    <t xml:space="preserve">The animations are efficient, well implemented, and show a good understanding of the software and game engine in their implementation. </t>
  </si>
  <si>
    <t xml:space="preserve">Animations are of high quality with no glitches. All animations that support gameplay are in and at a shipable level. Facial animation is used effectively if applicable. </t>
  </si>
  <si>
    <t xml:space="preserve">Animations and/or VFX are of professional quality with no glitches. This would include secondary motion, follow through, sqash and stretch, and small details. </t>
  </si>
  <si>
    <t xml:space="preserve">Teams with Audio Leads enrolled in MUS 250L must use FMOD Studio middleware.
Teams with Audio Leads enrolled in MUS 350L, MUS 370L, or MUS 450L must use Wwise middleware.
You cannot use audio from sources external to DigPen; you must use the DigiPen audio libraries or create it yourself. </t>
  </si>
  <si>
    <t>MUSIC STYLE SAMPLE</t>
  </si>
  <si>
    <t>A fully-produced, well-arranged &amp; well-mixed recording of a 2- to 3-minute original composition of yours that sells you as a game composer to the team.</t>
  </si>
  <si>
    <t>Minimal Production Values</t>
  </si>
  <si>
    <t>The music is decent but not polished, and may exhibit poor mixing and/or lack of production values.</t>
  </si>
  <si>
    <t>Some Sense of Game Theme</t>
  </si>
  <si>
    <t>The music gives some sense of the theme of the game.</t>
  </si>
  <si>
    <t>Basic Production Values</t>
  </si>
  <si>
    <t>The music is mixed reasonably well, and may exhibit some minor deficiencies in production values, such as unsophisticated MIDI rendering.</t>
  </si>
  <si>
    <t>Good Sense of Game Theme</t>
  </si>
  <si>
    <t xml:space="preserve">The music provides a good sense of the theme of the game </t>
  </si>
  <si>
    <t>Good Compostion</t>
  </si>
  <si>
    <t>The music displays a good sense of composition.</t>
  </si>
  <si>
    <t>High Quality Production Values</t>
  </si>
  <si>
    <t>The music is very well-mixed and well-produced.</t>
  </si>
  <si>
    <t>High Quality Composition</t>
  </si>
  <si>
    <t>The music displays sophisticated composition, orchestration, and arrangement.</t>
  </si>
  <si>
    <t>Unique Composition</t>
  </si>
  <si>
    <t>The music conveys a unique personal vision or a fresh, new take on an existing style, while fitting the theme of the game.</t>
  </si>
  <si>
    <t>AUDIO STYLE GUIDE AND SPECIFICATION</t>
  </si>
  <si>
    <t>A statement of your approach to music &amp; sound for the game, including description of BGM vs. ambient sound, plans for adaptive music, plans for audio data compression, etc.</t>
  </si>
  <si>
    <t>Core Requirements</t>
  </si>
  <si>
    <t>The style guide contains the game name, team name, team personnel &amp; roles; summary of game genre, gameplay &amp; rules; description of approach to music &amp; sfx style, description of references &amp; influences, clickable links to online style examples.</t>
  </si>
  <si>
    <t>Clear and Organized</t>
  </si>
  <si>
    <t>The style guide is clear and organized.</t>
  </si>
  <si>
    <t>Single PDF Submitted</t>
  </si>
  <si>
    <t>The style guide is submitted as a single PDF (plus reference files if necessary.)</t>
  </si>
  <si>
    <t>Audio Data Specification</t>
  </si>
  <si>
    <t>Audio technical specification includes game engine (UE4, Unity); audio middleware (Wwise, FMOD Studio); 3D audio specs (Occulus audio SDK) RAM footprint (MB); disk footprint (MB); audio data compression (OGG, ADPCM, uncompressed); CPU max budget; DSP effects; etc.</t>
  </si>
  <si>
    <t>Adaptive Music Specification</t>
  </si>
  <si>
    <t>A plan for musical interactivity and behavior is included in the style guide.</t>
  </si>
  <si>
    <t>Clickable Links</t>
  </si>
  <si>
    <t>The style guide includes clickable links to the shared spreadsheet &amp; change list.</t>
  </si>
  <si>
    <t>Highly-Polished Style Guide</t>
  </si>
  <si>
    <t>The style guide is sophisticated in design and highly polished throughout the entire document.</t>
  </si>
  <si>
    <t>AUDIO SPREADSHEET</t>
  </si>
  <si>
    <t>An online, shared spreadsheet tracking all audio elements in the project.</t>
  </si>
  <si>
    <t>Formatted and Shared Spreadsheet</t>
  </si>
  <si>
    <t>Audio spreadsheet is shared with editing privileges, and properly formatted, with all column headers defined</t>
  </si>
  <si>
    <t>Spreadsheet is clear and organized, easy to read.</t>
  </si>
  <si>
    <t>Effective Layout</t>
  </si>
  <si>
    <t>Effective use of color, size, fonts, layout to facilitate comprehension of the information.</t>
  </si>
  <si>
    <t>Data Validation</t>
  </si>
  <si>
    <t>Cells only allow data to be entered in the proper format (Yes/No, etc.)</t>
  </si>
  <si>
    <t>Auto-Color</t>
  </si>
  <si>
    <t>Cells automatically change color to reflect status (past due, etc.)</t>
  </si>
  <si>
    <t>Exceptionally Advanced Features</t>
  </si>
  <si>
    <t>Audio spreadsheet includes multiple advanced features and detailed production tracking.</t>
  </si>
  <si>
    <t>AUDIO CHANGE LIST</t>
  </si>
  <si>
    <t>Running list and description of all audio assets delivered</t>
  </si>
  <si>
    <t>Audio Change List</t>
  </si>
  <si>
    <t>Shared text document with the entire history and description of all audio deliveries and useage information. This is a running list with newest entries at the TOP, providing a record of all additions and changes to audio assets in the project. The programmer should be able to implement audio in the way you want it implemented just by reading this document. This is a communications tool between sound designer and audio programmer, with a description of new items and how they are to be implemented: what’s new, what’s changed, how do you use it, how does it work.</t>
  </si>
  <si>
    <t>AUDIO MIDDLEWARE PROJECT CONTENT CREATION</t>
  </si>
  <si>
    <t>FMOD Studio or Wwise project and content, outside of the game</t>
  </si>
  <si>
    <t>Project and Events Created</t>
  </si>
  <si>
    <t>Audio middleware project created, including music/ambience and sound effects for all implemented game events and states.</t>
  </si>
  <si>
    <t>Audio Busses Created</t>
  </si>
  <si>
    <t>Middleware audio busses for music, sfx, VO are created and properly configured</t>
  </si>
  <si>
    <t>Adaptive Music Prototype</t>
  </si>
  <si>
    <t>Proof of concept for adaptive music is implemented in middleware project.</t>
  </si>
  <si>
    <t>Three Pieces of Finished Music</t>
  </si>
  <si>
    <t>Three finished pieces of music are in the middleware project and ready to be implemented in the game.</t>
  </si>
  <si>
    <t>Sample Dialog in Audio Middleware</t>
  </si>
  <si>
    <t>If your game includes dialog, some sample dialog is recorded and implemented in the middleware project.</t>
  </si>
  <si>
    <t>Five Pieces of Finished Music</t>
  </si>
  <si>
    <t>Five finished pieces of music are in the middleware project and ready to be implemented in the game.</t>
  </si>
  <si>
    <t>Polished Dialog in Audio Middleware</t>
  </si>
  <si>
    <t>Sample polished dialog is recorded and implemented in the middleware project.</t>
  </si>
  <si>
    <t>Applicable only if the game has a logo/title sequence</t>
  </si>
  <si>
    <t>Placeholder Music or Sound</t>
  </si>
  <si>
    <t>Has audible placeholder music or sound for logo &amp; title screens</t>
  </si>
  <si>
    <t>Has music or sound for logo &amp; title screens that is suitable to the art style</t>
  </si>
  <si>
    <t>Quality Music &amp; Sound</t>
  </si>
  <si>
    <t>Music &amp; sound for logo &amp; title screens is suitable to the game, well-produced and well-mixed, and matches animation &amp; flow</t>
  </si>
  <si>
    <t>Inspired Music &amp; Sound</t>
  </si>
  <si>
    <t>Music &amp; sound for logo &amp; title screens is highly original, professional-quality, well-mixed, and perfectly synchronized; visual nuances are matched sonically</t>
  </si>
  <si>
    <t>Applies only to implemented menus</t>
  </si>
  <si>
    <t>Placeholder Menu Music/Ambience</t>
  </si>
  <si>
    <t>All menus have audible placeholder music or ambience</t>
  </si>
  <si>
    <t>Placeholder Menu SFX</t>
  </si>
  <si>
    <t>All menus have audible placeholder sound effects</t>
  </si>
  <si>
    <t>Suitable Menu Music or Ambience</t>
  </si>
  <si>
    <t>All menus have suitable music or ambience; loop points are inaudible</t>
  </si>
  <si>
    <t>Suitable Menu SFX</t>
  </si>
  <si>
    <t>All menus have suitable sound effects</t>
  </si>
  <si>
    <t>No blatant mix issues – music, ambience, and sound effects are all at roughly the appropriate level; nothing is way too loud or way too quiet</t>
  </si>
  <si>
    <t>Synchronized Menu SFX</t>
  </si>
  <si>
    <t>All menu sound effects are suitable to the style of the game and tightly synchronized with the animation</t>
  </si>
  <si>
    <t>Pause Menu</t>
  </si>
  <si>
    <t>Volume of music or ambience is attenuated, muted, or otherwise appropriately affected when the game is paused</t>
  </si>
  <si>
    <t>Quality Menu Music &amp; Ambience</t>
  </si>
  <si>
    <t>Menu music or ambience is well-produced and well-mixed</t>
  </si>
  <si>
    <t>Quality &amp; Variety of Menu UI SFX</t>
  </si>
  <si>
    <t>There is a variety of quality menu SFX, all of which match the animation</t>
  </si>
  <si>
    <t>Highly-Polished Menu Music and SFX</t>
  </si>
  <si>
    <t>Menu music, ambience, and SFX are highly original, well-produced, well-mixed, and well-matched with the art style, creating a cohesive experience</t>
  </si>
  <si>
    <t>Exceptionally Clever SFX and/or Music in Menus</t>
  </si>
  <si>
    <t>For example: game play hints embedded in the menu sound effects; musical game embedded in the menu interactions</t>
  </si>
  <si>
    <t>Applies only to implemented levels and/or environments</t>
  </si>
  <si>
    <t>Placeholder Music or Ambience</t>
  </si>
  <si>
    <t>All game environments have audible placeholder music or ambience</t>
  </si>
  <si>
    <t>Placeholder SFX</t>
  </si>
  <si>
    <t>All game events requiring sound have audible placeholder SFX</t>
  </si>
  <si>
    <t>All game environments have music or ambience that is suitable to the style of the game art &amp; animation; loops are inaudible</t>
  </si>
  <si>
    <t>All game events have SFX that are suitable to the style of the game art &amp; animation; loops are inaudible</t>
  </si>
  <si>
    <t>All game environments have quality music or ambience that match the game art &amp; style and are well-produced and well-mixed</t>
  </si>
  <si>
    <t>All game events requiring sound have quality SFX that match the style of the game, are well-synchronized with animation</t>
  </si>
  <si>
    <t>Most SFX that should be 3D are 3D - that is, sound sources are given x, y, z coordinates by the game programmer and are panned and attenuated accordiing to position relative to camera, and to the number of speakers</t>
  </si>
  <si>
    <t>Music, dialog &amp; SFX are well-mixed: dialog is clearly intelligible; sound effects and music are balanced; sound levels between menus, game play, and cut-scenes are well-matched</t>
  </si>
  <si>
    <t>Music features some adaptive scheme, such as vertical layering, horizontal resequencing, without jarring transitions</t>
  </si>
  <si>
    <t xml:space="preserve">All SFX that should be 3D are 3D. Some SFX changes adjust only panning and attenuation, but also EQ and/or reverb with distance &amp; position; "Sound cones" or other appopriate parameters correctly applied. </t>
  </si>
  <si>
    <t>Music features one or more acoustically-recorded live musicians or vocalists (non-VO)</t>
  </si>
  <si>
    <t>Exceptional Music Composition and Production</t>
  </si>
  <si>
    <t>Music is exceptionally well-composed and produced; music is emotionally evocative and powerful, and can be compared favorably with the best commercial productions</t>
  </si>
  <si>
    <t>Integrated Soundscape</t>
  </si>
  <si>
    <t xml:space="preserve">Music and SFX are seamlessly integrated to create a musical soundscape as the player receives feedback while playing the game; musical sound effects fit harmonically and rhythmically to produce a interactive musical backdrop (think Peggle 2) </t>
  </si>
  <si>
    <t>Spatialized SFX - HRTF Audio</t>
  </si>
  <si>
    <t>Game uses HRTF-rendered audio to position sound effects in 3D space</t>
  </si>
  <si>
    <t>Multi-Channel First-Person SFX</t>
  </si>
  <si>
    <t>Sound effects for first-person player character such as weapons fire, authored as stereo</t>
  </si>
  <si>
    <t>3D Sound Occlusion</t>
  </si>
  <si>
    <t>Appropriate sound effects change volume and EQ based on game geometry (e.g, sound from behind a wall has a lo-pass filter applied)</t>
  </si>
  <si>
    <t>Applies only to win/lose events implemented in the game</t>
  </si>
  <si>
    <t>Basic Win/Lose Feedback</t>
  </si>
  <si>
    <t>All win/lose events have placeholder music and/or sound effects</t>
  </si>
  <si>
    <t>Suitable Win/Lose Feedback</t>
  </si>
  <si>
    <t>All win/lose events have suitable music and/or sound effects</t>
  </si>
  <si>
    <t>Quality Win/Lose Feedbak</t>
  </si>
  <si>
    <t>All win/lose events have quality music and/or sound effects that match the style of the game and are well-synchronized with the animation</t>
  </si>
  <si>
    <t xml:space="preserve">Transitions between game play, win/lose events, and menus is seamless and smooth-flowing, without abrupt or jarring contrasts in the music and sound design </t>
  </si>
  <si>
    <t>Epic Win/Lose Feedback</t>
  </si>
  <si>
    <t>Music and audio feedback for win/lose events is emotionally evocative and/or deeply moving</t>
  </si>
  <si>
    <t>Applies only to implemented cut-scenes, cinematics, outros and/or credits</t>
  </si>
  <si>
    <t>Placeholder Music &amp; Sound</t>
  </si>
  <si>
    <t>Has audible placeholder music and SFX</t>
  </si>
  <si>
    <t>Acceptable Music &amp; Sound</t>
  </si>
  <si>
    <t>Has suitable music and SFX. Some SFX tightly synchronized with visuals</t>
  </si>
  <si>
    <t>Well polished music and sound. Good synchronization for most SFX</t>
  </si>
  <si>
    <t>Music, Dialog, SFX are adequately mixed</t>
  </si>
  <si>
    <t>Professional grade Music and SFX. All SFX tightly synchronized with visuals. Music flows appropriately with visuals and matches scene transitions appropriately</t>
  </si>
  <si>
    <t>Music, Dialog, SFX are superbly mixed with no flaws</t>
  </si>
  <si>
    <t>Exceptional Music and SFX. Creative, professional sounding composition, and cinematic sfx and dialog</t>
  </si>
  <si>
    <t>VOICE RECORDING</t>
  </si>
  <si>
    <t>This entire section is Not Applicable if your game does not have recorded dialog</t>
  </si>
  <si>
    <t>Placeholder Dialog</t>
  </si>
  <si>
    <t>Has audible placeholder dialog</t>
  </si>
  <si>
    <t>Reviewed Voice Script</t>
  </si>
  <si>
    <t>Voice script has been reviewed, and discussed with the team</t>
  </si>
  <si>
    <t>Preliminary Voice Casting</t>
  </si>
  <si>
    <t>Candidates for voice talent have been identified, and test recordings made</t>
  </si>
  <si>
    <t>Dialog is high-quality, well-written, well-acted, and mixed well with music &amp; SFX</t>
  </si>
  <si>
    <t>Dialog is professional-quality in the writing, voice-acting, direction, and production</t>
  </si>
  <si>
    <t>INSTRUCTIONS FOR SUBMISSION OF PROJECTS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</si>
  <si>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</si>
  <si>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</si>
  <si>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</si>
  <si>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</si>
  <si>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t>File/Folder</t>
  </si>
  <si>
    <t>Instructions</t>
  </si>
  <si>
    <r>
      <t>class</t>
    </r>
    <r>
      <rPr>
        <sz val="10"/>
        <color rgb="FF000000"/>
        <rFont val="Calibri"/>
        <scheme val="minor"/>
      </rPr>
      <t>_</t>
    </r>
    <r>
      <rPr>
        <b/>
        <sz val="10"/>
        <color rgb="FF000000"/>
        <rFont val="Calibri"/>
        <scheme val="minor"/>
      </rPr>
      <t>gamename</t>
    </r>
    <r>
      <rPr>
        <sz val="10"/>
        <color rgb="FF000000"/>
        <rFont val="Calibri"/>
        <scheme val="minor"/>
      </rPr>
      <t>_rubric.xlsx</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</si>
  <si>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</si>
  <si>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r>
      <t>gamename</t>
    </r>
    <r>
      <rPr>
        <sz val="10"/>
        <color rgb="FF000000"/>
        <rFont val="Calibri"/>
        <scheme val="minor"/>
      </rPr>
      <t>_setup.exe</t>
    </r>
  </si>
  <si>
    <r>
      <t xml:space="preserve">A single file install for the game. </t>
    </r>
    <r>
      <rPr>
        <b/>
        <i/>
        <sz val="10"/>
        <color rgb="FF000000"/>
        <rFont val="Calibri"/>
        <scheme val="minor"/>
      </rPr>
      <t>Make sure you test the installer.</t>
    </r>
    <r>
      <rPr>
        <sz val="10"/>
        <color rgb="FF000000"/>
        <rFont val="Calibri"/>
        <scheme val="minor"/>
      </rPr>
      <t xml:space="preserve"> </t>
    </r>
  </si>
  <si>
    <r>
      <t>gamename</t>
    </r>
    <r>
      <rPr>
        <sz val="10"/>
        <color rgb="FF000000"/>
        <rFont val="Calibri"/>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</si>
  <si>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</si>
  <si>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scheme val="minor"/>
      </rPr>
      <t>_art.zip</t>
    </r>
  </si>
  <si>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</si>
  <si>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</si>
  <si>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</si>
  <si>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</si>
  <si>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</si>
  <si>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</si>
  <si>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</si>
  <si>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</si>
  <si>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</si>
  <si>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</si>
  <si>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</si>
  <si>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</si>
  <si>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</si>
  <si>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\styleguide</t>
  </si>
  <si>
    <t>Contains the most updated version of the style guide for the project.</t>
  </si>
  <si>
    <t>\turnaround</t>
  </si>
  <si>
    <t>All character turnarounds rendered as movie files.</t>
  </si>
  <si>
    <t>\artbook</t>
  </si>
  <si>
    <t>All files needed to print an art book for the project (see Game Central for the details on these files).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</si>
  <si>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</si>
  <si>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</si>
  <si>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</si>
  <si>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All the music files for the game (not just sound bank files or compressed files, which go in the source.zip above).</t>
  </si>
  <si>
    <t>\SFX</t>
  </si>
  <si>
    <t>All the sound effect files for the game (not just sound bank files or compressed files, which go in the source.zip above).</t>
  </si>
  <si>
    <t>\dialog</t>
  </si>
  <si>
    <t>All the recorded dialog files for the game (not just sound bank files or compressed files, which go in the source.zip above).</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</si>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</sst>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Red]\-0.00%"/>
    <numFmt numFmtId="165" formatCode="0.0%"/>
  </numFmts>
  <fonts count="29" x14ac:knownFonts="1">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rgb="FF0000FF"/>
      <name val="Calibri"/>
      <scheme val="minor"/>
    </font>
    <font>
      <sz val="10"/>
      <color theme="0"/>
      <name val="Calibri"/>
      <scheme val="minor"/>
    </font>
    <font>
      <b/>
      <sz val="15"/>
      <color theme="1"/>
      <name val="Calibri"/>
      <scheme val="minor"/>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6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0">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5"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1" borderId="13"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19"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24" fillId="3"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13" borderId="1" xfId="0" applyFont="1" applyFill="1" applyBorder="1" applyAlignment="1">
      <alignment horizontal="left" vertical="top" wrapText="1"/>
    </xf>
    <xf numFmtId="0" fontId="6" fillId="13" borderId="13" xfId="0" applyFont="1" applyFill="1" applyBorder="1" applyAlignment="1">
      <alignment horizontal="left" vertical="top" wrapText="1"/>
    </xf>
    <xf numFmtId="9" fontId="6" fillId="4" borderId="7" xfId="0" quotePrefix="1" applyNumberFormat="1" applyFont="1" applyFill="1" applyBorder="1" applyAlignment="1">
      <alignment horizontal="center" vertical="top" wrapText="1"/>
    </xf>
    <xf numFmtId="164" fontId="6" fillId="3" borderId="31" xfId="653" applyNumberFormat="1" applyFont="1" applyFill="1" applyBorder="1" applyAlignment="1">
      <alignment horizontal="center" vertical="top" wrapText="1"/>
    </xf>
    <xf numFmtId="0" fontId="19" fillId="4" borderId="0" xfId="0" applyFont="1" applyFill="1" applyAlignment="1" applyProtection="1">
      <alignment vertical="center"/>
      <protection locked="0"/>
    </xf>
    <xf numFmtId="0" fontId="6" fillId="12" borderId="1" xfId="0" applyFont="1" applyFill="1" applyBorder="1" applyAlignment="1">
      <alignment horizontal="left" vertical="top" wrapText="1"/>
    </xf>
    <xf numFmtId="0" fontId="5" fillId="12" borderId="1" xfId="0" quotePrefix="1" applyFont="1" applyFill="1" applyBorder="1" applyAlignment="1">
      <alignment horizontal="right" vertical="top" wrapText="1" indent="1"/>
    </xf>
    <xf numFmtId="0" fontId="5" fillId="15" borderId="1" xfId="0" quotePrefix="1" applyFont="1" applyFill="1" applyBorder="1" applyAlignment="1">
      <alignment horizontal="right" vertical="top" wrapText="1" indent="1"/>
    </xf>
    <xf numFmtId="0" fontId="5" fillId="14" borderId="1" xfId="0" quotePrefix="1" applyFont="1" applyFill="1" applyBorder="1" applyAlignment="1">
      <alignment horizontal="right" vertical="top" wrapText="1" indent="1"/>
    </xf>
    <xf numFmtId="0" fontId="6" fillId="3" borderId="0" xfId="0" applyFont="1" applyFill="1" applyAlignment="1">
      <alignment horizontal="right" vertical="top" wrapText="1"/>
    </xf>
    <xf numFmtId="0" fontId="6" fillId="3" borderId="37" xfId="0" applyFont="1" applyFill="1" applyBorder="1" applyAlignment="1">
      <alignment horizontal="left" vertical="top" wrapText="1"/>
    </xf>
    <xf numFmtId="0" fontId="5" fillId="3" borderId="38" xfId="0" applyFont="1" applyFill="1" applyBorder="1" applyAlignment="1">
      <alignment horizontal="left" vertical="top" wrapText="1"/>
    </xf>
    <xf numFmtId="0" fontId="6" fillId="13" borderId="4" xfId="0" applyFont="1" applyFill="1" applyBorder="1" applyAlignment="1">
      <alignment horizontal="left" vertical="top" wrapText="1"/>
    </xf>
    <xf numFmtId="0" fontId="6" fillId="3" borderId="14" xfId="0" applyFont="1" applyFill="1" applyBorder="1" applyAlignment="1" applyProtection="1">
      <alignment horizontal="left" vertical="center"/>
      <protection locked="0"/>
    </xf>
    <xf numFmtId="0" fontId="27" fillId="3" borderId="0" xfId="0" applyFont="1" applyFill="1" applyAlignment="1" applyProtection="1">
      <alignment horizontal="left" vertical="center" wrapText="1"/>
    </xf>
    <xf numFmtId="0" fontId="6" fillId="3" borderId="0" xfId="0" applyFont="1" applyFill="1" applyAlignment="1" applyProtection="1">
      <alignment horizontal="left" vertical="center"/>
      <protection locked="0"/>
    </xf>
    <xf numFmtId="0" fontId="4" fillId="2" borderId="2" xfId="0" applyFont="1" applyFill="1" applyBorder="1" applyAlignment="1" applyProtection="1">
      <alignment horizontal="left" vertical="center" wrapText="1"/>
      <protection locked="0"/>
    </xf>
    <xf numFmtId="0" fontId="25" fillId="2" borderId="1" xfId="0" applyFont="1" applyFill="1" applyBorder="1" applyAlignment="1">
      <alignment horizontal="left" vertical="top" wrapText="1"/>
    </xf>
    <xf numFmtId="0" fontId="6" fillId="3" borderId="13"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6" borderId="1" xfId="0" applyFont="1" applyFill="1" applyBorder="1" applyAlignment="1">
      <alignment horizontal="left" vertical="top" wrapText="1"/>
    </xf>
    <xf numFmtId="165" fontId="6" fillId="4" borderId="10" xfId="0" applyNumberFormat="1" applyFont="1" applyFill="1" applyBorder="1" applyAlignment="1">
      <alignment horizontal="center" vertical="top" wrapText="1"/>
    </xf>
    <xf numFmtId="0" fontId="6" fillId="3" borderId="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19" fillId="4" borderId="0" xfId="0" applyFont="1" applyFill="1" applyAlignment="1">
      <alignment horizontal="center" vertical="center"/>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10" fillId="10" borderId="2" xfId="0" applyFont="1" applyFill="1" applyBorder="1" applyAlignment="1" applyProtection="1">
      <alignment horizontal="right" vertical="center" wrapText="1" indent="1"/>
      <protection locked="0"/>
    </xf>
    <xf numFmtId="0" fontId="10" fillId="10" borderId="3" xfId="0" applyFont="1" applyFill="1" applyBorder="1" applyAlignment="1" applyProtection="1">
      <alignment horizontal="right" vertical="center" wrapText="1" indent="1"/>
      <protection locked="0"/>
    </xf>
    <xf numFmtId="0" fontId="10" fillId="10" borderId="4" xfId="0" applyFont="1" applyFill="1" applyBorder="1" applyAlignment="1" applyProtection="1">
      <alignment horizontal="right" vertical="center" wrapText="1" indent="1"/>
      <protection locked="0"/>
    </xf>
    <xf numFmtId="0" fontId="6" fillId="3" borderId="2"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2" fillId="4" borderId="27" xfId="0" applyFont="1" applyFill="1" applyBorder="1" applyAlignment="1" applyProtection="1">
      <alignment horizontal="left" vertical="top" wrapText="1" indent="1"/>
      <protection locked="0"/>
    </xf>
    <xf numFmtId="0" fontId="2" fillId="4" borderId="0" xfId="0" applyFont="1" applyFill="1" applyBorder="1" applyAlignment="1" applyProtection="1">
      <alignment horizontal="left" vertical="top" wrapText="1" indent="1"/>
      <protection locked="0"/>
    </xf>
    <xf numFmtId="0" fontId="2" fillId="4" borderId="32" xfId="0" applyFont="1" applyFill="1" applyBorder="1" applyAlignment="1" applyProtection="1">
      <alignment horizontal="left" vertical="top" wrapText="1" indent="1"/>
      <protection locked="0"/>
    </xf>
    <xf numFmtId="0" fontId="10" fillId="2" borderId="11" xfId="0" quotePrefix="1" applyFont="1" applyFill="1" applyBorder="1" applyAlignment="1" applyProtection="1">
      <alignment horizontal="center" vertical="center" wrapText="1"/>
      <protection locked="0"/>
    </xf>
    <xf numFmtId="0" fontId="10" fillId="2" borderId="13" xfId="0" quotePrefix="1" applyFont="1" applyFill="1" applyBorder="1" applyAlignment="1" applyProtection="1">
      <alignment horizontal="center" vertical="center" wrapText="1"/>
      <protection locked="0"/>
    </xf>
    <xf numFmtId="0" fontId="10" fillId="10" borderId="19" xfId="0" applyFont="1" applyFill="1" applyBorder="1" applyAlignment="1" applyProtection="1">
      <alignment horizontal="center" vertical="top"/>
      <protection locked="0"/>
    </xf>
    <xf numFmtId="0" fontId="10" fillId="10" borderId="33" xfId="0" applyFont="1" applyFill="1" applyBorder="1" applyAlignment="1" applyProtection="1">
      <alignment horizontal="center" vertical="top"/>
      <protection locked="0"/>
    </xf>
    <xf numFmtId="0" fontId="10" fillId="10" borderId="20" xfId="0" applyFont="1" applyFill="1" applyBorder="1" applyAlignment="1" applyProtection="1">
      <alignment horizontal="center" vertical="top"/>
      <protection locked="0"/>
    </xf>
    <xf numFmtId="0" fontId="10" fillId="10" borderId="19" xfId="0" applyFont="1" applyFill="1" applyBorder="1" applyAlignment="1" applyProtection="1">
      <alignment horizontal="center" vertical="center"/>
      <protection locked="0"/>
    </xf>
    <xf numFmtId="0" fontId="10" fillId="10" borderId="33" xfId="0" applyFont="1" applyFill="1" applyBorder="1" applyAlignment="1" applyProtection="1">
      <alignment horizontal="center" vertical="center"/>
      <protection locked="0"/>
    </xf>
    <xf numFmtId="0" fontId="10" fillId="10" borderId="20" xfId="0" applyFont="1" applyFill="1" applyBorder="1" applyAlignment="1" applyProtection="1">
      <alignment horizontal="center" vertical="center"/>
      <protection locked="0"/>
    </xf>
    <xf numFmtId="0" fontId="2" fillId="4" borderId="24" xfId="0" applyFont="1" applyFill="1" applyBorder="1" applyAlignment="1" applyProtection="1">
      <alignment horizontal="left" vertical="top" wrapText="1" indent="1"/>
      <protection locked="0"/>
    </xf>
    <xf numFmtId="0" fontId="2" fillId="4" borderId="25" xfId="0" applyFont="1" applyFill="1" applyBorder="1" applyAlignment="1" applyProtection="1">
      <alignment horizontal="left" vertical="top" wrapText="1" indent="1"/>
      <protection locked="0"/>
    </xf>
    <xf numFmtId="0" fontId="2" fillId="4" borderId="26" xfId="0" applyFont="1" applyFill="1" applyBorder="1" applyAlignment="1" applyProtection="1">
      <alignment horizontal="left" vertical="top" wrapText="1" indent="1"/>
      <protection locked="0"/>
    </xf>
    <xf numFmtId="0" fontId="2" fillId="4" borderId="34" xfId="0" applyFont="1" applyFill="1" applyBorder="1" applyAlignment="1" applyProtection="1">
      <alignment horizontal="left" vertical="top" wrapText="1"/>
      <protection locked="0"/>
    </xf>
    <xf numFmtId="0" fontId="2" fillId="4" borderId="35" xfId="0" applyFont="1" applyFill="1" applyBorder="1" applyAlignment="1" applyProtection="1">
      <alignment horizontal="left" vertical="top" wrapText="1"/>
      <protection locked="0"/>
    </xf>
    <xf numFmtId="0" fontId="2" fillId="4" borderId="36" xfId="0" applyFont="1" applyFill="1" applyBorder="1" applyAlignment="1" applyProtection="1">
      <alignment horizontal="left" vertical="top" wrapText="1"/>
      <protection locked="0"/>
    </xf>
    <xf numFmtId="0" fontId="2" fillId="4" borderId="27" xfId="0" applyFont="1" applyFill="1" applyBorder="1" applyAlignment="1" applyProtection="1">
      <alignment horizontal="left" vertical="center" wrapText="1"/>
      <protection locked="0"/>
    </xf>
    <xf numFmtId="0" fontId="2" fillId="4" borderId="0" xfId="0" applyFont="1" applyFill="1" applyBorder="1" applyAlignment="1" applyProtection="1">
      <alignment horizontal="left" vertical="center" wrapText="1"/>
      <protection locked="0"/>
    </xf>
    <xf numFmtId="0" fontId="2" fillId="4" borderId="32" xfId="0" applyFont="1" applyFill="1" applyBorder="1" applyAlignment="1" applyProtection="1">
      <alignment horizontal="left" vertical="center" wrapText="1"/>
      <protection locked="0"/>
    </xf>
    <xf numFmtId="0" fontId="2" fillId="4" borderId="24" xfId="0" applyFont="1" applyFill="1" applyBorder="1" applyAlignment="1" applyProtection="1">
      <alignment horizontal="left" vertical="center" wrapText="1"/>
      <protection locked="0"/>
    </xf>
    <xf numFmtId="0" fontId="2" fillId="4" borderId="25" xfId="0" applyFont="1" applyFill="1" applyBorder="1" applyAlignment="1" applyProtection="1">
      <alignment horizontal="left" vertical="center" wrapText="1"/>
      <protection locked="0"/>
    </xf>
    <xf numFmtId="0" fontId="2" fillId="4" borderId="26" xfId="0" applyFont="1" applyFill="1" applyBorder="1" applyAlignment="1" applyProtection="1">
      <alignment horizontal="left" vertical="center" wrapText="1"/>
      <protection locked="0"/>
    </xf>
    <xf numFmtId="0" fontId="20" fillId="4" borderId="2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2" fillId="4" borderId="21" xfId="0"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wrapText="1"/>
      <protection locked="0"/>
    </xf>
    <xf numFmtId="0" fontId="2" fillId="4" borderId="23"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2" fillId="4" borderId="25" xfId="0" applyFont="1" applyFill="1" applyBorder="1" applyAlignment="1" applyProtection="1">
      <alignment horizontal="center" vertical="center" wrapText="1"/>
      <protection locked="0"/>
    </xf>
    <xf numFmtId="0" fontId="2" fillId="4" borderId="26"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protection locked="0"/>
    </xf>
    <xf numFmtId="9" fontId="11" fillId="0" borderId="13" xfId="0" applyNumberFormat="1" applyFont="1" applyBorder="1" applyAlignment="1" applyProtection="1">
      <alignment horizontal="center" vertical="center" wrapText="1"/>
      <protection locked="0"/>
    </xf>
    <xf numFmtId="9" fontId="11" fillId="0" borderId="15" xfId="0" applyNumberFormat="1" applyFont="1" applyBorder="1" applyAlignment="1" applyProtection="1">
      <alignment horizontal="center" vertical="center" wrapText="1"/>
      <protection locked="0"/>
    </xf>
    <xf numFmtId="0" fontId="18" fillId="10" borderId="16" xfId="0" applyFont="1" applyFill="1" applyBorder="1" applyAlignment="1" applyProtection="1">
      <alignment horizontal="center" vertical="center" wrapText="1"/>
      <protection locked="0"/>
    </xf>
    <xf numFmtId="0" fontId="18" fillId="10" borderId="18" xfId="0" applyFont="1" applyFill="1" applyBorder="1" applyAlignment="1" applyProtection="1">
      <alignment horizontal="center" vertical="center" wrapText="1"/>
      <protection locked="0"/>
    </xf>
    <xf numFmtId="9" fontId="28" fillId="4" borderId="16" xfId="0" applyNumberFormat="1" applyFont="1" applyFill="1" applyBorder="1" applyAlignment="1" applyProtection="1">
      <alignment horizontal="center" vertical="center" wrapText="1"/>
      <protection locked="0"/>
    </xf>
    <xf numFmtId="9" fontId="28" fillId="4" borderId="18" xfId="0" applyNumberFormat="1" applyFont="1" applyFill="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0" fontId="18" fillId="10" borderId="21" xfId="0" applyFont="1" applyFill="1" applyBorder="1" applyAlignment="1" applyProtection="1">
      <alignment horizontal="center" vertical="center" wrapText="1"/>
      <protection locked="0"/>
    </xf>
    <xf numFmtId="0" fontId="18" fillId="10" borderId="23" xfId="0" applyFont="1" applyFill="1" applyBorder="1" applyAlignment="1" applyProtection="1">
      <alignment horizontal="center" vertical="center" wrapText="1"/>
      <protection locked="0"/>
    </xf>
    <xf numFmtId="0" fontId="18" fillId="10" borderId="24" xfId="0" applyFont="1" applyFill="1" applyBorder="1" applyAlignment="1" applyProtection="1">
      <alignment horizontal="center" vertical="center" wrapText="1"/>
      <protection locked="0"/>
    </xf>
    <xf numFmtId="0" fontId="18" fillId="10" borderId="26" xfId="0" applyFont="1" applyFill="1" applyBorder="1" applyAlignment="1" applyProtection="1">
      <alignment horizontal="center" vertical="center" wrapText="1"/>
      <protection locked="0"/>
    </xf>
    <xf numFmtId="9" fontId="23" fillId="3" borderId="21" xfId="653" applyFont="1" applyFill="1" applyBorder="1" applyAlignment="1">
      <alignment horizontal="center" vertical="center" wrapText="1"/>
    </xf>
    <xf numFmtId="9" fontId="23" fillId="3" borderId="23" xfId="653" applyFont="1" applyFill="1" applyBorder="1" applyAlignment="1">
      <alignment horizontal="center" vertical="center" wrapText="1"/>
    </xf>
    <xf numFmtId="9" fontId="23" fillId="3" borderId="24" xfId="653" applyFont="1" applyFill="1" applyBorder="1" applyAlignment="1">
      <alignment horizontal="center" vertical="center" wrapText="1"/>
    </xf>
    <xf numFmtId="9" fontId="23" fillId="3" borderId="26" xfId="653" applyFont="1" applyFill="1" applyBorder="1" applyAlignment="1">
      <alignment horizontal="center" vertical="center" wrapText="1"/>
    </xf>
    <xf numFmtId="0" fontId="19"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1" fillId="4" borderId="16" xfId="653" applyFont="1" applyFill="1" applyBorder="1" applyAlignment="1">
      <alignment horizontal="center" vertical="center"/>
    </xf>
    <xf numFmtId="9" fontId="21" fillId="4" borderId="18" xfId="653" applyFont="1" applyFill="1" applyBorder="1" applyAlignment="1">
      <alignment horizontal="center" vertical="center"/>
    </xf>
    <xf numFmtId="0" fontId="20" fillId="4" borderId="0" xfId="0" applyFont="1" applyFill="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10" xfId="0" applyFont="1" applyFill="1" applyBorder="1" applyAlignment="1">
      <alignment horizontal="left" vertical="top" wrapText="1"/>
    </xf>
    <xf numFmtId="0" fontId="4" fillId="2" borderId="7"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4" fillId="2" borderId="3"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cellXfs>
  <cellStyles count="660">
    <cellStyle name="Followed Hyperlink" xfId="158" builtinId="9" hidden="1"/>
    <cellStyle name="Followed Hyperlink" xfId="106" builtinId="9" hidden="1"/>
    <cellStyle name="Followed Hyperlink" xfId="470" builtinId="9" hidden="1"/>
    <cellStyle name="Followed Hyperlink" xfId="176" builtinId="9" hidden="1"/>
    <cellStyle name="Followed Hyperlink" xfId="4" builtinId="9" hidden="1"/>
    <cellStyle name="Followed Hyperlink" xfId="352" builtinId="9" hidden="1"/>
    <cellStyle name="Followed Hyperlink" xfId="96" builtinId="9" hidden="1"/>
    <cellStyle name="Followed Hyperlink" xfId="566" builtinId="9" hidden="1"/>
    <cellStyle name="Followed Hyperlink" xfId="390" builtinId="9" hidden="1"/>
    <cellStyle name="Followed Hyperlink" xfId="312" builtinId="9" hidden="1"/>
    <cellStyle name="Followed Hyperlink" xfId="342" builtinId="9" hidden="1"/>
    <cellStyle name="Followed Hyperlink" xfId="26" builtinId="9" hidden="1"/>
    <cellStyle name="Followed Hyperlink" xfId="558" builtinId="9" hidden="1"/>
    <cellStyle name="Followed Hyperlink" xfId="624" builtinId="9" hidden="1"/>
    <cellStyle name="Followed Hyperlink" xfId="524" builtinId="9" hidden="1"/>
    <cellStyle name="Followed Hyperlink" xfId="112" builtinId="9" hidden="1"/>
    <cellStyle name="Followed Hyperlink" xfId="246" builtinId="9" hidden="1"/>
    <cellStyle name="Followed Hyperlink" xfId="36" builtinId="9" hidden="1"/>
    <cellStyle name="Followed Hyperlink" xfId="396" builtinId="9" hidden="1"/>
    <cellStyle name="Followed Hyperlink" xfId="408" builtinId="9" hidden="1"/>
    <cellStyle name="Followed Hyperlink" xfId="376" builtinId="9" hidden="1"/>
    <cellStyle name="Followed Hyperlink" xfId="406" builtinId="9" hidden="1"/>
    <cellStyle name="Followed Hyperlink" xfId="412" builtinId="9" hidden="1"/>
    <cellStyle name="Followed Hyperlink" xfId="84" builtinId="9" hidden="1"/>
    <cellStyle name="Followed Hyperlink" xfId="659" builtinId="9" hidden="1"/>
    <cellStyle name="Followed Hyperlink" xfId="52" builtinId="9" hidden="1"/>
    <cellStyle name="Followed Hyperlink" xfId="650" builtinId="9" hidden="1"/>
    <cellStyle name="Followed Hyperlink" xfId="264" builtinId="9" hidden="1"/>
    <cellStyle name="Followed Hyperlink" xfId="534" builtinId="9" hidden="1"/>
    <cellStyle name="Followed Hyperlink" xfId="648" builtinId="9" hidden="1"/>
    <cellStyle name="Followed Hyperlink" xfId="586" builtinId="9" hidden="1"/>
    <cellStyle name="Followed Hyperlink" xfId="602" builtinId="9" hidden="1"/>
    <cellStyle name="Followed Hyperlink" xfId="366" builtinId="9" hidden="1"/>
    <cellStyle name="Followed Hyperlink" xfId="380" builtinId="9" hidden="1"/>
    <cellStyle name="Followed Hyperlink" xfId="12" builtinId="9" hidden="1"/>
    <cellStyle name="Followed Hyperlink" xfId="276" builtinId="9" hidden="1"/>
    <cellStyle name="Followed Hyperlink" xfId="120" builtinId="9" hidden="1"/>
    <cellStyle name="Followed Hyperlink" xfId="314" builtinId="9" hidden="1"/>
    <cellStyle name="Followed Hyperlink" xfId="358" builtinId="9" hidden="1"/>
    <cellStyle name="Followed Hyperlink" xfId="416" builtinId="9" hidden="1"/>
    <cellStyle name="Followed Hyperlink" xfId="216" builtinId="9" hidden="1"/>
    <cellStyle name="Followed Hyperlink" xfId="72" builtinId="9" hidden="1"/>
    <cellStyle name="Followed Hyperlink" xfId="584" builtinId="9" hidden="1"/>
    <cellStyle name="Followed Hyperlink" xfId="550" builtinId="9" hidden="1"/>
    <cellStyle name="Followed Hyperlink" xfId="90" builtinId="9" hidden="1"/>
    <cellStyle name="Followed Hyperlink" xfId="256" builtinId="9" hidden="1"/>
    <cellStyle name="Followed Hyperlink" xfId="74" builtinId="9" hidden="1"/>
    <cellStyle name="Followed Hyperlink" xfId="122" builtinId="9" hidden="1"/>
    <cellStyle name="Followed Hyperlink" xfId="578" builtinId="9" hidden="1"/>
    <cellStyle name="Followed Hyperlink" xfId="474" builtinId="9" hidden="1"/>
    <cellStyle name="Followed Hyperlink" xfId="22" builtinId="9" hidden="1"/>
    <cellStyle name="Followed Hyperlink" xfId="630" builtinId="9" hidden="1"/>
    <cellStyle name="Followed Hyperlink" xfId="388" builtinId="9" hidden="1"/>
    <cellStyle name="Followed Hyperlink" xfId="570" builtinId="9" hidden="1"/>
    <cellStyle name="Followed Hyperlink" xfId="238" builtinId="9" hidden="1"/>
    <cellStyle name="Followed Hyperlink" xfId="116" builtinId="9" hidden="1"/>
    <cellStyle name="Followed Hyperlink" xfId="636" builtinId="9" hidden="1"/>
    <cellStyle name="Followed Hyperlink" xfId="138" builtinId="9" hidden="1"/>
    <cellStyle name="Followed Hyperlink" xfId="278" builtinId="9" hidden="1"/>
    <cellStyle name="Followed Hyperlink" xfId="60" builtinId="9" hidden="1"/>
    <cellStyle name="Followed Hyperlink" xfId="66" builtinId="9" hidden="1"/>
    <cellStyle name="Followed Hyperlink" xfId="206" builtinId="9" hidden="1"/>
    <cellStyle name="Followed Hyperlink" xfId="42" builtinId="9" hidden="1"/>
    <cellStyle name="Followed Hyperlink" xfId="288" builtinId="9" hidden="1"/>
    <cellStyle name="Followed Hyperlink" xfId="130" builtinId="9" hidden="1"/>
    <cellStyle name="Followed Hyperlink" xfId="556" builtinId="9" hidden="1"/>
    <cellStyle name="Followed Hyperlink" xfId="268" builtinId="9" hidden="1"/>
    <cellStyle name="Followed Hyperlink" xfId="136" builtinId="9" hidden="1"/>
    <cellStyle name="Followed Hyperlink" xfId="354" builtinId="9" hidden="1"/>
    <cellStyle name="Followed Hyperlink" xfId="462" builtinId="9" hidden="1"/>
    <cellStyle name="Followed Hyperlink" xfId="426" builtinId="9" hidden="1"/>
    <cellStyle name="Followed Hyperlink" xfId="438" builtinId="9" hidden="1"/>
    <cellStyle name="Followed Hyperlink" xfId="554" builtinId="9" hidden="1"/>
    <cellStyle name="Followed Hyperlink" xfId="502" builtinId="9" hidden="1"/>
    <cellStyle name="Followed Hyperlink" xfId="150" builtinId="9" hidden="1"/>
    <cellStyle name="Followed Hyperlink" xfId="442" builtinId="9" hidden="1"/>
    <cellStyle name="Followed Hyperlink" xfId="258" builtinId="9" hidden="1"/>
    <cellStyle name="Followed Hyperlink" xfId="430" builtinId="9" hidden="1"/>
    <cellStyle name="Followed Hyperlink" xfId="604" builtinId="9" hidden="1"/>
    <cellStyle name="Followed Hyperlink" xfId="232" builtinId="9" hidden="1"/>
    <cellStyle name="Followed Hyperlink" xfId="440" builtinId="9" hidden="1"/>
    <cellStyle name="Followed Hyperlink" xfId="2" builtinId="9" hidden="1"/>
    <cellStyle name="Followed Hyperlink" xfId="510" builtinId="9" hidden="1"/>
    <cellStyle name="Followed Hyperlink" xfId="168" builtinId="9" hidden="1"/>
    <cellStyle name="Followed Hyperlink" xfId="542" builtinId="9" hidden="1"/>
    <cellStyle name="Followed Hyperlink" xfId="14" builtinId="9" hidden="1"/>
    <cellStyle name="Followed Hyperlink" xfId="254" builtinId="9" hidden="1"/>
    <cellStyle name="Followed Hyperlink" xfId="592" builtinId="9" hidden="1"/>
    <cellStyle name="Followed Hyperlink" xfId="48" builtinId="9" hidden="1"/>
    <cellStyle name="Followed Hyperlink" xfId="186" builtinId="9" hidden="1"/>
    <cellStyle name="Followed Hyperlink" xfId="536" builtinId="9" hidden="1"/>
    <cellStyle name="Followed Hyperlink" xfId="20" builtinId="9" hidden="1"/>
    <cellStyle name="Followed Hyperlink" xfId="126" builtinId="9" hidden="1"/>
    <cellStyle name="Followed Hyperlink" xfId="82" builtinId="9" hidden="1"/>
    <cellStyle name="Followed Hyperlink" xfId="118" builtinId="9" hidden="1"/>
    <cellStyle name="Followed Hyperlink" xfId="32" builtinId="9" hidden="1"/>
    <cellStyle name="Followed Hyperlink" xfId="530" builtinId="9" hidden="1"/>
    <cellStyle name="Followed Hyperlink" xfId="522" builtinId="9" hidden="1"/>
    <cellStyle name="Followed Hyperlink" xfId="294" builtinId="9" hidden="1"/>
    <cellStyle name="Followed Hyperlink" xfId="494" builtinId="9" hidden="1"/>
    <cellStyle name="Followed Hyperlink" xfId="202" builtinId="9" hidden="1"/>
    <cellStyle name="Followed Hyperlink" xfId="88" builtinId="9" hidden="1"/>
    <cellStyle name="Followed Hyperlink" xfId="482" builtinId="9" hidden="1"/>
    <cellStyle name="Followed Hyperlink" xfId="616" builtinId="9" hidden="1"/>
    <cellStyle name="Followed Hyperlink" xfId="80" builtinId="9" hidden="1"/>
    <cellStyle name="Followed Hyperlink" xfId="304" builtinId="9" hidden="1"/>
    <cellStyle name="Followed Hyperlink" xfId="588" builtinId="9" hidden="1"/>
    <cellStyle name="Followed Hyperlink" xfId="626" builtinId="9" hidden="1"/>
    <cellStyle name="Followed Hyperlink" xfId="226" builtinId="9" hidden="1"/>
    <cellStyle name="Followed Hyperlink" xfId="538" builtinId="9" hidden="1"/>
    <cellStyle name="Followed Hyperlink" xfId="368" builtinId="9" hidden="1"/>
    <cellStyle name="Followed Hyperlink" xfId="422" builtinId="9" hidden="1"/>
    <cellStyle name="Followed Hyperlink" xfId="44" builtinId="9" hidden="1"/>
    <cellStyle name="Followed Hyperlink" xfId="496" builtinId="9" hidden="1"/>
    <cellStyle name="Followed Hyperlink" xfId="434" builtinId="9" hidden="1"/>
    <cellStyle name="Followed Hyperlink" xfId="208" builtinId="9" hidden="1"/>
    <cellStyle name="Followed Hyperlink" xfId="252" builtinId="9" hidden="1"/>
    <cellStyle name="Followed Hyperlink" xfId="86" builtinId="9" hidden="1"/>
    <cellStyle name="Followed Hyperlink" xfId="218" builtinId="9" hidden="1"/>
    <cellStyle name="Followed Hyperlink" xfId="154" builtinId="9" hidden="1"/>
    <cellStyle name="Followed Hyperlink" xfId="492" builtinId="9" hidden="1"/>
    <cellStyle name="Followed Hyperlink" xfId="244" builtinId="9" hidden="1"/>
    <cellStyle name="Followed Hyperlink" xfId="420" builtinId="9" hidden="1"/>
    <cellStyle name="Followed Hyperlink" xfId="576" builtinId="9" hidden="1"/>
    <cellStyle name="Followed Hyperlink" xfId="322" builtinId="9" hidden="1"/>
    <cellStyle name="Followed Hyperlink" xfId="212" builtinId="9" hidden="1"/>
    <cellStyle name="Followed Hyperlink" xfId="222" builtinId="9" hidden="1"/>
    <cellStyle name="Followed Hyperlink" xfId="308" builtinId="9" hidden="1"/>
    <cellStyle name="Followed Hyperlink" xfId="332" builtinId="9" hidden="1"/>
    <cellStyle name="Followed Hyperlink" xfId="98" builtinId="9" hidden="1"/>
    <cellStyle name="Followed Hyperlink" xfId="192" builtinId="9" hidden="1"/>
    <cellStyle name="Followed Hyperlink" xfId="306" builtinId="9" hidden="1"/>
    <cellStyle name="Followed Hyperlink" xfId="328" builtinId="9" hidden="1"/>
    <cellStyle name="Followed Hyperlink" xfId="108" builtinId="9" hidden="1"/>
    <cellStyle name="Followed Hyperlink" xfId="220" builtinId="9" hidden="1"/>
    <cellStyle name="Followed Hyperlink" xfId="54" builtinId="9" hidden="1"/>
    <cellStyle name="Followed Hyperlink" xfId="180" builtinId="9" hidden="1"/>
    <cellStyle name="Followed Hyperlink" xfId="478" builtinId="9" hidden="1"/>
    <cellStyle name="Followed Hyperlink" xfId="18" builtinId="9" hidden="1"/>
    <cellStyle name="Followed Hyperlink" xfId="114" builtinId="9" hidden="1"/>
    <cellStyle name="Followed Hyperlink" xfId="460" builtinId="9" hidden="1"/>
    <cellStyle name="Followed Hyperlink" xfId="540" builtinId="9" hidden="1"/>
    <cellStyle name="Followed Hyperlink" xfId="512" builtinId="9" hidden="1"/>
    <cellStyle name="Followed Hyperlink" xfId="296" builtinId="9" hidden="1"/>
    <cellStyle name="Followed Hyperlink" xfId="140" builtinId="9" hidden="1"/>
    <cellStyle name="Followed Hyperlink" xfId="30" builtinId="9" hidden="1"/>
    <cellStyle name="Followed Hyperlink" xfId="164" builtinId="9" hidden="1"/>
    <cellStyle name="Followed Hyperlink" xfId="340" builtinId="9" hidden="1"/>
    <cellStyle name="Followed Hyperlink" xfId="242" builtinId="9" hidden="1"/>
    <cellStyle name="Followed Hyperlink" xfId="620" builtinId="9" hidden="1"/>
    <cellStyle name="Followed Hyperlink" xfId="644" builtinId="9" hidden="1"/>
    <cellStyle name="Followed Hyperlink" xfId="184" builtinId="9" hidden="1"/>
    <cellStyle name="Followed Hyperlink" xfId="40" builtinId="9" hidden="1"/>
    <cellStyle name="Followed Hyperlink" xfId="196" builtinId="9" hidden="1"/>
    <cellStyle name="Followed Hyperlink" xfId="544" builtinId="9" hidden="1"/>
    <cellStyle name="Followed Hyperlink" xfId="476" builtinId="9" hidden="1"/>
    <cellStyle name="Followed Hyperlink" xfId="464" builtinId="9" hidden="1"/>
    <cellStyle name="Followed Hyperlink" xfId="148" builtinId="9" hidden="1"/>
    <cellStyle name="Followed Hyperlink" xfId="318" builtinId="9" hidden="1"/>
    <cellStyle name="Followed Hyperlink" xfId="640" builtinId="9" hidden="1"/>
    <cellStyle name="Followed Hyperlink" xfId="46" builtinId="9" hidden="1"/>
    <cellStyle name="Followed Hyperlink" xfId="324" builtinId="9" hidden="1"/>
    <cellStyle name="Followed Hyperlink" xfId="596" builtinId="9" hidden="1"/>
    <cellStyle name="Followed Hyperlink" xfId="142" builtinId="9" hidden="1"/>
    <cellStyle name="Followed Hyperlink" xfId="190" builtinId="9" hidden="1"/>
    <cellStyle name="Followed Hyperlink" xfId="600" builtinId="9" hidden="1"/>
    <cellStyle name="Followed Hyperlink" xfId="6" builtinId="9" hidden="1"/>
    <cellStyle name="Followed Hyperlink" xfId="336" builtinId="9" hidden="1"/>
    <cellStyle name="Followed Hyperlink" xfId="458" builtinId="9" hidden="1"/>
    <cellStyle name="Followed Hyperlink" xfId="546" builtinId="9" hidden="1"/>
    <cellStyle name="Followed Hyperlink" xfId="484" builtinId="9" hidden="1"/>
    <cellStyle name="Followed Hyperlink" xfId="330" builtinId="9" hidden="1"/>
    <cellStyle name="Followed Hyperlink" xfId="346" builtinId="9" hidden="1"/>
    <cellStyle name="Followed Hyperlink" xfId="402" builtinId="9" hidden="1"/>
    <cellStyle name="Followed Hyperlink" xfId="452" builtinId="9" hidden="1"/>
    <cellStyle name="Followed Hyperlink" xfId="378" builtinId="9" hidden="1"/>
    <cellStyle name="Followed Hyperlink" xfId="62" builtinId="9" hidden="1"/>
    <cellStyle name="Followed Hyperlink" xfId="146" builtinId="9" hidden="1"/>
    <cellStyle name="Followed Hyperlink" xfId="320" builtinId="9" hidden="1"/>
    <cellStyle name="Followed Hyperlink" xfId="250" builtinId="9" hidden="1"/>
    <cellStyle name="Followed Hyperlink" xfId="446" builtinId="9" hidden="1"/>
    <cellStyle name="Followed Hyperlink" xfId="364" builtinId="9" hidden="1"/>
    <cellStyle name="Followed Hyperlink" xfId="655" builtinId="9" hidden="1"/>
    <cellStyle name="Followed Hyperlink" xfId="370" builtinId="9" hidden="1"/>
    <cellStyle name="Followed Hyperlink" xfId="274" builtinId="9" hidden="1"/>
    <cellStyle name="Followed Hyperlink" xfId="580" builtinId="9" hidden="1"/>
    <cellStyle name="Followed Hyperlink" xfId="520" builtinId="9" hidden="1"/>
    <cellStyle name="Followed Hyperlink" xfId="394" builtinId="9" hidden="1"/>
    <cellStyle name="Followed Hyperlink" xfId="560" builtinId="9" hidden="1"/>
    <cellStyle name="Followed Hyperlink" xfId="34" builtinId="9" hidden="1"/>
    <cellStyle name="Followed Hyperlink" xfId="622" builtinId="9" hidden="1"/>
    <cellStyle name="Followed Hyperlink" xfId="528" builtinId="9" hidden="1"/>
    <cellStyle name="Followed Hyperlink" xfId="634" builtinId="9" hidden="1"/>
    <cellStyle name="Followed Hyperlink" xfId="374" builtinId="9" hidden="1"/>
    <cellStyle name="Followed Hyperlink" xfId="272" builtinId="9" hidden="1"/>
    <cellStyle name="Followed Hyperlink" xfId="68" builtinId="9" hidden="1"/>
    <cellStyle name="Followed Hyperlink" xfId="284" builtinId="9" hidden="1"/>
    <cellStyle name="Followed Hyperlink" xfId="234" builtinId="9" hidden="1"/>
    <cellStyle name="Followed Hyperlink" xfId="428" builtinId="9" hidden="1"/>
    <cellStyle name="Followed Hyperlink" xfId="400" builtinId="9" hidden="1"/>
    <cellStyle name="Followed Hyperlink" xfId="282" builtinId="9" hidden="1"/>
    <cellStyle name="Followed Hyperlink" xfId="170" builtinId="9" hidden="1"/>
    <cellStyle name="Followed Hyperlink" xfId="382" builtinId="9" hidden="1"/>
    <cellStyle name="Followed Hyperlink" xfId="92" builtinId="9" hidden="1"/>
    <cellStyle name="Followed Hyperlink" xfId="472" builtinId="9" hidden="1"/>
    <cellStyle name="Followed Hyperlink" xfId="572" builtinId="9" hidden="1"/>
    <cellStyle name="Followed Hyperlink" xfId="384" builtinId="9" hidden="1"/>
    <cellStyle name="Followed Hyperlink" xfId="70" builtinId="9" hidden="1"/>
    <cellStyle name="Followed Hyperlink" xfId="418" builtinId="9" hidden="1"/>
    <cellStyle name="Followed Hyperlink" xfId="160" builtinId="9" hidden="1"/>
    <cellStyle name="Followed Hyperlink" xfId="204" builtinId="9" hidden="1"/>
    <cellStyle name="Followed Hyperlink" xfId="436" builtinId="9" hidden="1"/>
    <cellStyle name="Followed Hyperlink" xfId="486" builtinId="9" hidden="1"/>
    <cellStyle name="Followed Hyperlink" xfId="182" builtinId="9" hidden="1"/>
    <cellStyle name="Followed Hyperlink" xfId="110" builtinId="9" hidden="1"/>
    <cellStyle name="Followed Hyperlink" xfId="104" builtinId="9" hidden="1"/>
    <cellStyle name="Followed Hyperlink" xfId="310" builtinId="9" hidden="1"/>
    <cellStyle name="Followed Hyperlink" xfId="316" builtinId="9" hidden="1"/>
    <cellStyle name="Followed Hyperlink" xfId="248" builtinId="9" hidden="1"/>
    <cellStyle name="Followed Hyperlink" xfId="228" builtinId="9" hidden="1"/>
    <cellStyle name="Followed Hyperlink" xfId="490" builtinId="9" hidden="1"/>
    <cellStyle name="Followed Hyperlink" xfId="300" builtinId="9" hidden="1"/>
    <cellStyle name="Followed Hyperlink" xfId="404" builtinId="9" hidden="1"/>
    <cellStyle name="Followed Hyperlink" xfId="128" builtinId="9" hidden="1"/>
    <cellStyle name="Followed Hyperlink" xfId="628" builtinId="9" hidden="1"/>
    <cellStyle name="Followed Hyperlink" xfId="194" builtinId="9" hidden="1"/>
    <cellStyle name="Followed Hyperlink" xfId="454" builtinId="9" hidden="1"/>
    <cellStyle name="Followed Hyperlink" xfId="210" builtinId="9" hidden="1"/>
    <cellStyle name="Followed Hyperlink" xfId="398" builtinId="9" hidden="1"/>
    <cellStyle name="Followed Hyperlink" xfId="652" builtinId="9" hidden="1"/>
    <cellStyle name="Followed Hyperlink" xfId="532" builtinId="9" hidden="1"/>
    <cellStyle name="Followed Hyperlink" xfId="266" builtinId="9" hidden="1"/>
    <cellStyle name="Followed Hyperlink" xfId="632" builtinId="9" hidden="1"/>
    <cellStyle name="Followed Hyperlink" xfId="468" builtinId="9" hidden="1"/>
    <cellStyle name="Followed Hyperlink" xfId="200" builtinId="9" hidden="1"/>
    <cellStyle name="Followed Hyperlink" xfId="240" builtinId="9" hidden="1"/>
    <cellStyle name="Followed Hyperlink" xfId="608" builtinId="9" hidden="1"/>
    <cellStyle name="Followed Hyperlink" xfId="290" builtinId="9" hidden="1"/>
    <cellStyle name="Followed Hyperlink" xfId="506" builtinId="9" hidden="1"/>
    <cellStyle name="Followed Hyperlink" xfId="50" builtinId="9" hidden="1"/>
    <cellStyle name="Followed Hyperlink" xfId="38" builtinId="9" hidden="1"/>
    <cellStyle name="Followed Hyperlink" xfId="224" builtinId="9" hidden="1"/>
    <cellStyle name="Followed Hyperlink" xfId="198" builtinId="9" hidden="1"/>
    <cellStyle name="Followed Hyperlink" xfId="646" builtinId="9" hidden="1"/>
    <cellStyle name="Followed Hyperlink" xfId="58" builtinId="9" hidden="1"/>
    <cellStyle name="Followed Hyperlink" xfId="78" builtinId="9" hidden="1"/>
    <cellStyle name="Followed Hyperlink" xfId="132" builtinId="9" hidden="1"/>
    <cellStyle name="Followed Hyperlink" xfId="64" builtinId="9" hidden="1"/>
    <cellStyle name="Followed Hyperlink" xfId="134" builtinId="9" hidden="1"/>
    <cellStyle name="Followed Hyperlink" xfId="516" builtinId="9" hidden="1"/>
    <cellStyle name="Followed Hyperlink" xfId="466" builtinId="9" hidden="1"/>
    <cellStyle name="Followed Hyperlink" xfId="178" builtinId="9" hidden="1"/>
    <cellStyle name="Followed Hyperlink" xfId="214" builtinId="9" hidden="1"/>
    <cellStyle name="Followed Hyperlink" xfId="518" builtinId="9" hidden="1"/>
    <cellStyle name="Followed Hyperlink" xfId="94" builtinId="9" hidden="1"/>
    <cellStyle name="Followed Hyperlink" xfId="410" builtinId="9" hidden="1"/>
    <cellStyle name="Followed Hyperlink" xfId="612" builtinId="9" hidden="1"/>
    <cellStyle name="Followed Hyperlink" xfId="152" builtinId="9" hidden="1"/>
    <cellStyle name="Followed Hyperlink" xfId="514" builtinId="9" hidden="1"/>
    <cellStyle name="Followed Hyperlink" xfId="262" builtinId="9" hidden="1"/>
    <cellStyle name="Followed Hyperlink" xfId="8" builtinId="9" hidden="1"/>
    <cellStyle name="Followed Hyperlink" xfId="386" builtinId="9" hidden="1"/>
    <cellStyle name="Followed Hyperlink" xfId="526" builtinId="9" hidden="1"/>
    <cellStyle name="Followed Hyperlink" xfId="480" builtinId="9" hidden="1"/>
    <cellStyle name="Followed Hyperlink" xfId="362" builtinId="9" hidden="1"/>
    <cellStyle name="Followed Hyperlink" xfId="568" builtinId="9" hidden="1"/>
    <cellStyle name="Followed Hyperlink" xfId="564" builtinId="9" hidden="1"/>
    <cellStyle name="Followed Hyperlink" xfId="236" builtinId="9" hidden="1"/>
    <cellStyle name="Followed Hyperlink" xfId="614" builtinId="9" hidden="1"/>
    <cellStyle name="Followed Hyperlink" xfId="500" builtinId="9" hidden="1"/>
    <cellStyle name="Followed Hyperlink" xfId="356" builtinId="9" hidden="1"/>
    <cellStyle name="Followed Hyperlink" xfId="372" builtinId="9" hidden="1"/>
    <cellStyle name="Followed Hyperlink" xfId="188" builtinId="9" hidden="1"/>
    <cellStyle name="Followed Hyperlink" xfId="270" builtinId="9" hidden="1"/>
    <cellStyle name="Followed Hyperlink" xfId="498" builtinId="9" hidden="1"/>
    <cellStyle name="Followed Hyperlink" xfId="552" builtinId="9" hidden="1"/>
    <cellStyle name="Followed Hyperlink" xfId="350" builtinId="9" hidden="1"/>
    <cellStyle name="Followed Hyperlink" xfId="414" builtinId="9" hidden="1"/>
    <cellStyle name="Followed Hyperlink" xfId="450" builtinId="9" hidden="1"/>
    <cellStyle name="Followed Hyperlink" xfId="102" builtinId="9" hidden="1"/>
    <cellStyle name="Followed Hyperlink" xfId="562" builtinId="9" hidden="1"/>
    <cellStyle name="Followed Hyperlink" xfId="610" builtinId="9" hidden="1"/>
    <cellStyle name="Followed Hyperlink" xfId="594" builtinId="9" hidden="1"/>
    <cellStyle name="Followed Hyperlink" xfId="488" builtinId="9" hidden="1"/>
    <cellStyle name="Followed Hyperlink" xfId="286" builtinId="9" hidden="1"/>
    <cellStyle name="Followed Hyperlink" xfId="508" builtinId="9" hidden="1"/>
    <cellStyle name="Followed Hyperlink" xfId="162" builtinId="9" hidden="1"/>
    <cellStyle name="Followed Hyperlink" xfId="638" builtinId="9" hidden="1"/>
    <cellStyle name="Followed Hyperlink" xfId="338" builtinId="9" hidden="1"/>
    <cellStyle name="Followed Hyperlink" xfId="590" builtinId="9" hidden="1"/>
    <cellStyle name="Followed Hyperlink" xfId="582" builtinId="9" hidden="1"/>
    <cellStyle name="Followed Hyperlink" xfId="260" builtinId="9" hidden="1"/>
    <cellStyle name="Followed Hyperlink" xfId="76" builtinId="9" hidden="1"/>
    <cellStyle name="Followed Hyperlink" xfId="448" builtinId="9" hidden="1"/>
    <cellStyle name="Followed Hyperlink" xfId="28" builtinId="9" hidden="1"/>
    <cellStyle name="Followed Hyperlink" xfId="642" builtinId="9" hidden="1"/>
    <cellStyle name="Followed Hyperlink" xfId="444" builtinId="9" hidden="1"/>
    <cellStyle name="Followed Hyperlink" xfId="598" builtinId="9" hidden="1"/>
    <cellStyle name="Followed Hyperlink" xfId="348" builtinId="9" hidden="1"/>
    <cellStyle name="Followed Hyperlink" xfId="280" builtinId="9" hidden="1"/>
    <cellStyle name="Followed Hyperlink" xfId="24" builtinId="9" hidden="1"/>
    <cellStyle name="Followed Hyperlink" xfId="504" builtinId="9" hidden="1"/>
    <cellStyle name="Followed Hyperlink" xfId="606" builtinId="9" hidden="1"/>
    <cellStyle name="Followed Hyperlink" xfId="172" builtinId="9" hidden="1"/>
    <cellStyle name="Followed Hyperlink" xfId="156" builtinId="9" hidden="1"/>
    <cellStyle name="Followed Hyperlink" xfId="424" builtinId="9" hidden="1"/>
    <cellStyle name="Followed Hyperlink" xfId="10" builtinId="9" hidden="1"/>
    <cellStyle name="Followed Hyperlink" xfId="298" builtinId="9" hidden="1"/>
    <cellStyle name="Followed Hyperlink" xfId="618" builtinId="9" hidden="1"/>
    <cellStyle name="Followed Hyperlink" xfId="100" builtinId="9" hidden="1"/>
    <cellStyle name="Followed Hyperlink" xfId="360" builtinId="9" hidden="1"/>
    <cellStyle name="Followed Hyperlink" xfId="292" builtinId="9" hidden="1"/>
    <cellStyle name="Followed Hyperlink" xfId="326" builtinId="9" hidden="1"/>
    <cellStyle name="Followed Hyperlink" xfId="334" builtinId="9" hidden="1"/>
    <cellStyle name="Followed Hyperlink" xfId="302" builtinId="9" hidden="1"/>
    <cellStyle name="Followed Hyperlink" xfId="174" builtinId="9" hidden="1"/>
    <cellStyle name="Followed Hyperlink" xfId="166" builtinId="9" hidden="1"/>
    <cellStyle name="Followed Hyperlink" xfId="230" builtinId="9" hidden="1"/>
    <cellStyle name="Followed Hyperlink" xfId="456" builtinId="9" hidden="1"/>
    <cellStyle name="Followed Hyperlink" xfId="657" builtinId="9" hidden="1"/>
    <cellStyle name="Followed Hyperlink" xfId="144" builtinId="9" hidden="1"/>
    <cellStyle name="Followed Hyperlink" xfId="344" builtinId="9" hidden="1"/>
    <cellStyle name="Followed Hyperlink" xfId="432" builtinId="9" hidden="1"/>
    <cellStyle name="Followed Hyperlink" xfId="124" builtinId="9" hidden="1"/>
    <cellStyle name="Followed Hyperlink" xfId="16" builtinId="9" hidden="1"/>
    <cellStyle name="Followed Hyperlink" xfId="392" builtinId="9" hidden="1"/>
    <cellStyle name="Followed Hyperlink" xfId="56" builtinId="9" hidden="1"/>
    <cellStyle name="Followed Hyperlink" xfId="574" builtinId="9" hidden="1"/>
    <cellStyle name="Followed Hyperlink" xfId="548" builtinId="9" hidden="1"/>
    <cellStyle name="Hyperlink" xfId="141" builtinId="8" hidden="1"/>
    <cellStyle name="Hyperlink" xfId="547" builtinId="8" hidden="1"/>
    <cellStyle name="Hyperlink" xfId="323" builtinId="8" hidden="1"/>
    <cellStyle name="Hyperlink" xfId="545" builtinId="8" hidden="1"/>
    <cellStyle name="Hyperlink" xfId="609" builtinId="8" hidden="1"/>
    <cellStyle name="Hyperlink" xfId="627" builtinId="8" hidden="1"/>
    <cellStyle name="Hyperlink" xfId="51" builtinId="8" hidden="1"/>
    <cellStyle name="Hyperlink" xfId="121" builtinId="8" hidden="1"/>
    <cellStyle name="Hyperlink" xfId="81" builtinId="8" hidden="1"/>
    <cellStyle name="Hyperlink" xfId="589" builtinId="8" hidden="1"/>
    <cellStyle name="Hyperlink" xfId="211" builtinId="8" hidden="1"/>
    <cellStyle name="Hyperlink" xfId="611" builtinId="8" hidden="1"/>
    <cellStyle name="Hyperlink" xfId="613" builtinId="8" hidden="1"/>
    <cellStyle name="Hyperlink" xfId="135" builtinId="8" hidden="1"/>
    <cellStyle name="Hyperlink" xfId="219" builtinId="8" hidden="1"/>
    <cellStyle name="Hyperlink" xfId="349" builtinId="8" hidden="1"/>
    <cellStyle name="Hyperlink" xfId="113" builtinId="8" hidden="1"/>
    <cellStyle name="Hyperlink" xfId="557" builtinId="8" hidden="1"/>
    <cellStyle name="Hyperlink" xfId="233" builtinId="8" hidden="1"/>
    <cellStyle name="Hyperlink" xfId="165" builtinId="8" hidden="1"/>
    <cellStyle name="Hyperlink" xfId="283" builtinId="8" hidden="1"/>
    <cellStyle name="Hyperlink" xfId="11" builtinId="8" hidden="1"/>
    <cellStyle name="Hyperlink" xfId="161" builtinId="8" hidden="1"/>
    <cellStyle name="Hyperlink" xfId="615" builtinId="8" hidden="1"/>
    <cellStyle name="Hyperlink" xfId="193" builtinId="8" hidden="1"/>
    <cellStyle name="Hyperlink" xfId="417" builtinId="8" hidden="1"/>
    <cellStyle name="Hyperlink" xfId="245" builtinId="8" hidden="1"/>
    <cellStyle name="Hyperlink" xfId="253" builtinId="8" hidden="1"/>
    <cellStyle name="Hyperlink" xfId="595" builtinId="8" hidden="1"/>
    <cellStyle name="Hyperlink" xfId="633" builtinId="8" hidden="1"/>
    <cellStyle name="Hyperlink" xfId="477" builtinId="8" hidden="1"/>
    <cellStyle name="Hyperlink" xfId="419" builtinId="8" hidden="1"/>
    <cellStyle name="Hyperlink" xfId="463" builtinId="8" hidden="1"/>
    <cellStyle name="Hyperlink" xfId="31" builtinId="8" hidden="1"/>
    <cellStyle name="Hyperlink" xfId="255" builtinId="8" hidden="1"/>
    <cellStyle name="Hyperlink" xfId="303" builtinId="8" hidden="1"/>
    <cellStyle name="Hyperlink" xfId="305" builtinId="8" hidden="1"/>
    <cellStyle name="Hyperlink" xfId="327" builtinId="8" hidden="1"/>
    <cellStyle name="Hyperlink" xfId="55" builtinId="8" hidden="1"/>
    <cellStyle name="Hyperlink" xfId="29" builtinId="8" hidden="1"/>
    <cellStyle name="Hyperlink" xfId="147" builtinId="8" hidden="1"/>
    <cellStyle name="Hyperlink" xfId="413" builtinId="8" hidden="1"/>
    <cellStyle name="Hyperlink" xfId="635" builtinId="8" hidden="1"/>
    <cellStyle name="Hyperlink" xfId="83" builtinId="8" hidden="1"/>
    <cellStyle name="Hyperlink" xfId="457" builtinId="8" hidden="1"/>
    <cellStyle name="Hyperlink" xfId="249" builtinId="8" hidden="1"/>
    <cellStyle name="Hyperlink" xfId="573" builtinId="8" hidden="1"/>
    <cellStyle name="Hyperlink" xfId="341" builtinId="8" hidden="1"/>
    <cellStyle name="Hyperlink" xfId="163" builtinId="8" hidden="1"/>
    <cellStyle name="Hyperlink" xfId="187" builtinId="8" hidden="1"/>
    <cellStyle name="Hyperlink" xfId="139" builtinId="8" hidden="1"/>
    <cellStyle name="Hyperlink" xfId="515" builtinId="8" hidden="1"/>
    <cellStyle name="Hyperlink" xfId="397" builtinId="8" hidden="1"/>
    <cellStyle name="Hyperlink" xfId="279" builtinId="8" hidden="1"/>
    <cellStyle name="Hyperlink" xfId="33" builtinId="8" hidden="1"/>
    <cellStyle name="Hyperlink" xfId="645" builtinId="8" hidden="1"/>
    <cellStyle name="Hyperlink" xfId="319" builtinId="8" hidden="1"/>
    <cellStyle name="Hyperlink" xfId="71" builtinId="8" hidden="1"/>
    <cellStyle name="Hyperlink" xfId="427" builtinId="8" hidden="1"/>
    <cellStyle name="Hyperlink" xfId="581" builtinId="8" hidden="1"/>
    <cellStyle name="Hyperlink" xfId="209" builtinId="8" hidden="1"/>
    <cellStyle name="Hyperlink" xfId="265" builtinId="8" hidden="1"/>
    <cellStyle name="Hyperlink" xfId="197" builtinId="8" hidden="1"/>
    <cellStyle name="Hyperlink" xfId="525" builtinId="8" hidden="1"/>
    <cellStyle name="Hyperlink" xfId="223" builtinId="8" hidden="1"/>
    <cellStyle name="Hyperlink" xfId="271" builtinId="8" hidden="1"/>
    <cellStyle name="Hyperlink" xfId="125" builtinId="8" hidden="1"/>
    <cellStyle name="Hyperlink" xfId="443" builtinId="8" hidden="1"/>
    <cellStyle name="Hyperlink" xfId="429" builtinId="8" hidden="1"/>
    <cellStyle name="Hyperlink" xfId="183" builtinId="8" hidden="1"/>
    <cellStyle name="Hyperlink" xfId="67" builtinId="8" hidden="1"/>
    <cellStyle name="Hyperlink" xfId="625" builtinId="8" hidden="1"/>
    <cellStyle name="Hyperlink" xfId="373" builtinId="8" hidden="1"/>
    <cellStyle name="Hyperlink" xfId="453" builtinId="8" hidden="1"/>
    <cellStyle name="Hyperlink" xfId="261" builtinId="8" hidden="1"/>
    <cellStyle name="Hyperlink" xfId="179" builtinId="8" hidden="1"/>
    <cellStyle name="Hyperlink" xfId="501" builtinId="8" hidden="1"/>
    <cellStyle name="Hyperlink" xfId="133" builtinId="8" hidden="1"/>
    <cellStyle name="Hyperlink" xfId="263" builtinId="8" hidden="1"/>
    <cellStyle name="Hyperlink" xfId="61" builtinId="8" hidden="1"/>
    <cellStyle name="Hyperlink" xfId="465" builtinId="8" hidden="1"/>
    <cellStyle name="Hyperlink" xfId="53" builtinId="8" hidden="1"/>
    <cellStyle name="Hyperlink" xfId="335" builtinId="8" hidden="1"/>
    <cellStyle name="Hyperlink" xfId="379" builtinId="8" hidden="1"/>
    <cellStyle name="Hyperlink" xfId="601" builtinId="8" hidden="1"/>
    <cellStyle name="Hyperlink" xfId="473" builtinId="8" hidden="1"/>
    <cellStyle name="Hyperlink" xfId="475" builtinId="8" hidden="1"/>
    <cellStyle name="Hyperlink" xfId="289" builtinId="8" hidden="1"/>
    <cellStyle name="Hyperlink" xfId="43" builtinId="8" hidden="1"/>
    <cellStyle name="Hyperlink" xfId="175" builtinId="8" hidden="1"/>
    <cellStyle name="Hyperlink" xfId="654" builtinId="8" hidden="1"/>
    <cellStyle name="Hyperlink" xfId="251" builtinId="8" hidden="1"/>
    <cellStyle name="Hyperlink" xfId="451" builtinId="8" hidden="1"/>
    <cellStyle name="Hyperlink" xfId="485" builtinId="8" hidden="1"/>
    <cellStyle name="Hyperlink" xfId="513" builtinId="8" hidden="1"/>
    <cellStyle name="Hyperlink" xfId="441" builtinId="8" hidden="1"/>
    <cellStyle name="Hyperlink" xfId="93" builtinId="8" hidden="1"/>
    <cellStyle name="Hyperlink" xfId="445" builtinId="8" hidden="1"/>
    <cellStyle name="Hyperlink" xfId="159" builtinId="8" hidden="1"/>
    <cellStyle name="Hyperlink" xfId="131" builtinId="8" hidden="1"/>
    <cellStyle name="Hyperlink" xfId="107" builtinId="8" hidden="1"/>
    <cellStyle name="Hyperlink" xfId="511" builtinId="8" hidden="1"/>
    <cellStyle name="Hyperlink" xfId="507" builtinId="8" hidden="1"/>
    <cellStyle name="Hyperlink" xfId="549" builtinId="8" hidden="1"/>
    <cellStyle name="Hyperlink" xfId="361" builtinId="8" hidden="1"/>
    <cellStyle name="Hyperlink" xfId="291" builtinId="8" hidden="1"/>
    <cellStyle name="Hyperlink" xfId="531" builtinId="8" hidden="1"/>
    <cellStyle name="Hyperlink" xfId="571" builtinId="8" hidden="1"/>
    <cellStyle name="Hyperlink" xfId="389" builtinId="8" hidden="1"/>
    <cellStyle name="Hyperlink" xfId="355" builtinId="8" hidden="1"/>
    <cellStyle name="Hyperlink" xfId="85" builtinId="8" hidden="1"/>
    <cellStyle name="Hyperlink" xfId="1" builtinId="8" hidden="1"/>
    <cellStyle name="Hyperlink" xfId="619" builtinId="8" hidden="1"/>
    <cellStyle name="Hyperlink" xfId="333" builtinId="8" hidden="1"/>
    <cellStyle name="Hyperlink" xfId="437" builtinId="8" hidden="1"/>
    <cellStyle name="Hyperlink" xfId="658" builtinId="8" hidden="1"/>
    <cellStyle name="Hyperlink" xfId="155" builtinId="8" hidden="1"/>
    <cellStyle name="Hyperlink" xfId="321" builtinId="8" hidden="1"/>
    <cellStyle name="Hyperlink" xfId="651" builtinId="8" hidden="1"/>
    <cellStyle name="Hyperlink" xfId="656" builtinId="8" hidden="1"/>
    <cellStyle name="Hyperlink" xfId="637" builtinId="8" hidden="1"/>
    <cellStyle name="Hyperlink" xfId="385" builtinId="8" hidden="1"/>
    <cellStyle name="Hyperlink" xfId="119" builtinId="8" hidden="1"/>
    <cellStyle name="Hyperlink" xfId="575" builtinId="8" hidden="1"/>
    <cellStyle name="Hyperlink" xfId="607" builtinId="8" hidden="1"/>
    <cellStyle name="Hyperlink" xfId="57" builtinId="8" hidden="1"/>
    <cellStyle name="Hyperlink" xfId="405" builtinId="8" hidden="1"/>
    <cellStyle name="Hyperlink" xfId="145" builtinId="8" hidden="1"/>
    <cellStyle name="Hyperlink" xfId="351" builtinId="8" hidden="1"/>
    <cellStyle name="Hyperlink" xfId="41" builtinId="8" hidden="1"/>
    <cellStyle name="Hyperlink" xfId="435" builtinId="8" hidden="1"/>
    <cellStyle name="Hyperlink" xfId="101" builtinId="8" hidden="1"/>
    <cellStyle name="Hyperlink" xfId="201" builtinId="8" hidden="1"/>
    <cellStyle name="Hyperlink" xfId="353" builtinId="8" hidden="1"/>
    <cellStyle name="Hyperlink" xfId="169" builtinId="8" hidden="1"/>
    <cellStyle name="Hyperlink" xfId="449" builtinId="8" hidden="1"/>
    <cellStyle name="Hyperlink" xfId="387" builtinId="8" hidden="1"/>
    <cellStyle name="Hyperlink" xfId="23" builtinId="8" hidden="1"/>
    <cellStyle name="Hyperlink" xfId="25" builtinId="8" hidden="1"/>
    <cellStyle name="Hyperlink" xfId="199" builtinId="8" hidden="1"/>
    <cellStyle name="Hyperlink" xfId="73" builtinId="8" hidden="1"/>
    <cellStyle name="Hyperlink" xfId="529" builtinId="8" hidden="1"/>
    <cellStyle name="Hyperlink" xfId="599" builtinId="8" hidden="1"/>
    <cellStyle name="Hyperlink" xfId="433" builtinId="8" hidden="1"/>
    <cellStyle name="Hyperlink" xfId="5" builtinId="8" hidden="1"/>
    <cellStyle name="Hyperlink" xfId="143" builtinId="8" hidden="1"/>
    <cellStyle name="Hyperlink" xfId="535" builtinId="8" hidden="1"/>
    <cellStyle name="Hyperlink" xfId="403" builtinId="8" hidden="1"/>
    <cellStyle name="Hyperlink" xfId="533" builtinId="8" hidden="1"/>
    <cellStyle name="Hyperlink" xfId="551" builtinId="8" hidden="1"/>
    <cellStyle name="Hyperlink" xfId="331" builtinId="8" hidden="1"/>
    <cellStyle name="Hyperlink" xfId="401" builtinId="8" hidden="1"/>
    <cellStyle name="Hyperlink" xfId="479" builtinId="8" hidden="1"/>
    <cellStyle name="Hyperlink" xfId="21" builtinId="8" hidden="1"/>
    <cellStyle name="Hyperlink" xfId="517" builtinId="8" hidden="1"/>
    <cellStyle name="Hyperlink" xfId="565" builtinId="8" hidden="1"/>
    <cellStyle name="Hyperlink" xfId="153" builtinId="8" hidden="1"/>
    <cellStyle name="Hyperlink" xfId="229" builtinId="8" hidden="1"/>
    <cellStyle name="Hyperlink" xfId="447" builtinId="8" hidden="1"/>
    <cellStyle name="Hyperlink" xfId="577" builtinId="8" hidden="1"/>
    <cellStyle name="Hyperlink" xfId="91" builtinId="8" hidden="1"/>
    <cellStyle name="Hyperlink" xfId="643" builtinId="8" hidden="1"/>
    <cellStyle name="Hyperlink" xfId="177" builtinId="8" hidden="1"/>
    <cellStyle name="Hyperlink" xfId="257" builtinId="8" hidden="1"/>
    <cellStyle name="Hyperlink" xfId="109" builtinId="8" hidden="1"/>
    <cellStyle name="Hyperlink" xfId="347" builtinId="8" hidden="1"/>
    <cellStyle name="Hyperlink" xfId="521" builtinId="8" hidden="1"/>
    <cellStyle name="Hyperlink" xfId="505" builtinId="8" hidden="1"/>
    <cellStyle name="Hyperlink" xfId="425" builtinId="8" hidden="1"/>
    <cellStyle name="Hyperlink" xfId="307" builtinId="8" hidden="1"/>
    <cellStyle name="Hyperlink" xfId="415" builtinId="8" hidden="1"/>
    <cellStyle name="Hyperlink" xfId="375" builtinId="8" hidden="1"/>
    <cellStyle name="Hyperlink" xfId="27" builtinId="8" hidden="1"/>
    <cellStyle name="Hyperlink" xfId="497" builtinId="8" hidden="1"/>
    <cellStyle name="Hyperlink" xfId="247" builtinId="8" hidden="1"/>
    <cellStyle name="Hyperlink" xfId="597" builtinId="8" hidden="1"/>
    <cellStyle name="Hyperlink" xfId="553" builtinId="8" hidden="1"/>
    <cellStyle name="Hyperlink" xfId="79" builtinId="8" hidden="1"/>
    <cellStyle name="Hyperlink" xfId="17" builtinId="8" hidden="1"/>
    <cellStyle name="Hyperlink" xfId="467" builtinId="8" hidden="1"/>
    <cellStyle name="Hyperlink" xfId="431" builtinId="8" hidden="1"/>
    <cellStyle name="Hyperlink" xfId="227" builtinId="8" hidden="1"/>
    <cellStyle name="Hyperlink" xfId="115" builtinId="8" hidden="1"/>
    <cellStyle name="Hyperlink" xfId="167" builtinId="8" hidden="1"/>
    <cellStyle name="Hyperlink" xfId="95" builtinId="8" hidden="1"/>
    <cellStyle name="Hyperlink" xfId="471" builtinId="8" hidden="1"/>
    <cellStyle name="Hyperlink" xfId="45" builtinId="8" hidden="1"/>
    <cellStyle name="Hyperlink" xfId="65" builtinId="8" hidden="1"/>
    <cellStyle name="Hyperlink" xfId="421" builtinId="8" hidden="1"/>
    <cellStyle name="Hyperlink" xfId="39" builtinId="8" hidden="1"/>
    <cellStyle name="Hyperlink" xfId="203" builtinId="8" hidden="1"/>
    <cellStyle name="Hyperlink" xfId="301" builtinId="8" hidden="1"/>
    <cellStyle name="Hyperlink" xfId="423" builtinId="8" hidden="1"/>
    <cellStyle name="Hyperlink" xfId="363" builtinId="8" hidden="1"/>
    <cellStyle name="Hyperlink" xfId="381" builtinId="8" hidden="1"/>
    <cellStyle name="Hyperlink" xfId="35" builtinId="8" hidden="1"/>
    <cellStyle name="Hyperlink" xfId="9" builtinId="8" hidden="1"/>
    <cellStyle name="Hyperlink" xfId="641" builtinId="8" hidden="1"/>
    <cellStyle name="Hyperlink" xfId="19" builtinId="8" hidden="1"/>
    <cellStyle name="Hyperlink" xfId="487" builtinId="8" hidden="1"/>
    <cellStyle name="Hyperlink" xfId="157" builtinId="8" hidden="1"/>
    <cellStyle name="Hyperlink" xfId="75" builtinId="8" hidden="1"/>
    <cellStyle name="Hyperlink" xfId="317" builtinId="8" hidden="1"/>
    <cellStyle name="Hyperlink" xfId="523" builtinId="8" hidden="1"/>
    <cellStyle name="Hyperlink" xfId="343" builtinId="8" hidden="1"/>
    <cellStyle name="Hyperlink" xfId="555" builtinId="8" hidden="1"/>
    <cellStyle name="Hyperlink" xfId="103" builtinId="8" hidden="1"/>
    <cellStyle name="Hyperlink" xfId="225" builtinId="8" hidden="1"/>
    <cellStyle name="Hyperlink" xfId="585" builtinId="8" hidden="1"/>
    <cellStyle name="Hyperlink" xfId="605" builtinId="8" hidden="1"/>
    <cellStyle name="Hyperlink" xfId="409" builtinId="8" hidden="1"/>
    <cellStyle name="Hyperlink" xfId="217" builtinId="8" hidden="1"/>
    <cellStyle name="Hyperlink" xfId="137" builtinId="8" hidden="1"/>
    <cellStyle name="Hyperlink" xfId="127" builtinId="8" hidden="1"/>
    <cellStyle name="Hyperlink" xfId="489" builtinId="8" hidden="1"/>
    <cellStyle name="Hyperlink" xfId="15" builtinId="8" hidden="1"/>
    <cellStyle name="Hyperlink" xfId="495" builtinId="8" hidden="1"/>
    <cellStyle name="Hyperlink" xfId="89" builtinId="8" hidden="1"/>
    <cellStyle name="Hyperlink" xfId="407" builtinId="8" hidden="1"/>
    <cellStyle name="Hyperlink" xfId="469" builtinId="8" hidden="1"/>
    <cellStyle name="Hyperlink" xfId="149" builtinId="8" hidden="1"/>
    <cellStyle name="Hyperlink" xfId="519" builtinId="8" hidden="1"/>
    <cellStyle name="Hyperlink" xfId="483" builtinId="8" hidden="1"/>
    <cellStyle name="Hyperlink" xfId="151" builtinId="8" hidden="1"/>
    <cellStyle name="Hyperlink" xfId="205" builtinId="8" hidden="1"/>
    <cellStyle name="Hyperlink" xfId="171" builtinId="8" hidden="1"/>
    <cellStyle name="Hyperlink" xfId="399" builtinId="8" hidden="1"/>
    <cellStyle name="Hyperlink" xfId="383" builtinId="8" hidden="1"/>
    <cellStyle name="Hyperlink" xfId="325" builtinId="8" hidden="1"/>
    <cellStyle name="Hyperlink" xfId="181" builtinId="8" hidden="1"/>
    <cellStyle name="Hyperlink" xfId="315" builtinId="8" hidden="1"/>
    <cellStyle name="Hyperlink" xfId="69" builtinId="8" hidden="1"/>
    <cellStyle name="Hyperlink" xfId="559" builtinId="8" hidden="1"/>
    <cellStyle name="Hyperlink" xfId="391" builtinId="8" hidden="1"/>
    <cellStyle name="Hyperlink" xfId="99" builtinId="8" hidden="1"/>
    <cellStyle name="Hyperlink" xfId="267" builtinId="8" hidden="1"/>
    <cellStyle name="Hyperlink" xfId="117" builtinId="8" hidden="1"/>
    <cellStyle name="Hyperlink" xfId="173" builtinId="8" hidden="1"/>
    <cellStyle name="Hyperlink" xfId="629" builtinId="8" hidden="1"/>
    <cellStyle name="Hyperlink" xfId="569" builtinId="8" hidden="1"/>
    <cellStyle name="Hyperlink" xfId="297" builtinId="8" hidden="1"/>
    <cellStyle name="Hyperlink" xfId="97" builtinId="8" hidden="1"/>
    <cellStyle name="Hyperlink" xfId="241" builtinId="8" hidden="1"/>
    <cellStyle name="Hyperlink" xfId="111" builtinId="8" hidden="1"/>
    <cellStyle name="Hyperlink" xfId="459" builtinId="8" hidden="1"/>
    <cellStyle name="Hyperlink" xfId="603" builtinId="8" hidden="1"/>
    <cellStyle name="Hyperlink" xfId="647" builtinId="8" hidden="1"/>
    <cellStyle name="Hyperlink" xfId="411" builtinId="8" hidden="1"/>
    <cellStyle name="Hyperlink" xfId="543" builtinId="8" hidden="1"/>
    <cellStyle name="Hyperlink" xfId="439" builtinId="8" hidden="1"/>
    <cellStyle name="Hyperlink" xfId="369" builtinId="8" hidden="1"/>
    <cellStyle name="Hyperlink" xfId="213" builtinId="8" hidden="1"/>
    <cellStyle name="Hyperlink" xfId="295" builtinId="8" hidden="1"/>
    <cellStyle name="Hyperlink" xfId="195" builtinId="8" hidden="1"/>
    <cellStyle name="Hyperlink" xfId="207" builtinId="8" hidden="1"/>
    <cellStyle name="Hyperlink" xfId="631" builtinId="8" hidden="1"/>
    <cellStyle name="Hyperlink" xfId="345" builtinId="8" hidden="1"/>
    <cellStyle name="Hyperlink" xfId="367" builtinId="8" hidden="1"/>
    <cellStyle name="Hyperlink" xfId="49" builtinId="8" hidden="1"/>
    <cellStyle name="Hyperlink" xfId="281" builtinId="8" hidden="1"/>
    <cellStyle name="Hyperlink" xfId="63" builtinId="8" hidden="1"/>
    <cellStyle name="Hyperlink" xfId="455" builtinId="8" hidden="1"/>
    <cellStyle name="Hyperlink" xfId="259" builtinId="8" hidden="1"/>
    <cellStyle name="Hyperlink" xfId="13" builtinId="8" hidden="1"/>
    <cellStyle name="Hyperlink" xfId="617" builtinId="8" hidden="1"/>
    <cellStyle name="Hyperlink" xfId="371" builtinId="8" hidden="1"/>
    <cellStyle name="Hyperlink" xfId="87" builtinId="8" hidden="1"/>
    <cellStyle name="Hyperlink" xfId="239" builtinId="8" hidden="1"/>
    <cellStyle name="Hyperlink" xfId="123" builtinId="8" hidden="1"/>
    <cellStyle name="Hyperlink" xfId="47" builtinId="8" hidden="1"/>
    <cellStyle name="Hyperlink" xfId="541" builtinId="8" hidden="1"/>
    <cellStyle name="Hyperlink" xfId="231" builtinId="8" hidden="1"/>
    <cellStyle name="Hyperlink" xfId="191" builtinId="8" hidden="1"/>
    <cellStyle name="Hyperlink" xfId="567" builtinId="8" hidden="1"/>
    <cellStyle name="Hyperlink" xfId="583" builtinId="8" hidden="1"/>
    <cellStyle name="Hyperlink" xfId="591" builtinId="8" hidden="1"/>
    <cellStyle name="Hyperlink" xfId="269" builtinId="8" hidden="1"/>
    <cellStyle name="Hyperlink" xfId="649" builtinId="8" hidden="1"/>
    <cellStyle name="Hyperlink" xfId="621" builtinId="8" hidden="1"/>
    <cellStyle name="Hyperlink" xfId="189" builtinId="8" hidden="1"/>
    <cellStyle name="Hyperlink" xfId="7" builtinId="8" hidden="1"/>
    <cellStyle name="Hyperlink" xfId="639" builtinId="8" hidden="1"/>
    <cellStyle name="Hyperlink" xfId="623" builtinId="8" hidden="1"/>
    <cellStyle name="Hyperlink" xfId="503" builtinId="8" hidden="1"/>
    <cellStyle name="Hyperlink" xfId="359" builtinId="8" hidden="1"/>
    <cellStyle name="Hyperlink" xfId="593" builtinId="8" hidden="1"/>
    <cellStyle name="Hyperlink" xfId="337" builtinId="8" hidden="1"/>
    <cellStyle name="Hyperlink" xfId="221" builtinId="8" hidden="1"/>
    <cellStyle name="Hyperlink" xfId="539" builtinId="8" hidden="1"/>
    <cellStyle name="Hyperlink" xfId="563" builtinId="8" hidden="1"/>
    <cellStyle name="Hyperlink" xfId="561" builtinId="8" hidden="1"/>
    <cellStyle name="Hyperlink" xfId="537" builtinId="8" hidden="1"/>
    <cellStyle name="Hyperlink" xfId="527" builtinId="8" hidden="1"/>
    <cellStyle name="Hyperlink" xfId="329" builtinId="8" hidden="1"/>
    <cellStyle name="Hyperlink" xfId="299" builtinId="8" hidden="1"/>
    <cellStyle name="Hyperlink" xfId="587" builtinId="8" hidden="1"/>
    <cellStyle name="Hyperlink" xfId="235" builtinId="8" hidden="1"/>
    <cellStyle name="Hyperlink" xfId="377" builtinId="8" hidden="1"/>
    <cellStyle name="Hyperlink" xfId="499" builtinId="8" hidden="1"/>
    <cellStyle name="Hyperlink" xfId="311" builtinId="8" hidden="1"/>
    <cellStyle name="Hyperlink" xfId="357" builtinId="8" hidden="1"/>
    <cellStyle name="Hyperlink" xfId="243" builtinId="8" hidden="1"/>
    <cellStyle name="Hyperlink" xfId="59" builtinId="8" hidden="1"/>
    <cellStyle name="Hyperlink" xfId="309" builtinId="8" hidden="1"/>
    <cellStyle name="Hyperlink" xfId="185" builtinId="8" hidden="1"/>
    <cellStyle name="Hyperlink" xfId="275" builtinId="8" hidden="1"/>
    <cellStyle name="Hyperlink" xfId="277" builtinId="8" hidden="1"/>
    <cellStyle name="Hyperlink" xfId="365" builtinId="8" hidden="1"/>
    <cellStyle name="Hyperlink" xfId="509" builtinId="8" hidden="1"/>
    <cellStyle name="Hyperlink" xfId="493" builtinId="8" hidden="1"/>
    <cellStyle name="Hyperlink" xfId="129" builtinId="8" hidden="1"/>
    <cellStyle name="Hyperlink" xfId="461" builtinId="8" hidden="1"/>
    <cellStyle name="Hyperlink" xfId="37" builtinId="8" hidden="1"/>
    <cellStyle name="Hyperlink" xfId="481" builtinId="8" hidden="1"/>
    <cellStyle name="Hyperlink" xfId="3" builtinId="8" hidden="1"/>
    <cellStyle name="Hyperlink" xfId="77" builtinId="8" hidden="1"/>
    <cellStyle name="Hyperlink" xfId="313" builtinId="8" hidden="1"/>
    <cellStyle name="Hyperlink" xfId="285" builtinId="8" hidden="1"/>
    <cellStyle name="Hyperlink" xfId="287" builtinId="8" hidden="1"/>
    <cellStyle name="Hyperlink" xfId="293" builtinId="8" hidden="1"/>
    <cellStyle name="Hyperlink" xfId="339" builtinId="8" hidden="1"/>
    <cellStyle name="Hyperlink" xfId="237" builtinId="8" hidden="1"/>
    <cellStyle name="Hyperlink" xfId="393" builtinId="8" hidden="1"/>
    <cellStyle name="Hyperlink" xfId="491" builtinId="8" hidden="1"/>
    <cellStyle name="Hyperlink" xfId="105" builtinId="8" hidden="1"/>
    <cellStyle name="Hyperlink" xfId="215" builtinId="8" hidden="1"/>
    <cellStyle name="Hyperlink" xfId="273" builtinId="8" hidden="1"/>
    <cellStyle name="Hyperlink" xfId="395" builtinId="8" hidden="1"/>
    <cellStyle name="Hyperlink" xfId="579" builtinId="8" hidden="1"/>
    <cellStyle name="Normal" xfId="0" builtinId="0"/>
    <cellStyle name="Percent" xfId="653" builtinId="5"/>
  </cellStyles>
  <dxfs count="4899">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opLeftCell="A14" zoomScale="130" zoomScaleNormal="130" zoomScalePageLayoutView="130" workbookViewId="0">
      <selection activeCell="P27" sqref="P27"/>
    </sheetView>
  </sheetViews>
  <sheetFormatPr defaultColWidth="10.875" defaultRowHeight="14.1" customHeight="1" x14ac:dyDescent="0.25"/>
  <cols>
    <col min="1" max="4" width="10.875" style="65"/>
    <col min="5" max="5" width="26.375" style="65" customWidth="1"/>
    <col min="6" max="6" width="9.625" style="65" customWidth="1"/>
    <col min="7" max="7" width="3.625" style="65" customWidth="1"/>
    <col min="8" max="8" width="28.5" style="65" customWidth="1"/>
    <col min="9" max="9" width="16.375" style="65" customWidth="1"/>
    <col min="10" max="10" width="4.875" style="65" customWidth="1"/>
    <col min="11" max="12" width="7.125" style="65" customWidth="1"/>
    <col min="13" max="13" width="3.625" style="65" customWidth="1"/>
    <col min="14" max="16384" width="10.875" style="65"/>
  </cols>
  <sheetData>
    <row r="1" spans="1:14" ht="14.1" customHeight="1" thickBot="1" x14ac:dyDescent="0.3">
      <c r="A1" s="164" t="s">
        <v>0</v>
      </c>
      <c r="B1" s="165"/>
      <c r="C1" s="165"/>
      <c r="D1" s="165"/>
      <c r="E1" s="165"/>
      <c r="F1" s="166"/>
      <c r="G1" s="62"/>
      <c r="H1" s="164" t="s">
        <v>1</v>
      </c>
      <c r="I1" s="165"/>
      <c r="J1" s="165"/>
      <c r="K1" s="165"/>
      <c r="L1" s="166"/>
      <c r="M1" s="63"/>
      <c r="N1" s="64"/>
    </row>
    <row r="2" spans="1:14" ht="14.1" customHeight="1" x14ac:dyDescent="0.25">
      <c r="A2" s="167" t="s">
        <v>2</v>
      </c>
      <c r="B2" s="168"/>
      <c r="C2" s="168"/>
      <c r="D2" s="168"/>
      <c r="E2" s="168"/>
      <c r="F2" s="169"/>
      <c r="G2" s="62"/>
      <c r="H2" s="167" t="s">
        <v>3</v>
      </c>
      <c r="I2" s="168"/>
      <c r="J2" s="168"/>
      <c r="K2" s="168"/>
      <c r="L2" s="169"/>
      <c r="M2" s="63"/>
      <c r="N2" s="64"/>
    </row>
    <row r="3" spans="1:14" ht="14.1" customHeight="1" thickBot="1" x14ac:dyDescent="0.3">
      <c r="A3" s="170"/>
      <c r="B3" s="171"/>
      <c r="C3" s="171"/>
      <c r="D3" s="171"/>
      <c r="E3" s="171"/>
      <c r="F3" s="172"/>
      <c r="G3" s="62"/>
      <c r="H3" s="170"/>
      <c r="I3" s="171"/>
      <c r="J3" s="171"/>
      <c r="K3" s="171"/>
      <c r="L3" s="172"/>
      <c r="M3" s="63"/>
      <c r="N3" s="64"/>
    </row>
    <row r="4" spans="1:14" ht="14.1" customHeight="1" thickBot="1" x14ac:dyDescent="0.3">
      <c r="A4" s="62"/>
      <c r="B4" s="62"/>
      <c r="C4" s="62"/>
      <c r="D4" s="62"/>
      <c r="E4" s="62"/>
      <c r="F4" s="62"/>
      <c r="G4" s="62"/>
      <c r="H4" s="63"/>
      <c r="I4" s="63"/>
      <c r="J4" s="63"/>
      <c r="K4" s="63"/>
      <c r="L4" s="63"/>
      <c r="M4" s="63"/>
      <c r="N4" s="64"/>
    </row>
    <row r="5" spans="1:14" ht="14.1" customHeight="1" thickBot="1" x14ac:dyDescent="0.3">
      <c r="A5" s="164" t="s">
        <v>4</v>
      </c>
      <c r="B5" s="165"/>
      <c r="C5" s="165"/>
      <c r="D5" s="165"/>
      <c r="E5" s="165"/>
      <c r="F5" s="166"/>
      <c r="G5" s="62"/>
      <c r="H5" s="173" t="s">
        <v>5</v>
      </c>
      <c r="I5" s="174"/>
      <c r="J5" s="174"/>
      <c r="K5" s="174"/>
      <c r="L5" s="175"/>
      <c r="M5" s="63"/>
      <c r="N5" s="64"/>
    </row>
    <row r="6" spans="1:14" ht="14.1" customHeight="1" thickBot="1" x14ac:dyDescent="0.3">
      <c r="A6" s="179" t="s">
        <v>6</v>
      </c>
      <c r="B6" s="180"/>
      <c r="C6" s="180"/>
      <c r="D6" s="180"/>
      <c r="E6" s="180"/>
      <c r="F6" s="181"/>
      <c r="G6" s="62"/>
      <c r="H6" s="176"/>
      <c r="I6" s="177"/>
      <c r="J6" s="177"/>
      <c r="K6" s="177"/>
      <c r="L6" s="178"/>
      <c r="M6" s="63"/>
      <c r="N6" s="64"/>
    </row>
    <row r="7" spans="1:14" ht="14.1" customHeight="1" thickBot="1" x14ac:dyDescent="0.3">
      <c r="A7" s="125"/>
      <c r="B7" s="125"/>
      <c r="C7" s="125"/>
      <c r="D7" s="125"/>
      <c r="E7" s="125"/>
      <c r="F7" s="66"/>
      <c r="G7" s="62"/>
      <c r="H7" s="63"/>
      <c r="I7" s="63"/>
      <c r="J7" s="63"/>
      <c r="K7" s="63"/>
      <c r="L7" s="63"/>
      <c r="M7" s="63"/>
      <c r="N7" s="64"/>
    </row>
    <row r="8" spans="1:14" ht="14.1" customHeight="1" thickBot="1" x14ac:dyDescent="0.3">
      <c r="A8" s="164" t="s">
        <v>7</v>
      </c>
      <c r="B8" s="165"/>
      <c r="C8" s="165"/>
      <c r="D8" s="165"/>
      <c r="E8" s="165"/>
      <c r="F8" s="166"/>
      <c r="G8" s="62"/>
      <c r="H8" s="115" t="s">
        <v>8</v>
      </c>
      <c r="I8" s="123"/>
      <c r="J8" s="124" t="s">
        <v>9</v>
      </c>
      <c r="K8" s="89" t="s">
        <v>10</v>
      </c>
      <c r="L8" s="90">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v>
      </c>
      <c r="M8" s="114"/>
      <c r="N8" s="64"/>
    </row>
    <row r="9" spans="1:14" ht="14.1" customHeight="1" thickBot="1" x14ac:dyDescent="0.3">
      <c r="A9" s="179" t="s">
        <v>11</v>
      </c>
      <c r="B9" s="180"/>
      <c r="C9" s="180"/>
      <c r="D9" s="180"/>
      <c r="E9" s="180"/>
      <c r="F9" s="181"/>
      <c r="G9" s="62"/>
      <c r="H9" s="112" t="s">
        <v>12</v>
      </c>
      <c r="I9" s="68"/>
      <c r="J9" s="80">
        <v>3</v>
      </c>
      <c r="K9" s="91">
        <f>COUNTIF($G$13:$G$33,"=P")</f>
        <v>4</v>
      </c>
      <c r="L9" s="92">
        <f>-(K9*0.02+MAX(0,(K9-J9))*0.03)</f>
        <v>-0.11</v>
      </c>
      <c r="M9" s="114"/>
      <c r="N9" s="64"/>
    </row>
    <row r="10" spans="1:14" ht="14.1" customHeight="1" thickBot="1" x14ac:dyDescent="0.3">
      <c r="A10" s="67"/>
      <c r="B10" s="67"/>
      <c r="C10" s="67"/>
      <c r="D10" s="67"/>
      <c r="E10" s="67"/>
      <c r="F10" s="62"/>
      <c r="G10" s="62"/>
      <c r="H10" s="112" t="s">
        <v>13</v>
      </c>
      <c r="I10" s="68"/>
      <c r="J10" s="80">
        <v>2</v>
      </c>
      <c r="K10" s="91">
        <f>COUNTIF($G$13:$G$33,"=D")</f>
        <v>0</v>
      </c>
      <c r="L10" s="92">
        <f>-(K10*0.02+MAX(0,(K10-J10))*0.03)</f>
        <v>0</v>
      </c>
      <c r="M10" s="63"/>
      <c r="N10" s="64"/>
    </row>
    <row r="11" spans="1:14" ht="14.1" customHeight="1" thickBot="1" x14ac:dyDescent="0.3">
      <c r="A11" s="164" t="s">
        <v>14</v>
      </c>
      <c r="B11" s="165"/>
      <c r="C11" s="165"/>
      <c r="D11" s="165"/>
      <c r="E11" s="165"/>
      <c r="F11" s="166"/>
      <c r="G11" s="62"/>
      <c r="H11" s="112" t="s">
        <v>15</v>
      </c>
      <c r="I11" s="68"/>
      <c r="J11" s="127">
        <v>2</v>
      </c>
      <c r="K11" s="91">
        <f>COUNTIF($G$13:$G$33,"=A")</f>
        <v>0</v>
      </c>
      <c r="L11" s="92">
        <f>-(K11*0.02+MAX(0,(K11-J11))*0.03)</f>
        <v>0</v>
      </c>
      <c r="M11" s="114"/>
      <c r="N11" s="64"/>
    </row>
    <row r="12" spans="1:14" ht="14.1" customHeight="1" thickBot="1" x14ac:dyDescent="0.3">
      <c r="A12" s="69" t="s">
        <v>16</v>
      </c>
      <c r="B12" s="69" t="s">
        <v>17</v>
      </c>
      <c r="C12" s="69" t="s">
        <v>18</v>
      </c>
      <c r="D12" s="69" t="s">
        <v>19</v>
      </c>
      <c r="E12" s="70" t="s">
        <v>20</v>
      </c>
      <c r="F12" s="70" t="s">
        <v>21</v>
      </c>
      <c r="G12" s="71"/>
      <c r="H12" s="112" t="s">
        <v>22</v>
      </c>
      <c r="I12" s="68"/>
      <c r="J12" s="127">
        <v>1</v>
      </c>
      <c r="K12" s="91">
        <f>COUNTIF($G$13:$G$33,"=M")</f>
        <v>0</v>
      </c>
      <c r="L12" s="92">
        <f>-(K12*0.02+MAX(0,(K12-J12))*0.03)</f>
        <v>0</v>
      </c>
      <c r="M12" s="63"/>
      <c r="N12" s="64"/>
    </row>
    <row r="13" spans="1:14" ht="14.1" customHeight="1" thickBot="1" x14ac:dyDescent="0.3">
      <c r="A13" s="73" t="s">
        <v>23</v>
      </c>
      <c r="B13" s="73" t="s">
        <v>24</v>
      </c>
      <c r="C13" s="121" t="s">
        <v>25</v>
      </c>
      <c r="D13" s="121" t="s">
        <v>26</v>
      </c>
      <c r="E13" s="74" t="s">
        <v>27</v>
      </c>
      <c r="F13" s="75"/>
      <c r="G13" s="113" t="str">
        <f>IF(OR($A13="OTHER",$A13="NONE",$A13="",$B13="",$F13="(free)",$F13="(unofficial)"),"",IF(OR(LEFT($A13,3)="GAT",LEFT($A13,2)="CG",$F13="(part-time)"),"H",IF(OR($B13="RTIS",$B13="BSCE",$B13="BSCS",$B13="BSESD",$B13="MSCS"),"P",IF(AND($B13="BSGD",$A13="GAM 200"),"P",IF(OR($B13="BAGD",$B13="BSGD"),"D",IF(OR($B13="BFA",$B13="MFA"),"A","M"))))))</f>
        <v>P</v>
      </c>
      <c r="H13" s="72" t="s">
        <v>28</v>
      </c>
      <c r="I13" s="68"/>
      <c r="J13" s="80"/>
      <c r="K13" s="91">
        <f>COUNTIF($G$13:$G$33,"=H")</f>
        <v>0</v>
      </c>
      <c r="L13" s="92">
        <f>-K13*0.01</f>
        <v>0</v>
      </c>
      <c r="M13" s="76"/>
      <c r="N13" s="77"/>
    </row>
    <row r="14" spans="1:14" ht="14.1" customHeight="1" thickBot="1" x14ac:dyDescent="0.3">
      <c r="A14" s="73" t="s">
        <v>23</v>
      </c>
      <c r="B14" s="73" t="s">
        <v>24</v>
      </c>
      <c r="C14" s="121" t="s">
        <v>26</v>
      </c>
      <c r="D14" s="121"/>
      <c r="E14" s="74" t="s">
        <v>29</v>
      </c>
      <c r="F14" s="75"/>
      <c r="G14" s="113" t="str">
        <f t="shared" ref="G14:G33" si="0">IF(OR($A14="OTHER",$A14="NONE",$A14="",$B14="",$F14="(free)",$F14="(unofficial)"),"",IF(OR(LEFT($A14,3)="GAT",LEFT($A14,2)="CG",$F14="(part-time)"),"H",IF(OR($B14="RTIS",$B14="BSCE",$B14="BSCS",$B14="BSESD",$B14="MSCS"),"P",IF(AND($B14="BSGD",$A14="GAM 200"),"P",IF(OR($B14="BAGD",$B14="BSGD"),"D",IF(OR($B14="BFA",$B14="MFA"),"A","M"))))))</f>
        <v>P</v>
      </c>
      <c r="H14" s="78" t="s">
        <v>30</v>
      </c>
      <c r="I14" s="79"/>
      <c r="J14" s="126"/>
      <c r="K14" s="93">
        <f>COUNTA($A$13:$A$33)-SUM(K9:K13)</f>
        <v>0</v>
      </c>
      <c r="L14" s="94">
        <v>0</v>
      </c>
      <c r="M14" s="80"/>
      <c r="N14" s="81"/>
    </row>
    <row r="15" spans="1:14" ht="14.1" customHeight="1" thickBot="1" x14ac:dyDescent="0.3">
      <c r="A15" s="73" t="s">
        <v>23</v>
      </c>
      <c r="B15" s="73" t="s">
        <v>24</v>
      </c>
      <c r="C15" s="121" t="s">
        <v>31</v>
      </c>
      <c r="D15" s="121" t="s">
        <v>26</v>
      </c>
      <c r="E15" s="74" t="s">
        <v>32</v>
      </c>
      <c r="F15" s="75"/>
      <c r="G15" s="113" t="str">
        <f t="shared" si="0"/>
        <v>P</v>
      </c>
      <c r="H15" s="188" t="s">
        <v>33</v>
      </c>
      <c r="I15" s="188"/>
      <c r="J15" s="188"/>
      <c r="K15" s="95" t="s">
        <v>34</v>
      </c>
      <c r="L15" s="96">
        <f>IF(SUM(L9:L14)&lt;0,SUM(L8:L14),0)</f>
        <v>-9.999999999999995E-3</v>
      </c>
      <c r="M15" s="80"/>
      <c r="N15" s="81"/>
    </row>
    <row r="16" spans="1:14" ht="14.1" customHeight="1" thickBot="1" x14ac:dyDescent="0.3">
      <c r="A16" s="73" t="s">
        <v>23</v>
      </c>
      <c r="B16" s="73" t="s">
        <v>35</v>
      </c>
      <c r="C16" s="121" t="s">
        <v>36</v>
      </c>
      <c r="D16" s="121" t="s">
        <v>26</v>
      </c>
      <c r="E16" s="74" t="s">
        <v>37</v>
      </c>
      <c r="F16" s="75"/>
      <c r="G16" s="113" t="str">
        <f t="shared" si="0"/>
        <v>P</v>
      </c>
      <c r="H16" s="63"/>
      <c r="I16" s="63"/>
      <c r="J16" s="63"/>
      <c r="K16" s="63"/>
      <c r="L16" s="97"/>
      <c r="M16" s="80"/>
      <c r="N16" s="81"/>
    </row>
    <row r="17" spans="1:14" ht="14.1" customHeight="1" thickBot="1" x14ac:dyDescent="0.3">
      <c r="A17" s="73"/>
      <c r="B17" s="73"/>
      <c r="C17" s="121"/>
      <c r="D17" s="121"/>
      <c r="E17" s="74"/>
      <c r="F17" s="75"/>
      <c r="G17" s="113" t="str">
        <f t="shared" si="0"/>
        <v/>
      </c>
      <c r="H17" s="164" t="s">
        <v>38</v>
      </c>
      <c r="I17" s="165"/>
      <c r="J17" s="166"/>
      <c r="K17" s="122"/>
      <c r="L17" s="90">
        <v>0.75</v>
      </c>
      <c r="M17" s="63"/>
      <c r="N17" s="81"/>
    </row>
    <row r="18" spans="1:14" ht="14.1" customHeight="1" thickBot="1" x14ac:dyDescent="0.3">
      <c r="A18" s="73"/>
      <c r="B18" s="73"/>
      <c r="C18" s="121"/>
      <c r="D18" s="121"/>
      <c r="E18" s="74"/>
      <c r="F18" s="75"/>
      <c r="G18" s="113" t="str">
        <f t="shared" si="0"/>
        <v/>
      </c>
      <c r="H18" s="72" t="s">
        <v>39</v>
      </c>
      <c r="I18" s="182" t="s">
        <v>40</v>
      </c>
      <c r="J18" s="183"/>
      <c r="K18" s="184"/>
      <c r="L18" s="92">
        <f>IF(LEFT(I18,6)="Entire",0,IF(LEFT(I18,6)="Custom",-0.05,-0.1))</f>
        <v>0</v>
      </c>
      <c r="M18" s="83"/>
      <c r="N18" s="64"/>
    </row>
    <row r="19" spans="1:14" ht="14.1" customHeight="1" thickBot="1" x14ac:dyDescent="0.3">
      <c r="A19" s="73"/>
      <c r="B19" s="73"/>
      <c r="C19" s="121"/>
      <c r="D19" s="121"/>
      <c r="E19" s="74"/>
      <c r="F19" s="75"/>
      <c r="G19" s="113" t="str">
        <f t="shared" si="0"/>
        <v/>
      </c>
      <c r="H19" s="78" t="s">
        <v>41</v>
      </c>
      <c r="I19" s="185" t="s">
        <v>42</v>
      </c>
      <c r="J19" s="186"/>
      <c r="K19" s="187"/>
      <c r="L19" s="94">
        <f>IF(I19="2D Graphics and 2D Gameplay",IF(L8=0.15,-0.05,0),IF(I19="3D Graphics but 2D Gameplay",IF(L8=0.15,-0.02,-0.3),IF(L8=0.15,0,-0.3)))</f>
        <v>0</v>
      </c>
      <c r="M19" s="63"/>
      <c r="N19" s="64"/>
    </row>
    <row r="20" spans="1:14" ht="14.1" customHeight="1" thickBot="1" x14ac:dyDescent="0.3">
      <c r="A20" s="73"/>
      <c r="B20" s="73"/>
      <c r="C20" s="121"/>
      <c r="D20" s="121"/>
      <c r="E20" s="74"/>
      <c r="F20" s="75"/>
      <c r="G20" s="113" t="str">
        <f t="shared" si="0"/>
        <v/>
      </c>
      <c r="H20" s="188" t="s">
        <v>43</v>
      </c>
      <c r="I20" s="188"/>
      <c r="J20" s="188"/>
      <c r="K20" s="82" t="s">
        <v>34</v>
      </c>
      <c r="L20" s="96">
        <f>SUM(L17:L19)</f>
        <v>0.75</v>
      </c>
      <c r="M20" s="63"/>
      <c r="N20" s="64"/>
    </row>
    <row r="21" spans="1:14" ht="14.1" customHeight="1" thickBot="1" x14ac:dyDescent="0.3">
      <c r="A21" s="73"/>
      <c r="B21" s="73"/>
      <c r="C21" s="121"/>
      <c r="D21" s="121"/>
      <c r="E21" s="74"/>
      <c r="F21" s="75"/>
      <c r="G21" s="113" t="str">
        <f t="shared" si="0"/>
        <v/>
      </c>
      <c r="H21" s="84"/>
      <c r="I21" s="84"/>
      <c r="J21" s="85"/>
      <c r="K21" s="86"/>
      <c r="L21" s="98"/>
      <c r="M21" s="63"/>
      <c r="N21" s="64"/>
    </row>
    <row r="22" spans="1:14" ht="14.1" customHeight="1" thickBot="1" x14ac:dyDescent="0.3">
      <c r="A22" s="73"/>
      <c r="B22" s="73"/>
      <c r="C22" s="121"/>
      <c r="D22" s="121"/>
      <c r="E22" s="74"/>
      <c r="F22" s="75"/>
      <c r="G22" s="113" t="str">
        <f t="shared" si="0"/>
        <v/>
      </c>
      <c r="H22" s="202" t="s">
        <v>44</v>
      </c>
      <c r="I22" s="203"/>
      <c r="J22" s="195"/>
      <c r="K22" s="143" t="s">
        <v>45</v>
      </c>
      <c r="L22" s="193">
        <v>0</v>
      </c>
      <c r="M22" s="63"/>
      <c r="N22" s="64"/>
    </row>
    <row r="23" spans="1:14" ht="14.1" customHeight="1" thickBot="1" x14ac:dyDescent="0.3">
      <c r="A23" s="73"/>
      <c r="B23" s="73"/>
      <c r="C23" s="121"/>
      <c r="D23" s="121"/>
      <c r="E23" s="74"/>
      <c r="F23" s="75"/>
      <c r="G23" s="113" t="str">
        <f t="shared" si="0"/>
        <v/>
      </c>
      <c r="H23" s="204"/>
      <c r="I23" s="205"/>
      <c r="J23" s="195"/>
      <c r="K23" s="144"/>
      <c r="L23" s="194"/>
      <c r="M23" s="63"/>
      <c r="N23" s="64"/>
    </row>
    <row r="24" spans="1:14" ht="14.1" customHeight="1" thickBot="1" x14ac:dyDescent="0.3">
      <c r="A24" s="73"/>
      <c r="B24" s="73"/>
      <c r="C24" s="121"/>
      <c r="D24" s="121"/>
      <c r="E24" s="74"/>
      <c r="F24" s="75"/>
      <c r="G24" s="113" t="str">
        <f t="shared" si="0"/>
        <v/>
      </c>
      <c r="H24" s="84"/>
      <c r="I24" s="84"/>
      <c r="J24" s="85"/>
      <c r="K24" s="85"/>
      <c r="L24" s="85"/>
      <c r="M24" s="63"/>
      <c r="N24" s="64"/>
    </row>
    <row r="25" spans="1:14" ht="14.1" customHeight="1" thickBot="1" x14ac:dyDescent="0.3">
      <c r="A25" s="73"/>
      <c r="B25" s="73"/>
      <c r="C25" s="121"/>
      <c r="D25" s="121"/>
      <c r="E25" s="74"/>
      <c r="F25" s="75"/>
      <c r="G25" s="113" t="str">
        <f t="shared" si="0"/>
        <v/>
      </c>
      <c r="H25" s="196" t="s">
        <v>46</v>
      </c>
      <c r="I25" s="198" t="s">
        <v>47</v>
      </c>
      <c r="J25" s="195"/>
      <c r="K25" s="87" t="s">
        <v>48</v>
      </c>
      <c r="L25" s="200">
        <f>L22+L20+L15</f>
        <v>0.74</v>
      </c>
      <c r="M25" s="63"/>
      <c r="N25" s="64"/>
    </row>
    <row r="26" spans="1:14" ht="14.1" customHeight="1" thickBot="1" x14ac:dyDescent="0.3">
      <c r="A26" s="73"/>
      <c r="B26" s="73"/>
      <c r="C26" s="121"/>
      <c r="D26" s="121"/>
      <c r="E26" s="74"/>
      <c r="F26" s="75"/>
      <c r="G26" s="113" t="str">
        <f t="shared" si="0"/>
        <v/>
      </c>
      <c r="H26" s="197"/>
      <c r="I26" s="199"/>
      <c r="J26" s="195"/>
      <c r="K26" s="88" t="s">
        <v>49</v>
      </c>
      <c r="L26" s="201"/>
      <c r="M26" s="63"/>
      <c r="N26" s="64"/>
    </row>
    <row r="27" spans="1:14" ht="14.1" customHeight="1" thickBot="1" x14ac:dyDescent="0.3">
      <c r="A27" s="73"/>
      <c r="B27" s="73"/>
      <c r="C27" s="121"/>
      <c r="D27" s="121"/>
      <c r="E27" s="74"/>
      <c r="F27" s="75"/>
      <c r="G27" s="113" t="str">
        <f t="shared" si="0"/>
        <v/>
      </c>
      <c r="H27" s="84"/>
      <c r="I27" s="84"/>
      <c r="J27" s="84"/>
      <c r="K27" s="84"/>
      <c r="L27" s="84"/>
      <c r="M27" s="63"/>
      <c r="N27" s="64"/>
    </row>
    <row r="28" spans="1:14" ht="14.1" customHeight="1" thickBot="1" x14ac:dyDescent="0.3">
      <c r="A28" s="73"/>
      <c r="B28" s="73"/>
      <c r="C28" s="121"/>
      <c r="D28" s="121"/>
      <c r="E28" s="74"/>
      <c r="F28" s="75"/>
      <c r="G28" s="113" t="str">
        <f t="shared" si="0"/>
        <v/>
      </c>
      <c r="H28" s="173" t="s">
        <v>50</v>
      </c>
      <c r="I28" s="174"/>
      <c r="J28" s="174"/>
      <c r="K28" s="174"/>
      <c r="L28" s="175"/>
      <c r="M28" s="63"/>
      <c r="N28" s="64"/>
    </row>
    <row r="29" spans="1:14" ht="14.1" customHeight="1" thickBot="1" x14ac:dyDescent="0.3">
      <c r="A29" s="73"/>
      <c r="B29" s="73"/>
      <c r="C29" s="121"/>
      <c r="D29" s="121"/>
      <c r="E29" s="74"/>
      <c r="F29" s="75"/>
      <c r="G29" s="113" t="str">
        <f t="shared" si="0"/>
        <v/>
      </c>
      <c r="H29" s="176"/>
      <c r="I29" s="177"/>
      <c r="J29" s="177"/>
      <c r="K29" s="177"/>
      <c r="L29" s="178"/>
      <c r="M29" s="63"/>
      <c r="N29" s="64"/>
    </row>
    <row r="30" spans="1:14" ht="14.1" customHeight="1" thickBot="1" x14ac:dyDescent="0.3">
      <c r="A30" s="73"/>
      <c r="B30" s="73"/>
      <c r="C30" s="121"/>
      <c r="D30" s="121"/>
      <c r="E30" s="74"/>
      <c r="F30" s="75"/>
      <c r="G30" s="113" t="str">
        <f t="shared" si="0"/>
        <v/>
      </c>
      <c r="H30" s="84"/>
      <c r="I30" s="84"/>
      <c r="J30" s="84"/>
      <c r="K30" s="84"/>
      <c r="L30" s="84"/>
      <c r="M30" s="63"/>
      <c r="N30" s="64"/>
    </row>
    <row r="31" spans="1:14" ht="14.1" customHeight="1" thickBot="1" x14ac:dyDescent="0.3">
      <c r="A31" s="73"/>
      <c r="B31" s="73"/>
      <c r="C31" s="121"/>
      <c r="D31" s="121"/>
      <c r="E31" s="74"/>
      <c r="F31" s="75"/>
      <c r="G31" s="113" t="str">
        <f t="shared" si="0"/>
        <v/>
      </c>
      <c r="H31" s="192" t="s">
        <v>51</v>
      </c>
      <c r="I31" s="192"/>
      <c r="J31" s="192"/>
      <c r="K31" s="192"/>
      <c r="L31" s="192"/>
      <c r="M31" s="63"/>
      <c r="N31" s="64"/>
    </row>
    <row r="32" spans="1:14" ht="14.1" customHeight="1" thickBot="1" x14ac:dyDescent="0.3">
      <c r="A32" s="73"/>
      <c r="B32" s="73"/>
      <c r="C32" s="121"/>
      <c r="D32" s="121"/>
      <c r="E32" s="74"/>
      <c r="F32" s="75"/>
      <c r="G32" s="113" t="str">
        <f t="shared" si="0"/>
        <v/>
      </c>
      <c r="H32" s="189" t="s">
        <v>52</v>
      </c>
      <c r="I32" s="190"/>
      <c r="J32" s="190"/>
      <c r="K32" s="190"/>
      <c r="L32" s="191"/>
      <c r="M32" s="63"/>
      <c r="N32" s="64"/>
    </row>
    <row r="33" spans="1:14" ht="14.1" customHeight="1" thickBot="1" x14ac:dyDescent="0.3">
      <c r="A33" s="73"/>
      <c r="B33" s="73"/>
      <c r="C33" s="121"/>
      <c r="D33" s="121"/>
      <c r="E33" s="74"/>
      <c r="F33" s="75"/>
      <c r="G33" s="113" t="str">
        <f t="shared" si="0"/>
        <v/>
      </c>
      <c r="H33" s="189"/>
      <c r="I33" s="190"/>
      <c r="J33" s="190"/>
      <c r="K33" s="190"/>
      <c r="L33" s="191"/>
      <c r="M33" s="63"/>
      <c r="N33" s="64"/>
    </row>
    <row r="34" spans="1:14" ht="14.1" customHeight="1" thickBot="1" x14ac:dyDescent="0.3">
      <c r="A34" s="135" t="s">
        <v>53</v>
      </c>
      <c r="B34" s="136"/>
      <c r="C34" s="136"/>
      <c r="D34" s="137"/>
      <c r="E34" s="138"/>
      <c r="F34" s="139"/>
      <c r="G34" s="63"/>
      <c r="H34" s="185"/>
      <c r="I34" s="186"/>
      <c r="J34" s="186"/>
      <c r="K34" s="186"/>
      <c r="L34" s="187"/>
      <c r="M34" s="63"/>
      <c r="N34" s="64"/>
    </row>
    <row r="35" spans="1:14" ht="14.1" customHeight="1" thickBot="1" x14ac:dyDescent="0.3">
      <c r="B35" s="62"/>
      <c r="C35" s="62"/>
      <c r="D35" s="62"/>
      <c r="E35" s="62"/>
      <c r="F35" s="62"/>
      <c r="G35" s="62"/>
      <c r="H35" s="63"/>
      <c r="I35" s="63"/>
      <c r="J35" s="63"/>
      <c r="K35" s="82"/>
      <c r="L35" s="80"/>
      <c r="M35" s="63"/>
      <c r="N35" s="64"/>
    </row>
    <row r="36" spans="1:14" ht="14.1" customHeight="1" thickBot="1" x14ac:dyDescent="0.3">
      <c r="A36" s="145" t="s">
        <v>54</v>
      </c>
      <c r="B36" s="146"/>
      <c r="C36" s="146"/>
      <c r="D36" s="146"/>
      <c r="E36" s="146"/>
      <c r="F36" s="147"/>
      <c r="H36" s="148" t="s">
        <v>55</v>
      </c>
      <c r="I36" s="149"/>
      <c r="J36" s="149"/>
      <c r="K36" s="149"/>
      <c r="L36" s="150"/>
    </row>
    <row r="37" spans="1:14" ht="30" customHeight="1" x14ac:dyDescent="0.25">
      <c r="A37" s="154" t="s">
        <v>56</v>
      </c>
      <c r="B37" s="155"/>
      <c r="C37" s="155"/>
      <c r="D37" s="155"/>
      <c r="E37" s="155"/>
      <c r="F37" s="156"/>
      <c r="H37" s="154" t="s">
        <v>57</v>
      </c>
      <c r="I37" s="155"/>
      <c r="J37" s="155"/>
      <c r="K37" s="155"/>
      <c r="L37" s="156"/>
    </row>
    <row r="38" spans="1:14" ht="14.1" customHeight="1" x14ac:dyDescent="0.25">
      <c r="A38" s="140" t="s">
        <v>58</v>
      </c>
      <c r="B38" s="141"/>
      <c r="C38" s="141"/>
      <c r="D38" s="141"/>
      <c r="E38" s="141"/>
      <c r="F38" s="142"/>
      <c r="H38" s="157" t="s">
        <v>59</v>
      </c>
      <c r="I38" s="158"/>
      <c r="J38" s="158"/>
      <c r="K38" s="158"/>
      <c r="L38" s="159"/>
    </row>
    <row r="39" spans="1:14" ht="14.1" customHeight="1" x14ac:dyDescent="0.25">
      <c r="A39" s="140" t="s">
        <v>60</v>
      </c>
      <c r="B39" s="141"/>
      <c r="C39" s="141"/>
      <c r="D39" s="141"/>
      <c r="E39" s="141"/>
      <c r="F39" s="142"/>
      <c r="H39" s="157" t="s">
        <v>61</v>
      </c>
      <c r="I39" s="158"/>
      <c r="J39" s="158"/>
      <c r="K39" s="158"/>
      <c r="L39" s="159"/>
    </row>
    <row r="40" spans="1:14" ht="14.1" customHeight="1" x14ac:dyDescent="0.25">
      <c r="A40" s="140" t="s">
        <v>62</v>
      </c>
      <c r="B40" s="141"/>
      <c r="C40" s="141"/>
      <c r="D40" s="141"/>
      <c r="E40" s="141"/>
      <c r="F40" s="142"/>
      <c r="H40" s="157" t="s">
        <v>63</v>
      </c>
      <c r="I40" s="158"/>
      <c r="J40" s="158"/>
      <c r="K40" s="158"/>
      <c r="L40" s="159"/>
    </row>
    <row r="41" spans="1:14" ht="14.1" customHeight="1" thickBot="1" x14ac:dyDescent="0.3">
      <c r="A41" s="140" t="s">
        <v>64</v>
      </c>
      <c r="B41" s="141"/>
      <c r="C41" s="141"/>
      <c r="D41" s="141"/>
      <c r="E41" s="141"/>
      <c r="F41" s="142"/>
      <c r="H41" s="160" t="s">
        <v>65</v>
      </c>
      <c r="I41" s="161"/>
      <c r="J41" s="161"/>
      <c r="K41" s="161"/>
      <c r="L41" s="162"/>
    </row>
    <row r="42" spans="1:14" ht="30" customHeight="1" thickBot="1" x14ac:dyDescent="0.3">
      <c r="A42" s="151" t="s">
        <v>66</v>
      </c>
      <c r="B42" s="152"/>
      <c r="C42" s="152"/>
      <c r="D42" s="152"/>
      <c r="E42" s="152"/>
      <c r="F42" s="153"/>
      <c r="H42" s="163" t="s">
        <v>67</v>
      </c>
      <c r="I42" s="163"/>
      <c r="J42" s="163"/>
      <c r="K42" s="163"/>
      <c r="L42" s="163"/>
    </row>
    <row r="44" spans="1:14" ht="14.1" customHeight="1" x14ac:dyDescent="0.25">
      <c r="A44" s="103"/>
      <c r="B44" s="103"/>
      <c r="C44" s="103"/>
      <c r="D44" s="103"/>
      <c r="E44" s="103"/>
      <c r="F44" s="103"/>
    </row>
  </sheetData>
  <sheetProtection formatCells="0" formatColumns="0" formatRows="0" insertColumns="0" insertRows="0" insertHyperlinks="0" deleteColumns="0" deleteRows="0" selectLockedCells="1" sort="0"/>
  <mergeCells count="42">
    <mergeCell ref="I19:K19"/>
    <mergeCell ref="H15:J15"/>
    <mergeCell ref="H32:L34"/>
    <mergeCell ref="H31:L31"/>
    <mergeCell ref="L22:L23"/>
    <mergeCell ref="J22:J23"/>
    <mergeCell ref="H25:H26"/>
    <mergeCell ref="I25:I26"/>
    <mergeCell ref="J25:J26"/>
    <mergeCell ref="L25:L26"/>
    <mergeCell ref="H22:I23"/>
    <mergeCell ref="H20:J20"/>
    <mergeCell ref="H28:L29"/>
    <mergeCell ref="A8:F8"/>
    <mergeCell ref="A9:F9"/>
    <mergeCell ref="A11:F11"/>
    <mergeCell ref="H17:J17"/>
    <mergeCell ref="I18:K18"/>
    <mergeCell ref="A1:F1"/>
    <mergeCell ref="H1:L1"/>
    <mergeCell ref="A2:F3"/>
    <mergeCell ref="H2:L3"/>
    <mergeCell ref="A5:F5"/>
    <mergeCell ref="H5:L6"/>
    <mergeCell ref="A6:F6"/>
    <mergeCell ref="A42:F42"/>
    <mergeCell ref="H37:L37"/>
    <mergeCell ref="H38:L38"/>
    <mergeCell ref="H39:L39"/>
    <mergeCell ref="H40:L40"/>
    <mergeCell ref="H41:L41"/>
    <mergeCell ref="H42:L42"/>
    <mergeCell ref="A37:F37"/>
    <mergeCell ref="A38:F38"/>
    <mergeCell ref="A39:F39"/>
    <mergeCell ref="A40:F40"/>
    <mergeCell ref="A34:D34"/>
    <mergeCell ref="E34:F34"/>
    <mergeCell ref="A41:F41"/>
    <mergeCell ref="K22:K23"/>
    <mergeCell ref="A36:F36"/>
    <mergeCell ref="H36:L36"/>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allowBlank="1" showInputMessage="1" showErrorMessage="1" sqref="F13:F33">
      <formula1>"(part-time), (free), (unofficial)"</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topLeftCell="A19" zoomScale="130" zoomScaleNormal="130" zoomScalePageLayoutView="130" workbookViewId="0">
      <selection activeCell="A21" sqref="A21:F22"/>
    </sheetView>
  </sheetViews>
  <sheetFormatPr defaultColWidth="10.875" defaultRowHeight="14.1" customHeight="1" x14ac:dyDescent="0.25"/>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x14ac:dyDescent="0.25">
      <c r="A1" s="212" t="s">
        <v>68</v>
      </c>
      <c r="B1" s="213"/>
      <c r="C1" s="213"/>
      <c r="D1" s="213"/>
      <c r="E1" s="213"/>
      <c r="F1" s="213"/>
      <c r="G1" s="213"/>
      <c r="H1" s="213"/>
      <c r="J1" s="218" t="s">
        <v>69</v>
      </c>
      <c r="K1" s="219"/>
      <c r="L1" s="220"/>
      <c r="M1" s="50"/>
      <c r="N1" s="23" t="s">
        <v>70</v>
      </c>
    </row>
    <row r="2" spans="1:15" ht="14.1" customHeight="1" x14ac:dyDescent="0.25">
      <c r="A2" s="212"/>
      <c r="B2" s="213"/>
      <c r="C2" s="213"/>
      <c r="D2" s="213"/>
      <c r="E2" s="213"/>
      <c r="F2" s="213"/>
      <c r="G2" s="213"/>
      <c r="H2" s="213"/>
      <c r="J2" s="221" t="s">
        <v>71</v>
      </c>
      <c r="K2" s="222"/>
      <c r="L2" s="223"/>
      <c r="M2" s="22"/>
      <c r="N2" s="25" t="s">
        <v>72</v>
      </c>
    </row>
    <row r="3" spans="1:15" ht="14.1" customHeight="1" x14ac:dyDescent="0.25">
      <c r="A3" s="212"/>
      <c r="B3" s="213"/>
      <c r="C3" s="213"/>
      <c r="D3" s="213"/>
      <c r="E3" s="213"/>
      <c r="F3" s="213"/>
      <c r="G3" s="213"/>
      <c r="H3" s="213"/>
      <c r="J3" s="221"/>
      <c r="K3" s="222"/>
      <c r="L3" s="223"/>
      <c r="M3" s="22"/>
      <c r="N3" s="25" t="s">
        <v>73</v>
      </c>
    </row>
    <row r="4" spans="1:15" ht="14.1" customHeight="1" thickBot="1" x14ac:dyDescent="0.3">
      <c r="A4" s="2"/>
      <c r="B4" s="5"/>
      <c r="C4" s="8"/>
      <c r="D4" s="7"/>
      <c r="E4" s="7"/>
      <c r="F4" s="7"/>
      <c r="G4" s="7"/>
      <c r="H4" s="7"/>
      <c r="J4" s="221"/>
      <c r="K4" s="222"/>
      <c r="L4" s="223"/>
      <c r="M4" s="31"/>
      <c r="N4" s="25" t="s">
        <v>74</v>
      </c>
      <c r="O4" s="52"/>
    </row>
    <row r="5" spans="1:15" ht="14.1" customHeight="1" x14ac:dyDescent="0.25">
      <c r="A5" s="214" t="s">
        <v>75</v>
      </c>
      <c r="B5" s="215"/>
      <c r="C5" s="8"/>
      <c r="D5" s="7"/>
      <c r="E5" s="7"/>
      <c r="F5" s="7"/>
      <c r="G5" s="7"/>
      <c r="H5" s="7"/>
      <c r="J5" s="221"/>
      <c r="K5" s="222"/>
      <c r="L5" s="223"/>
      <c r="M5" s="31"/>
      <c r="N5" s="25" t="s">
        <v>76</v>
      </c>
      <c r="O5" s="52"/>
    </row>
    <row r="6" spans="1:15" ht="14.1" customHeight="1" thickBot="1" x14ac:dyDescent="0.3">
      <c r="A6" s="216"/>
      <c r="B6" s="217"/>
      <c r="C6" s="38"/>
      <c r="D6" s="211" t="s">
        <v>77</v>
      </c>
      <c r="E6" s="211"/>
      <c r="F6" s="38"/>
      <c r="G6" s="211" t="s">
        <v>78</v>
      </c>
      <c r="H6" s="211"/>
      <c r="J6" s="221"/>
      <c r="K6" s="222"/>
      <c r="L6" s="223"/>
      <c r="M6" s="31"/>
      <c r="N6" s="25" t="s">
        <v>79</v>
      </c>
      <c r="O6" s="52"/>
    </row>
    <row r="7" spans="1:15" ht="14.1" customHeight="1" thickBot="1" x14ac:dyDescent="0.3">
      <c r="A7" s="206">
        <f>'Game Data'!$L$25</f>
        <v>0.74</v>
      </c>
      <c r="B7" s="207"/>
      <c r="C7" s="38"/>
      <c r="D7" s="229" t="s">
        <v>80</v>
      </c>
      <c r="E7" s="230"/>
      <c r="F7" s="5"/>
      <c r="G7" s="229" t="s">
        <v>80</v>
      </c>
      <c r="H7" s="230"/>
      <c r="J7" s="221"/>
      <c r="K7" s="222"/>
      <c r="L7" s="223"/>
      <c r="M7" s="30"/>
      <c r="N7" s="25" t="s">
        <v>81</v>
      </c>
      <c r="O7" s="52"/>
    </row>
    <row r="8" spans="1:15" ht="14.1" customHeight="1" thickBot="1" x14ac:dyDescent="0.3">
      <c r="A8" s="208"/>
      <c r="B8" s="209"/>
      <c r="C8" s="58"/>
      <c r="D8" s="227">
        <f>E17+E26+E35+E44</f>
        <v>0.18375</v>
      </c>
      <c r="E8" s="228"/>
      <c r="F8" s="5"/>
      <c r="G8" s="227">
        <f>H17+H26+H35+H44</f>
        <v>0.18124999999999999</v>
      </c>
      <c r="H8" s="228"/>
      <c r="J8" s="224"/>
      <c r="K8" s="225"/>
      <c r="L8" s="226"/>
      <c r="M8" s="51"/>
      <c r="N8" s="24" t="s">
        <v>82</v>
      </c>
      <c r="O8" s="52"/>
    </row>
    <row r="9" spans="1:15" ht="14.1" customHeight="1" thickBot="1" x14ac:dyDescent="0.3">
      <c r="A9" s="2"/>
      <c r="B9" s="5"/>
      <c r="C9" s="38"/>
      <c r="D9" s="211" t="s">
        <v>77</v>
      </c>
      <c r="E9" s="211"/>
      <c r="F9" s="38"/>
      <c r="G9" s="211" t="s">
        <v>78</v>
      </c>
      <c r="H9" s="211"/>
      <c r="J9" s="130"/>
      <c r="K9" s="130"/>
      <c r="L9" s="130"/>
      <c r="O9" s="53"/>
    </row>
    <row r="10" spans="1:15" ht="14.1" customHeight="1" thickBot="1" x14ac:dyDescent="0.3">
      <c r="A10" s="1" t="s">
        <v>83</v>
      </c>
      <c r="B10" s="6" t="s">
        <v>84</v>
      </c>
      <c r="C10" s="37"/>
      <c r="D10" s="39" t="s">
        <v>10</v>
      </c>
      <c r="E10" s="40" t="s">
        <v>85</v>
      </c>
      <c r="F10" s="37"/>
      <c r="G10" s="39" t="s">
        <v>10</v>
      </c>
      <c r="H10" s="40" t="s">
        <v>85</v>
      </c>
      <c r="J10" s="210" t="s">
        <v>86</v>
      </c>
      <c r="K10" s="210"/>
      <c r="L10" s="210"/>
      <c r="O10" s="54"/>
    </row>
    <row r="11" spans="1:15" ht="14.1" customHeight="1" x14ac:dyDescent="0.25">
      <c r="A11" s="132" t="s">
        <v>87</v>
      </c>
      <c r="B11" s="101" t="s">
        <v>88</v>
      </c>
      <c r="C11" s="32"/>
      <c r="D11" s="35">
        <f>SUM(TECH!$E$8:'TECH'!$E$12)</f>
        <v>0</v>
      </c>
      <c r="E11" s="102">
        <f>(TECH!$E$8-TECH!$E$9-TECH!$E$10*2-TECH!$E$11*5-TECH!$E$12*30)/100</f>
        <v>0</v>
      </c>
      <c r="F11" s="38"/>
      <c r="G11" s="35">
        <f>SUM(TECH!$F$8:'TECH'!$F$12)</f>
        <v>0</v>
      </c>
      <c r="H11" s="102">
        <f>(TECH!$F$8-TECH!$F$9-TECH!$F$10*2-TECH!$F$11*5-TECH!$F$12*30)/100</f>
        <v>0</v>
      </c>
      <c r="J11" s="233" t="s">
        <v>89</v>
      </c>
      <c r="K11" s="233"/>
      <c r="L11" s="233"/>
      <c r="M11" s="130"/>
      <c r="O11" s="54"/>
    </row>
    <row r="12" spans="1:15" ht="14.1" customHeight="1" x14ac:dyDescent="0.25">
      <c r="A12" s="133" t="str">
        <f>"Missing Required (out of "&amp;COUNTIF(TECH!$A$7:'TECH'!$A$190,"Required")&amp;")"</f>
        <v>Missing Required (out of 16)</v>
      </c>
      <c r="B12" s="43">
        <v>-0.1</v>
      </c>
      <c r="C12" s="32"/>
      <c r="D12" s="129">
        <f>TECH!$E$2</f>
        <v>0</v>
      </c>
      <c r="E12" s="41">
        <f t="shared" ref="E12" si="0">B12*D12</f>
        <v>0</v>
      </c>
      <c r="F12" s="38"/>
      <c r="G12" s="129">
        <f>TECH!$F$2</f>
        <v>0</v>
      </c>
      <c r="H12" s="41">
        <f t="shared" ref="H12:H13" si="1">$B12*G12</f>
        <v>0</v>
      </c>
      <c r="J12" s="233"/>
      <c r="K12" s="233"/>
      <c r="L12" s="233"/>
      <c r="M12" s="130"/>
      <c r="O12" s="54"/>
    </row>
    <row r="13" spans="1:15" ht="14.1" customHeight="1" x14ac:dyDescent="0.25">
      <c r="A13" s="133" t="str">
        <f>"Missing Basic (out of "&amp;COUNTIF(TECH!$A$7:'TECH'!$A$190,"Basic")&amp;")"</f>
        <v>Missing Basic (out of 38)</v>
      </c>
      <c r="B13" s="43">
        <v>-0.02</v>
      </c>
      <c r="C13" s="32"/>
      <c r="D13" s="129">
        <f>TECH!$E$3</f>
        <v>0</v>
      </c>
      <c r="E13" s="41">
        <f>B13*D13</f>
        <v>0</v>
      </c>
      <c r="F13" s="38"/>
      <c r="G13" s="129">
        <f>TECH!$F$3</f>
        <v>0</v>
      </c>
      <c r="H13" s="41">
        <f t="shared" si="1"/>
        <v>0</v>
      </c>
      <c r="J13" s="233"/>
      <c r="K13" s="233"/>
      <c r="L13" s="233"/>
      <c r="M13" s="130"/>
      <c r="O13" s="54"/>
    </row>
    <row r="14" spans="1:15" ht="14.1" customHeight="1" thickBot="1" x14ac:dyDescent="0.3">
      <c r="A14" s="133" t="str">
        <f>"Completed Advanced (out of "&amp;COUNTIF(TECH!$A$7:'TECH'!$A$190,"Advanced")&amp;")"</f>
        <v>Completed Advanced (out of 18)</v>
      </c>
      <c r="B14" s="44">
        <v>5.0000000000000001E-3</v>
      </c>
      <c r="C14" s="33"/>
      <c r="D14" s="129">
        <f>TECH!$E$4</f>
        <v>3.5</v>
      </c>
      <c r="E14" s="41">
        <f t="shared" ref="E14:E16" si="2">B14*D14</f>
        <v>1.7500000000000002E-2</v>
      </c>
      <c r="F14" s="38"/>
      <c r="G14" s="129">
        <f>TECH!$F$4</f>
        <v>3</v>
      </c>
      <c r="H14" s="41">
        <f t="shared" ref="H14:H16" si="3">$B14*G14</f>
        <v>1.4999999999999999E-2</v>
      </c>
      <c r="J14" s="128" t="s">
        <v>77</v>
      </c>
      <c r="K14" s="55"/>
      <c r="L14" s="128" t="s">
        <v>78</v>
      </c>
      <c r="M14" s="130"/>
      <c r="O14" s="54"/>
    </row>
    <row r="15" spans="1:15" ht="14.1" customHeight="1" x14ac:dyDescent="0.25">
      <c r="A15" s="133" t="str">
        <f>"Completed Professional (out of "&amp;COUNTIF(TECH!$A$7:'TECH'!$A$190,"Professional")&amp;")"</f>
        <v>Completed Professional (out of 11)</v>
      </c>
      <c r="B15" s="45">
        <v>7.4999999999999997E-3</v>
      </c>
      <c r="C15" s="34"/>
      <c r="D15" s="129">
        <f>TECH!$E$5</f>
        <v>0</v>
      </c>
      <c r="E15" s="41">
        <f t="shared" si="2"/>
        <v>0</v>
      </c>
      <c r="F15" s="38"/>
      <c r="G15" s="129">
        <f>TECH!$F$5</f>
        <v>0</v>
      </c>
      <c r="H15" s="41">
        <f t="shared" si="3"/>
        <v>0</v>
      </c>
      <c r="J15" s="231">
        <f>MAX(0,MIN(1,IF($J17 &lt;= 0.95, ROUND($J17,2), FLOOR((0.95+($J17-0.95)/5),0.01))))</f>
        <v>0.87</v>
      </c>
      <c r="L15" s="231">
        <f>MAX(0,MIN(1,IF($L17 &lt;= 0.95, ROUND($L17,2), FLOOR((0.95+($L17-0.95)/5),0.01))))</f>
        <v>0.87</v>
      </c>
      <c r="M15" s="130"/>
      <c r="O15" s="54"/>
    </row>
    <row r="16" spans="1:15" ht="14.1" customHeight="1" thickBot="1" x14ac:dyDescent="0.3">
      <c r="A16" s="134" t="str">
        <f>"Completed Exceptional (out of "&amp;COUNTIF(TECH!$A$7:'TECH'!$A$190,"Exceptional")&amp;")"</f>
        <v>Completed Exceptional (out of 15)</v>
      </c>
      <c r="B16" s="46">
        <v>0.01</v>
      </c>
      <c r="C16" s="32"/>
      <c r="D16" s="131">
        <f>TECH!$E$6</f>
        <v>1</v>
      </c>
      <c r="E16" s="42">
        <f t="shared" si="2"/>
        <v>0.01</v>
      </c>
      <c r="F16" s="38"/>
      <c r="G16" s="131">
        <f>TECH!$F$6</f>
        <v>1</v>
      </c>
      <c r="H16" s="42">
        <f t="shared" si="3"/>
        <v>0.01</v>
      </c>
      <c r="J16" s="232"/>
      <c r="L16" s="232"/>
      <c r="M16" s="130"/>
      <c r="O16" s="54"/>
    </row>
    <row r="17" spans="1:13" ht="14.1" customHeight="1" x14ac:dyDescent="0.25">
      <c r="A17" s="2"/>
      <c r="B17" s="5"/>
      <c r="C17" s="38"/>
      <c r="D17" s="21" t="s">
        <v>34</v>
      </c>
      <c r="E17" s="36">
        <f>SUM(E11:E16)</f>
        <v>2.7500000000000004E-2</v>
      </c>
      <c r="F17" s="38"/>
      <c r="G17" s="21" t="s">
        <v>34</v>
      </c>
      <c r="H17" s="36">
        <f>SUM(H11:H16)</f>
        <v>2.5000000000000001E-2</v>
      </c>
      <c r="J17" s="56">
        <f>$A$7+MIN(MAX($E17*3+0.05,$E17),$D$8)</f>
        <v>0.87250000000000005</v>
      </c>
      <c r="L17" s="56">
        <f>$A$7+MIN(MAX($H17*3+0.05,$H17),$G$8)</f>
        <v>0.86499999999999999</v>
      </c>
      <c r="M17" s="130"/>
    </row>
    <row r="18" spans="1:13" ht="14.1" customHeight="1" thickBot="1" x14ac:dyDescent="0.3">
      <c r="A18" s="2"/>
      <c r="B18" s="5"/>
      <c r="C18" s="38"/>
      <c r="D18" s="211" t="s">
        <v>77</v>
      </c>
      <c r="E18" s="211"/>
      <c r="F18" s="38"/>
      <c r="G18" s="211" t="s">
        <v>78</v>
      </c>
      <c r="H18" s="211"/>
      <c r="J18" s="57"/>
      <c r="M18" s="49"/>
    </row>
    <row r="19" spans="1:13" ht="14.1" customHeight="1" thickBot="1" x14ac:dyDescent="0.3">
      <c r="A19" s="1" t="s">
        <v>90</v>
      </c>
      <c r="B19" s="6" t="s">
        <v>84</v>
      </c>
      <c r="C19" s="37"/>
      <c r="D19" s="39" t="s">
        <v>10</v>
      </c>
      <c r="E19" s="40" t="s">
        <v>85</v>
      </c>
      <c r="F19" s="37"/>
      <c r="G19" s="39" t="s">
        <v>10</v>
      </c>
      <c r="H19" s="40" t="s">
        <v>85</v>
      </c>
      <c r="J19" s="210" t="s">
        <v>91</v>
      </c>
      <c r="K19" s="210"/>
      <c r="L19" s="210"/>
      <c r="M19" s="53"/>
    </row>
    <row r="20" spans="1:13" ht="14.1" customHeight="1" x14ac:dyDescent="0.25">
      <c r="A20" s="132" t="s">
        <v>92</v>
      </c>
      <c r="B20" s="101" t="s">
        <v>88</v>
      </c>
      <c r="C20" s="32"/>
      <c r="D20" s="35">
        <f>SUM(DESIGN!$E$8:'DESIGN'!$E$11)</f>
        <v>0</v>
      </c>
      <c r="E20" s="102">
        <f>(DESIGN!$E$8-DESIGN!$E$9-DESIGN!$E$10*2-DESIGN!$E$11*30)/100</f>
        <v>0</v>
      </c>
      <c r="F20" s="38"/>
      <c r="G20" s="35">
        <f>SUM(DESIGN!$F$8:'DESIGN'!$F$11)</f>
        <v>0</v>
      </c>
      <c r="H20" s="102">
        <f>(DESIGN!$F$8-DESIGN!$F$9-DESIGN!$F$10*2-DESIGN!$F$11*30)/100</f>
        <v>0</v>
      </c>
      <c r="J20" s="233" t="s">
        <v>93</v>
      </c>
      <c r="K20" s="233"/>
      <c r="L20" s="233"/>
      <c r="M20" s="54"/>
    </row>
    <row r="21" spans="1:13" ht="14.1" customHeight="1" x14ac:dyDescent="0.25">
      <c r="A21" s="133" t="str">
        <f>"Missing Required (out of "&amp;COUNTIF(DESIGN!$A$7:'DESIGN'!$A$248,"Required")&amp;")"</f>
        <v>Missing Required (out of 6)</v>
      </c>
      <c r="B21" s="43">
        <v>-0.1</v>
      </c>
      <c r="C21" s="32"/>
      <c r="D21" s="129">
        <f>DESIGN!$E$2</f>
        <v>0</v>
      </c>
      <c r="E21" s="41">
        <f t="shared" ref="E21:E22" si="4">B21*D21</f>
        <v>0</v>
      </c>
      <c r="F21" s="38"/>
      <c r="G21" s="129">
        <f>DESIGN!$F$2</f>
        <v>0</v>
      </c>
      <c r="H21" s="41">
        <f t="shared" ref="H21:H22" si="5">$B21*G21</f>
        <v>0</v>
      </c>
      <c r="J21" s="233"/>
      <c r="K21" s="233"/>
      <c r="L21" s="233"/>
      <c r="M21" s="54"/>
    </row>
    <row r="22" spans="1:13" ht="14.1" customHeight="1" x14ac:dyDescent="0.25">
      <c r="A22" s="133" t="str">
        <f>"Missing Basic (out of "&amp;COUNTIF(DESIGN!$A$7:'DESIGN'!$A$248,"Basic")&amp;")"</f>
        <v>Missing Basic (out of 23)</v>
      </c>
      <c r="B22" s="43">
        <v>-0.02</v>
      </c>
      <c r="C22" s="32"/>
      <c r="D22" s="129">
        <f>DESIGN!$E$3</f>
        <v>0</v>
      </c>
      <c r="E22" s="41">
        <f t="shared" si="4"/>
        <v>0</v>
      </c>
      <c r="F22" s="38"/>
      <c r="G22" s="129">
        <f>DESIGN!$F$3</f>
        <v>0</v>
      </c>
      <c r="H22" s="41">
        <f t="shared" si="5"/>
        <v>0</v>
      </c>
      <c r="J22" s="233"/>
      <c r="K22" s="233"/>
      <c r="L22" s="233"/>
      <c r="M22" s="54"/>
    </row>
    <row r="23" spans="1:13" ht="14.1" customHeight="1" thickBot="1" x14ac:dyDescent="0.3">
      <c r="A23" s="133" t="str">
        <f>"Completed Advanced (out of "&amp;COUNTIF(DESIGN!$A$7:'DESIGN'!$A$248,"Advanced")&amp;")"</f>
        <v>Completed Advanced (out of 25)</v>
      </c>
      <c r="B23" s="44">
        <v>5.0000000000000001E-3</v>
      </c>
      <c r="C23" s="33"/>
      <c r="D23" s="129">
        <f>DESIGN!$E$4</f>
        <v>13.5</v>
      </c>
      <c r="E23" s="41">
        <f t="shared" ref="E23:E25" si="6">B23*D23</f>
        <v>6.7500000000000004E-2</v>
      </c>
      <c r="F23" s="38"/>
      <c r="G23" s="129">
        <f>DESIGN!$F$4</f>
        <v>13.5</v>
      </c>
      <c r="H23" s="41">
        <f t="shared" ref="H23:H25" si="7">$B23*G23</f>
        <v>6.7500000000000004E-2</v>
      </c>
      <c r="J23" s="128" t="s">
        <v>77</v>
      </c>
      <c r="K23" s="55"/>
      <c r="L23" s="128" t="s">
        <v>78</v>
      </c>
      <c r="M23" s="54"/>
    </row>
    <row r="24" spans="1:13" ht="14.1" customHeight="1" x14ac:dyDescent="0.25">
      <c r="A24" s="133" t="str">
        <f>"Completed Professional (out of "&amp;COUNTIF(DESIGN!$A$7:'DESIGN'!$A$248,"Professional")&amp;")"</f>
        <v>Completed Professional (out of 26)</v>
      </c>
      <c r="B24" s="45">
        <v>7.4999999999999997E-3</v>
      </c>
      <c r="C24" s="34"/>
      <c r="D24" s="129">
        <f>DESIGN!$E$5</f>
        <v>3.5</v>
      </c>
      <c r="E24" s="41">
        <f t="shared" si="6"/>
        <v>2.6249999999999999E-2</v>
      </c>
      <c r="F24" s="38"/>
      <c r="G24" s="129">
        <f>DESIGN!$F$5</f>
        <v>3.5</v>
      </c>
      <c r="H24" s="41">
        <f t="shared" si="7"/>
        <v>2.6249999999999999E-2</v>
      </c>
      <c r="J24" s="231">
        <f>MAX(0,MIN(1,IF($J26 &lt;= 0.95, ROUND($J26,2), FLOOR((0.95+($J26-0.95)/5),0.01))))</f>
        <v>0.92</v>
      </c>
      <c r="L24" s="231">
        <f>MAX(0,MIN(1,IF($L26 &lt;= 0.95, ROUND($L26,2), FLOOR((0.95+($L26-0.95)/5),0.01))))</f>
        <v>0.92</v>
      </c>
      <c r="M24" s="54"/>
    </row>
    <row r="25" spans="1:13" ht="14.1" customHeight="1" thickBot="1" x14ac:dyDescent="0.3">
      <c r="A25" s="134" t="str">
        <f>"Completed Exceptional (out of "&amp;COUNTIF(DESIGN!$A$7:'DESIGN'!$A$248,"Exceptional")&amp;")"</f>
        <v>Completed Exceptional (out of 31)</v>
      </c>
      <c r="B25" s="46">
        <v>0.01</v>
      </c>
      <c r="C25" s="32"/>
      <c r="D25" s="131">
        <f>DESIGN!$E$6</f>
        <v>1</v>
      </c>
      <c r="E25" s="42">
        <f t="shared" si="6"/>
        <v>0.01</v>
      </c>
      <c r="F25" s="38"/>
      <c r="G25" s="131">
        <f>DESIGN!$F$6</f>
        <v>1</v>
      </c>
      <c r="H25" s="42">
        <f t="shared" si="7"/>
        <v>0.01</v>
      </c>
      <c r="J25" s="232"/>
      <c r="L25" s="232"/>
      <c r="M25" s="54"/>
    </row>
    <row r="26" spans="1:13" ht="14.1" customHeight="1" x14ac:dyDescent="0.25">
      <c r="A26" s="2"/>
      <c r="B26" s="5"/>
      <c r="C26" s="38"/>
      <c r="D26" s="21" t="s">
        <v>34</v>
      </c>
      <c r="E26" s="36">
        <f>SUM(E20:E25)</f>
        <v>0.10375</v>
      </c>
      <c r="F26" s="38"/>
      <c r="G26" s="21" t="s">
        <v>34</v>
      </c>
      <c r="H26" s="36">
        <f>SUM(H20:H25)</f>
        <v>0.10375</v>
      </c>
      <c r="J26" s="56">
        <f>$A$7+MIN(MAX($E26*3+0.05,$E26),$D$8)</f>
        <v>0.92374999999999996</v>
      </c>
      <c r="L26" s="56">
        <f>$A$7+MIN(MAX($H26*3+0.05,$H26),$G$8)</f>
        <v>0.92125000000000001</v>
      </c>
      <c r="M26" s="54"/>
    </row>
    <row r="27" spans="1:13" ht="14.1" customHeight="1" thickBot="1" x14ac:dyDescent="0.3">
      <c r="A27" s="2"/>
      <c r="B27" s="5"/>
      <c r="C27" s="38"/>
      <c r="D27" s="211" t="s">
        <v>77</v>
      </c>
      <c r="E27" s="211"/>
      <c r="F27" s="38"/>
      <c r="G27" s="211" t="s">
        <v>78</v>
      </c>
      <c r="H27" s="211"/>
    </row>
    <row r="28" spans="1:13" ht="14.1" customHeight="1" thickBot="1" x14ac:dyDescent="0.3">
      <c r="A28" s="1" t="s">
        <v>94</v>
      </c>
      <c r="B28" s="6" t="s">
        <v>84</v>
      </c>
      <c r="C28" s="37"/>
      <c r="D28" s="39" t="s">
        <v>10</v>
      </c>
      <c r="E28" s="40" t="s">
        <v>85</v>
      </c>
      <c r="F28" s="37"/>
      <c r="G28" s="39" t="s">
        <v>10</v>
      </c>
      <c r="H28" s="40" t="s">
        <v>85</v>
      </c>
      <c r="J28" s="210" t="s">
        <v>95</v>
      </c>
      <c r="K28" s="210"/>
      <c r="L28" s="210"/>
    </row>
    <row r="29" spans="1:13" ht="14.1" customHeight="1" x14ac:dyDescent="0.25">
      <c r="A29" s="132" t="s">
        <v>96</v>
      </c>
      <c r="B29" s="101" t="s">
        <v>88</v>
      </c>
      <c r="C29" s="32"/>
      <c r="D29" s="35">
        <f>IF($B$35&gt;0,SUM('ART (FULL)'!$E$8:'ART (FULL)'!$E$11),SUM(ART!$E$8:'ART'!$E$11))</f>
        <v>0</v>
      </c>
      <c r="E29" s="102">
        <f>IF($B$35&gt;0,('ART (FULL)'!$E$8-'ART (FULL)'!$E$9-'ART (FULL)'!$E$10*2-'ART (FULL)'!$E$11*30)/100,(ART!$E$8-ART!$E$9-ART!$E$10*2-ART!$E$11*30)/100)</f>
        <v>0</v>
      </c>
      <c r="F29" s="38"/>
      <c r="G29" s="35">
        <f>IF($B$35&gt;0,SUM('ART (FULL)'!$F$8:'ART (FULL)'!$F$11),SUM(ART!$F$8:'ART'!$F$11))</f>
        <v>0</v>
      </c>
      <c r="H29" s="102">
        <f>IF($B$35&gt;0,('ART (FULL)'!$F$8-'ART (FULL)'!$F$9-'ART (FULL)'!$F$10*2-'ART (FULL)'!$F$11*30)/100,(ART!$F$8-ART!$F$9-ART!$F$10*2-ART!$F$11*30)/100)</f>
        <v>0</v>
      </c>
      <c r="J29" s="233" t="s">
        <v>97</v>
      </c>
      <c r="K29" s="233"/>
      <c r="L29" s="233"/>
    </row>
    <row r="30" spans="1:13" ht="14.1" customHeight="1" x14ac:dyDescent="0.25">
      <c r="A30" s="133" t="str">
        <f>"Missing Required (out of "&amp;IF($B$35&gt;0,COUNTIF('ART (FULL)'!$A$7:'ART (FULL)'!$A$200,"Required"),COUNTIF(ART!$A$7:'ART'!$A$223,"Required"))&amp;")"</f>
        <v>Missing Required (out of 0)</v>
      </c>
      <c r="B30" s="43">
        <v>-0.1</v>
      </c>
      <c r="C30" s="32"/>
      <c r="D30" s="129">
        <f>IF($B$35&gt;0,'ART (FULL)'!$E$2,ART!$E$2)</f>
        <v>0</v>
      </c>
      <c r="E30" s="41">
        <f t="shared" ref="E30:E34" si="8">B30*D30</f>
        <v>0</v>
      </c>
      <c r="F30" s="38"/>
      <c r="G30" s="129">
        <f>IF($B$35&gt;0,'ART (FULL)'!$F$2,ART!$F$2)</f>
        <v>0</v>
      </c>
      <c r="H30" s="41">
        <f t="shared" ref="H30:H34" si="9">$B30*G30</f>
        <v>0</v>
      </c>
      <c r="J30" s="233"/>
      <c r="K30" s="233"/>
      <c r="L30" s="233"/>
    </row>
    <row r="31" spans="1:13" ht="14.1" customHeight="1" x14ac:dyDescent="0.25">
      <c r="A31" s="133" t="str">
        <f>"Missing Basic (out of "&amp;IF($B$35&gt;0,COUNTIF('ART (FULL)'!$A$7:'ART (FULL)'!$A$200,"Basic"),COUNTIF(ART!$A$7:'ART'!$A$223,"Basic"))&amp;")"</f>
        <v>Missing Basic (out of 15)</v>
      </c>
      <c r="B31" s="43">
        <v>-0.02</v>
      </c>
      <c r="C31" s="32"/>
      <c r="D31" s="129">
        <f>IF($B$35&gt;0,'ART (FULL)'!$E$3,ART!$E$3)</f>
        <v>0</v>
      </c>
      <c r="E31" s="41">
        <f>B31*D31</f>
        <v>0</v>
      </c>
      <c r="F31" s="38"/>
      <c r="G31" s="129">
        <f>IF($B$35&gt;0,'ART (FULL)'!$F$3,ART!$F$3)</f>
        <v>0</v>
      </c>
      <c r="H31" s="41">
        <f t="shared" si="9"/>
        <v>0</v>
      </c>
      <c r="J31" s="233"/>
      <c r="K31" s="233"/>
      <c r="L31" s="233"/>
    </row>
    <row r="32" spans="1:13" ht="14.1" customHeight="1" thickBot="1" x14ac:dyDescent="0.3">
      <c r="A32" s="133" t="str">
        <f>"Completed Advanced (out of "&amp;IF($B$35&gt;0,COUNTIF('ART (FULL)'!$A$7:'ART (FULL)'!$A$200,"Advanced"),COUNTIF(ART!$A$7:'ART'!$A$223,"Advanced"))&amp;")"</f>
        <v>Completed Advanced (out of 10)</v>
      </c>
      <c r="B32" s="45">
        <v>7.4999999999999997E-3</v>
      </c>
      <c r="C32" s="33"/>
      <c r="D32" s="129">
        <f>IF($B$35&gt;0,'ART (FULL)'!$E$4,ART!$E$4)</f>
        <v>4</v>
      </c>
      <c r="E32" s="41">
        <f t="shared" si="8"/>
        <v>0.03</v>
      </c>
      <c r="F32" s="38"/>
      <c r="G32" s="129">
        <f>IF($B$35&gt;0,'ART (FULL)'!$F$4,ART!$F$4)</f>
        <v>4</v>
      </c>
      <c r="H32" s="41">
        <f t="shared" si="9"/>
        <v>0.03</v>
      </c>
      <c r="J32" s="128" t="s">
        <v>77</v>
      </c>
      <c r="K32" s="55"/>
      <c r="L32" s="128" t="s">
        <v>78</v>
      </c>
    </row>
    <row r="33" spans="1:12" ht="14.1" customHeight="1" x14ac:dyDescent="0.25">
      <c r="A33" s="133" t="str">
        <f>"Completed Professional (out of "&amp;IF($B$35&gt;0,COUNTIF('ART (FULL)'!$A$7:'ART (FULL)'!$A$200,"Professional"),COUNTIF(ART!$A$7:'ART'!$A$223,"Professional"))&amp;")"</f>
        <v>Completed Professional (out of 14)</v>
      </c>
      <c r="B33" s="43">
        <v>0.01</v>
      </c>
      <c r="C33" s="34"/>
      <c r="D33" s="129">
        <f>IF($B$35&gt;0,'ART (FULL)'!$E$5,ART!$E$5)</f>
        <v>0</v>
      </c>
      <c r="E33" s="41">
        <f t="shared" si="8"/>
        <v>0</v>
      </c>
      <c r="F33" s="38"/>
      <c r="G33" s="129">
        <f>IF($B$35&gt;0,'ART (FULL)'!$F$5,ART!$F$5)</f>
        <v>0</v>
      </c>
      <c r="H33" s="41">
        <f t="shared" si="9"/>
        <v>0</v>
      </c>
      <c r="J33" s="231">
        <f>MAX(0,MIN(1,IF($J35 &lt;= 0.95, ROUND($J35,2), FLOOR((0.95+($J35-0.95)/5),0.01))))</f>
        <v>0.88</v>
      </c>
      <c r="L33" s="231">
        <f>MAX(0,MIN(1,IF($L35 &lt;= 0.95, ROUND($L35,2), FLOOR((0.95+($L35-0.95)/5),0.01))))</f>
        <v>0.88</v>
      </c>
    </row>
    <row r="34" spans="1:12" ht="14.1" customHeight="1" thickBot="1" x14ac:dyDescent="0.3">
      <c r="A34" s="109" t="str">
        <f>"Completed Exceptional (out of "&amp;IF($B$35&gt;0,COUNTIF('ART (FULL)'!$A$7:'ART (FULL)'!$A$200,"Exceptional"),COUNTIF(ART!$A$7:'ART'!$A$223,"Exceptional"))&amp;")"</f>
        <v>Completed Exceptional (out of 20)</v>
      </c>
      <c r="B34" s="120">
        <v>1.4999999999999999E-2</v>
      </c>
      <c r="C34" s="32"/>
      <c r="D34" s="131">
        <f>IF($B$35&gt;0,'ART (FULL)'!$E$6,ART!$E$6)</f>
        <v>0</v>
      </c>
      <c r="E34" s="42">
        <f t="shared" si="8"/>
        <v>0</v>
      </c>
      <c r="F34" s="38"/>
      <c r="G34" s="131">
        <f>IF($B$35&gt;0,'ART (FULL)'!$F$6,ART!$F$6)</f>
        <v>0</v>
      </c>
      <c r="H34" s="42">
        <f t="shared" si="9"/>
        <v>0</v>
      </c>
      <c r="J34" s="232"/>
      <c r="L34" s="232"/>
    </row>
    <row r="35" spans="1:12" ht="14.1" customHeight="1" x14ac:dyDescent="0.25">
      <c r="A35" s="108" t="s">
        <v>98</v>
      </c>
      <c r="B35" s="5">
        <f>COUNTIF('Game Data'!A13:'Game Data'!A33,"=PRJ 202")+COUNTIF('Game Data'!A13:'Game Data'!A33,"=PRJ 252")+COUNTIF('Game Data'!A13:'Game Data'!A33,"=PRJ 302")+COUNTIF('Game Data'!A13:'Game Data'!A33,"=PRJ 352")+COUNTIF('Game Data'!A13:'Game Data'!A33,"=PRJ 402")+COUNTIF('Game Data'!A13:'Game Data'!A33,"=PRJ 452")</f>
        <v>0</v>
      </c>
      <c r="C35" s="38"/>
      <c r="D35" s="21" t="s">
        <v>34</v>
      </c>
      <c r="E35" s="36">
        <f>SUM(E29:E34)</f>
        <v>0.03</v>
      </c>
      <c r="F35" s="38"/>
      <c r="G35" s="21" t="s">
        <v>34</v>
      </c>
      <c r="H35" s="36">
        <f>SUM(H29:H34)</f>
        <v>0.03</v>
      </c>
      <c r="J35" s="56">
        <f>$A$7+MIN(MAX($E35*3+0.05,$E35),$D$8)</f>
        <v>0.88</v>
      </c>
      <c r="L35" s="56">
        <f>$A$7+MIN(MAX($H35*3+0.05,$H35),$G$8)</f>
        <v>0.88</v>
      </c>
    </row>
    <row r="36" spans="1:12" ht="14.1" customHeight="1" thickBot="1" x14ac:dyDescent="0.3">
      <c r="A36" s="2"/>
      <c r="B36" s="5"/>
      <c r="C36" s="38"/>
      <c r="D36" s="211" t="s">
        <v>77</v>
      </c>
      <c r="E36" s="211"/>
      <c r="F36" s="38"/>
      <c r="G36" s="211" t="s">
        <v>78</v>
      </c>
      <c r="H36" s="211"/>
    </row>
    <row r="37" spans="1:12" ht="14.1" customHeight="1" thickBot="1" x14ac:dyDescent="0.3">
      <c r="A37" s="1" t="s">
        <v>99</v>
      </c>
      <c r="B37" s="6" t="s">
        <v>84</v>
      </c>
      <c r="C37" s="37"/>
      <c r="D37" s="39" t="s">
        <v>10</v>
      </c>
      <c r="E37" s="40" t="s">
        <v>85</v>
      </c>
      <c r="F37" s="37"/>
      <c r="G37" s="39" t="s">
        <v>10</v>
      </c>
      <c r="H37" s="40" t="s">
        <v>85</v>
      </c>
      <c r="J37" s="210" t="s">
        <v>100</v>
      </c>
      <c r="K37" s="210"/>
      <c r="L37" s="210"/>
    </row>
    <row r="38" spans="1:12" ht="14.1" customHeight="1" x14ac:dyDescent="0.25">
      <c r="A38" s="132" t="s">
        <v>101</v>
      </c>
      <c r="B38" s="101" t="s">
        <v>88</v>
      </c>
      <c r="C38" s="32"/>
      <c r="D38" s="35">
        <f>IF($B$44&gt;0,SUM('AUDIO (FULL)'!$E$8:'AUDIO (FULL)'!$E$11),SUM(AUDIO!$E$8:'AUDIO'!$E$11))</f>
        <v>0</v>
      </c>
      <c r="E38" s="102">
        <f>IF($B$44&gt;0,('AUDIO (FULL)'!$E$8-'AUDIO (FULL)'!$E$9-'AUDIO (FULL)'!$E$10*2-'AUDIO (FULL)'!$E$11*30)/100,(AUDIO!$E$8-AUDIO!$E$9-AUDIO!$E$10*2-AUDIO!$E$11*30)/100)</f>
        <v>0</v>
      </c>
      <c r="F38" s="38"/>
      <c r="G38" s="35">
        <f>IF($B$44&gt;0,SUM('AUDIO (FULL)'!$F$8:'AUDIO (FULL)'!$F$11),SUM(AUDIO!$F$8:'AUDIO'!$F$11))</f>
        <v>0</v>
      </c>
      <c r="H38" s="102">
        <f>IF($B$44&gt;0,('AUDIO (FULL)'!$F$8-'AUDIO (FULL)'!$F$9-'AUDIO (FULL)'!$F$10*2-'AUDIO (FULL)'!$F$11*30)/100,(AUDIO!$F$8-AUDIO!$F$9-AUDIO!$F$10*2-AUDIO!$F$11*30)/100)</f>
        <v>0</v>
      </c>
      <c r="J38" s="233" t="s">
        <v>102</v>
      </c>
      <c r="K38" s="233"/>
      <c r="L38" s="233"/>
    </row>
    <row r="39" spans="1:12" ht="14.1" customHeight="1" x14ac:dyDescent="0.25">
      <c r="A39" s="133" t="str">
        <f>"Missing Required (out of "&amp;IF($B$44&gt;0,COUNTIF('AUDIO (FULL)'!$A$7:'AUDIO (FULL)'!$A$235,"Required"),COUNTIF(AUDIO!$A$7:'AUDIO'!$A$217,"Required"))&amp;")"</f>
        <v>Missing Required (out of 0)</v>
      </c>
      <c r="B39" s="43">
        <v>-0.1</v>
      </c>
      <c r="C39" s="32"/>
      <c r="D39" s="129">
        <f>IF($B$44&gt;0,'AUDIO (FULL)'!$E$2,AUDIO!$E$2)</f>
        <v>0</v>
      </c>
      <c r="E39" s="41">
        <f t="shared" ref="E39:E40" si="10">B39*D39</f>
        <v>0</v>
      </c>
      <c r="F39" s="38"/>
      <c r="G39" s="129">
        <f>IF($B$44&gt;0,'AUDIO (FULL)'!$F$2,AUDIO!$F$2)</f>
        <v>0</v>
      </c>
      <c r="H39" s="41">
        <f t="shared" ref="H39:H40" si="11">$B39*G39</f>
        <v>0</v>
      </c>
      <c r="J39" s="233"/>
      <c r="K39" s="233"/>
      <c r="L39" s="233"/>
    </row>
    <row r="40" spans="1:12" ht="14.1" customHeight="1" x14ac:dyDescent="0.25">
      <c r="A40" s="133" t="str">
        <f>"Missing Basic (out of "&amp;IF($B$44&gt;0,COUNTIF('AUDIO (FULL)'!$A$7:'AUDIO (FULL)'!$A$235,"Basic"),COUNTIF(AUDIO!$A$7:'AUDIO'!$A$217,"Basic"))&amp;")"</f>
        <v>Missing Basic (out of 7)</v>
      </c>
      <c r="B40" s="43">
        <v>-0.02</v>
      </c>
      <c r="C40" s="32"/>
      <c r="D40" s="129">
        <f>IF($B$44&gt;0,'AUDIO (FULL)'!$E$3,AUDIO!$E$3)</f>
        <v>0</v>
      </c>
      <c r="E40" s="41">
        <f t="shared" si="10"/>
        <v>0</v>
      </c>
      <c r="F40" s="38"/>
      <c r="G40" s="129">
        <f>IF($B$44&gt;0,'AUDIO (FULL)'!$F$3,AUDIO!$F$3)</f>
        <v>0</v>
      </c>
      <c r="H40" s="41">
        <f t="shared" si="11"/>
        <v>0</v>
      </c>
      <c r="J40" s="233"/>
      <c r="K40" s="233"/>
      <c r="L40" s="233"/>
    </row>
    <row r="41" spans="1:12" ht="14.1" customHeight="1" thickBot="1" x14ac:dyDescent="0.3">
      <c r="A41" s="133" t="str">
        <f>"Completed Advanced (out of "&amp;IF($B$44&gt;0,COUNTIF('AUDIO (FULL)'!$A$7:'AUDIO (FULL)'!$A$235,"Advanced"),COUNTIF(AUDIO!$A$7:'AUDIO'!$A$217,"Advanced"))&amp;")"</f>
        <v>Completed Advanced (out of 13)</v>
      </c>
      <c r="B41" s="45">
        <v>7.4999999999999997E-3</v>
      </c>
      <c r="C41" s="33"/>
      <c r="D41" s="129">
        <f>IF($B$44&gt;0,'AUDIO (FULL)'!$E$4,AUDIO!$E$4)</f>
        <v>3</v>
      </c>
      <c r="E41" s="41">
        <f t="shared" ref="E41:E43" si="12">B41*D41</f>
        <v>2.2499999999999999E-2</v>
      </c>
      <c r="F41" s="38"/>
      <c r="G41" s="129">
        <f>IF($B$44&gt;0,'AUDIO (FULL)'!$F$4,AUDIO!$F$4)</f>
        <v>3</v>
      </c>
      <c r="H41" s="41">
        <f t="shared" ref="H41:H43" si="13">$B41*G41</f>
        <v>2.2499999999999999E-2</v>
      </c>
      <c r="J41" s="128" t="s">
        <v>77</v>
      </c>
      <c r="K41" s="55"/>
      <c r="L41" s="128" t="s">
        <v>78</v>
      </c>
    </row>
    <row r="42" spans="1:12" ht="14.1" customHeight="1" x14ac:dyDescent="0.25">
      <c r="A42" s="133" t="str">
        <f>"Completed Professional (out of "&amp;IF($B$44&gt;0,COUNTIF('AUDIO (FULL)'!$A$7:'AUDIO (FULL)'!$A$235,"Professional"),COUNTIF(AUDIO!$A$7:'AUDIO'!$A$217,"Professional"))&amp;")"</f>
        <v>Completed Professional (out of 8)</v>
      </c>
      <c r="B42" s="43">
        <v>0.01</v>
      </c>
      <c r="C42" s="34"/>
      <c r="D42" s="129">
        <f>IF($B$44&gt;0,'AUDIO (FULL)'!$E$5,AUDIO!$E$5)</f>
        <v>0</v>
      </c>
      <c r="E42" s="41">
        <f t="shared" si="12"/>
        <v>0</v>
      </c>
      <c r="F42" s="38"/>
      <c r="G42" s="129">
        <f>IF($B$44&gt;0,'AUDIO (FULL)'!$F$5,AUDIO!$F$5)</f>
        <v>0</v>
      </c>
      <c r="H42" s="41">
        <f t="shared" si="13"/>
        <v>0</v>
      </c>
      <c r="J42" s="231">
        <f>MAX(0,MIN(1,IF($J44 &lt;= 0.95, ROUND($J44,2), FLOOR((0.95+($J44-0.95)/5),0.01))))</f>
        <v>0.86</v>
      </c>
      <c r="L42" s="231">
        <f>MAX(0,MIN(1,IF($L44 &lt;= 0.95, ROUND($L44,2), FLOOR((0.95+($L44-0.95)/5),0.01))))</f>
        <v>0.86</v>
      </c>
    </row>
    <row r="43" spans="1:12" ht="14.1" customHeight="1" thickBot="1" x14ac:dyDescent="0.3">
      <c r="A43" s="109" t="str">
        <f>"Completed Exceptional (out of "&amp;IF($B$44&gt;0,COUNTIF('AUDIO (FULL)'!$A$7:'AUDIO (FULL)'!$A$235,"Exceptional"),COUNTIF(AUDIO!$A$7:'AUDIO'!$A$217,"Exceptional"))&amp;")"</f>
        <v>Completed Exceptional (out of 10)</v>
      </c>
      <c r="B43" s="120">
        <v>1.4999999999999999E-2</v>
      </c>
      <c r="C43" s="32"/>
      <c r="D43" s="131">
        <f>IF($B$44&gt;0,'AUDIO (FULL)'!$E$6,AUDIO!$E$6)</f>
        <v>0</v>
      </c>
      <c r="E43" s="42">
        <f t="shared" si="12"/>
        <v>0</v>
      </c>
      <c r="F43" s="38"/>
      <c r="G43" s="131">
        <f>IF($B$44&gt;0,'AUDIO (FULL)'!$F$6,AUDIO!$F$6)</f>
        <v>0</v>
      </c>
      <c r="H43" s="42">
        <f t="shared" si="13"/>
        <v>0</v>
      </c>
      <c r="J43" s="232"/>
      <c r="L43" s="232"/>
    </row>
    <row r="44" spans="1:12" ht="14.1" customHeight="1" x14ac:dyDescent="0.25">
      <c r="A44" s="108" t="s">
        <v>103</v>
      </c>
      <c r="B44" s="5">
        <f>COUNTIF('Game Data'!A13:'Game Data'!A33,"=MUS 250")+COUNTIF('Game Data'!A13:'Game Data'!A33,"=MUS 251")+COUNTIF('Game Data'!A13:'Game Data'!A33,"=MUS 350")+COUNTIF('Game Data'!A13:'Game Data'!A33,"=MUS 351")+COUNTIF('Game Data'!A13:'Game Data'!A33,"=MUS 450")+COUNTIF('Game Data'!A13:'Game Data'!A33,"=MUS 451")</f>
        <v>0</v>
      </c>
      <c r="C44" s="38"/>
      <c r="D44" s="21" t="s">
        <v>34</v>
      </c>
      <c r="E44" s="36">
        <f>SUM(E38:E43)</f>
        <v>2.2499999999999999E-2</v>
      </c>
      <c r="F44" s="5"/>
      <c r="G44" s="21" t="s">
        <v>34</v>
      </c>
      <c r="H44" s="36">
        <f>SUM(H38:H43)</f>
        <v>2.2499999999999999E-2</v>
      </c>
      <c r="J44" s="56">
        <f>$A$7+MIN(MAX($E44*3+0.05,$E44),$D$8)</f>
        <v>0.85750000000000004</v>
      </c>
      <c r="L44" s="56">
        <f>$A$7+MIN(MAX($H44*3+0.05,$H44),$G$8)</f>
        <v>0.85750000000000004</v>
      </c>
    </row>
  </sheetData>
  <mergeCells count="35">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36:E36"/>
    <mergeCell ref="D27:E27"/>
    <mergeCell ref="D18:E18"/>
    <mergeCell ref="D9:E9"/>
    <mergeCell ref="G36:H36"/>
    <mergeCell ref="A7:B8"/>
    <mergeCell ref="J10:L10"/>
    <mergeCell ref="D6:E6"/>
    <mergeCell ref="A1:H3"/>
    <mergeCell ref="A5:B6"/>
    <mergeCell ref="J1:L1"/>
    <mergeCell ref="J2:L8"/>
    <mergeCell ref="D8:E8"/>
    <mergeCell ref="G8:H8"/>
    <mergeCell ref="G7:H7"/>
    <mergeCell ref="D7:E7"/>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26"/>
  <sheetViews>
    <sheetView topLeftCell="A114" workbookViewId="0">
      <selection activeCell="D15" sqref="D15"/>
    </sheetView>
  </sheetViews>
  <sheetFormatPr defaultColWidth="10.875" defaultRowHeight="15.75" x14ac:dyDescent="0.2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x14ac:dyDescent="0.3">
      <c r="A1" s="4" t="s">
        <v>104</v>
      </c>
      <c r="B1" s="4" t="s">
        <v>105</v>
      </c>
      <c r="C1" s="4" t="s">
        <v>106</v>
      </c>
      <c r="D1" s="4"/>
      <c r="E1" s="3" t="str">
        <f>""&amp;COUNTIF(E$7:E$250,"Untested")&amp;" Untested"</f>
        <v>0 Untested</v>
      </c>
      <c r="F1" s="3" t="str">
        <f>""&amp;COUNTIF(F$7:F$250,"Untested")&amp;" Untested"</f>
        <v>6 Untested</v>
      </c>
      <c r="G1" s="4"/>
    </row>
    <row r="2" spans="1:7" ht="16.5" thickBot="1" x14ac:dyDescent="0.3">
      <c r="A2" s="12" t="s">
        <v>107</v>
      </c>
      <c r="B2" s="11" t="s">
        <v>108</v>
      </c>
      <c r="C2" s="236" t="s">
        <v>109</v>
      </c>
      <c r="D2" s="237"/>
      <c r="E2" s="14">
        <f>SUMPRODUCT(($A$7:$A$250="Required")*(E$7:E$250="Missing"))+0.5*SUMPRODUCT(($A$7:$A$250="Required")*(E$7:E$250="Partial"))</f>
        <v>0</v>
      </c>
      <c r="F2" s="14">
        <f>SUMPRODUCT(($A$7:$A$250="Required")*(F$7:F$250="Missing"))+0.5*SUMPRODUCT(($A$7:$A$250="Required")*(F$7:F$250="Partial"))</f>
        <v>0</v>
      </c>
      <c r="G2" s="11" t="str">
        <f>"Requireds "&amp;A2</f>
        <v>Requireds Missing</v>
      </c>
    </row>
    <row r="3" spans="1:7" ht="16.5" thickBot="1" x14ac:dyDescent="0.3">
      <c r="A3" s="12" t="s">
        <v>110</v>
      </c>
      <c r="B3" s="11" t="s">
        <v>111</v>
      </c>
      <c r="C3" s="238"/>
      <c r="D3" s="239"/>
      <c r="E3" s="14">
        <f>SUMPRODUCT(($A$7:$A$250="Basic")*(E$7:E$250="Missing"))+0.5*SUMPRODUCT(($A$7:$A$250="Basic")*(E$7:E$250="Partial"))</f>
        <v>0</v>
      </c>
      <c r="F3" s="14">
        <f>SUMPRODUCT(($A$7:$A$250="Basic")*(F$7:F$250="Missing"))+0.5*SUMPRODUCT(($A$7:$A$250="Basic")*(F$7:F$250="Partial"))</f>
        <v>0</v>
      </c>
      <c r="G3" s="11" t="str">
        <f>"Basics "&amp;A2</f>
        <v>Basics Missing</v>
      </c>
    </row>
    <row r="4" spans="1:7" ht="16.5" thickBot="1" x14ac:dyDescent="0.3">
      <c r="A4" s="12" t="s">
        <v>112</v>
      </c>
      <c r="B4" s="11" t="s">
        <v>113</v>
      </c>
      <c r="C4" s="238"/>
      <c r="D4" s="239"/>
      <c r="E4" s="14">
        <f>SUMPRODUCT(($A$7:$A$250="Advanced")*(E$7:E$250="Completed"))+SUMPRODUCT(($A$7:$A$250="Advanced")*(E$7:E$250="Pre-Passed"))+0.5*SUMPRODUCT(($A$7:$A$250="Advanced")*(E$7:E$250="Partial"))</f>
        <v>3.5</v>
      </c>
      <c r="F4" s="14">
        <f>SUMPRODUCT(($A$7:$A$250="Advanced")*(F$7:F$250="Completed"))+SUMPRODUCT(($A$7:$A$250="Advanced")*(F$7:F$250="Pre-Passed"))+0.5*SUMPRODUCT(($A$7:$A$250="Advanced")*(F$7:F$250="Partial"))</f>
        <v>3</v>
      </c>
      <c r="G4" s="11" t="str">
        <f>"Advanceds "&amp;A4</f>
        <v>Advanceds Completed</v>
      </c>
    </row>
    <row r="5" spans="1:7" ht="16.5" thickBot="1" x14ac:dyDescent="0.3">
      <c r="A5" s="12" t="s">
        <v>114</v>
      </c>
      <c r="B5" s="11" t="s">
        <v>115</v>
      </c>
      <c r="C5" s="238"/>
      <c r="D5" s="239"/>
      <c r="E5" s="14">
        <f>SUMPRODUCT(($A$7:$A$250="Professional")*(E$7:E$250="Completed"))+SUMPRODUCT(($A$7:$A$250="Professional")*(E$7:E$250="Pre-Passed"))+0.5*SUMPRODUCT(($A$7:$A$250="Professional")*(E$7:E$250="Partial"))</f>
        <v>0</v>
      </c>
      <c r="F5" s="14">
        <f>SUMPRODUCT(($A$7:$A$250="Professional")*(F$7:F$250="Completed"))+SUMPRODUCT(($A$7:$A$250="Professional")*(F$7:F$250="Pre-Passed"))+0.5*SUMPRODUCT(($A$7:$A$250="Professional")*(F$7:F$250="Partial"))</f>
        <v>0</v>
      </c>
      <c r="G5" s="11" t="str">
        <f>"Professionals "&amp;A4</f>
        <v>Professionals Completed</v>
      </c>
    </row>
    <row r="6" spans="1:7" ht="16.5" thickBot="1" x14ac:dyDescent="0.3">
      <c r="A6" s="10" t="s">
        <v>116</v>
      </c>
      <c r="B6" s="11" t="s">
        <v>117</v>
      </c>
      <c r="C6" s="240"/>
      <c r="D6" s="241"/>
      <c r="E6" s="14">
        <f>SUMPRODUCT(($A$7:$A$240="Exceptional")*(E$7:E$240="Completed"))+SUMPRODUCT(($A$7:$A$240="Exceptional")*(E$7:E$240="Pre-Passed"))+0.5*SUMPRODUCT(($A$7:$A$240="Exceptional")*(E$7:E$240="Partial"))</f>
        <v>1</v>
      </c>
      <c r="F6" s="14">
        <f>SUMPRODUCT(($A$7:$A$240="Exceptional")*(F$7:F$240="Completed"))+SUMPRODUCT(($A$7:$A$240="Exceptional")*(F$7:F$240="Pre-Passed"))+0.5*SUMPRODUCT(($A$7:$A$240="Exceptional")*(F$7:F$240="Partial"))</f>
        <v>1</v>
      </c>
      <c r="G6" s="11" t="str">
        <f>"Exceptionals "&amp;A4</f>
        <v>Exceptionals Completed</v>
      </c>
    </row>
    <row r="7" spans="1:7" ht="16.5" thickBot="1" x14ac:dyDescent="0.3">
      <c r="A7" s="234" t="s">
        <v>118</v>
      </c>
      <c r="B7" s="235"/>
      <c r="C7" s="4" t="s">
        <v>119</v>
      </c>
      <c r="D7" s="4" t="s">
        <v>120</v>
      </c>
      <c r="E7" s="4" t="s">
        <v>77</v>
      </c>
      <c r="F7" s="4" t="s">
        <v>78</v>
      </c>
      <c r="G7" s="4" t="s">
        <v>121</v>
      </c>
    </row>
    <row r="8" spans="1:7" ht="16.5" thickBot="1" x14ac:dyDescent="0.3">
      <c r="A8" s="105" t="s">
        <v>122</v>
      </c>
      <c r="B8" s="11" t="s">
        <v>123</v>
      </c>
      <c r="C8" s="11" t="s">
        <v>124</v>
      </c>
      <c r="D8" s="11"/>
      <c r="E8" s="14">
        <v>0</v>
      </c>
      <c r="F8" s="14">
        <v>0</v>
      </c>
      <c r="G8" s="11"/>
    </row>
    <row r="9" spans="1:7" ht="51.75" thickBot="1" x14ac:dyDescent="0.3">
      <c r="A9" s="106" t="s">
        <v>125</v>
      </c>
      <c r="B9" s="11" t="s">
        <v>126</v>
      </c>
      <c r="C9" s="11" t="s">
        <v>127</v>
      </c>
      <c r="D9" s="11"/>
      <c r="E9" s="14">
        <v>0</v>
      </c>
      <c r="F9" s="14">
        <v>0</v>
      </c>
      <c r="G9" s="11"/>
    </row>
    <row r="10" spans="1:7" ht="51.75" thickBot="1" x14ac:dyDescent="0.3">
      <c r="A10" s="106" t="s">
        <v>128</v>
      </c>
      <c r="B10" s="11" t="s">
        <v>129</v>
      </c>
      <c r="C10" s="11" t="s">
        <v>130</v>
      </c>
      <c r="D10" s="11"/>
      <c r="E10" s="14">
        <v>0</v>
      </c>
      <c r="F10" s="14">
        <v>0</v>
      </c>
      <c r="G10" s="11"/>
    </row>
    <row r="11" spans="1:7" ht="39" thickBot="1" x14ac:dyDescent="0.3">
      <c r="A11" s="107" t="s">
        <v>131</v>
      </c>
      <c r="B11" s="11" t="s">
        <v>132</v>
      </c>
      <c r="C11" s="11" t="s">
        <v>133</v>
      </c>
      <c r="D11" s="11"/>
      <c r="E11" s="14">
        <v>0</v>
      </c>
      <c r="F11" s="14">
        <v>0</v>
      </c>
      <c r="G11" s="11"/>
    </row>
    <row r="12" spans="1:7" ht="26.25" thickBot="1" x14ac:dyDescent="0.3">
      <c r="A12" s="107" t="s">
        <v>134</v>
      </c>
      <c r="B12" s="11" t="s">
        <v>135</v>
      </c>
      <c r="C12" s="11" t="s">
        <v>136</v>
      </c>
      <c r="D12" s="11"/>
      <c r="E12" s="14">
        <v>0</v>
      </c>
      <c r="F12" s="14">
        <v>0</v>
      </c>
      <c r="G12" s="11"/>
    </row>
    <row r="13" spans="1:7" ht="16.5" thickBot="1" x14ac:dyDescent="0.3">
      <c r="A13" s="234" t="s">
        <v>137</v>
      </c>
      <c r="B13" s="235"/>
      <c r="C13" s="4" t="s">
        <v>138</v>
      </c>
      <c r="D13" s="4" t="s">
        <v>120</v>
      </c>
      <c r="E13" s="4" t="s">
        <v>77</v>
      </c>
      <c r="F13" s="4" t="s">
        <v>78</v>
      </c>
      <c r="G13" s="4" t="s">
        <v>121</v>
      </c>
    </row>
    <row r="14" spans="1:7" ht="25.5" x14ac:dyDescent="0.25">
      <c r="A14" s="15" t="s">
        <v>139</v>
      </c>
      <c r="B14" s="11" t="s">
        <v>140</v>
      </c>
      <c r="C14" s="11" t="s">
        <v>141</v>
      </c>
      <c r="D14" s="11"/>
      <c r="E14" s="4" t="s">
        <v>112</v>
      </c>
      <c r="F14" s="4" t="s">
        <v>142</v>
      </c>
      <c r="G14" s="11" t="s">
        <v>143</v>
      </c>
    </row>
    <row r="15" spans="1:7" ht="38.25" x14ac:dyDescent="0.25">
      <c r="A15" s="16" t="s">
        <v>144</v>
      </c>
      <c r="B15" s="11" t="s">
        <v>145</v>
      </c>
      <c r="C15" s="11" t="s">
        <v>146</v>
      </c>
      <c r="D15" s="11" t="s">
        <v>147</v>
      </c>
      <c r="E15" s="4" t="s">
        <v>112</v>
      </c>
      <c r="F15" s="4" t="s">
        <v>142</v>
      </c>
      <c r="G15" s="11"/>
    </row>
    <row r="16" spans="1:7" x14ac:dyDescent="0.25">
      <c r="A16" s="16" t="s">
        <v>144</v>
      </c>
      <c r="B16" s="11" t="s">
        <v>148</v>
      </c>
      <c r="C16" s="11" t="s">
        <v>149</v>
      </c>
      <c r="D16" s="11"/>
      <c r="E16" s="4" t="s">
        <v>112</v>
      </c>
      <c r="F16" s="4" t="s">
        <v>142</v>
      </c>
      <c r="G16" s="11"/>
    </row>
    <row r="17" spans="1:7" ht="25.5" x14ac:dyDescent="0.25">
      <c r="A17" s="17" t="s">
        <v>150</v>
      </c>
      <c r="B17" s="11" t="s">
        <v>151</v>
      </c>
      <c r="C17" s="11" t="s">
        <v>152</v>
      </c>
      <c r="D17" s="11"/>
      <c r="E17" s="4" t="s">
        <v>110</v>
      </c>
      <c r="F17" s="4" t="s">
        <v>142</v>
      </c>
      <c r="G17" s="11"/>
    </row>
    <row r="18" spans="1:7" x14ac:dyDescent="0.25">
      <c r="A18" s="17" t="s">
        <v>150</v>
      </c>
      <c r="B18" s="11" t="s">
        <v>153</v>
      </c>
      <c r="C18" s="11" t="s">
        <v>154</v>
      </c>
      <c r="D18" s="11"/>
      <c r="E18" s="4" t="s">
        <v>107</v>
      </c>
      <c r="F18" s="4" t="s">
        <v>142</v>
      </c>
      <c r="G18" s="11"/>
    </row>
    <row r="19" spans="1:7" x14ac:dyDescent="0.25">
      <c r="A19" s="17" t="s">
        <v>155</v>
      </c>
      <c r="B19" s="11" t="s">
        <v>156</v>
      </c>
      <c r="C19" s="11" t="s">
        <v>157</v>
      </c>
      <c r="D19" s="11"/>
      <c r="E19" s="4" t="s">
        <v>107</v>
      </c>
      <c r="F19" s="4" t="s">
        <v>142</v>
      </c>
      <c r="G19" s="11"/>
    </row>
    <row r="20" spans="1:7" x14ac:dyDescent="0.25">
      <c r="A20" s="234" t="s">
        <v>158</v>
      </c>
      <c r="B20" s="235"/>
      <c r="C20" s="4" t="s">
        <v>159</v>
      </c>
      <c r="D20" s="4" t="s">
        <v>120</v>
      </c>
      <c r="E20" s="4" t="s">
        <v>77</v>
      </c>
      <c r="F20" s="4" t="s">
        <v>78</v>
      </c>
      <c r="G20" s="4" t="s">
        <v>121</v>
      </c>
    </row>
    <row r="21" spans="1:7" ht="25.5" x14ac:dyDescent="0.25">
      <c r="A21" s="15" t="s">
        <v>139</v>
      </c>
      <c r="B21" s="11" t="s">
        <v>160</v>
      </c>
      <c r="C21" s="11" t="s">
        <v>161</v>
      </c>
      <c r="D21" s="11" t="s">
        <v>162</v>
      </c>
      <c r="E21" s="4" t="s">
        <v>116</v>
      </c>
      <c r="F21" s="4" t="s">
        <v>116</v>
      </c>
      <c r="G21" s="11" t="s">
        <v>163</v>
      </c>
    </row>
    <row r="22" spans="1:7" x14ac:dyDescent="0.25">
      <c r="A22" s="16" t="s">
        <v>144</v>
      </c>
      <c r="B22" s="11" t="s">
        <v>164</v>
      </c>
      <c r="C22" s="11" t="s">
        <v>165</v>
      </c>
      <c r="D22" s="11"/>
      <c r="E22" s="4" t="s">
        <v>116</v>
      </c>
      <c r="F22" s="4" t="s">
        <v>116</v>
      </c>
      <c r="G22" s="11" t="s">
        <v>163</v>
      </c>
    </row>
    <row r="23" spans="1:7" x14ac:dyDescent="0.25">
      <c r="A23" s="16" t="s">
        <v>144</v>
      </c>
      <c r="B23" s="11" t="s">
        <v>166</v>
      </c>
      <c r="C23" s="11" t="s">
        <v>167</v>
      </c>
      <c r="D23" s="11"/>
      <c r="E23" s="4" t="s">
        <v>116</v>
      </c>
      <c r="F23" s="4" t="s">
        <v>116</v>
      </c>
      <c r="G23" s="11" t="s">
        <v>163</v>
      </c>
    </row>
    <row r="24" spans="1:7" x14ac:dyDescent="0.25">
      <c r="A24" s="16" t="s">
        <v>144</v>
      </c>
      <c r="B24" s="11" t="s">
        <v>168</v>
      </c>
      <c r="C24" s="11" t="s">
        <v>169</v>
      </c>
      <c r="D24" s="11"/>
      <c r="E24" s="4" t="s">
        <v>116</v>
      </c>
      <c r="F24" s="4" t="s">
        <v>116</v>
      </c>
      <c r="G24" s="11" t="s">
        <v>163</v>
      </c>
    </row>
    <row r="25" spans="1:7" x14ac:dyDescent="0.25">
      <c r="A25" s="16" t="s">
        <v>144</v>
      </c>
      <c r="B25" s="11" t="s">
        <v>170</v>
      </c>
      <c r="C25" s="11" t="s">
        <v>171</v>
      </c>
      <c r="D25" s="11"/>
      <c r="E25" s="4" t="s">
        <v>116</v>
      </c>
      <c r="F25" s="4" t="s">
        <v>116</v>
      </c>
      <c r="G25" s="11" t="s">
        <v>163</v>
      </c>
    </row>
    <row r="26" spans="1:7" x14ac:dyDescent="0.25">
      <c r="A26" s="17" t="s">
        <v>150</v>
      </c>
      <c r="B26" s="11" t="s">
        <v>172</v>
      </c>
      <c r="C26" s="11" t="s">
        <v>173</v>
      </c>
      <c r="D26" s="11"/>
      <c r="E26" s="4" t="s">
        <v>116</v>
      </c>
      <c r="F26" s="4" t="s">
        <v>116</v>
      </c>
      <c r="G26" s="11" t="s">
        <v>163</v>
      </c>
    </row>
    <row r="27" spans="1:7" x14ac:dyDescent="0.25">
      <c r="A27" s="17" t="s">
        <v>150</v>
      </c>
      <c r="B27" s="11" t="s">
        <v>174</v>
      </c>
      <c r="C27" s="11" t="s">
        <v>175</v>
      </c>
      <c r="D27" s="11"/>
      <c r="E27" s="4" t="s">
        <v>116</v>
      </c>
      <c r="F27" s="4" t="s">
        <v>116</v>
      </c>
      <c r="G27" s="11" t="s">
        <v>163</v>
      </c>
    </row>
    <row r="28" spans="1:7" x14ac:dyDescent="0.25">
      <c r="A28" s="17" t="s">
        <v>150</v>
      </c>
      <c r="B28" s="11" t="s">
        <v>176</v>
      </c>
      <c r="C28" s="11" t="s">
        <v>177</v>
      </c>
      <c r="D28" s="11"/>
      <c r="E28" s="4" t="s">
        <v>116</v>
      </c>
      <c r="F28" s="4" t="s">
        <v>116</v>
      </c>
      <c r="G28" s="11" t="s">
        <v>163</v>
      </c>
    </row>
    <row r="29" spans="1:7" x14ac:dyDescent="0.25">
      <c r="A29" s="17" t="s">
        <v>150</v>
      </c>
      <c r="B29" s="11" t="s">
        <v>178</v>
      </c>
      <c r="C29" s="11" t="s">
        <v>179</v>
      </c>
      <c r="D29" s="11"/>
      <c r="E29" s="4" t="s">
        <v>116</v>
      </c>
      <c r="F29" s="4" t="s">
        <v>116</v>
      </c>
      <c r="G29" s="11" t="s">
        <v>163</v>
      </c>
    </row>
    <row r="30" spans="1:7" x14ac:dyDescent="0.25">
      <c r="A30" s="17" t="s">
        <v>180</v>
      </c>
      <c r="B30" s="11" t="s">
        <v>181</v>
      </c>
      <c r="C30" s="11" t="s">
        <v>182</v>
      </c>
      <c r="D30" s="11"/>
      <c r="E30" s="4" t="s">
        <v>116</v>
      </c>
      <c r="F30" s="4" t="s">
        <v>116</v>
      </c>
      <c r="G30" s="11" t="s">
        <v>163</v>
      </c>
    </row>
    <row r="31" spans="1:7" x14ac:dyDescent="0.25">
      <c r="A31" s="17" t="s">
        <v>180</v>
      </c>
      <c r="B31" s="11" t="s">
        <v>183</v>
      </c>
      <c r="C31" s="11" t="s">
        <v>184</v>
      </c>
      <c r="D31" s="11"/>
      <c r="E31" s="4" t="s">
        <v>116</v>
      </c>
      <c r="F31" s="4" t="s">
        <v>116</v>
      </c>
      <c r="G31" s="11" t="s">
        <v>163</v>
      </c>
    </row>
    <row r="32" spans="1:7" x14ac:dyDescent="0.25">
      <c r="A32" s="17" t="s">
        <v>180</v>
      </c>
      <c r="B32" s="11" t="s">
        <v>185</v>
      </c>
      <c r="C32" s="11" t="s">
        <v>186</v>
      </c>
      <c r="D32" s="11"/>
      <c r="E32" s="4" t="s">
        <v>116</v>
      </c>
      <c r="F32" s="4" t="s">
        <v>116</v>
      </c>
      <c r="G32" s="11" t="s">
        <v>163</v>
      </c>
    </row>
    <row r="33" spans="1:7" x14ac:dyDescent="0.25">
      <c r="A33" s="17" t="s">
        <v>180</v>
      </c>
      <c r="B33" s="11" t="s">
        <v>187</v>
      </c>
      <c r="C33" s="11" t="s">
        <v>188</v>
      </c>
      <c r="D33" s="11"/>
      <c r="E33" s="4" t="s">
        <v>116</v>
      </c>
      <c r="F33" s="4" t="s">
        <v>116</v>
      </c>
      <c r="G33" s="11" t="s">
        <v>163</v>
      </c>
    </row>
    <row r="34" spans="1:7" x14ac:dyDescent="0.25">
      <c r="A34" s="17" t="s">
        <v>155</v>
      </c>
      <c r="B34" s="11" t="s">
        <v>189</v>
      </c>
      <c r="C34" s="11" t="s">
        <v>190</v>
      </c>
      <c r="D34" s="11"/>
      <c r="E34" s="4" t="s">
        <v>116</v>
      </c>
      <c r="F34" s="4" t="s">
        <v>116</v>
      </c>
      <c r="G34" s="11" t="s">
        <v>163</v>
      </c>
    </row>
    <row r="35" spans="1:7" x14ac:dyDescent="0.25">
      <c r="A35" s="17" t="s">
        <v>155</v>
      </c>
      <c r="B35" s="11" t="s">
        <v>191</v>
      </c>
      <c r="C35" s="11" t="s">
        <v>192</v>
      </c>
      <c r="D35" s="11"/>
      <c r="E35" s="4" t="s">
        <v>116</v>
      </c>
      <c r="F35" s="4" t="s">
        <v>116</v>
      </c>
      <c r="G35" s="11" t="s">
        <v>163</v>
      </c>
    </row>
    <row r="36" spans="1:7" x14ac:dyDescent="0.25">
      <c r="A36" s="17" t="s">
        <v>155</v>
      </c>
      <c r="B36" s="11" t="s">
        <v>193</v>
      </c>
      <c r="C36" s="11" t="s">
        <v>194</v>
      </c>
      <c r="D36" s="11"/>
      <c r="E36" s="4" t="s">
        <v>116</v>
      </c>
      <c r="F36" s="4" t="s">
        <v>116</v>
      </c>
      <c r="G36" s="11" t="s">
        <v>163</v>
      </c>
    </row>
    <row r="37" spans="1:7" x14ac:dyDescent="0.25">
      <c r="A37" s="17" t="s">
        <v>155</v>
      </c>
      <c r="B37" s="11" t="s">
        <v>195</v>
      </c>
      <c r="C37" s="11" t="s">
        <v>196</v>
      </c>
      <c r="D37" s="11"/>
      <c r="E37" s="4" t="s">
        <v>116</v>
      </c>
      <c r="F37" s="4" t="s">
        <v>116</v>
      </c>
      <c r="G37" s="11" t="s">
        <v>163</v>
      </c>
    </row>
    <row r="38" spans="1:7" x14ac:dyDescent="0.25">
      <c r="A38" s="17" t="s">
        <v>155</v>
      </c>
      <c r="B38" s="11" t="s">
        <v>197</v>
      </c>
      <c r="C38" s="11" t="s">
        <v>198</v>
      </c>
      <c r="D38" s="11"/>
      <c r="E38" s="4" t="s">
        <v>116</v>
      </c>
      <c r="F38" s="4" t="s">
        <v>116</v>
      </c>
      <c r="G38" s="11" t="s">
        <v>163</v>
      </c>
    </row>
    <row r="39" spans="1:7" x14ac:dyDescent="0.25">
      <c r="A39" s="234" t="s">
        <v>199</v>
      </c>
      <c r="B39" s="235"/>
      <c r="C39" s="4" t="s">
        <v>200</v>
      </c>
      <c r="D39" s="4" t="s">
        <v>120</v>
      </c>
      <c r="E39" s="4" t="s">
        <v>77</v>
      </c>
      <c r="F39" s="4" t="s">
        <v>78</v>
      </c>
      <c r="G39" s="4" t="s">
        <v>121</v>
      </c>
    </row>
    <row r="40" spans="1:7" ht="25.5" x14ac:dyDescent="0.25">
      <c r="A40" s="15" t="s">
        <v>139</v>
      </c>
      <c r="B40" s="11" t="s">
        <v>201</v>
      </c>
      <c r="C40" s="11" t="s">
        <v>202</v>
      </c>
      <c r="D40" s="11"/>
      <c r="E40" s="4" t="s">
        <v>116</v>
      </c>
      <c r="F40" s="4" t="s">
        <v>116</v>
      </c>
      <c r="G40" s="11" t="s">
        <v>163</v>
      </c>
    </row>
    <row r="41" spans="1:7" x14ac:dyDescent="0.25">
      <c r="A41" s="16" t="s">
        <v>144</v>
      </c>
      <c r="B41" s="11" t="s">
        <v>203</v>
      </c>
      <c r="C41" s="11" t="s">
        <v>204</v>
      </c>
      <c r="D41" s="11"/>
      <c r="E41" s="4" t="s">
        <v>116</v>
      </c>
      <c r="F41" s="4" t="s">
        <v>116</v>
      </c>
      <c r="G41" s="11" t="s">
        <v>163</v>
      </c>
    </row>
    <row r="42" spans="1:7" x14ac:dyDescent="0.25">
      <c r="A42" s="16" t="s">
        <v>144</v>
      </c>
      <c r="B42" s="11" t="s">
        <v>205</v>
      </c>
      <c r="C42" s="11" t="s">
        <v>206</v>
      </c>
      <c r="D42" s="11"/>
      <c r="E42" s="4" t="s">
        <v>116</v>
      </c>
      <c r="F42" s="4" t="s">
        <v>116</v>
      </c>
      <c r="G42" s="11" t="s">
        <v>163</v>
      </c>
    </row>
    <row r="43" spans="1:7" x14ac:dyDescent="0.25">
      <c r="A43" s="17" t="s">
        <v>150</v>
      </c>
      <c r="B43" s="11" t="s">
        <v>207</v>
      </c>
      <c r="C43" s="11" t="s">
        <v>208</v>
      </c>
      <c r="D43" s="11"/>
      <c r="E43" s="4" t="s">
        <v>116</v>
      </c>
      <c r="F43" s="4" t="s">
        <v>116</v>
      </c>
      <c r="G43" s="11" t="s">
        <v>163</v>
      </c>
    </row>
    <row r="44" spans="1:7" x14ac:dyDescent="0.25">
      <c r="A44" s="17" t="s">
        <v>150</v>
      </c>
      <c r="B44" s="11" t="s">
        <v>209</v>
      </c>
      <c r="C44" s="11" t="s">
        <v>210</v>
      </c>
      <c r="D44" s="11"/>
      <c r="E44" s="4" t="s">
        <v>116</v>
      </c>
      <c r="F44" s="4" t="s">
        <v>116</v>
      </c>
      <c r="G44" s="11" t="s">
        <v>163</v>
      </c>
    </row>
    <row r="45" spans="1:7" x14ac:dyDescent="0.25">
      <c r="A45" s="17" t="s">
        <v>150</v>
      </c>
      <c r="B45" s="11" t="s">
        <v>211</v>
      </c>
      <c r="C45" s="11" t="s">
        <v>212</v>
      </c>
      <c r="D45" s="11"/>
      <c r="E45" s="4" t="s">
        <v>116</v>
      </c>
      <c r="F45" s="4" t="s">
        <v>116</v>
      </c>
      <c r="G45" s="11" t="s">
        <v>163</v>
      </c>
    </row>
    <row r="46" spans="1:7" x14ac:dyDescent="0.25">
      <c r="A46" s="17" t="s">
        <v>180</v>
      </c>
      <c r="B46" s="11" t="s">
        <v>213</v>
      </c>
      <c r="C46" s="11" t="s">
        <v>214</v>
      </c>
      <c r="D46" s="11"/>
      <c r="E46" s="4" t="s">
        <v>116</v>
      </c>
      <c r="F46" s="4" t="s">
        <v>116</v>
      </c>
      <c r="G46" s="11" t="s">
        <v>163</v>
      </c>
    </row>
    <row r="47" spans="1:7" x14ac:dyDescent="0.25">
      <c r="A47" s="17" t="s">
        <v>180</v>
      </c>
      <c r="B47" s="11" t="s">
        <v>215</v>
      </c>
      <c r="C47" s="11" t="s">
        <v>216</v>
      </c>
      <c r="D47" s="11"/>
      <c r="E47" s="4" t="s">
        <v>116</v>
      </c>
      <c r="F47" s="4" t="s">
        <v>116</v>
      </c>
      <c r="G47" s="11" t="s">
        <v>163</v>
      </c>
    </row>
    <row r="48" spans="1:7" x14ac:dyDescent="0.25">
      <c r="A48" s="17" t="s">
        <v>155</v>
      </c>
      <c r="B48" s="11" t="s">
        <v>217</v>
      </c>
      <c r="C48" s="11" t="s">
        <v>218</v>
      </c>
      <c r="D48" s="11"/>
      <c r="E48" s="4" t="s">
        <v>116</v>
      </c>
      <c r="F48" s="4" t="s">
        <v>116</v>
      </c>
      <c r="G48" s="11" t="s">
        <v>163</v>
      </c>
    </row>
    <row r="49" spans="1:7" x14ac:dyDescent="0.25">
      <c r="A49" s="17" t="s">
        <v>155</v>
      </c>
      <c r="B49" s="11" t="s">
        <v>219</v>
      </c>
      <c r="C49" s="11" t="s">
        <v>220</v>
      </c>
      <c r="D49" s="11"/>
      <c r="E49" s="4" t="s">
        <v>116</v>
      </c>
      <c r="F49" s="4" t="s">
        <v>116</v>
      </c>
      <c r="G49" s="11" t="s">
        <v>163</v>
      </c>
    </row>
    <row r="50" spans="1:7" ht="16.5" thickBot="1" x14ac:dyDescent="0.3">
      <c r="A50" s="234" t="s">
        <v>221</v>
      </c>
      <c r="B50" s="235"/>
      <c r="C50" s="4" t="s">
        <v>222</v>
      </c>
      <c r="D50" s="4" t="s">
        <v>120</v>
      </c>
      <c r="E50" s="4" t="s">
        <v>77</v>
      </c>
      <c r="F50" s="4" t="s">
        <v>78</v>
      </c>
      <c r="G50" s="4" t="s">
        <v>121</v>
      </c>
    </row>
    <row r="51" spans="1:7" ht="25.5" x14ac:dyDescent="0.25">
      <c r="A51" s="15" t="s">
        <v>139</v>
      </c>
      <c r="B51" s="11" t="s">
        <v>223</v>
      </c>
      <c r="C51" s="11" t="s">
        <v>224</v>
      </c>
      <c r="D51" s="11"/>
      <c r="E51" s="4" t="s">
        <v>112</v>
      </c>
      <c r="F51" s="4" t="s">
        <v>112</v>
      </c>
      <c r="G51" s="11" t="s">
        <v>225</v>
      </c>
    </row>
    <row r="52" spans="1:7" x14ac:dyDescent="0.25">
      <c r="A52" s="16" t="s">
        <v>144</v>
      </c>
      <c r="B52" s="11" t="s">
        <v>226</v>
      </c>
      <c r="C52" s="11" t="s">
        <v>227</v>
      </c>
      <c r="D52" s="11"/>
      <c r="E52" s="4" t="s">
        <v>112</v>
      </c>
      <c r="F52" s="4" t="s">
        <v>112</v>
      </c>
      <c r="G52" s="11"/>
    </row>
    <row r="53" spans="1:7" ht="25.5" x14ac:dyDescent="0.25">
      <c r="A53" s="16" t="s">
        <v>144</v>
      </c>
      <c r="B53" s="11" t="s">
        <v>228</v>
      </c>
      <c r="C53" s="11" t="s">
        <v>229</v>
      </c>
      <c r="D53" s="11"/>
      <c r="E53" s="4" t="s">
        <v>116</v>
      </c>
      <c r="F53" s="4" t="s">
        <v>116</v>
      </c>
      <c r="G53" s="11"/>
    </row>
    <row r="54" spans="1:7" x14ac:dyDescent="0.25">
      <c r="A54" s="17" t="s">
        <v>150</v>
      </c>
      <c r="B54" s="11" t="s">
        <v>230</v>
      </c>
      <c r="C54" s="11" t="s">
        <v>231</v>
      </c>
      <c r="D54" s="11"/>
      <c r="E54" s="4" t="s">
        <v>107</v>
      </c>
      <c r="F54" s="4" t="s">
        <v>107</v>
      </c>
      <c r="G54" s="11"/>
    </row>
    <row r="55" spans="1:7" x14ac:dyDescent="0.25">
      <c r="A55" s="17" t="s">
        <v>150</v>
      </c>
      <c r="B55" s="11" t="s">
        <v>232</v>
      </c>
      <c r="C55" s="11" t="s">
        <v>233</v>
      </c>
      <c r="D55" s="11"/>
      <c r="E55" s="4" t="s">
        <v>107</v>
      </c>
      <c r="F55" s="4" t="s">
        <v>107</v>
      </c>
      <c r="G55" s="11"/>
    </row>
    <row r="56" spans="1:7" ht="38.25" x14ac:dyDescent="0.25">
      <c r="A56" s="17" t="s">
        <v>150</v>
      </c>
      <c r="B56" s="11" t="s">
        <v>234</v>
      </c>
      <c r="C56" s="11" t="s">
        <v>235</v>
      </c>
      <c r="D56" s="11" t="s">
        <v>236</v>
      </c>
      <c r="E56" s="4" t="s">
        <v>112</v>
      </c>
      <c r="F56" s="4" t="s">
        <v>112</v>
      </c>
      <c r="G56" s="11"/>
    </row>
    <row r="57" spans="1:7" x14ac:dyDescent="0.25">
      <c r="A57" s="17" t="s">
        <v>180</v>
      </c>
      <c r="B57" s="11" t="s">
        <v>237</v>
      </c>
      <c r="C57" s="11" t="s">
        <v>238</v>
      </c>
      <c r="D57" s="11"/>
      <c r="E57" s="4" t="s">
        <v>107</v>
      </c>
      <c r="F57" s="4" t="s">
        <v>107</v>
      </c>
      <c r="G57" s="11"/>
    </row>
    <row r="58" spans="1:7" x14ac:dyDescent="0.25">
      <c r="A58" s="17" t="s">
        <v>180</v>
      </c>
      <c r="B58" s="11" t="s">
        <v>239</v>
      </c>
      <c r="C58" s="11" t="s">
        <v>240</v>
      </c>
      <c r="D58" s="11"/>
      <c r="E58" s="4" t="s">
        <v>107</v>
      </c>
      <c r="F58" s="4" t="s">
        <v>107</v>
      </c>
      <c r="G58" s="11"/>
    </row>
    <row r="59" spans="1:7" x14ac:dyDescent="0.25">
      <c r="A59" s="17" t="s">
        <v>155</v>
      </c>
      <c r="B59" s="11" t="s">
        <v>241</v>
      </c>
      <c r="C59" s="11" t="s">
        <v>242</v>
      </c>
      <c r="D59" s="11"/>
      <c r="E59" s="4" t="s">
        <v>107</v>
      </c>
      <c r="F59" s="4" t="s">
        <v>107</v>
      </c>
      <c r="G59" s="11"/>
    </row>
    <row r="60" spans="1:7" x14ac:dyDescent="0.25">
      <c r="A60" s="17" t="s">
        <v>155</v>
      </c>
      <c r="B60" s="11" t="s">
        <v>243</v>
      </c>
      <c r="C60" s="11" t="s">
        <v>244</v>
      </c>
      <c r="D60" s="11"/>
      <c r="E60" s="4" t="s">
        <v>107</v>
      </c>
      <c r="F60" s="4" t="s">
        <v>107</v>
      </c>
      <c r="G60" s="11"/>
    </row>
    <row r="61" spans="1:7" ht="16.5" thickBot="1" x14ac:dyDescent="0.3">
      <c r="A61" s="234" t="s">
        <v>245</v>
      </c>
      <c r="B61" s="235"/>
      <c r="C61" s="4" t="s">
        <v>246</v>
      </c>
      <c r="D61" s="4" t="s">
        <v>120</v>
      </c>
      <c r="E61" s="4" t="s">
        <v>77</v>
      </c>
      <c r="F61" s="4" t="s">
        <v>78</v>
      </c>
      <c r="G61" s="4" t="s">
        <v>121</v>
      </c>
    </row>
    <row r="62" spans="1:7" ht="25.5" x14ac:dyDescent="0.25">
      <c r="A62" s="15" t="s">
        <v>139</v>
      </c>
      <c r="B62" s="11" t="s">
        <v>247</v>
      </c>
      <c r="C62" s="11" t="s">
        <v>248</v>
      </c>
      <c r="D62" s="11"/>
      <c r="E62" s="4" t="s">
        <v>112</v>
      </c>
      <c r="F62" s="4" t="s">
        <v>112</v>
      </c>
      <c r="G62" s="11" t="s">
        <v>225</v>
      </c>
    </row>
    <row r="63" spans="1:7" x14ac:dyDescent="0.25">
      <c r="A63" s="16" t="s">
        <v>144</v>
      </c>
      <c r="B63" s="11" t="s">
        <v>249</v>
      </c>
      <c r="C63" s="11" t="s">
        <v>250</v>
      </c>
      <c r="D63" s="11"/>
      <c r="E63" s="4" t="s">
        <v>112</v>
      </c>
      <c r="F63" s="4" t="s">
        <v>112</v>
      </c>
      <c r="G63" s="11"/>
    </row>
    <row r="64" spans="1:7" ht="25.5" x14ac:dyDescent="0.25">
      <c r="A64" s="16" t="s">
        <v>144</v>
      </c>
      <c r="B64" s="11" t="s">
        <v>251</v>
      </c>
      <c r="C64" s="11" t="s">
        <v>252</v>
      </c>
      <c r="D64" s="11"/>
      <c r="E64" s="4" t="s">
        <v>116</v>
      </c>
      <c r="F64" s="4" t="s">
        <v>116</v>
      </c>
      <c r="G64" s="11"/>
    </row>
    <row r="65" spans="1:7" x14ac:dyDescent="0.25">
      <c r="A65" s="16" t="s">
        <v>144</v>
      </c>
      <c r="B65" s="11" t="s">
        <v>253</v>
      </c>
      <c r="C65" s="11" t="s">
        <v>254</v>
      </c>
      <c r="D65" s="11"/>
      <c r="E65" s="4" t="s">
        <v>116</v>
      </c>
      <c r="F65" s="4" t="s">
        <v>116</v>
      </c>
      <c r="G65" s="11"/>
    </row>
    <row r="66" spans="1:7" x14ac:dyDescent="0.25">
      <c r="A66" s="17" t="s">
        <v>150</v>
      </c>
      <c r="B66" s="11" t="s">
        <v>230</v>
      </c>
      <c r="C66" s="11" t="s">
        <v>255</v>
      </c>
      <c r="D66" s="11"/>
      <c r="E66" s="4" t="s">
        <v>107</v>
      </c>
      <c r="F66" s="4" t="s">
        <v>107</v>
      </c>
      <c r="G66" s="11"/>
    </row>
    <row r="67" spans="1:7" ht="38.25" x14ac:dyDescent="0.25">
      <c r="A67" s="17" t="s">
        <v>150</v>
      </c>
      <c r="B67" s="11" t="s">
        <v>234</v>
      </c>
      <c r="C67" s="11" t="s">
        <v>256</v>
      </c>
      <c r="D67" s="11" t="s">
        <v>257</v>
      </c>
      <c r="E67" s="4" t="s">
        <v>112</v>
      </c>
      <c r="F67" s="4" t="s">
        <v>112</v>
      </c>
      <c r="G67" s="11"/>
    </row>
    <row r="68" spans="1:7" x14ac:dyDescent="0.25">
      <c r="A68" s="17" t="s">
        <v>180</v>
      </c>
      <c r="B68" s="11" t="s">
        <v>258</v>
      </c>
      <c r="C68" s="11" t="s">
        <v>259</v>
      </c>
      <c r="D68" s="11"/>
      <c r="E68" s="4" t="s">
        <v>107</v>
      </c>
      <c r="F68" s="4" t="s">
        <v>107</v>
      </c>
      <c r="G68" s="11"/>
    </row>
    <row r="69" spans="1:7" x14ac:dyDescent="0.25">
      <c r="A69" s="17" t="s">
        <v>155</v>
      </c>
      <c r="B69" s="11" t="s">
        <v>260</v>
      </c>
      <c r="C69" s="11" t="s">
        <v>261</v>
      </c>
      <c r="D69" s="11"/>
      <c r="E69" s="4" t="s">
        <v>107</v>
      </c>
      <c r="F69" s="4" t="s">
        <v>107</v>
      </c>
      <c r="G69" s="11"/>
    </row>
    <row r="70" spans="1:7" ht="16.5" thickBot="1" x14ac:dyDescent="0.3">
      <c r="A70" s="234" t="s">
        <v>262</v>
      </c>
      <c r="B70" s="235"/>
      <c r="C70" s="4" t="s">
        <v>119</v>
      </c>
      <c r="D70" s="4" t="s">
        <v>120</v>
      </c>
      <c r="E70" s="4" t="s">
        <v>77</v>
      </c>
      <c r="F70" s="4" t="s">
        <v>78</v>
      </c>
      <c r="G70" s="4" t="s">
        <v>121</v>
      </c>
    </row>
    <row r="71" spans="1:7" ht="63.75" x14ac:dyDescent="0.25">
      <c r="A71" s="15" t="s">
        <v>139</v>
      </c>
      <c r="B71" s="11" t="s">
        <v>263</v>
      </c>
      <c r="C71" s="11" t="s">
        <v>264</v>
      </c>
      <c r="D71" s="11"/>
      <c r="E71" s="4" t="s">
        <v>112</v>
      </c>
      <c r="F71" s="4" t="s">
        <v>112</v>
      </c>
      <c r="G71" s="11" t="s">
        <v>163</v>
      </c>
    </row>
    <row r="72" spans="1:7" ht="25.5" x14ac:dyDescent="0.25">
      <c r="A72" s="16" t="s">
        <v>144</v>
      </c>
      <c r="B72" s="11" t="s">
        <v>265</v>
      </c>
      <c r="C72" s="11" t="s">
        <v>266</v>
      </c>
      <c r="D72" s="11"/>
      <c r="E72" s="4" t="s">
        <v>112</v>
      </c>
      <c r="F72" s="4" t="s">
        <v>112</v>
      </c>
      <c r="G72" s="11" t="s">
        <v>163</v>
      </c>
    </row>
    <row r="73" spans="1:7" ht="16.5" thickBot="1" x14ac:dyDescent="0.3">
      <c r="A73" s="234" t="s">
        <v>267</v>
      </c>
      <c r="B73" s="235"/>
      <c r="C73" s="4" t="s">
        <v>119</v>
      </c>
      <c r="D73" s="4" t="s">
        <v>120</v>
      </c>
      <c r="E73" s="4" t="s">
        <v>77</v>
      </c>
      <c r="F73" s="4" t="s">
        <v>78</v>
      </c>
      <c r="G73" s="4" t="s">
        <v>121</v>
      </c>
    </row>
    <row r="74" spans="1:7" ht="25.5" x14ac:dyDescent="0.25">
      <c r="A74" s="15" t="s">
        <v>139</v>
      </c>
      <c r="B74" s="11" t="s">
        <v>268</v>
      </c>
      <c r="C74" s="11" t="s">
        <v>269</v>
      </c>
      <c r="D74" s="11"/>
      <c r="E74" s="4" t="s">
        <v>112</v>
      </c>
      <c r="F74" s="4" t="s">
        <v>112</v>
      </c>
      <c r="G74" s="11" t="s">
        <v>163</v>
      </c>
    </row>
    <row r="75" spans="1:7" x14ac:dyDescent="0.25">
      <c r="A75" s="15" t="s">
        <v>139</v>
      </c>
      <c r="B75" s="11" t="s">
        <v>270</v>
      </c>
      <c r="C75" s="11" t="s">
        <v>271</v>
      </c>
      <c r="D75" s="11"/>
      <c r="E75" s="4" t="s">
        <v>112</v>
      </c>
      <c r="F75" s="4" t="s">
        <v>112</v>
      </c>
      <c r="G75" s="11" t="s">
        <v>163</v>
      </c>
    </row>
    <row r="76" spans="1:7" x14ac:dyDescent="0.25">
      <c r="A76" s="15" t="s">
        <v>139</v>
      </c>
      <c r="B76" s="11" t="s">
        <v>272</v>
      </c>
      <c r="C76" s="11" t="s">
        <v>273</v>
      </c>
      <c r="D76" s="11"/>
      <c r="E76" s="4" t="s">
        <v>112</v>
      </c>
      <c r="F76" s="4" t="s">
        <v>112</v>
      </c>
      <c r="G76" s="11" t="s">
        <v>163</v>
      </c>
    </row>
    <row r="77" spans="1:7" ht="51" x14ac:dyDescent="0.25">
      <c r="A77" s="15" t="s">
        <v>139</v>
      </c>
      <c r="B77" s="11" t="s">
        <v>274</v>
      </c>
      <c r="C77" s="11" t="s">
        <v>275</v>
      </c>
      <c r="D77" s="11"/>
      <c r="E77" s="4" t="s">
        <v>112</v>
      </c>
      <c r="F77" s="4" t="s">
        <v>112</v>
      </c>
      <c r="G77" s="11" t="s">
        <v>163</v>
      </c>
    </row>
    <row r="78" spans="1:7" x14ac:dyDescent="0.25">
      <c r="A78" s="16" t="s">
        <v>144</v>
      </c>
      <c r="B78" s="11" t="s">
        <v>276</v>
      </c>
      <c r="C78" s="11" t="s">
        <v>277</v>
      </c>
      <c r="D78" s="11"/>
      <c r="E78" s="4" t="s">
        <v>112</v>
      </c>
      <c r="F78" s="4" t="s">
        <v>112</v>
      </c>
      <c r="G78" s="11" t="s">
        <v>163</v>
      </c>
    </row>
    <row r="79" spans="1:7" ht="25.5" x14ac:dyDescent="0.25">
      <c r="A79" s="16" t="s">
        <v>144</v>
      </c>
      <c r="B79" s="11" t="s">
        <v>278</v>
      </c>
      <c r="C79" s="11" t="s">
        <v>279</v>
      </c>
      <c r="D79" s="11"/>
      <c r="E79" s="4" t="s">
        <v>112</v>
      </c>
      <c r="F79" s="4" t="s">
        <v>112</v>
      </c>
      <c r="G79" s="11" t="s">
        <v>163</v>
      </c>
    </row>
    <row r="80" spans="1:7" ht="25.5" x14ac:dyDescent="0.25">
      <c r="A80" s="16" t="s">
        <v>144</v>
      </c>
      <c r="B80" s="11" t="s">
        <v>280</v>
      </c>
      <c r="C80" s="11" t="s">
        <v>281</v>
      </c>
      <c r="D80" s="11"/>
      <c r="E80" s="4" t="s">
        <v>112</v>
      </c>
      <c r="F80" s="4" t="s">
        <v>112</v>
      </c>
      <c r="G80" s="11" t="s">
        <v>163</v>
      </c>
    </row>
    <row r="81" spans="1:7" ht="38.25" x14ac:dyDescent="0.25">
      <c r="A81" s="16" t="s">
        <v>144</v>
      </c>
      <c r="B81" s="11" t="s">
        <v>282</v>
      </c>
      <c r="C81" s="11" t="s">
        <v>283</v>
      </c>
      <c r="D81" s="11"/>
      <c r="E81" s="4" t="s">
        <v>112</v>
      </c>
      <c r="F81" s="4" t="s">
        <v>112</v>
      </c>
      <c r="G81" s="11" t="s">
        <v>163</v>
      </c>
    </row>
    <row r="82" spans="1:7" ht="89.25" x14ac:dyDescent="0.25">
      <c r="A82" s="16" t="s">
        <v>144</v>
      </c>
      <c r="B82" s="11" t="s">
        <v>284</v>
      </c>
      <c r="C82" s="11" t="s">
        <v>285</v>
      </c>
      <c r="D82" s="11"/>
      <c r="E82" s="4" t="s">
        <v>112</v>
      </c>
      <c r="F82" s="4" t="s">
        <v>112</v>
      </c>
      <c r="G82" s="11" t="s">
        <v>163</v>
      </c>
    </row>
    <row r="83" spans="1:7" ht="16.5" thickBot="1" x14ac:dyDescent="0.3">
      <c r="A83" s="234" t="s">
        <v>286</v>
      </c>
      <c r="B83" s="235"/>
      <c r="C83" s="4" t="s">
        <v>119</v>
      </c>
      <c r="D83" s="4" t="s">
        <v>120</v>
      </c>
      <c r="E83" s="4" t="s">
        <v>77</v>
      </c>
      <c r="F83" s="4" t="s">
        <v>78</v>
      </c>
      <c r="G83" s="4" t="s">
        <v>121</v>
      </c>
    </row>
    <row r="84" spans="1:7" ht="63.75" x14ac:dyDescent="0.25">
      <c r="A84" s="16" t="s">
        <v>144</v>
      </c>
      <c r="B84" s="11" t="s">
        <v>287</v>
      </c>
      <c r="C84" s="11" t="s">
        <v>288</v>
      </c>
      <c r="D84" s="11"/>
      <c r="E84" s="4" t="s">
        <v>112</v>
      </c>
      <c r="F84" s="4" t="s">
        <v>112</v>
      </c>
      <c r="G84" s="11" t="s">
        <v>163</v>
      </c>
    </row>
    <row r="85" spans="1:7" ht="38.25" x14ac:dyDescent="0.25">
      <c r="A85" s="16" t="s">
        <v>144</v>
      </c>
      <c r="B85" s="11" t="s">
        <v>289</v>
      </c>
      <c r="C85" s="11" t="s">
        <v>290</v>
      </c>
      <c r="D85" s="11"/>
      <c r="E85" s="4" t="s">
        <v>112</v>
      </c>
      <c r="F85" s="4" t="s">
        <v>112</v>
      </c>
      <c r="G85" s="11" t="s">
        <v>163</v>
      </c>
    </row>
    <row r="86" spans="1:7" ht="16.5" thickBot="1" x14ac:dyDescent="0.3">
      <c r="A86" s="234" t="s">
        <v>291</v>
      </c>
      <c r="B86" s="235"/>
      <c r="C86" s="4" t="s">
        <v>119</v>
      </c>
      <c r="D86" s="4" t="s">
        <v>120</v>
      </c>
      <c r="E86" s="4" t="s">
        <v>77</v>
      </c>
      <c r="F86" s="4" t="s">
        <v>78</v>
      </c>
      <c r="G86" s="4" t="s">
        <v>121</v>
      </c>
    </row>
    <row r="87" spans="1:7" ht="51" x14ac:dyDescent="0.25">
      <c r="A87" s="16" t="s">
        <v>144</v>
      </c>
      <c r="B87" s="11" t="s">
        <v>292</v>
      </c>
      <c r="C87" s="11" t="s">
        <v>293</v>
      </c>
      <c r="D87" s="11" t="s">
        <v>294</v>
      </c>
      <c r="E87" s="4" t="s">
        <v>112</v>
      </c>
      <c r="F87" s="4" t="s">
        <v>112</v>
      </c>
      <c r="G87" s="11" t="s">
        <v>163</v>
      </c>
    </row>
    <row r="88" spans="1:7" x14ac:dyDescent="0.25">
      <c r="A88" s="16" t="s">
        <v>144</v>
      </c>
      <c r="B88" s="11" t="s">
        <v>295</v>
      </c>
      <c r="C88" s="11" t="s">
        <v>296</v>
      </c>
      <c r="D88" s="11"/>
      <c r="E88" s="4" t="s">
        <v>112</v>
      </c>
      <c r="F88" s="4" t="s">
        <v>112</v>
      </c>
      <c r="G88" s="11" t="s">
        <v>163</v>
      </c>
    </row>
    <row r="89" spans="1:7" ht="38.25" x14ac:dyDescent="0.25">
      <c r="A89" s="16" t="s">
        <v>144</v>
      </c>
      <c r="B89" s="11" t="s">
        <v>297</v>
      </c>
      <c r="C89" s="11" t="s">
        <v>298</v>
      </c>
      <c r="D89" s="11"/>
      <c r="E89" s="4" t="s">
        <v>112</v>
      </c>
      <c r="F89" s="4" t="s">
        <v>112</v>
      </c>
      <c r="G89" s="11" t="s">
        <v>163</v>
      </c>
    </row>
    <row r="90" spans="1:7" ht="16.5" thickBot="1" x14ac:dyDescent="0.3">
      <c r="A90" s="234" t="s">
        <v>299</v>
      </c>
      <c r="B90" s="235"/>
      <c r="C90" s="4" t="s">
        <v>119</v>
      </c>
      <c r="D90" s="4" t="s">
        <v>120</v>
      </c>
      <c r="E90" s="4" t="s">
        <v>77</v>
      </c>
      <c r="F90" s="4" t="s">
        <v>78</v>
      </c>
      <c r="G90" s="4" t="s">
        <v>121</v>
      </c>
    </row>
    <row r="91" spans="1:7" ht="25.5" x14ac:dyDescent="0.25">
      <c r="A91" s="15" t="s">
        <v>139</v>
      </c>
      <c r="B91" s="11" t="s">
        <v>300</v>
      </c>
      <c r="C91" s="11" t="s">
        <v>301</v>
      </c>
      <c r="D91" s="11"/>
      <c r="E91" s="4" t="s">
        <v>112</v>
      </c>
      <c r="F91" s="4" t="s">
        <v>112</v>
      </c>
      <c r="G91" s="11" t="s">
        <v>302</v>
      </c>
    </row>
    <row r="92" spans="1:7" ht="38.25" x14ac:dyDescent="0.25">
      <c r="A92" s="16" t="s">
        <v>144</v>
      </c>
      <c r="B92" s="11" t="s">
        <v>303</v>
      </c>
      <c r="C92" s="11" t="s">
        <v>304</v>
      </c>
      <c r="D92" s="11"/>
      <c r="E92" s="4" t="s">
        <v>116</v>
      </c>
      <c r="F92" s="4" t="s">
        <v>116</v>
      </c>
      <c r="G92" s="11" t="s">
        <v>163</v>
      </c>
    </row>
    <row r="93" spans="1:7" ht="76.5" x14ac:dyDescent="0.25">
      <c r="A93" s="16" t="s">
        <v>144</v>
      </c>
      <c r="B93" s="11" t="s">
        <v>305</v>
      </c>
      <c r="C93" s="11" t="s">
        <v>306</v>
      </c>
      <c r="D93" s="11"/>
      <c r="E93" s="4" t="s">
        <v>112</v>
      </c>
      <c r="F93" s="4" t="s">
        <v>112</v>
      </c>
      <c r="G93" s="11" t="s">
        <v>302</v>
      </c>
    </row>
    <row r="94" spans="1:7" ht="25.5" x14ac:dyDescent="0.25">
      <c r="A94" s="17" t="s">
        <v>150</v>
      </c>
      <c r="B94" s="11" t="s">
        <v>307</v>
      </c>
      <c r="C94" s="11" t="s">
        <v>308</v>
      </c>
      <c r="D94" s="11"/>
      <c r="E94" s="4" t="s">
        <v>116</v>
      </c>
      <c r="F94" s="4" t="s">
        <v>116</v>
      </c>
      <c r="G94" s="11" t="s">
        <v>163</v>
      </c>
    </row>
    <row r="95" spans="1:7" ht="16.5" thickBot="1" x14ac:dyDescent="0.3">
      <c r="A95" s="234" t="s">
        <v>309</v>
      </c>
      <c r="B95" s="235"/>
      <c r="C95" s="4" t="s">
        <v>119</v>
      </c>
      <c r="D95" s="4" t="s">
        <v>120</v>
      </c>
      <c r="E95" s="4" t="s">
        <v>77</v>
      </c>
      <c r="F95" s="4" t="s">
        <v>78</v>
      </c>
      <c r="G95" s="4" t="s">
        <v>121</v>
      </c>
    </row>
    <row r="96" spans="1:7" ht="51" x14ac:dyDescent="0.25">
      <c r="A96" s="15" t="s">
        <v>139</v>
      </c>
      <c r="B96" s="11" t="s">
        <v>310</v>
      </c>
      <c r="C96" s="11" t="s">
        <v>311</v>
      </c>
      <c r="D96" s="11"/>
      <c r="E96" s="4" t="s">
        <v>112</v>
      </c>
      <c r="F96" s="4" t="s">
        <v>112</v>
      </c>
      <c r="G96" s="11" t="s">
        <v>312</v>
      </c>
    </row>
    <row r="97" spans="1:7" ht="63.75" x14ac:dyDescent="0.25">
      <c r="A97" s="15" t="s">
        <v>139</v>
      </c>
      <c r="B97" s="11" t="s">
        <v>313</v>
      </c>
      <c r="C97" s="11" t="s">
        <v>314</v>
      </c>
      <c r="D97" s="11"/>
      <c r="E97" s="4" t="s">
        <v>112</v>
      </c>
      <c r="F97" s="4" t="s">
        <v>112</v>
      </c>
      <c r="G97" s="11" t="s">
        <v>312</v>
      </c>
    </row>
    <row r="98" spans="1:7" ht="76.5" x14ac:dyDescent="0.25">
      <c r="A98" s="16" t="s">
        <v>144</v>
      </c>
      <c r="B98" s="11" t="s">
        <v>315</v>
      </c>
      <c r="C98" s="11" t="s">
        <v>316</v>
      </c>
      <c r="D98" s="11"/>
      <c r="E98" s="4" t="s">
        <v>112</v>
      </c>
      <c r="F98" s="4" t="s">
        <v>112</v>
      </c>
      <c r="G98" s="11" t="s">
        <v>317</v>
      </c>
    </row>
    <row r="99" spans="1:7" ht="38.25" x14ac:dyDescent="0.25">
      <c r="A99" s="16" t="s">
        <v>144</v>
      </c>
      <c r="B99" s="11" t="s">
        <v>318</v>
      </c>
      <c r="C99" s="11" t="s">
        <v>319</v>
      </c>
      <c r="D99" s="11"/>
      <c r="E99" s="4" t="s">
        <v>112</v>
      </c>
      <c r="F99" s="4" t="s">
        <v>112</v>
      </c>
      <c r="G99" s="11" t="s">
        <v>312</v>
      </c>
    </row>
    <row r="100" spans="1:7" ht="51" x14ac:dyDescent="0.25">
      <c r="A100" s="16" t="s">
        <v>144</v>
      </c>
      <c r="B100" s="11" t="s">
        <v>320</v>
      </c>
      <c r="C100" s="11" t="s">
        <v>321</v>
      </c>
      <c r="D100" s="11"/>
      <c r="E100" s="4" t="s">
        <v>112</v>
      </c>
      <c r="F100" s="4" t="s">
        <v>112</v>
      </c>
      <c r="G100" s="11" t="s">
        <v>312</v>
      </c>
    </row>
    <row r="101" spans="1:7" ht="16.5" thickBot="1" x14ac:dyDescent="0.3">
      <c r="A101" s="234" t="s">
        <v>322</v>
      </c>
      <c r="B101" s="235"/>
      <c r="C101" s="4" t="s">
        <v>119</v>
      </c>
      <c r="D101" s="4" t="s">
        <v>120</v>
      </c>
      <c r="E101" s="4" t="s">
        <v>77</v>
      </c>
      <c r="F101" s="4" t="s">
        <v>78</v>
      </c>
      <c r="G101" s="4" t="s">
        <v>121</v>
      </c>
    </row>
    <row r="102" spans="1:7" ht="25.5" x14ac:dyDescent="0.25">
      <c r="A102" s="15" t="s">
        <v>139</v>
      </c>
      <c r="B102" s="11" t="s">
        <v>323</v>
      </c>
      <c r="C102" s="11" t="s">
        <v>324</v>
      </c>
      <c r="D102" s="11"/>
      <c r="E102" s="4" t="s">
        <v>112</v>
      </c>
      <c r="F102" s="4" t="s">
        <v>112</v>
      </c>
      <c r="G102" s="11" t="s">
        <v>325</v>
      </c>
    </row>
    <row r="103" spans="1:7" ht="38.25" x14ac:dyDescent="0.25">
      <c r="A103" s="15" t="s">
        <v>139</v>
      </c>
      <c r="B103" s="11" t="s">
        <v>326</v>
      </c>
      <c r="C103" s="11" t="s">
        <v>327</v>
      </c>
      <c r="D103" s="11"/>
      <c r="E103" s="4" t="s">
        <v>112</v>
      </c>
      <c r="F103" s="4" t="s">
        <v>112</v>
      </c>
      <c r="G103" s="11" t="s">
        <v>325</v>
      </c>
    </row>
    <row r="104" spans="1:7" ht="25.5" x14ac:dyDescent="0.25">
      <c r="A104" s="16" t="s">
        <v>144</v>
      </c>
      <c r="B104" s="11" t="s">
        <v>328</v>
      </c>
      <c r="C104" s="11" t="s">
        <v>329</v>
      </c>
      <c r="D104" s="11"/>
      <c r="E104" s="4" t="s">
        <v>112</v>
      </c>
      <c r="F104" s="4" t="s">
        <v>112</v>
      </c>
      <c r="G104" s="11" t="s">
        <v>325</v>
      </c>
    </row>
    <row r="105" spans="1:7" ht="25.5" x14ac:dyDescent="0.25">
      <c r="A105" s="17" t="s">
        <v>155</v>
      </c>
      <c r="B105" s="11" t="s">
        <v>330</v>
      </c>
      <c r="C105" s="11" t="s">
        <v>331</v>
      </c>
      <c r="D105" s="11"/>
      <c r="E105" s="4" t="s">
        <v>112</v>
      </c>
      <c r="F105" s="4" t="s">
        <v>112</v>
      </c>
      <c r="G105" s="11" t="s">
        <v>325</v>
      </c>
    </row>
    <row r="106" spans="1:7" ht="16.5" thickBot="1" x14ac:dyDescent="0.3">
      <c r="A106" s="234" t="s">
        <v>332</v>
      </c>
      <c r="B106" s="235"/>
      <c r="C106" s="4" t="s">
        <v>119</v>
      </c>
      <c r="D106" s="4" t="s">
        <v>120</v>
      </c>
      <c r="E106" s="4" t="s">
        <v>77</v>
      </c>
      <c r="F106" s="4" t="s">
        <v>78</v>
      </c>
      <c r="G106" s="4" t="s">
        <v>121</v>
      </c>
    </row>
    <row r="107" spans="1:7" ht="25.5" x14ac:dyDescent="0.25">
      <c r="A107" s="15" t="s">
        <v>144</v>
      </c>
      <c r="B107" s="11" t="s">
        <v>333</v>
      </c>
      <c r="C107" s="11" t="s">
        <v>334</v>
      </c>
      <c r="D107" s="11"/>
      <c r="E107" s="4" t="s">
        <v>112</v>
      </c>
      <c r="F107" s="4" t="s">
        <v>112</v>
      </c>
      <c r="G107" s="11" t="s">
        <v>325</v>
      </c>
    </row>
    <row r="108" spans="1:7" ht="25.5" x14ac:dyDescent="0.25">
      <c r="A108" s="17" t="s">
        <v>150</v>
      </c>
      <c r="B108" s="11" t="s">
        <v>335</v>
      </c>
      <c r="C108" s="11" t="s">
        <v>336</v>
      </c>
      <c r="D108" s="11"/>
      <c r="E108" s="4" t="s">
        <v>112</v>
      </c>
      <c r="F108" s="4" t="s">
        <v>112</v>
      </c>
      <c r="G108" s="11" t="s">
        <v>325</v>
      </c>
    </row>
    <row r="109" spans="1:7" ht="16.5" thickBot="1" x14ac:dyDescent="0.3">
      <c r="A109" s="234" t="s">
        <v>337</v>
      </c>
      <c r="B109" s="235"/>
      <c r="C109" s="4" t="s">
        <v>119</v>
      </c>
      <c r="D109" s="4" t="s">
        <v>120</v>
      </c>
      <c r="E109" s="4" t="s">
        <v>77</v>
      </c>
      <c r="F109" s="4" t="s">
        <v>78</v>
      </c>
      <c r="G109" s="4" t="s">
        <v>121</v>
      </c>
    </row>
    <row r="110" spans="1:7" ht="38.25" x14ac:dyDescent="0.25">
      <c r="A110" s="16" t="s">
        <v>144</v>
      </c>
      <c r="B110" s="11" t="s">
        <v>338</v>
      </c>
      <c r="C110" s="11" t="s">
        <v>339</v>
      </c>
      <c r="D110" s="11"/>
      <c r="E110" s="4" t="s">
        <v>112</v>
      </c>
      <c r="F110" s="4" t="s">
        <v>112</v>
      </c>
      <c r="G110" s="11" t="s">
        <v>163</v>
      </c>
    </row>
    <row r="111" spans="1:7" ht="89.25" x14ac:dyDescent="0.25">
      <c r="A111" s="16" t="s">
        <v>144</v>
      </c>
      <c r="B111" s="11" t="s">
        <v>340</v>
      </c>
      <c r="C111" s="11" t="s">
        <v>341</v>
      </c>
      <c r="D111" s="11"/>
      <c r="E111" s="4" t="s">
        <v>112</v>
      </c>
      <c r="F111" s="4" t="s">
        <v>112</v>
      </c>
      <c r="G111" s="11" t="s">
        <v>163</v>
      </c>
    </row>
    <row r="112" spans="1:7" ht="51" x14ac:dyDescent="0.25">
      <c r="A112" s="16" t="s">
        <v>144</v>
      </c>
      <c r="B112" s="11" t="s">
        <v>342</v>
      </c>
      <c r="C112" s="11" t="s">
        <v>343</v>
      </c>
      <c r="D112" s="11"/>
      <c r="E112" s="4" t="s">
        <v>112</v>
      </c>
      <c r="F112" s="4" t="s">
        <v>112</v>
      </c>
      <c r="G112" s="11" t="s">
        <v>163</v>
      </c>
    </row>
    <row r="113" spans="1:7" ht="16.5" thickBot="1" x14ac:dyDescent="0.3">
      <c r="A113" s="234" t="s">
        <v>344</v>
      </c>
      <c r="B113" s="235"/>
      <c r="C113" s="4" t="s">
        <v>119</v>
      </c>
      <c r="D113" s="4" t="s">
        <v>120</v>
      </c>
      <c r="E113" s="4" t="s">
        <v>77</v>
      </c>
      <c r="F113" s="4" t="s">
        <v>78</v>
      </c>
      <c r="G113" s="4" t="s">
        <v>121</v>
      </c>
    </row>
    <row r="114" spans="1:7" ht="127.5" x14ac:dyDescent="0.25">
      <c r="A114" s="16" t="s">
        <v>144</v>
      </c>
      <c r="B114" s="11" t="s">
        <v>345</v>
      </c>
      <c r="C114" s="11" t="s">
        <v>346</v>
      </c>
      <c r="D114" s="11" t="s">
        <v>347</v>
      </c>
      <c r="E114" s="4" t="s">
        <v>112</v>
      </c>
      <c r="F114" s="4" t="s">
        <v>112</v>
      </c>
      <c r="G114" s="11" t="s">
        <v>312</v>
      </c>
    </row>
    <row r="115" spans="1:7" ht="25.5" x14ac:dyDescent="0.25">
      <c r="A115" s="16" t="s">
        <v>144</v>
      </c>
      <c r="B115" s="11" t="s">
        <v>348</v>
      </c>
      <c r="C115" s="11" t="s">
        <v>349</v>
      </c>
      <c r="D115" s="11" t="s">
        <v>350</v>
      </c>
      <c r="E115" s="4" t="s">
        <v>112</v>
      </c>
      <c r="F115" s="4" t="s">
        <v>112</v>
      </c>
      <c r="G115" s="11" t="s">
        <v>163</v>
      </c>
    </row>
    <row r="116" spans="1:7" ht="25.5" x14ac:dyDescent="0.25">
      <c r="A116" s="17" t="s">
        <v>150</v>
      </c>
      <c r="B116" s="11" t="s">
        <v>351</v>
      </c>
      <c r="C116" s="11" t="s">
        <v>352</v>
      </c>
      <c r="D116" s="11"/>
      <c r="E116" s="4" t="s">
        <v>107</v>
      </c>
      <c r="F116" s="4" t="s">
        <v>107</v>
      </c>
      <c r="G116" s="11" t="s">
        <v>163</v>
      </c>
    </row>
    <row r="117" spans="1:7" ht="25.5" x14ac:dyDescent="0.25">
      <c r="A117" s="18" t="s">
        <v>180</v>
      </c>
      <c r="B117" s="11" t="s">
        <v>353</v>
      </c>
      <c r="C117" s="11" t="s">
        <v>354</v>
      </c>
      <c r="D117" s="11"/>
      <c r="E117" s="4" t="s">
        <v>107</v>
      </c>
      <c r="F117" s="4" t="s">
        <v>107</v>
      </c>
      <c r="G117" s="11" t="s">
        <v>163</v>
      </c>
    </row>
    <row r="118" spans="1:7" ht="25.5" x14ac:dyDescent="0.25">
      <c r="A118" s="17" t="s">
        <v>155</v>
      </c>
      <c r="B118" s="11" t="s">
        <v>355</v>
      </c>
      <c r="C118" s="11" t="s">
        <v>356</v>
      </c>
      <c r="D118" s="11"/>
      <c r="E118" s="4" t="s">
        <v>107</v>
      </c>
      <c r="F118" s="4" t="s">
        <v>107</v>
      </c>
      <c r="G118" s="11" t="s">
        <v>163</v>
      </c>
    </row>
    <row r="119" spans="1:7" ht="16.5" thickBot="1" x14ac:dyDescent="0.3">
      <c r="A119" s="234" t="s">
        <v>357</v>
      </c>
      <c r="B119" s="235"/>
      <c r="C119" s="4" t="s">
        <v>358</v>
      </c>
      <c r="D119" s="4" t="s">
        <v>120</v>
      </c>
      <c r="E119" s="4" t="s">
        <v>77</v>
      </c>
      <c r="F119" s="4" t="s">
        <v>78</v>
      </c>
      <c r="G119" s="4" t="s">
        <v>121</v>
      </c>
    </row>
    <row r="120" spans="1:7" x14ac:dyDescent="0.25">
      <c r="A120" s="15" t="s">
        <v>139</v>
      </c>
      <c r="B120" s="11" t="s">
        <v>359</v>
      </c>
      <c r="C120" s="11" t="s">
        <v>360</v>
      </c>
      <c r="D120" s="11"/>
      <c r="E120" s="4" t="s">
        <v>116</v>
      </c>
      <c r="F120" s="4" t="s">
        <v>116</v>
      </c>
      <c r="G120" s="11" t="s">
        <v>163</v>
      </c>
    </row>
    <row r="121" spans="1:7" x14ac:dyDescent="0.25">
      <c r="A121" s="16" t="s">
        <v>144</v>
      </c>
      <c r="B121" s="11" t="s">
        <v>361</v>
      </c>
      <c r="C121" s="11" t="s">
        <v>362</v>
      </c>
      <c r="D121" s="11"/>
      <c r="E121" s="4" t="s">
        <v>116</v>
      </c>
      <c r="F121" s="4" t="s">
        <v>116</v>
      </c>
      <c r="G121" s="11" t="s">
        <v>163</v>
      </c>
    </row>
    <row r="122" spans="1:7" ht="25.5" x14ac:dyDescent="0.25">
      <c r="A122" s="16" t="s">
        <v>144</v>
      </c>
      <c r="B122" s="11" t="s">
        <v>363</v>
      </c>
      <c r="C122" s="11" t="s">
        <v>364</v>
      </c>
      <c r="D122" s="11"/>
      <c r="E122" s="4" t="s">
        <v>116</v>
      </c>
      <c r="F122" s="4" t="s">
        <v>116</v>
      </c>
      <c r="G122" s="11" t="s">
        <v>163</v>
      </c>
    </row>
    <row r="123" spans="1:7" ht="25.5" x14ac:dyDescent="0.25">
      <c r="A123" s="17" t="s">
        <v>150</v>
      </c>
      <c r="B123" s="11" t="s">
        <v>365</v>
      </c>
      <c r="C123" s="11" t="s">
        <v>366</v>
      </c>
      <c r="D123" s="11"/>
      <c r="E123" s="4" t="s">
        <v>116</v>
      </c>
      <c r="F123" s="4" t="s">
        <v>116</v>
      </c>
      <c r="G123" s="11" t="s">
        <v>163</v>
      </c>
    </row>
    <row r="124" spans="1:7" ht="25.5" x14ac:dyDescent="0.25">
      <c r="A124" s="18" t="s">
        <v>180</v>
      </c>
      <c r="B124" s="11" t="s">
        <v>367</v>
      </c>
      <c r="C124" s="11" t="s">
        <v>368</v>
      </c>
      <c r="D124" s="11"/>
      <c r="E124" s="4" t="s">
        <v>116</v>
      </c>
      <c r="F124" s="4" t="s">
        <v>116</v>
      </c>
      <c r="G124" s="11" t="s">
        <v>163</v>
      </c>
    </row>
    <row r="125" spans="1:7" ht="25.5" x14ac:dyDescent="0.25">
      <c r="A125" s="17" t="s">
        <v>155</v>
      </c>
      <c r="B125" s="11" t="s">
        <v>369</v>
      </c>
      <c r="C125" s="11" t="s">
        <v>370</v>
      </c>
      <c r="D125" s="11"/>
      <c r="E125" s="4" t="s">
        <v>116</v>
      </c>
      <c r="F125" s="4" t="s">
        <v>116</v>
      </c>
      <c r="G125" s="11" t="s">
        <v>163</v>
      </c>
    </row>
    <row r="126" spans="1:7" x14ac:dyDescent="0.25">
      <c r="A126" s="17" t="s">
        <v>155</v>
      </c>
      <c r="B126" s="11" t="s">
        <v>371</v>
      </c>
      <c r="C126" s="11" t="s">
        <v>372</v>
      </c>
      <c r="D126" s="11"/>
      <c r="E126" s="4" t="s">
        <v>116</v>
      </c>
      <c r="F126" s="4" t="s">
        <v>116</v>
      </c>
      <c r="G126" s="11" t="s">
        <v>163</v>
      </c>
    </row>
  </sheetData>
  <mergeCells count="18">
    <mergeCell ref="A109:B109"/>
    <mergeCell ref="A70:B70"/>
    <mergeCell ref="A119:B119"/>
    <mergeCell ref="A90:B90"/>
    <mergeCell ref="A101:B101"/>
    <mergeCell ref="A106:B106"/>
    <mergeCell ref="A73:B73"/>
    <mergeCell ref="A113:B113"/>
    <mergeCell ref="A7:B7"/>
    <mergeCell ref="A95:B95"/>
    <mergeCell ref="C2:D6"/>
    <mergeCell ref="A83:B83"/>
    <mergeCell ref="A86:B86"/>
    <mergeCell ref="A13:B13"/>
    <mergeCell ref="A20:B20"/>
    <mergeCell ref="A39:B39"/>
    <mergeCell ref="A50:B50"/>
    <mergeCell ref="A61:B61"/>
  </mergeCells>
  <conditionalFormatting sqref="A73 A75:A78 A80:A85 A89:A99 A101:A104 A106:A107 A119:A251">
    <cfRule type="beginsWith" dxfId="4898" priority="2290" stopIfTrue="1" operator="beginsWith" text="Exceptional">
      <formula>LEFT(A73,LEN("Exceptional"))="Exceptional"</formula>
    </cfRule>
    <cfRule type="beginsWith" dxfId="4897" priority="2291" stopIfTrue="1" operator="beginsWith" text="Professional">
      <formula>LEFT(A73,LEN("Professional"))="Professional"</formula>
    </cfRule>
    <cfRule type="beginsWith" dxfId="4896" priority="2292" stopIfTrue="1" operator="beginsWith" text="Advanced">
      <formula>LEFT(A73,LEN("Advanced"))="Advanced"</formula>
    </cfRule>
    <cfRule type="beginsWith" dxfId="4895" priority="2293" stopIfTrue="1" operator="beginsWith" text="Intermediate">
      <formula>LEFT(A73,LEN("Intermediate"))="Intermediate"</formula>
    </cfRule>
    <cfRule type="beginsWith" dxfId="4894" priority="2294" stopIfTrue="1" operator="beginsWith" text="Basic">
      <formula>LEFT(A73,LEN("Basic"))="Basic"</formula>
    </cfRule>
    <cfRule type="beginsWith" dxfId="4893" priority="2295" stopIfTrue="1" operator="beginsWith" text="Required">
      <formula>LEFT(A73,LEN("Required"))="Required"</formula>
    </cfRule>
    <cfRule type="notContainsBlanks" dxfId="4892" priority="2296" stopIfTrue="1">
      <formula>LEN(TRIM(A73))&gt;0</formula>
    </cfRule>
  </conditionalFormatting>
  <conditionalFormatting sqref="E7 E106 E119 E87:E90 E120:F251 E75:E83 E102:F105 E107:F108 E72:F72 E110:F112 E84:F85 E95:E101 E91:F94 E114:F114">
    <cfRule type="beginsWith" dxfId="4891" priority="2282" stopIfTrue="1" operator="beginsWith" text="Not Applicable">
      <formula>LEFT(E7,LEN("Not Applicable"))="Not Applicable"</formula>
    </cfRule>
    <cfRule type="beginsWith" dxfId="4890" priority="2283" stopIfTrue="1" operator="beginsWith" text="Waived">
      <formula>LEFT(E7,LEN("Waived"))="Waived"</formula>
    </cfRule>
    <cfRule type="beginsWith" dxfId="4889" priority="2285" stopIfTrue="1" operator="beginsWith" text="Pre-Passed">
      <formula>LEFT(E7,LEN("Pre-Passed"))="Pre-Passed"</formula>
    </cfRule>
    <cfRule type="beginsWith" dxfId="4888" priority="2286" stopIfTrue="1" operator="beginsWith" text="Completed">
      <formula>LEFT(E7,LEN("Completed"))="Completed"</formula>
    </cfRule>
    <cfRule type="beginsWith" dxfId="4887" priority="2287" stopIfTrue="1" operator="beginsWith" text="Partial">
      <formula>LEFT(E7,LEN("Partial"))="Partial"</formula>
    </cfRule>
    <cfRule type="beginsWith" dxfId="4886" priority="2288" stopIfTrue="1" operator="beginsWith" text="Missing">
      <formula>LEFT(E7,LEN("Missing"))="Missing"</formula>
    </cfRule>
    <cfRule type="beginsWith" dxfId="4885" priority="2289" stopIfTrue="1" operator="beginsWith" text="Untested">
      <formula>LEFT(E7,LEN("Untested"))="Untested"</formula>
    </cfRule>
    <cfRule type="notContainsBlanks" dxfId="4884" priority="2297" stopIfTrue="1">
      <formula>LEN(TRIM(E7))&gt;0</formula>
    </cfRule>
  </conditionalFormatting>
  <conditionalFormatting sqref="F7">
    <cfRule type="beginsWith" dxfId="4883" priority="1977" stopIfTrue="1" operator="beginsWith" text="Not Applicable">
      <formula>LEFT(F7,LEN("Not Applicable"))="Not Applicable"</formula>
    </cfRule>
    <cfRule type="beginsWith" dxfId="4882" priority="1978" stopIfTrue="1" operator="beginsWith" text="Waived">
      <formula>LEFT(F7,LEN("Waived"))="Waived"</formula>
    </cfRule>
    <cfRule type="beginsWith" dxfId="4881" priority="1979" stopIfTrue="1" operator="beginsWith" text="Pre-Passed">
      <formula>LEFT(F7,LEN("Pre-Passed"))="Pre-Passed"</formula>
    </cfRule>
    <cfRule type="beginsWith" dxfId="4880" priority="1980" stopIfTrue="1" operator="beginsWith" text="Completed">
      <formula>LEFT(F7,LEN("Completed"))="Completed"</formula>
    </cfRule>
    <cfRule type="beginsWith" dxfId="4879" priority="1981" stopIfTrue="1" operator="beginsWith" text="Partial">
      <formula>LEFT(F7,LEN("Partial"))="Partial"</formula>
    </cfRule>
    <cfRule type="beginsWith" dxfId="4878" priority="1982" stopIfTrue="1" operator="beginsWith" text="Missing">
      <formula>LEFT(F7,LEN("Missing"))="Missing"</formula>
    </cfRule>
    <cfRule type="beginsWith" dxfId="4877" priority="1983" stopIfTrue="1" operator="beginsWith" text="Untested">
      <formula>LEFT(F7,LEN("Untested"))="Untested"</formula>
    </cfRule>
    <cfRule type="notContainsBlanks" dxfId="4876" priority="1984" stopIfTrue="1">
      <formula>LEN(TRIM(F7))&gt;0</formula>
    </cfRule>
  </conditionalFormatting>
  <conditionalFormatting sqref="A7">
    <cfRule type="beginsWith" dxfId="4875" priority="1818" stopIfTrue="1" operator="beginsWith" text="Exceptional">
      <formula>LEFT(A7,LEN("Exceptional"))="Exceptional"</formula>
    </cfRule>
    <cfRule type="beginsWith" dxfId="4874" priority="1819" stopIfTrue="1" operator="beginsWith" text="Professional">
      <formula>LEFT(A7,LEN("Professional"))="Professional"</formula>
    </cfRule>
    <cfRule type="beginsWith" dxfId="4873" priority="1820" stopIfTrue="1" operator="beginsWith" text="Advanced">
      <formula>LEFT(A7,LEN("Advanced"))="Advanced"</formula>
    </cfRule>
    <cfRule type="beginsWith" dxfId="4872" priority="1821" stopIfTrue="1" operator="beginsWith" text="Intermediate">
      <formula>LEFT(A7,LEN("Intermediate"))="Intermediate"</formula>
    </cfRule>
    <cfRule type="beginsWith" dxfId="4871" priority="1822" stopIfTrue="1" operator="beginsWith" text="Basic">
      <formula>LEFT(A7,LEN("Basic"))="Basic"</formula>
    </cfRule>
    <cfRule type="beginsWith" dxfId="4870" priority="1823" stopIfTrue="1" operator="beginsWith" text="Required">
      <formula>LEFT(A7,LEN("Required"))="Required"</formula>
    </cfRule>
    <cfRule type="notContainsBlanks" dxfId="4869" priority="1824" stopIfTrue="1">
      <formula>LEN(TRIM(A7))&gt;0</formula>
    </cfRule>
  </conditionalFormatting>
  <conditionalFormatting sqref="A100">
    <cfRule type="beginsWith" dxfId="4868" priority="1765" stopIfTrue="1" operator="beginsWith" text="Exceptional">
      <formula>LEFT(A100,LEN("Exceptional"))="Exceptional"</formula>
    </cfRule>
    <cfRule type="beginsWith" dxfId="4867" priority="1766" stopIfTrue="1" operator="beginsWith" text="Professional">
      <formula>LEFT(A100,LEN("Professional"))="Professional"</formula>
    </cfRule>
    <cfRule type="beginsWith" dxfId="4866" priority="1767" stopIfTrue="1" operator="beginsWith" text="Advanced">
      <formula>LEFT(A100,LEN("Advanced"))="Advanced"</formula>
    </cfRule>
    <cfRule type="beginsWith" dxfId="4865" priority="1768" stopIfTrue="1" operator="beginsWith" text="Intermediate">
      <formula>LEFT(A100,LEN("Intermediate"))="Intermediate"</formula>
    </cfRule>
    <cfRule type="beginsWith" dxfId="4864" priority="1769" stopIfTrue="1" operator="beginsWith" text="Basic">
      <formula>LEFT(A100,LEN("Basic"))="Basic"</formula>
    </cfRule>
    <cfRule type="beginsWith" dxfId="4863" priority="1770" stopIfTrue="1" operator="beginsWith" text="Required">
      <formula>LEFT(A100,LEN("Required"))="Required"</formula>
    </cfRule>
    <cfRule type="notContainsBlanks" dxfId="4862" priority="1771" stopIfTrue="1">
      <formula>LEN(TRIM(A100))&gt;0</formula>
    </cfRule>
  </conditionalFormatting>
  <conditionalFormatting sqref="A86">
    <cfRule type="beginsWith" dxfId="4861" priority="1705" stopIfTrue="1" operator="beginsWith" text="Exceptional">
      <formula>LEFT(A86,LEN("Exceptional"))="Exceptional"</formula>
    </cfRule>
    <cfRule type="beginsWith" dxfId="4860" priority="1706" stopIfTrue="1" operator="beginsWith" text="Professional">
      <formula>LEFT(A86,LEN("Professional"))="Professional"</formula>
    </cfRule>
    <cfRule type="beginsWith" dxfId="4859" priority="1707" stopIfTrue="1" operator="beginsWith" text="Advanced">
      <formula>LEFT(A86,LEN("Advanced"))="Advanced"</formula>
    </cfRule>
    <cfRule type="beginsWith" dxfId="4858" priority="1708" stopIfTrue="1" operator="beginsWith" text="Intermediate">
      <formula>LEFT(A86,LEN("Intermediate"))="Intermediate"</formula>
    </cfRule>
    <cfRule type="beginsWith" dxfId="4857" priority="1709" stopIfTrue="1" operator="beginsWith" text="Basic">
      <formula>LEFT(A86,LEN("Basic"))="Basic"</formula>
    </cfRule>
    <cfRule type="beginsWith" dxfId="4856" priority="1710" stopIfTrue="1" operator="beginsWith" text="Required">
      <formula>LEFT(A86,LEN("Required"))="Required"</formula>
    </cfRule>
    <cfRule type="notContainsBlanks" dxfId="4855" priority="1711" stopIfTrue="1">
      <formula>LEN(TRIM(A86))&gt;0</formula>
    </cfRule>
  </conditionalFormatting>
  <conditionalFormatting sqref="E86">
    <cfRule type="beginsWith" dxfId="4854" priority="1698" stopIfTrue="1" operator="beginsWith" text="Not Applicable">
      <formula>LEFT(E86,LEN("Not Applicable"))="Not Applicable"</formula>
    </cfRule>
    <cfRule type="beginsWith" dxfId="4853" priority="1699" stopIfTrue="1" operator="beginsWith" text="Waived">
      <formula>LEFT(E86,LEN("Waived"))="Waived"</formula>
    </cfRule>
    <cfRule type="beginsWith" dxfId="4852" priority="1700" stopIfTrue="1" operator="beginsWith" text="Pre-Passed">
      <formula>LEFT(E86,LEN("Pre-Passed"))="Pre-Passed"</formula>
    </cfRule>
    <cfRule type="beginsWith" dxfId="4851" priority="1701" stopIfTrue="1" operator="beginsWith" text="Completed">
      <formula>LEFT(E86,LEN("Completed"))="Completed"</formula>
    </cfRule>
    <cfRule type="beginsWith" dxfId="4850" priority="1702" stopIfTrue="1" operator="beginsWith" text="Partial">
      <formula>LEFT(E86,LEN("Partial"))="Partial"</formula>
    </cfRule>
    <cfRule type="beginsWith" dxfId="4849" priority="1703" stopIfTrue="1" operator="beginsWith" text="Missing">
      <formula>LEFT(E86,LEN("Missing"))="Missing"</formula>
    </cfRule>
    <cfRule type="beginsWith" dxfId="4848" priority="1704" stopIfTrue="1" operator="beginsWith" text="Untested">
      <formula>LEFT(E86,LEN("Untested"))="Untested"</formula>
    </cfRule>
    <cfRule type="notContainsBlanks" dxfId="4847" priority="1712" stopIfTrue="1">
      <formula>LEN(TRIM(E86))&gt;0</formula>
    </cfRule>
  </conditionalFormatting>
  <conditionalFormatting sqref="A110">
    <cfRule type="beginsWith" dxfId="4846" priority="1632" stopIfTrue="1" operator="beginsWith" text="Exceptional">
      <formula>LEFT(A110,LEN("Exceptional"))="Exceptional"</formula>
    </cfRule>
    <cfRule type="beginsWith" dxfId="4845" priority="1633" stopIfTrue="1" operator="beginsWith" text="Professional">
      <formula>LEFT(A110,LEN("Professional"))="Professional"</formula>
    </cfRule>
    <cfRule type="beginsWith" dxfId="4844" priority="1634" stopIfTrue="1" operator="beginsWith" text="Advanced">
      <formula>LEFT(A110,LEN("Advanced"))="Advanced"</formula>
    </cfRule>
    <cfRule type="beginsWith" dxfId="4843" priority="1635" stopIfTrue="1" operator="beginsWith" text="Intermediate">
      <formula>LEFT(A110,LEN("Intermediate"))="Intermediate"</formula>
    </cfRule>
    <cfRule type="beginsWith" dxfId="4842" priority="1636" stopIfTrue="1" operator="beginsWith" text="Basic">
      <formula>LEFT(A110,LEN("Basic"))="Basic"</formula>
    </cfRule>
    <cfRule type="beginsWith" dxfId="4841" priority="1637" stopIfTrue="1" operator="beginsWith" text="Required">
      <formula>LEFT(A110,LEN("Required"))="Required"</formula>
    </cfRule>
    <cfRule type="notContainsBlanks" dxfId="4840" priority="1638" stopIfTrue="1">
      <formula>LEN(TRIM(A110))&gt;0</formula>
    </cfRule>
  </conditionalFormatting>
  <conditionalFormatting sqref="A111">
    <cfRule type="beginsWith" dxfId="4839" priority="1625" stopIfTrue="1" operator="beginsWith" text="Exceptional">
      <formula>LEFT(A111,LEN("Exceptional"))="Exceptional"</formula>
    </cfRule>
    <cfRule type="beginsWith" dxfId="4838" priority="1626" stopIfTrue="1" operator="beginsWith" text="Professional">
      <formula>LEFT(A111,LEN("Professional"))="Professional"</formula>
    </cfRule>
    <cfRule type="beginsWith" dxfId="4837" priority="1627" stopIfTrue="1" operator="beginsWith" text="Advanced">
      <formula>LEFT(A111,LEN("Advanced"))="Advanced"</formula>
    </cfRule>
    <cfRule type="beginsWith" dxfId="4836" priority="1628" stopIfTrue="1" operator="beginsWith" text="Intermediate">
      <formula>LEFT(A111,LEN("Intermediate"))="Intermediate"</formula>
    </cfRule>
    <cfRule type="beginsWith" dxfId="4835" priority="1629" stopIfTrue="1" operator="beginsWith" text="Basic">
      <formula>LEFT(A111,LEN("Basic"))="Basic"</formula>
    </cfRule>
    <cfRule type="beginsWith" dxfId="4834" priority="1630" stopIfTrue="1" operator="beginsWith" text="Required">
      <formula>LEFT(A111,LEN("Required"))="Required"</formula>
    </cfRule>
    <cfRule type="notContainsBlanks" dxfId="4833" priority="1631" stopIfTrue="1">
      <formula>LEN(TRIM(A111))&gt;0</formula>
    </cfRule>
  </conditionalFormatting>
  <conditionalFormatting sqref="A112">
    <cfRule type="beginsWith" dxfId="4832" priority="1604" stopIfTrue="1" operator="beginsWith" text="Exceptional">
      <formula>LEFT(A112,LEN("Exceptional"))="Exceptional"</formula>
    </cfRule>
    <cfRule type="beginsWith" dxfId="4831" priority="1605" stopIfTrue="1" operator="beginsWith" text="Professional">
      <formula>LEFT(A112,LEN("Professional"))="Professional"</formula>
    </cfRule>
    <cfRule type="beginsWith" dxfId="4830" priority="1606" stopIfTrue="1" operator="beginsWith" text="Advanced">
      <formula>LEFT(A112,LEN("Advanced"))="Advanced"</formula>
    </cfRule>
    <cfRule type="beginsWith" dxfId="4829" priority="1607" stopIfTrue="1" operator="beginsWith" text="Intermediate">
      <formula>LEFT(A112,LEN("Intermediate"))="Intermediate"</formula>
    </cfRule>
    <cfRule type="beginsWith" dxfId="4828" priority="1608" stopIfTrue="1" operator="beginsWith" text="Basic">
      <formula>LEFT(A112,LEN("Basic"))="Basic"</formula>
    </cfRule>
    <cfRule type="beginsWith" dxfId="4827" priority="1609" stopIfTrue="1" operator="beginsWith" text="Required">
      <formula>LEFT(A112,LEN("Required"))="Required"</formula>
    </cfRule>
    <cfRule type="notContainsBlanks" dxfId="4826" priority="1610" stopIfTrue="1">
      <formula>LEN(TRIM(A112))&gt;0</formula>
    </cfRule>
  </conditionalFormatting>
  <conditionalFormatting sqref="E73">
    <cfRule type="beginsWith" dxfId="4825" priority="1467" stopIfTrue="1" operator="beginsWith" text="Not Applicable">
      <formula>LEFT(E73,LEN("Not Applicable"))="Not Applicable"</formula>
    </cfRule>
    <cfRule type="beginsWith" dxfId="4824" priority="1468" stopIfTrue="1" operator="beginsWith" text="Waived">
      <formula>LEFT(E73,LEN("Waived"))="Waived"</formula>
    </cfRule>
    <cfRule type="beginsWith" dxfId="4823" priority="1469" stopIfTrue="1" operator="beginsWith" text="Pre-Passed">
      <formula>LEFT(E73,LEN("Pre-Passed"))="Pre-Passed"</formula>
    </cfRule>
    <cfRule type="beginsWith" dxfId="4822" priority="1470" stopIfTrue="1" operator="beginsWith" text="Completed">
      <formula>LEFT(E73,LEN("Completed"))="Completed"</formula>
    </cfRule>
    <cfRule type="beginsWith" dxfId="4821" priority="1471" stopIfTrue="1" operator="beginsWith" text="Partial">
      <formula>LEFT(E73,LEN("Partial"))="Partial"</formula>
    </cfRule>
    <cfRule type="beginsWith" dxfId="4820" priority="1472" stopIfTrue="1" operator="beginsWith" text="Missing">
      <formula>LEFT(E73,LEN("Missing"))="Missing"</formula>
    </cfRule>
    <cfRule type="beginsWith" dxfId="4819" priority="1473" stopIfTrue="1" operator="beginsWith" text="Untested">
      <formula>LEFT(E73,LEN("Untested"))="Untested"</formula>
    </cfRule>
    <cfRule type="notContainsBlanks" dxfId="4818" priority="1481" stopIfTrue="1">
      <formula>LEN(TRIM(E73))&gt;0</formula>
    </cfRule>
  </conditionalFormatting>
  <conditionalFormatting sqref="A113 A115">
    <cfRule type="beginsWith" dxfId="4817" priority="1422" stopIfTrue="1" operator="beginsWith" text="Exceptional">
      <formula>LEFT(A113,LEN("Exceptional"))="Exceptional"</formula>
    </cfRule>
    <cfRule type="beginsWith" dxfId="4816" priority="1423" stopIfTrue="1" operator="beginsWith" text="Professional">
      <formula>LEFT(A113,LEN("Professional"))="Professional"</formula>
    </cfRule>
    <cfRule type="beginsWith" dxfId="4815" priority="1424" stopIfTrue="1" operator="beginsWith" text="Advanced">
      <formula>LEFT(A113,LEN("Advanced"))="Advanced"</formula>
    </cfRule>
    <cfRule type="beginsWith" dxfId="4814" priority="1425" stopIfTrue="1" operator="beginsWith" text="Intermediate">
      <formula>LEFT(A113,LEN("Intermediate"))="Intermediate"</formula>
    </cfRule>
    <cfRule type="beginsWith" dxfId="4813" priority="1426" stopIfTrue="1" operator="beginsWith" text="Basic">
      <formula>LEFT(A113,LEN("Basic"))="Basic"</formula>
    </cfRule>
    <cfRule type="beginsWith" dxfId="4812" priority="1427" stopIfTrue="1" operator="beginsWith" text="Required">
      <formula>LEFT(A113,LEN("Required"))="Required"</formula>
    </cfRule>
    <cfRule type="notContainsBlanks" dxfId="4811" priority="1428" stopIfTrue="1">
      <formula>LEN(TRIM(A113))&gt;0</formula>
    </cfRule>
  </conditionalFormatting>
  <conditionalFormatting sqref="E113 E116:E118 E115:F115">
    <cfRule type="beginsWith" dxfId="4810" priority="1415" stopIfTrue="1" operator="beginsWith" text="Not Applicable">
      <formula>LEFT(E113,LEN("Not Applicable"))="Not Applicable"</formula>
    </cfRule>
    <cfRule type="beginsWith" dxfId="4809" priority="1416" stopIfTrue="1" operator="beginsWith" text="Waived">
      <formula>LEFT(E113,LEN("Waived"))="Waived"</formula>
    </cfRule>
    <cfRule type="beginsWith" dxfId="4808" priority="1417" stopIfTrue="1" operator="beginsWith" text="Pre-Passed">
      <formula>LEFT(E113,LEN("Pre-Passed"))="Pre-Passed"</formula>
    </cfRule>
    <cfRule type="beginsWith" dxfId="4807" priority="1418" stopIfTrue="1" operator="beginsWith" text="Completed">
      <formula>LEFT(E113,LEN("Completed"))="Completed"</formula>
    </cfRule>
    <cfRule type="beginsWith" dxfId="4806" priority="1419" stopIfTrue="1" operator="beginsWith" text="Partial">
      <formula>LEFT(E113,LEN("Partial"))="Partial"</formula>
    </cfRule>
    <cfRule type="beginsWith" dxfId="4805" priority="1420" stopIfTrue="1" operator="beginsWith" text="Missing">
      <formula>LEFT(E113,LEN("Missing"))="Missing"</formula>
    </cfRule>
    <cfRule type="beginsWith" dxfId="4804" priority="1421" stopIfTrue="1" operator="beginsWith" text="Untested">
      <formula>LEFT(E113,LEN("Untested"))="Untested"</formula>
    </cfRule>
    <cfRule type="notContainsBlanks" dxfId="4803" priority="1429" stopIfTrue="1">
      <formula>LEN(TRIM(E113))&gt;0</formula>
    </cfRule>
  </conditionalFormatting>
  <conditionalFormatting sqref="A116">
    <cfRule type="beginsWith" dxfId="4802" priority="1378" stopIfTrue="1" operator="beginsWith" text="Exceptional">
      <formula>LEFT(A116,LEN("Exceptional"))="Exceptional"</formula>
    </cfRule>
    <cfRule type="beginsWith" dxfId="4801" priority="1379" stopIfTrue="1" operator="beginsWith" text="Professional">
      <formula>LEFT(A116,LEN("Professional"))="Professional"</formula>
    </cfRule>
    <cfRule type="beginsWith" dxfId="4800" priority="1380" stopIfTrue="1" operator="beginsWith" text="Advanced">
      <formula>LEFT(A116,LEN("Advanced"))="Advanced"</formula>
    </cfRule>
    <cfRule type="beginsWith" dxfId="4799" priority="1381" stopIfTrue="1" operator="beginsWith" text="Intermediate">
      <formula>LEFT(A116,LEN("Intermediate"))="Intermediate"</formula>
    </cfRule>
    <cfRule type="beginsWith" dxfId="4798" priority="1382" stopIfTrue="1" operator="beginsWith" text="Basic">
      <formula>LEFT(A116,LEN("Basic"))="Basic"</formula>
    </cfRule>
    <cfRule type="beginsWith" dxfId="4797" priority="1383" stopIfTrue="1" operator="beginsWith" text="Required">
      <formula>LEFT(A116,LEN("Required"))="Required"</formula>
    </cfRule>
    <cfRule type="notContainsBlanks" dxfId="4796" priority="1384" stopIfTrue="1">
      <formula>LEN(TRIM(A116))&gt;0</formula>
    </cfRule>
  </conditionalFormatting>
  <conditionalFormatting sqref="A118">
    <cfRule type="beginsWith" dxfId="4795" priority="1313" stopIfTrue="1" operator="beginsWith" text="Exceptional">
      <formula>LEFT(A118,LEN("Exceptional"))="Exceptional"</formula>
    </cfRule>
    <cfRule type="beginsWith" dxfId="4794" priority="1314" stopIfTrue="1" operator="beginsWith" text="Professional">
      <formula>LEFT(A118,LEN("Professional"))="Professional"</formula>
    </cfRule>
    <cfRule type="beginsWith" dxfId="4793" priority="1315" stopIfTrue="1" operator="beginsWith" text="Advanced">
      <formula>LEFT(A118,LEN("Advanced"))="Advanced"</formula>
    </cfRule>
    <cfRule type="beginsWith" dxfId="4792" priority="1316" stopIfTrue="1" operator="beginsWith" text="Intermediate">
      <formula>LEFT(A118,LEN("Intermediate"))="Intermediate"</formula>
    </cfRule>
    <cfRule type="beginsWith" dxfId="4791" priority="1317" stopIfTrue="1" operator="beginsWith" text="Basic">
      <formula>LEFT(A118,LEN("Basic"))="Basic"</formula>
    </cfRule>
    <cfRule type="beginsWith" dxfId="4790" priority="1318" stopIfTrue="1" operator="beginsWith" text="Required">
      <formula>LEFT(A118,LEN("Required"))="Required"</formula>
    </cfRule>
    <cfRule type="notContainsBlanks" dxfId="4789" priority="1319" stopIfTrue="1">
      <formula>LEN(TRIM(A118))&gt;0</formula>
    </cfRule>
  </conditionalFormatting>
  <conditionalFormatting sqref="A117">
    <cfRule type="beginsWith" dxfId="4788" priority="1306" stopIfTrue="1" operator="beginsWith" text="Innovative">
      <formula>LEFT(A117,LEN("Innovative"))="Innovative"</formula>
    </cfRule>
    <cfRule type="beginsWith" dxfId="4787" priority="1307" stopIfTrue="1" operator="beginsWith" text="Professional">
      <formula>LEFT(A117,LEN("Professional"))="Professional"</formula>
    </cfRule>
    <cfRule type="beginsWith" dxfId="4786" priority="1308" stopIfTrue="1" operator="beginsWith" text="Advanced">
      <formula>LEFT(A117,LEN("Advanced"))="Advanced"</formula>
    </cfRule>
    <cfRule type="beginsWith" dxfId="4785" priority="1309" stopIfTrue="1" operator="beginsWith" text="Intermediate">
      <formula>LEFT(A117,LEN("Intermediate"))="Intermediate"</formula>
    </cfRule>
    <cfRule type="beginsWith" dxfId="4784" priority="1310" stopIfTrue="1" operator="beginsWith" text="Basic">
      <formula>LEFT(A117,LEN("Basic"))="Basic"</formula>
    </cfRule>
    <cfRule type="beginsWith" dxfId="4783" priority="1311" stopIfTrue="1" operator="beginsWith" text="Required">
      <formula>LEFT(A117,LEN("Required"))="Required"</formula>
    </cfRule>
    <cfRule type="notContainsBlanks" dxfId="4782" priority="1312" stopIfTrue="1">
      <formula>LEN(TRIM(A117))&gt;0</formula>
    </cfRule>
  </conditionalFormatting>
  <conditionalFormatting sqref="A109">
    <cfRule type="beginsWith" dxfId="4781" priority="1263" stopIfTrue="1" operator="beginsWith" text="Exceptional">
      <formula>LEFT(A109,LEN("Exceptional"))="Exceptional"</formula>
    </cfRule>
    <cfRule type="beginsWith" dxfId="4780" priority="1264" stopIfTrue="1" operator="beginsWith" text="Professional">
      <formula>LEFT(A109,LEN("Professional"))="Professional"</formula>
    </cfRule>
    <cfRule type="beginsWith" dxfId="4779" priority="1265" stopIfTrue="1" operator="beginsWith" text="Advanced">
      <formula>LEFT(A109,LEN("Advanced"))="Advanced"</formula>
    </cfRule>
    <cfRule type="beginsWith" dxfId="4778" priority="1266" stopIfTrue="1" operator="beginsWith" text="Intermediate">
      <formula>LEFT(A109,LEN("Intermediate"))="Intermediate"</formula>
    </cfRule>
    <cfRule type="beginsWith" dxfId="4777" priority="1267" stopIfTrue="1" operator="beginsWith" text="Basic">
      <formula>LEFT(A109,LEN("Basic"))="Basic"</formula>
    </cfRule>
    <cfRule type="beginsWith" dxfId="4776" priority="1268" stopIfTrue="1" operator="beginsWith" text="Required">
      <formula>LEFT(A109,LEN("Required"))="Required"</formula>
    </cfRule>
    <cfRule type="notContainsBlanks" dxfId="4775" priority="1269" stopIfTrue="1">
      <formula>LEN(TRIM(A109))&gt;0</formula>
    </cfRule>
  </conditionalFormatting>
  <conditionalFormatting sqref="E109">
    <cfRule type="beginsWith" dxfId="4774" priority="1256" stopIfTrue="1" operator="beginsWith" text="Not Applicable">
      <formula>LEFT(E109,LEN("Not Applicable"))="Not Applicable"</formula>
    </cfRule>
    <cfRule type="beginsWith" dxfId="4773" priority="1257" stopIfTrue="1" operator="beginsWith" text="Waived">
      <formula>LEFT(E109,LEN("Waived"))="Waived"</formula>
    </cfRule>
    <cfRule type="beginsWith" dxfId="4772" priority="1258" stopIfTrue="1" operator="beginsWith" text="Pre-Passed">
      <formula>LEFT(E109,LEN("Pre-Passed"))="Pre-Passed"</formula>
    </cfRule>
    <cfRule type="beginsWith" dxfId="4771" priority="1259" stopIfTrue="1" operator="beginsWith" text="Completed">
      <formula>LEFT(E109,LEN("Completed"))="Completed"</formula>
    </cfRule>
    <cfRule type="beginsWith" dxfId="4770" priority="1260" stopIfTrue="1" operator="beginsWith" text="Partial">
      <formula>LEFT(E109,LEN("Partial"))="Partial"</formula>
    </cfRule>
    <cfRule type="beginsWith" dxfId="4769" priority="1261" stopIfTrue="1" operator="beginsWith" text="Missing">
      <formula>LEFT(E109,LEN("Missing"))="Missing"</formula>
    </cfRule>
    <cfRule type="beginsWith" dxfId="4768" priority="1262" stopIfTrue="1" operator="beginsWith" text="Untested">
      <formula>LEFT(E109,LEN("Untested"))="Untested"</formula>
    </cfRule>
    <cfRule type="notContainsBlanks" dxfId="4767" priority="1270" stopIfTrue="1">
      <formula>LEN(TRIM(E109))&gt;0</formula>
    </cfRule>
  </conditionalFormatting>
  <conditionalFormatting sqref="A74">
    <cfRule type="beginsWith" dxfId="4766" priority="1240" stopIfTrue="1" operator="beginsWith" text="Exceptional">
      <formula>LEFT(A74,LEN("Exceptional"))="Exceptional"</formula>
    </cfRule>
    <cfRule type="beginsWith" dxfId="4765" priority="1241" stopIfTrue="1" operator="beginsWith" text="Professional">
      <formula>LEFT(A74,LEN("Professional"))="Professional"</formula>
    </cfRule>
    <cfRule type="beginsWith" dxfId="4764" priority="1242" stopIfTrue="1" operator="beginsWith" text="Advanced">
      <formula>LEFT(A74,LEN("Advanced"))="Advanced"</formula>
    </cfRule>
    <cfRule type="beginsWith" dxfId="4763" priority="1243" stopIfTrue="1" operator="beginsWith" text="Intermediate">
      <formula>LEFT(A74,LEN("Intermediate"))="Intermediate"</formula>
    </cfRule>
    <cfRule type="beginsWith" dxfId="4762" priority="1244" stopIfTrue="1" operator="beginsWith" text="Basic">
      <formula>LEFT(A74,LEN("Basic"))="Basic"</formula>
    </cfRule>
    <cfRule type="beginsWith" dxfId="4761" priority="1245" stopIfTrue="1" operator="beginsWith" text="Required">
      <formula>LEFT(A74,LEN("Required"))="Required"</formula>
    </cfRule>
    <cfRule type="notContainsBlanks" dxfId="4760" priority="1246" stopIfTrue="1">
      <formula>LEN(TRIM(A74))&gt;0</formula>
    </cfRule>
  </conditionalFormatting>
  <conditionalFormatting sqref="E74:F74">
    <cfRule type="beginsWith" dxfId="4759" priority="1233" stopIfTrue="1" operator="beginsWith" text="Not Applicable">
      <formula>LEFT(E74,LEN("Not Applicable"))="Not Applicable"</formula>
    </cfRule>
    <cfRule type="beginsWith" dxfId="4758" priority="1234" stopIfTrue="1" operator="beginsWith" text="Waived">
      <formula>LEFT(E74,LEN("Waived"))="Waived"</formula>
    </cfRule>
    <cfRule type="beginsWith" dxfId="4757" priority="1235" stopIfTrue="1" operator="beginsWith" text="Pre-Passed">
      <formula>LEFT(E74,LEN("Pre-Passed"))="Pre-Passed"</formula>
    </cfRule>
    <cfRule type="beginsWith" dxfId="4756" priority="1236" stopIfTrue="1" operator="beginsWith" text="Completed">
      <formula>LEFT(E74,LEN("Completed"))="Completed"</formula>
    </cfRule>
    <cfRule type="beginsWith" dxfId="4755" priority="1237" stopIfTrue="1" operator="beginsWith" text="Partial">
      <formula>LEFT(E74,LEN("Partial"))="Partial"</formula>
    </cfRule>
    <cfRule type="beginsWith" dxfId="4754" priority="1238" stopIfTrue="1" operator="beginsWith" text="Missing">
      <formula>LEFT(E74,LEN("Missing"))="Missing"</formula>
    </cfRule>
    <cfRule type="beginsWith" dxfId="4753" priority="1239" stopIfTrue="1" operator="beginsWith" text="Untested">
      <formula>LEFT(E74,LEN("Untested"))="Untested"</formula>
    </cfRule>
    <cfRule type="notContainsBlanks" dxfId="4752" priority="1247" stopIfTrue="1">
      <formula>LEN(TRIM(E74))&gt;0</formula>
    </cfRule>
  </conditionalFormatting>
  <conditionalFormatting sqref="A70">
    <cfRule type="beginsWith" dxfId="4751" priority="1183" stopIfTrue="1" operator="beginsWith" text="Exceptional">
      <formula>LEFT(A70,LEN("Exceptional"))="Exceptional"</formula>
    </cfRule>
    <cfRule type="beginsWith" dxfId="4750" priority="1184" stopIfTrue="1" operator="beginsWith" text="Professional">
      <formula>LEFT(A70,LEN("Professional"))="Professional"</formula>
    </cfRule>
    <cfRule type="beginsWith" dxfId="4749" priority="1185" stopIfTrue="1" operator="beginsWith" text="Advanced">
      <formula>LEFT(A70,LEN("Advanced"))="Advanced"</formula>
    </cfRule>
    <cfRule type="beginsWith" dxfId="4748" priority="1186" stopIfTrue="1" operator="beginsWith" text="Intermediate">
      <formula>LEFT(A70,LEN("Intermediate"))="Intermediate"</formula>
    </cfRule>
    <cfRule type="beginsWith" dxfId="4747" priority="1187" stopIfTrue="1" operator="beginsWith" text="Basic">
      <formula>LEFT(A70,LEN("Basic"))="Basic"</formula>
    </cfRule>
    <cfRule type="beginsWith" dxfId="4746" priority="1188" stopIfTrue="1" operator="beginsWith" text="Required">
      <formula>LEFT(A70,LEN("Required"))="Required"</formula>
    </cfRule>
    <cfRule type="notContainsBlanks" dxfId="4745" priority="1189" stopIfTrue="1">
      <formula>LEN(TRIM(A70))&gt;0</formula>
    </cfRule>
  </conditionalFormatting>
  <conditionalFormatting sqref="E70">
    <cfRule type="beginsWith" dxfId="4744" priority="1175" stopIfTrue="1" operator="beginsWith" text="Not Applicable">
      <formula>LEFT(E70,LEN("Not Applicable"))="Not Applicable"</formula>
    </cfRule>
    <cfRule type="beginsWith" dxfId="4743" priority="1176" stopIfTrue="1" operator="beginsWith" text="Waived">
      <formula>LEFT(E70,LEN("Waived"))="Waived"</formula>
    </cfRule>
    <cfRule type="beginsWith" dxfId="4742" priority="1177" stopIfTrue="1" operator="beginsWith" text="Pre-Passed">
      <formula>LEFT(E70,LEN("Pre-Passed"))="Pre-Passed"</formula>
    </cfRule>
    <cfRule type="beginsWith" dxfId="4741" priority="1178" stopIfTrue="1" operator="beginsWith" text="Completed">
      <formula>LEFT(E70,LEN("Completed"))="Completed"</formula>
    </cfRule>
    <cfRule type="beginsWith" dxfId="4740" priority="1179" stopIfTrue="1" operator="beginsWith" text="Partial">
      <formula>LEFT(E70,LEN("Partial"))="Partial"</formula>
    </cfRule>
    <cfRule type="beginsWith" dxfId="4739" priority="1180" stopIfTrue="1" operator="beginsWith" text="Missing">
      <formula>LEFT(E70,LEN("Missing"))="Missing"</formula>
    </cfRule>
    <cfRule type="beginsWith" dxfId="4738" priority="1181" stopIfTrue="1" operator="beginsWith" text="Untested">
      <formula>LEFT(E70,LEN("Untested"))="Untested"</formula>
    </cfRule>
    <cfRule type="notContainsBlanks" dxfId="4737" priority="1182" stopIfTrue="1">
      <formula>LEN(TRIM(E70))&gt;0</formula>
    </cfRule>
  </conditionalFormatting>
  <conditionalFormatting sqref="A71">
    <cfRule type="beginsWith" dxfId="4736" priority="1159" stopIfTrue="1" operator="beginsWith" text="Exceptional">
      <formula>LEFT(A71,LEN("Exceptional"))="Exceptional"</formula>
    </cfRule>
    <cfRule type="beginsWith" dxfId="4735" priority="1160" stopIfTrue="1" operator="beginsWith" text="Professional">
      <formula>LEFT(A71,LEN("Professional"))="Professional"</formula>
    </cfRule>
    <cfRule type="beginsWith" dxfId="4734" priority="1161" stopIfTrue="1" operator="beginsWith" text="Advanced">
      <formula>LEFT(A71,LEN("Advanced"))="Advanced"</formula>
    </cfRule>
    <cfRule type="beginsWith" dxfId="4733" priority="1162" stopIfTrue="1" operator="beginsWith" text="Intermediate">
      <formula>LEFT(A71,LEN("Intermediate"))="Intermediate"</formula>
    </cfRule>
    <cfRule type="beginsWith" dxfId="4732" priority="1163" stopIfTrue="1" operator="beginsWith" text="Basic">
      <formula>LEFT(A71,LEN("Basic"))="Basic"</formula>
    </cfRule>
    <cfRule type="beginsWith" dxfId="4731" priority="1164" stopIfTrue="1" operator="beginsWith" text="Required">
      <formula>LEFT(A71,LEN("Required"))="Required"</formula>
    </cfRule>
    <cfRule type="notContainsBlanks" dxfId="4730" priority="1165" stopIfTrue="1">
      <formula>LEN(TRIM(A71))&gt;0</formula>
    </cfRule>
  </conditionalFormatting>
  <conditionalFormatting sqref="E71">
    <cfRule type="beginsWith" dxfId="4729" priority="1152" stopIfTrue="1" operator="beginsWith" text="Not Applicable">
      <formula>LEFT(E71,LEN("Not Applicable"))="Not Applicable"</formula>
    </cfRule>
    <cfRule type="beginsWith" dxfId="4728" priority="1153" stopIfTrue="1" operator="beginsWith" text="Waived">
      <formula>LEFT(E71,LEN("Waived"))="Waived"</formula>
    </cfRule>
    <cfRule type="beginsWith" dxfId="4727" priority="1154" stopIfTrue="1" operator="beginsWith" text="Pre-Passed">
      <formula>LEFT(E71,LEN("Pre-Passed"))="Pre-Passed"</formula>
    </cfRule>
    <cfRule type="beginsWith" dxfId="4726" priority="1155" stopIfTrue="1" operator="beginsWith" text="Completed">
      <formula>LEFT(E71,LEN("Completed"))="Completed"</formula>
    </cfRule>
    <cfRule type="beginsWith" dxfId="4725" priority="1156" stopIfTrue="1" operator="beginsWith" text="Partial">
      <formula>LEFT(E71,LEN("Partial"))="Partial"</formula>
    </cfRule>
    <cfRule type="beginsWith" dxfId="4724" priority="1157" stopIfTrue="1" operator="beginsWith" text="Missing">
      <formula>LEFT(E71,LEN("Missing"))="Missing"</formula>
    </cfRule>
    <cfRule type="beginsWith" dxfId="4723" priority="1158" stopIfTrue="1" operator="beginsWith" text="Untested">
      <formula>LEFT(E71,LEN("Untested"))="Untested"</formula>
    </cfRule>
    <cfRule type="notContainsBlanks" dxfId="4722" priority="1166" stopIfTrue="1">
      <formula>LEN(TRIM(E71))&gt;0</formula>
    </cfRule>
  </conditionalFormatting>
  <conditionalFormatting sqref="A21:A22 A14">
    <cfRule type="beginsWith" dxfId="4721" priority="1144" stopIfTrue="1" operator="beginsWith" text="Exceptional">
      <formula>LEFT(A14,LEN("Exceptional"))="Exceptional"</formula>
    </cfRule>
    <cfRule type="beginsWith" dxfId="4720" priority="1145" stopIfTrue="1" operator="beginsWith" text="Professional">
      <formula>LEFT(A14,LEN("Professional"))="Professional"</formula>
    </cfRule>
    <cfRule type="beginsWith" dxfId="4719" priority="1146" stopIfTrue="1" operator="beginsWith" text="Advanced">
      <formula>LEFT(A14,LEN("Advanced"))="Advanced"</formula>
    </cfRule>
    <cfRule type="beginsWith" dxfId="4718" priority="1147" stopIfTrue="1" operator="beginsWith" text="Intermediate">
      <formula>LEFT(A14,LEN("Intermediate"))="Intermediate"</formula>
    </cfRule>
    <cfRule type="beginsWith" dxfId="4717" priority="1148" stopIfTrue="1" operator="beginsWith" text="Basic">
      <formula>LEFT(A14,LEN("Basic"))="Basic"</formula>
    </cfRule>
    <cfRule type="beginsWith" dxfId="4716" priority="1149" stopIfTrue="1" operator="beginsWith" text="Required">
      <formula>LEFT(A14,LEN("Required"))="Required"</formula>
    </cfRule>
    <cfRule type="notContainsBlanks" dxfId="4715" priority="1150" stopIfTrue="1">
      <formula>LEN(TRIM(A14))&gt;0</formula>
    </cfRule>
  </conditionalFormatting>
  <conditionalFormatting sqref="E13">
    <cfRule type="beginsWith" dxfId="4714" priority="1137" stopIfTrue="1" operator="beginsWith" text="Not Applicable">
      <formula>LEFT(E13,LEN("Not Applicable"))="Not Applicable"</formula>
    </cfRule>
    <cfRule type="beginsWith" dxfId="4713" priority="1138" stopIfTrue="1" operator="beginsWith" text="Waived">
      <formula>LEFT(E13,LEN("Waived"))="Waived"</formula>
    </cfRule>
    <cfRule type="beginsWith" dxfId="4712" priority="1139" stopIfTrue="1" operator="beginsWith" text="Pre-Passed">
      <formula>LEFT(E13,LEN("Pre-Passed"))="Pre-Passed"</formula>
    </cfRule>
    <cfRule type="beginsWith" dxfId="4711" priority="1140" stopIfTrue="1" operator="beginsWith" text="Completed">
      <formula>LEFT(E13,LEN("Completed"))="Completed"</formula>
    </cfRule>
    <cfRule type="beginsWith" dxfId="4710" priority="1141" stopIfTrue="1" operator="beginsWith" text="Partial">
      <formula>LEFT(E13,LEN("Partial"))="Partial"</formula>
    </cfRule>
    <cfRule type="beginsWith" dxfId="4709" priority="1142" stopIfTrue="1" operator="beginsWith" text="Missing">
      <formula>LEFT(E13,LEN("Missing"))="Missing"</formula>
    </cfRule>
    <cfRule type="beginsWith" dxfId="4708" priority="1143" stopIfTrue="1" operator="beginsWith" text="Untested">
      <formula>LEFT(E13,LEN("Untested"))="Untested"</formula>
    </cfRule>
    <cfRule type="notContainsBlanks" dxfId="4707" priority="1151" stopIfTrue="1">
      <formula>LEN(TRIM(E13))&gt;0</formula>
    </cfRule>
  </conditionalFormatting>
  <conditionalFormatting sqref="A13">
    <cfRule type="beginsWith" dxfId="4706" priority="1122" stopIfTrue="1" operator="beginsWith" text="Exceptional">
      <formula>LEFT(A13,LEN("Exceptional"))="Exceptional"</formula>
    </cfRule>
    <cfRule type="beginsWith" dxfId="4705" priority="1123" stopIfTrue="1" operator="beginsWith" text="Professional">
      <formula>LEFT(A13,LEN("Professional"))="Professional"</formula>
    </cfRule>
    <cfRule type="beginsWith" dxfId="4704" priority="1124" stopIfTrue="1" operator="beginsWith" text="Advanced">
      <formula>LEFT(A13,LEN("Advanced"))="Advanced"</formula>
    </cfRule>
    <cfRule type="beginsWith" dxfId="4703" priority="1125" stopIfTrue="1" operator="beginsWith" text="Intermediate">
      <formula>LEFT(A13,LEN("Intermediate"))="Intermediate"</formula>
    </cfRule>
    <cfRule type="beginsWith" dxfId="4702" priority="1126" stopIfTrue="1" operator="beginsWith" text="Basic">
      <formula>LEFT(A13,LEN("Basic"))="Basic"</formula>
    </cfRule>
    <cfRule type="beginsWith" dxfId="4701" priority="1127" stopIfTrue="1" operator="beginsWith" text="Required">
      <formula>LEFT(A13,LEN("Required"))="Required"</formula>
    </cfRule>
    <cfRule type="notContainsBlanks" dxfId="4700" priority="1128" stopIfTrue="1">
      <formula>LEN(TRIM(A13))&gt;0</formula>
    </cfRule>
  </conditionalFormatting>
  <conditionalFormatting sqref="A25">
    <cfRule type="beginsWith" dxfId="4699" priority="1114" stopIfTrue="1" operator="beginsWith" text="Exceptional">
      <formula>LEFT(A25,LEN("Exceptional"))="Exceptional"</formula>
    </cfRule>
    <cfRule type="beginsWith" dxfId="4698" priority="1115" stopIfTrue="1" operator="beginsWith" text="Professional">
      <formula>LEFT(A25,LEN("Professional"))="Professional"</formula>
    </cfRule>
    <cfRule type="beginsWith" dxfId="4697" priority="1116" stopIfTrue="1" operator="beginsWith" text="Advanced">
      <formula>LEFT(A25,LEN("Advanced"))="Advanced"</formula>
    </cfRule>
    <cfRule type="beginsWith" dxfId="4696" priority="1117" stopIfTrue="1" operator="beginsWith" text="Intermediate">
      <formula>LEFT(A25,LEN("Intermediate"))="Intermediate"</formula>
    </cfRule>
    <cfRule type="beginsWith" dxfId="4695" priority="1118" stopIfTrue="1" operator="beginsWith" text="Basic">
      <formula>LEFT(A25,LEN("Basic"))="Basic"</formula>
    </cfRule>
    <cfRule type="beginsWith" dxfId="4694" priority="1119" stopIfTrue="1" operator="beginsWith" text="Required">
      <formula>LEFT(A25,LEN("Required"))="Required"</formula>
    </cfRule>
    <cfRule type="notContainsBlanks" dxfId="4693" priority="1120" stopIfTrue="1">
      <formula>LEN(TRIM(A25))&gt;0</formula>
    </cfRule>
  </conditionalFormatting>
  <conditionalFormatting sqref="E21:E38">
    <cfRule type="beginsWith" dxfId="4692" priority="1107" stopIfTrue="1" operator="beginsWith" text="Not Applicable">
      <formula>LEFT(E21,LEN("Not Applicable"))="Not Applicable"</formula>
    </cfRule>
    <cfRule type="beginsWith" dxfId="4691" priority="1108" stopIfTrue="1" operator="beginsWith" text="Waived">
      <formula>LEFT(E21,LEN("Waived"))="Waived"</formula>
    </cfRule>
    <cfRule type="beginsWith" dxfId="4690" priority="1109" stopIfTrue="1" operator="beginsWith" text="Pre-Passed">
      <formula>LEFT(E21,LEN("Pre-Passed"))="Pre-Passed"</formula>
    </cfRule>
    <cfRule type="beginsWith" dxfId="4689" priority="1110" stopIfTrue="1" operator="beginsWith" text="Completed">
      <formula>LEFT(E21,LEN("Completed"))="Completed"</formula>
    </cfRule>
    <cfRule type="beginsWith" dxfId="4688" priority="1111" stopIfTrue="1" operator="beginsWith" text="Partial">
      <formula>LEFT(E21,LEN("Partial"))="Partial"</formula>
    </cfRule>
    <cfRule type="beginsWith" dxfId="4687" priority="1112" stopIfTrue="1" operator="beginsWith" text="Missing">
      <formula>LEFT(E21,LEN("Missing"))="Missing"</formula>
    </cfRule>
    <cfRule type="beginsWith" dxfId="4686" priority="1113" stopIfTrue="1" operator="beginsWith" text="Untested">
      <formula>LEFT(E21,LEN("Untested"))="Untested"</formula>
    </cfRule>
    <cfRule type="notContainsBlanks" dxfId="4685" priority="1121" stopIfTrue="1">
      <formula>LEN(TRIM(E21))&gt;0</formula>
    </cfRule>
  </conditionalFormatting>
  <conditionalFormatting sqref="A23">
    <cfRule type="beginsWith" dxfId="4684" priority="1099" stopIfTrue="1" operator="beginsWith" text="Exceptional">
      <formula>LEFT(A23,LEN("Exceptional"))="Exceptional"</formula>
    </cfRule>
    <cfRule type="beginsWith" dxfId="4683" priority="1100" stopIfTrue="1" operator="beginsWith" text="Professional">
      <formula>LEFT(A23,LEN("Professional"))="Professional"</formula>
    </cfRule>
    <cfRule type="beginsWith" dxfId="4682" priority="1101" stopIfTrue="1" operator="beginsWith" text="Advanced">
      <formula>LEFT(A23,LEN("Advanced"))="Advanced"</formula>
    </cfRule>
    <cfRule type="beginsWith" dxfId="4681" priority="1102" stopIfTrue="1" operator="beginsWith" text="Intermediate">
      <formula>LEFT(A23,LEN("Intermediate"))="Intermediate"</formula>
    </cfRule>
    <cfRule type="beginsWith" dxfId="4680" priority="1103" stopIfTrue="1" operator="beginsWith" text="Basic">
      <formula>LEFT(A23,LEN("Basic"))="Basic"</formula>
    </cfRule>
    <cfRule type="beginsWith" dxfId="4679" priority="1104" stopIfTrue="1" operator="beginsWith" text="Required">
      <formula>LEFT(A23,LEN("Required"))="Required"</formula>
    </cfRule>
    <cfRule type="notContainsBlanks" dxfId="4678" priority="1105" stopIfTrue="1">
      <formula>LEN(TRIM(A23))&gt;0</formula>
    </cfRule>
  </conditionalFormatting>
  <conditionalFormatting sqref="A24">
    <cfRule type="beginsWith" dxfId="4677" priority="1084" stopIfTrue="1" operator="beginsWith" text="Exceptional">
      <formula>LEFT(A24,LEN("Exceptional"))="Exceptional"</formula>
    </cfRule>
    <cfRule type="beginsWith" dxfId="4676" priority="1085" stopIfTrue="1" operator="beginsWith" text="Professional">
      <formula>LEFT(A24,LEN("Professional"))="Professional"</formula>
    </cfRule>
    <cfRule type="beginsWith" dxfId="4675" priority="1086" stopIfTrue="1" operator="beginsWith" text="Advanced">
      <formula>LEFT(A24,LEN("Advanced"))="Advanced"</formula>
    </cfRule>
    <cfRule type="beginsWith" dxfId="4674" priority="1087" stopIfTrue="1" operator="beginsWith" text="Intermediate">
      <formula>LEFT(A24,LEN("Intermediate"))="Intermediate"</formula>
    </cfRule>
    <cfRule type="beginsWith" dxfId="4673" priority="1088" stopIfTrue="1" operator="beginsWith" text="Basic">
      <formula>LEFT(A24,LEN("Basic"))="Basic"</formula>
    </cfRule>
    <cfRule type="beginsWith" dxfId="4672" priority="1089" stopIfTrue="1" operator="beginsWith" text="Required">
      <formula>LEFT(A24,LEN("Required"))="Required"</formula>
    </cfRule>
    <cfRule type="notContainsBlanks" dxfId="4671" priority="1090" stopIfTrue="1">
      <formula>LEN(TRIM(A24))&gt;0</formula>
    </cfRule>
  </conditionalFormatting>
  <conditionalFormatting sqref="A34">
    <cfRule type="beginsWith" dxfId="4670" priority="972" stopIfTrue="1" operator="beginsWith" text="Exceptional">
      <formula>LEFT(A34,LEN("Exceptional"))="Exceptional"</formula>
    </cfRule>
    <cfRule type="beginsWith" dxfId="4669" priority="973" stopIfTrue="1" operator="beginsWith" text="Professional">
      <formula>LEFT(A34,LEN("Professional"))="Professional"</formula>
    </cfRule>
    <cfRule type="beginsWith" dxfId="4668" priority="974" stopIfTrue="1" operator="beginsWith" text="Advanced">
      <formula>LEFT(A34,LEN("Advanced"))="Advanced"</formula>
    </cfRule>
    <cfRule type="beginsWith" dxfId="4667" priority="975" stopIfTrue="1" operator="beginsWith" text="Intermediate">
      <formula>LEFT(A34,LEN("Intermediate"))="Intermediate"</formula>
    </cfRule>
    <cfRule type="beginsWith" dxfId="4666" priority="976" stopIfTrue="1" operator="beginsWith" text="Basic">
      <formula>LEFT(A34,LEN("Basic"))="Basic"</formula>
    </cfRule>
    <cfRule type="beginsWith" dxfId="4665" priority="977" stopIfTrue="1" operator="beginsWith" text="Required">
      <formula>LEFT(A34,LEN("Required"))="Required"</formula>
    </cfRule>
    <cfRule type="notContainsBlanks" dxfId="4664" priority="978" stopIfTrue="1">
      <formula>LEN(TRIM(A34))&gt;0</formula>
    </cfRule>
  </conditionalFormatting>
  <conditionalFormatting sqref="A37">
    <cfRule type="beginsWith" dxfId="4663" priority="950" stopIfTrue="1" operator="beginsWith" text="Exceptional">
      <formula>LEFT(A37,LEN("Exceptional"))="Exceptional"</formula>
    </cfRule>
    <cfRule type="beginsWith" dxfId="4662" priority="951" stopIfTrue="1" operator="beginsWith" text="Professional">
      <formula>LEFT(A37,LEN("Professional"))="Professional"</formula>
    </cfRule>
    <cfRule type="beginsWith" dxfId="4661" priority="952" stopIfTrue="1" operator="beginsWith" text="Advanced">
      <formula>LEFT(A37,LEN("Advanced"))="Advanced"</formula>
    </cfRule>
    <cfRule type="beginsWith" dxfId="4660" priority="953" stopIfTrue="1" operator="beginsWith" text="Intermediate">
      <formula>LEFT(A37,LEN("Intermediate"))="Intermediate"</formula>
    </cfRule>
    <cfRule type="beginsWith" dxfId="4659" priority="954" stopIfTrue="1" operator="beginsWith" text="Basic">
      <formula>LEFT(A37,LEN("Basic"))="Basic"</formula>
    </cfRule>
    <cfRule type="beginsWith" dxfId="4658" priority="955" stopIfTrue="1" operator="beginsWith" text="Required">
      <formula>LEFT(A37,LEN("Required"))="Required"</formula>
    </cfRule>
    <cfRule type="notContainsBlanks" dxfId="4657" priority="956" stopIfTrue="1">
      <formula>LEN(TRIM(A37))&gt;0</formula>
    </cfRule>
  </conditionalFormatting>
  <conditionalFormatting sqref="A29">
    <cfRule type="beginsWith" dxfId="4656" priority="1038" stopIfTrue="1" operator="beginsWith" text="Exceptional">
      <formula>LEFT(A29,LEN("Exceptional"))="Exceptional"</formula>
    </cfRule>
    <cfRule type="beginsWith" dxfId="4655" priority="1039" stopIfTrue="1" operator="beginsWith" text="Professional">
      <formula>LEFT(A29,LEN("Professional"))="Professional"</formula>
    </cfRule>
    <cfRule type="beginsWith" dxfId="4654" priority="1040" stopIfTrue="1" operator="beginsWith" text="Advanced">
      <formula>LEFT(A29,LEN("Advanced"))="Advanced"</formula>
    </cfRule>
    <cfRule type="beginsWith" dxfId="4653" priority="1041" stopIfTrue="1" operator="beginsWith" text="Intermediate">
      <formula>LEFT(A29,LEN("Intermediate"))="Intermediate"</formula>
    </cfRule>
    <cfRule type="beginsWith" dxfId="4652" priority="1042" stopIfTrue="1" operator="beginsWith" text="Basic">
      <formula>LEFT(A29,LEN("Basic"))="Basic"</formula>
    </cfRule>
    <cfRule type="beginsWith" dxfId="4651" priority="1043" stopIfTrue="1" operator="beginsWith" text="Required">
      <formula>LEFT(A29,LEN("Required"))="Required"</formula>
    </cfRule>
    <cfRule type="notContainsBlanks" dxfId="4650" priority="1044" stopIfTrue="1">
      <formula>LEN(TRIM(A29))&gt;0</formula>
    </cfRule>
  </conditionalFormatting>
  <conditionalFormatting sqref="A28">
    <cfRule type="beginsWith" dxfId="4649" priority="1023" stopIfTrue="1" operator="beginsWith" text="Exceptional">
      <formula>LEFT(A28,LEN("Exceptional"))="Exceptional"</formula>
    </cfRule>
    <cfRule type="beginsWith" dxfId="4648" priority="1024" stopIfTrue="1" operator="beginsWith" text="Professional">
      <formula>LEFT(A28,LEN("Professional"))="Professional"</formula>
    </cfRule>
    <cfRule type="beginsWith" dxfId="4647" priority="1025" stopIfTrue="1" operator="beginsWith" text="Advanced">
      <formula>LEFT(A28,LEN("Advanced"))="Advanced"</formula>
    </cfRule>
    <cfRule type="beginsWith" dxfId="4646" priority="1026" stopIfTrue="1" operator="beginsWith" text="Intermediate">
      <formula>LEFT(A28,LEN("Intermediate"))="Intermediate"</formula>
    </cfRule>
    <cfRule type="beginsWith" dxfId="4645" priority="1027" stopIfTrue="1" operator="beginsWith" text="Basic">
      <formula>LEFT(A28,LEN("Basic"))="Basic"</formula>
    </cfRule>
    <cfRule type="beginsWith" dxfId="4644" priority="1028" stopIfTrue="1" operator="beginsWith" text="Required">
      <formula>LEFT(A28,LEN("Required"))="Required"</formula>
    </cfRule>
    <cfRule type="notContainsBlanks" dxfId="4643" priority="1029" stopIfTrue="1">
      <formula>LEN(TRIM(A28))&gt;0</formula>
    </cfRule>
  </conditionalFormatting>
  <conditionalFormatting sqref="A27">
    <cfRule type="beginsWith" dxfId="4642" priority="1008" stopIfTrue="1" operator="beginsWith" text="Exceptional">
      <formula>LEFT(A27,LEN("Exceptional"))="Exceptional"</formula>
    </cfRule>
    <cfRule type="beginsWith" dxfId="4641" priority="1009" stopIfTrue="1" operator="beginsWith" text="Professional">
      <formula>LEFT(A27,LEN("Professional"))="Professional"</formula>
    </cfRule>
    <cfRule type="beginsWith" dxfId="4640" priority="1010" stopIfTrue="1" operator="beginsWith" text="Advanced">
      <formula>LEFT(A27,LEN("Advanced"))="Advanced"</formula>
    </cfRule>
    <cfRule type="beginsWith" dxfId="4639" priority="1011" stopIfTrue="1" operator="beginsWith" text="Intermediate">
      <formula>LEFT(A27,LEN("Intermediate"))="Intermediate"</formula>
    </cfRule>
    <cfRule type="beginsWith" dxfId="4638" priority="1012" stopIfTrue="1" operator="beginsWith" text="Basic">
      <formula>LEFT(A27,LEN("Basic"))="Basic"</formula>
    </cfRule>
    <cfRule type="beginsWith" dxfId="4637" priority="1013" stopIfTrue="1" operator="beginsWith" text="Required">
      <formula>LEFT(A27,LEN("Required"))="Required"</formula>
    </cfRule>
    <cfRule type="notContainsBlanks" dxfId="4636" priority="1014" stopIfTrue="1">
      <formula>LEN(TRIM(A27))&gt;0</formula>
    </cfRule>
  </conditionalFormatting>
  <conditionalFormatting sqref="A26">
    <cfRule type="beginsWith" dxfId="4635" priority="993" stopIfTrue="1" operator="beginsWith" text="Exceptional">
      <formula>LEFT(A26,LEN("Exceptional"))="Exceptional"</formula>
    </cfRule>
    <cfRule type="beginsWith" dxfId="4634" priority="994" stopIfTrue="1" operator="beginsWith" text="Professional">
      <formula>LEFT(A26,LEN("Professional"))="Professional"</formula>
    </cfRule>
    <cfRule type="beginsWith" dxfId="4633" priority="995" stopIfTrue="1" operator="beginsWith" text="Advanced">
      <formula>LEFT(A26,LEN("Advanced"))="Advanced"</formula>
    </cfRule>
    <cfRule type="beginsWith" dxfId="4632" priority="996" stopIfTrue="1" operator="beginsWith" text="Intermediate">
      <formula>LEFT(A26,LEN("Intermediate"))="Intermediate"</formula>
    </cfRule>
    <cfRule type="beginsWith" dxfId="4631" priority="997" stopIfTrue="1" operator="beginsWith" text="Basic">
      <formula>LEFT(A26,LEN("Basic"))="Basic"</formula>
    </cfRule>
    <cfRule type="beginsWith" dxfId="4630" priority="998" stopIfTrue="1" operator="beginsWith" text="Required">
      <formula>LEFT(A26,LEN("Required"))="Required"</formula>
    </cfRule>
    <cfRule type="notContainsBlanks" dxfId="4629" priority="999" stopIfTrue="1">
      <formula>LEN(TRIM(A26))&gt;0</formula>
    </cfRule>
  </conditionalFormatting>
  <conditionalFormatting sqref="A32">
    <cfRule type="beginsWith" dxfId="4628" priority="986" stopIfTrue="1" operator="beginsWith" text="Exceptional">
      <formula>LEFT(A32,LEN("Exceptional"))="Exceptional"</formula>
    </cfRule>
    <cfRule type="beginsWith" dxfId="4627" priority="987" stopIfTrue="1" operator="beginsWith" text="Professional">
      <formula>LEFT(A32,LEN("Professional"))="Professional"</formula>
    </cfRule>
    <cfRule type="beginsWith" dxfId="4626" priority="988" stopIfTrue="1" operator="beginsWith" text="Advanced">
      <formula>LEFT(A32,LEN("Advanced"))="Advanced"</formula>
    </cfRule>
    <cfRule type="beginsWith" dxfId="4625" priority="989" stopIfTrue="1" operator="beginsWith" text="Intermediate">
      <formula>LEFT(A32,LEN("Intermediate"))="Intermediate"</formula>
    </cfRule>
    <cfRule type="beginsWith" dxfId="4624" priority="990" stopIfTrue="1" operator="beginsWith" text="Basic">
      <formula>LEFT(A32,LEN("Basic"))="Basic"</formula>
    </cfRule>
    <cfRule type="beginsWith" dxfId="4623" priority="991" stopIfTrue="1" operator="beginsWith" text="Required">
      <formula>LEFT(A32,LEN("Required"))="Required"</formula>
    </cfRule>
    <cfRule type="notContainsBlanks" dxfId="4622" priority="992" stopIfTrue="1">
      <formula>LEN(TRIM(A32))&gt;0</formula>
    </cfRule>
  </conditionalFormatting>
  <conditionalFormatting sqref="A33">
    <cfRule type="beginsWith" dxfId="4621" priority="979" stopIfTrue="1" operator="beginsWith" text="Exceptional">
      <formula>LEFT(A33,LEN("Exceptional"))="Exceptional"</formula>
    </cfRule>
    <cfRule type="beginsWith" dxfId="4620" priority="980" stopIfTrue="1" operator="beginsWith" text="Professional">
      <formula>LEFT(A33,LEN("Professional"))="Professional"</formula>
    </cfRule>
    <cfRule type="beginsWith" dxfId="4619" priority="981" stopIfTrue="1" operator="beginsWith" text="Advanced">
      <formula>LEFT(A33,LEN("Advanced"))="Advanced"</formula>
    </cfRule>
    <cfRule type="beginsWith" dxfId="4618" priority="982" stopIfTrue="1" operator="beginsWith" text="Intermediate">
      <formula>LEFT(A33,LEN("Intermediate"))="Intermediate"</formula>
    </cfRule>
    <cfRule type="beginsWith" dxfId="4617" priority="983" stopIfTrue="1" operator="beginsWith" text="Basic">
      <formula>LEFT(A33,LEN("Basic"))="Basic"</formula>
    </cfRule>
    <cfRule type="beginsWith" dxfId="4616" priority="984" stopIfTrue="1" operator="beginsWith" text="Required">
      <formula>LEFT(A33,LEN("Required"))="Required"</formula>
    </cfRule>
    <cfRule type="notContainsBlanks" dxfId="4615" priority="985" stopIfTrue="1">
      <formula>LEN(TRIM(A33))&gt;0</formula>
    </cfRule>
  </conditionalFormatting>
  <conditionalFormatting sqref="A69">
    <cfRule type="beginsWith" dxfId="4614" priority="837" stopIfTrue="1" operator="beginsWith" text="Exceptional">
      <formula>LEFT(A69,LEN("Exceptional"))="Exceptional"</formula>
    </cfRule>
    <cfRule type="beginsWith" dxfId="4613" priority="838" stopIfTrue="1" operator="beginsWith" text="Professional">
      <formula>LEFT(A69,LEN("Professional"))="Professional"</formula>
    </cfRule>
    <cfRule type="beginsWith" dxfId="4612" priority="839" stopIfTrue="1" operator="beginsWith" text="Advanced">
      <formula>LEFT(A69,LEN("Advanced"))="Advanced"</formula>
    </cfRule>
    <cfRule type="beginsWith" dxfId="4611" priority="840" stopIfTrue="1" operator="beginsWith" text="Intermediate">
      <formula>LEFT(A69,LEN("Intermediate"))="Intermediate"</formula>
    </cfRule>
    <cfRule type="beginsWith" dxfId="4610" priority="841" stopIfTrue="1" operator="beginsWith" text="Basic">
      <formula>LEFT(A69,LEN("Basic"))="Basic"</formula>
    </cfRule>
    <cfRule type="beginsWith" dxfId="4609" priority="842" stopIfTrue="1" operator="beginsWith" text="Required">
      <formula>LEFT(A69,LEN("Required"))="Required"</formula>
    </cfRule>
    <cfRule type="notContainsBlanks" dxfId="4608" priority="843" stopIfTrue="1">
      <formula>LEN(TRIM(A69))&gt;0</formula>
    </cfRule>
  </conditionalFormatting>
  <conditionalFormatting sqref="A38">
    <cfRule type="beginsWith" dxfId="4607" priority="965" stopIfTrue="1" operator="beginsWith" text="Exceptional">
      <formula>LEFT(A38,LEN("Exceptional"))="Exceptional"</formula>
    </cfRule>
    <cfRule type="beginsWith" dxfId="4606" priority="966" stopIfTrue="1" operator="beginsWith" text="Professional">
      <formula>LEFT(A38,LEN("Professional"))="Professional"</formula>
    </cfRule>
    <cfRule type="beginsWith" dxfId="4605" priority="967" stopIfTrue="1" operator="beginsWith" text="Advanced">
      <formula>LEFT(A38,LEN("Advanced"))="Advanced"</formula>
    </cfRule>
    <cfRule type="beginsWith" dxfId="4604" priority="968" stopIfTrue="1" operator="beginsWith" text="Intermediate">
      <formula>LEFT(A38,LEN("Intermediate"))="Intermediate"</formula>
    </cfRule>
    <cfRule type="beginsWith" dxfId="4603" priority="969" stopIfTrue="1" operator="beginsWith" text="Basic">
      <formula>LEFT(A38,LEN("Basic"))="Basic"</formula>
    </cfRule>
    <cfRule type="beginsWith" dxfId="4602" priority="970" stopIfTrue="1" operator="beginsWith" text="Required">
      <formula>LEFT(A38,LEN("Required"))="Required"</formula>
    </cfRule>
    <cfRule type="notContainsBlanks" dxfId="4601" priority="971" stopIfTrue="1">
      <formula>LEN(TRIM(A38))&gt;0</formula>
    </cfRule>
  </conditionalFormatting>
  <conditionalFormatting sqref="A59">
    <cfRule type="beginsWith" dxfId="4600" priority="596" stopIfTrue="1" operator="beginsWith" text="Exceptional">
      <formula>LEFT(A59,LEN("Exceptional"))="Exceptional"</formula>
    </cfRule>
    <cfRule type="beginsWith" dxfId="4599" priority="597" stopIfTrue="1" operator="beginsWith" text="Professional">
      <formula>LEFT(A59,LEN("Professional"))="Professional"</formula>
    </cfRule>
    <cfRule type="beginsWith" dxfId="4598" priority="598" stopIfTrue="1" operator="beginsWith" text="Advanced">
      <formula>LEFT(A59,LEN("Advanced"))="Advanced"</formula>
    </cfRule>
    <cfRule type="beginsWith" dxfId="4597" priority="599" stopIfTrue="1" operator="beginsWith" text="Intermediate">
      <formula>LEFT(A59,LEN("Intermediate"))="Intermediate"</formula>
    </cfRule>
    <cfRule type="beginsWith" dxfId="4596" priority="600" stopIfTrue="1" operator="beginsWith" text="Basic">
      <formula>LEFT(A59,LEN("Basic"))="Basic"</formula>
    </cfRule>
    <cfRule type="beginsWith" dxfId="4595" priority="601" stopIfTrue="1" operator="beginsWith" text="Required">
      <formula>LEFT(A59,LEN("Required"))="Required"</formula>
    </cfRule>
    <cfRule type="notContainsBlanks" dxfId="4594" priority="602" stopIfTrue="1">
      <formula>LEN(TRIM(A59))&gt;0</formula>
    </cfRule>
  </conditionalFormatting>
  <conditionalFormatting sqref="A36">
    <cfRule type="beginsWith" dxfId="4593" priority="935" stopIfTrue="1" operator="beginsWith" text="Exceptional">
      <formula>LEFT(A36,LEN("Exceptional"))="Exceptional"</formula>
    </cfRule>
    <cfRule type="beginsWith" dxfId="4592" priority="936" stopIfTrue="1" operator="beginsWith" text="Professional">
      <formula>LEFT(A36,LEN("Professional"))="Professional"</formula>
    </cfRule>
    <cfRule type="beginsWith" dxfId="4591" priority="937" stopIfTrue="1" operator="beginsWith" text="Advanced">
      <formula>LEFT(A36,LEN("Advanced"))="Advanced"</formula>
    </cfRule>
    <cfRule type="beginsWith" dxfId="4590" priority="938" stopIfTrue="1" operator="beginsWith" text="Intermediate">
      <formula>LEFT(A36,LEN("Intermediate"))="Intermediate"</formula>
    </cfRule>
    <cfRule type="beginsWith" dxfId="4589" priority="939" stopIfTrue="1" operator="beginsWith" text="Basic">
      <formula>LEFT(A36,LEN("Basic"))="Basic"</formula>
    </cfRule>
    <cfRule type="beginsWith" dxfId="4588" priority="940" stopIfTrue="1" operator="beginsWith" text="Required">
      <formula>LEFT(A36,LEN("Required"))="Required"</formula>
    </cfRule>
    <cfRule type="notContainsBlanks" dxfId="4587" priority="941" stopIfTrue="1">
      <formula>LEN(TRIM(A36))&gt;0</formula>
    </cfRule>
  </conditionalFormatting>
  <conditionalFormatting sqref="A35">
    <cfRule type="beginsWith" dxfId="4586" priority="920" stopIfTrue="1" operator="beginsWith" text="Exceptional">
      <formula>LEFT(A35,LEN("Exceptional"))="Exceptional"</formula>
    </cfRule>
    <cfRule type="beginsWith" dxfId="4585" priority="921" stopIfTrue="1" operator="beginsWith" text="Professional">
      <formula>LEFT(A35,LEN("Professional"))="Professional"</formula>
    </cfRule>
    <cfRule type="beginsWith" dxfId="4584" priority="922" stopIfTrue="1" operator="beginsWith" text="Advanced">
      <formula>LEFT(A35,LEN("Advanced"))="Advanced"</formula>
    </cfRule>
    <cfRule type="beginsWith" dxfId="4583" priority="923" stopIfTrue="1" operator="beginsWith" text="Intermediate">
      <formula>LEFT(A35,LEN("Intermediate"))="Intermediate"</formula>
    </cfRule>
    <cfRule type="beginsWith" dxfId="4582" priority="924" stopIfTrue="1" operator="beginsWith" text="Basic">
      <formula>LEFT(A35,LEN("Basic"))="Basic"</formula>
    </cfRule>
    <cfRule type="beginsWith" dxfId="4581" priority="925" stopIfTrue="1" operator="beginsWith" text="Required">
      <formula>LEFT(A35,LEN("Required"))="Required"</formula>
    </cfRule>
    <cfRule type="notContainsBlanks" dxfId="4580" priority="926" stopIfTrue="1">
      <formula>LEN(TRIM(A35))&gt;0</formula>
    </cfRule>
  </conditionalFormatting>
  <conditionalFormatting sqref="A30">
    <cfRule type="beginsWith" dxfId="4579" priority="897" stopIfTrue="1" operator="beginsWith" text="Exceptional">
      <formula>LEFT(A30,LEN("Exceptional"))="Exceptional"</formula>
    </cfRule>
    <cfRule type="beginsWith" dxfId="4578" priority="898" stopIfTrue="1" operator="beginsWith" text="Professional">
      <formula>LEFT(A30,LEN("Professional"))="Professional"</formula>
    </cfRule>
    <cfRule type="beginsWith" dxfId="4577" priority="899" stopIfTrue="1" operator="beginsWith" text="Advanced">
      <formula>LEFT(A30,LEN("Advanced"))="Advanced"</formula>
    </cfRule>
    <cfRule type="beginsWith" dxfId="4576" priority="900" stopIfTrue="1" operator="beginsWith" text="Intermediate">
      <formula>LEFT(A30,LEN("Intermediate"))="Intermediate"</formula>
    </cfRule>
    <cfRule type="beginsWith" dxfId="4575" priority="901" stopIfTrue="1" operator="beginsWith" text="Basic">
      <formula>LEFT(A30,LEN("Basic"))="Basic"</formula>
    </cfRule>
    <cfRule type="beginsWith" dxfId="4574" priority="902" stopIfTrue="1" operator="beginsWith" text="Required">
      <formula>LEFT(A30,LEN("Required"))="Required"</formula>
    </cfRule>
    <cfRule type="notContainsBlanks" dxfId="4573" priority="903" stopIfTrue="1">
      <formula>LEN(TRIM(A30))&gt;0</formula>
    </cfRule>
  </conditionalFormatting>
  <conditionalFormatting sqref="A31">
    <cfRule type="beginsWith" dxfId="4572" priority="890" stopIfTrue="1" operator="beginsWith" text="Exceptional">
      <formula>LEFT(A31,LEN("Exceptional"))="Exceptional"</formula>
    </cfRule>
    <cfRule type="beginsWith" dxfId="4571" priority="891" stopIfTrue="1" operator="beginsWith" text="Professional">
      <formula>LEFT(A31,LEN("Professional"))="Professional"</formula>
    </cfRule>
    <cfRule type="beginsWith" dxfId="4570" priority="892" stopIfTrue="1" operator="beginsWith" text="Advanced">
      <formula>LEFT(A31,LEN("Advanced"))="Advanced"</formula>
    </cfRule>
    <cfRule type="beginsWith" dxfId="4569" priority="893" stopIfTrue="1" operator="beginsWith" text="Intermediate">
      <formula>LEFT(A31,LEN("Intermediate"))="Intermediate"</formula>
    </cfRule>
    <cfRule type="beginsWith" dxfId="4568" priority="894" stopIfTrue="1" operator="beginsWith" text="Basic">
      <formula>LEFT(A31,LEN("Basic"))="Basic"</formula>
    </cfRule>
    <cfRule type="beginsWith" dxfId="4567" priority="895" stopIfTrue="1" operator="beginsWith" text="Required">
      <formula>LEFT(A31,LEN("Required"))="Required"</formula>
    </cfRule>
    <cfRule type="notContainsBlanks" dxfId="4566" priority="896" stopIfTrue="1">
      <formula>LEN(TRIM(A31))&gt;0</formula>
    </cfRule>
  </conditionalFormatting>
  <conditionalFormatting sqref="A61:A62 A65">
    <cfRule type="beginsWith" dxfId="4565" priority="882" stopIfTrue="1" operator="beginsWith" text="Exceptional">
      <formula>LEFT(A61,LEN("Exceptional"))="Exceptional"</formula>
    </cfRule>
    <cfRule type="beginsWith" dxfId="4564" priority="883" stopIfTrue="1" operator="beginsWith" text="Professional">
      <formula>LEFT(A61,LEN("Professional"))="Professional"</formula>
    </cfRule>
    <cfRule type="beginsWith" dxfId="4563" priority="884" stopIfTrue="1" operator="beginsWith" text="Advanced">
      <formula>LEFT(A61,LEN("Advanced"))="Advanced"</formula>
    </cfRule>
    <cfRule type="beginsWith" dxfId="4562" priority="885" stopIfTrue="1" operator="beginsWith" text="Intermediate">
      <formula>LEFT(A61,LEN("Intermediate"))="Intermediate"</formula>
    </cfRule>
    <cfRule type="beginsWith" dxfId="4561" priority="886" stopIfTrue="1" operator="beginsWith" text="Basic">
      <formula>LEFT(A61,LEN("Basic"))="Basic"</formula>
    </cfRule>
    <cfRule type="beginsWith" dxfId="4560" priority="887" stopIfTrue="1" operator="beginsWith" text="Required">
      <formula>LEFT(A61,LEN("Required"))="Required"</formula>
    </cfRule>
    <cfRule type="notContainsBlanks" dxfId="4559" priority="888" stopIfTrue="1">
      <formula>LEN(TRIM(A61))&gt;0</formula>
    </cfRule>
  </conditionalFormatting>
  <conditionalFormatting sqref="E61:E62 E65">
    <cfRule type="beginsWith" dxfId="4558" priority="875" stopIfTrue="1" operator="beginsWith" text="Not Applicable">
      <formula>LEFT(E61,LEN("Not Applicable"))="Not Applicable"</formula>
    </cfRule>
    <cfRule type="beginsWith" dxfId="4557" priority="876" stopIfTrue="1" operator="beginsWith" text="Waived">
      <formula>LEFT(E61,LEN("Waived"))="Waived"</formula>
    </cfRule>
    <cfRule type="beginsWith" dxfId="4556" priority="877" stopIfTrue="1" operator="beginsWith" text="Pre-Passed">
      <formula>LEFT(E61,LEN("Pre-Passed"))="Pre-Passed"</formula>
    </cfRule>
    <cfRule type="beginsWith" dxfId="4555" priority="878" stopIfTrue="1" operator="beginsWith" text="Completed">
      <formula>LEFT(E61,LEN("Completed"))="Completed"</formula>
    </cfRule>
    <cfRule type="beginsWith" dxfId="4554" priority="879" stopIfTrue="1" operator="beginsWith" text="Partial">
      <formula>LEFT(E61,LEN("Partial"))="Partial"</formula>
    </cfRule>
    <cfRule type="beginsWith" dxfId="4553" priority="880" stopIfTrue="1" operator="beginsWith" text="Missing">
      <formula>LEFT(E61,LEN("Missing"))="Missing"</formula>
    </cfRule>
    <cfRule type="beginsWith" dxfId="4552" priority="881" stopIfTrue="1" operator="beginsWith" text="Untested">
      <formula>LEFT(E61,LEN("Untested"))="Untested"</formula>
    </cfRule>
    <cfRule type="notContainsBlanks" dxfId="4551" priority="889" stopIfTrue="1">
      <formula>LEN(TRIM(E61))&gt;0</formula>
    </cfRule>
  </conditionalFormatting>
  <conditionalFormatting sqref="A48">
    <cfRule type="beginsWith" dxfId="4550" priority="724" stopIfTrue="1" operator="beginsWith" text="Exceptional">
      <formula>LEFT(A48,LEN("Exceptional"))="Exceptional"</formula>
    </cfRule>
    <cfRule type="beginsWith" dxfId="4549" priority="725" stopIfTrue="1" operator="beginsWith" text="Professional">
      <formula>LEFT(A48,LEN("Professional"))="Professional"</formula>
    </cfRule>
    <cfRule type="beginsWith" dxfId="4548" priority="726" stopIfTrue="1" operator="beginsWith" text="Advanced">
      <formula>LEFT(A48,LEN("Advanced"))="Advanced"</formula>
    </cfRule>
    <cfRule type="beginsWith" dxfId="4547" priority="727" stopIfTrue="1" operator="beginsWith" text="Intermediate">
      <formula>LEFT(A48,LEN("Intermediate"))="Intermediate"</formula>
    </cfRule>
    <cfRule type="beginsWith" dxfId="4546" priority="728" stopIfTrue="1" operator="beginsWith" text="Basic">
      <formula>LEFT(A48,LEN("Basic"))="Basic"</formula>
    </cfRule>
    <cfRule type="beginsWith" dxfId="4545" priority="729" stopIfTrue="1" operator="beginsWith" text="Required">
      <formula>LEFT(A48,LEN("Required"))="Required"</formula>
    </cfRule>
    <cfRule type="notContainsBlanks" dxfId="4544" priority="730" stopIfTrue="1">
      <formula>LEN(TRIM(A48))&gt;0</formula>
    </cfRule>
  </conditionalFormatting>
  <conditionalFormatting sqref="A60">
    <cfRule type="beginsWith" dxfId="4543" priority="581" stopIfTrue="1" operator="beginsWith" text="Exceptional">
      <formula>LEFT(A60,LEN("Exceptional"))="Exceptional"</formula>
    </cfRule>
    <cfRule type="beginsWith" dxfId="4542" priority="582" stopIfTrue="1" operator="beginsWith" text="Professional">
      <formula>LEFT(A60,LEN("Professional"))="Professional"</formula>
    </cfRule>
    <cfRule type="beginsWith" dxfId="4541" priority="583" stopIfTrue="1" operator="beginsWith" text="Advanced">
      <formula>LEFT(A60,LEN("Advanced"))="Advanced"</formula>
    </cfRule>
    <cfRule type="beginsWith" dxfId="4540" priority="584" stopIfTrue="1" operator="beginsWith" text="Intermediate">
      <formula>LEFT(A60,LEN("Intermediate"))="Intermediate"</formula>
    </cfRule>
    <cfRule type="beginsWith" dxfId="4539" priority="585" stopIfTrue="1" operator="beginsWith" text="Basic">
      <formula>LEFT(A60,LEN("Basic"))="Basic"</formula>
    </cfRule>
    <cfRule type="beginsWith" dxfId="4538" priority="586" stopIfTrue="1" operator="beginsWith" text="Required">
      <formula>LEFT(A60,LEN("Required"))="Required"</formula>
    </cfRule>
    <cfRule type="notContainsBlanks" dxfId="4537" priority="587" stopIfTrue="1">
      <formula>LEN(TRIM(A60))&gt;0</formula>
    </cfRule>
  </conditionalFormatting>
  <conditionalFormatting sqref="E67">
    <cfRule type="beginsWith" dxfId="4536" priority="851" stopIfTrue="1" operator="beginsWith" text="Not Applicable">
      <formula>LEFT(E67,LEN("Not Applicable"))="Not Applicable"</formula>
    </cfRule>
    <cfRule type="beginsWith" dxfId="4535" priority="852" stopIfTrue="1" operator="beginsWith" text="Waived">
      <formula>LEFT(E67,LEN("Waived"))="Waived"</formula>
    </cfRule>
    <cfRule type="beginsWith" dxfId="4534" priority="853" stopIfTrue="1" operator="beginsWith" text="Pre-Passed">
      <formula>LEFT(E67,LEN("Pre-Passed"))="Pre-Passed"</formula>
    </cfRule>
    <cfRule type="beginsWith" dxfId="4533" priority="854" stopIfTrue="1" operator="beginsWith" text="Completed">
      <formula>LEFT(E67,LEN("Completed"))="Completed"</formula>
    </cfRule>
    <cfRule type="beginsWith" dxfId="4532" priority="855" stopIfTrue="1" operator="beginsWith" text="Partial">
      <formula>LEFT(E67,LEN("Partial"))="Partial"</formula>
    </cfRule>
    <cfRule type="beginsWith" dxfId="4531" priority="856" stopIfTrue="1" operator="beginsWith" text="Missing">
      <formula>LEFT(E67,LEN("Missing"))="Missing"</formula>
    </cfRule>
    <cfRule type="beginsWith" dxfId="4530" priority="857" stopIfTrue="1" operator="beginsWith" text="Untested">
      <formula>LEFT(E67,LEN("Untested"))="Untested"</formula>
    </cfRule>
    <cfRule type="notContainsBlanks" dxfId="4529" priority="858" stopIfTrue="1">
      <formula>LEN(TRIM(E67))&gt;0</formula>
    </cfRule>
  </conditionalFormatting>
  <conditionalFormatting sqref="A67">
    <cfRule type="beginsWith" dxfId="4528" priority="844" stopIfTrue="1" operator="beginsWith" text="Exceptional">
      <formula>LEFT(A67,LEN("Exceptional"))="Exceptional"</formula>
    </cfRule>
    <cfRule type="beginsWith" dxfId="4527" priority="845" stopIfTrue="1" operator="beginsWith" text="Professional">
      <formula>LEFT(A67,LEN("Professional"))="Professional"</formula>
    </cfRule>
    <cfRule type="beginsWith" dxfId="4526" priority="846" stopIfTrue="1" operator="beginsWith" text="Advanced">
      <formula>LEFT(A67,LEN("Advanced"))="Advanced"</formula>
    </cfRule>
    <cfRule type="beginsWith" dxfId="4525" priority="847" stopIfTrue="1" operator="beginsWith" text="Intermediate">
      <formula>LEFT(A67,LEN("Intermediate"))="Intermediate"</formula>
    </cfRule>
    <cfRule type="beginsWith" dxfId="4524" priority="848" stopIfTrue="1" operator="beginsWith" text="Basic">
      <formula>LEFT(A67,LEN("Basic"))="Basic"</formula>
    </cfRule>
    <cfRule type="beginsWith" dxfId="4523" priority="849" stopIfTrue="1" operator="beginsWith" text="Required">
      <formula>LEFT(A67,LEN("Required"))="Required"</formula>
    </cfRule>
    <cfRule type="notContainsBlanks" dxfId="4522" priority="850" stopIfTrue="1">
      <formula>LEN(TRIM(A67))&gt;0</formula>
    </cfRule>
  </conditionalFormatting>
  <conditionalFormatting sqref="A44">
    <cfRule type="beginsWith" dxfId="4521" priority="694" stopIfTrue="1" operator="beginsWith" text="Exceptional">
      <formula>LEFT(A44,LEN("Exceptional"))="Exceptional"</formula>
    </cfRule>
    <cfRule type="beginsWith" dxfId="4520" priority="695" stopIfTrue="1" operator="beginsWith" text="Professional">
      <formula>LEFT(A44,LEN("Professional"))="Professional"</formula>
    </cfRule>
    <cfRule type="beginsWith" dxfId="4519" priority="696" stopIfTrue="1" operator="beginsWith" text="Advanced">
      <formula>LEFT(A44,LEN("Advanced"))="Advanced"</formula>
    </cfRule>
    <cfRule type="beginsWith" dxfId="4518" priority="697" stopIfTrue="1" operator="beginsWith" text="Intermediate">
      <formula>LEFT(A44,LEN("Intermediate"))="Intermediate"</formula>
    </cfRule>
    <cfRule type="beginsWith" dxfId="4517" priority="698" stopIfTrue="1" operator="beginsWith" text="Basic">
      <formula>LEFT(A44,LEN("Basic"))="Basic"</formula>
    </cfRule>
    <cfRule type="beginsWith" dxfId="4516" priority="699" stopIfTrue="1" operator="beginsWith" text="Required">
      <formula>LEFT(A44,LEN("Required"))="Required"</formula>
    </cfRule>
    <cfRule type="notContainsBlanks" dxfId="4515" priority="700" stopIfTrue="1">
      <formula>LEN(TRIM(A44))&gt;0</formula>
    </cfRule>
  </conditionalFormatting>
  <conditionalFormatting sqref="A63">
    <cfRule type="beginsWith" dxfId="4514" priority="686" stopIfTrue="1" operator="beginsWith" text="Exceptional">
      <formula>LEFT(A63,LEN("Exceptional"))="Exceptional"</formula>
    </cfRule>
    <cfRule type="beginsWith" dxfId="4513" priority="687" stopIfTrue="1" operator="beginsWith" text="Professional">
      <formula>LEFT(A63,LEN("Professional"))="Professional"</formula>
    </cfRule>
    <cfRule type="beginsWith" dxfId="4512" priority="688" stopIfTrue="1" operator="beginsWith" text="Advanced">
      <formula>LEFT(A63,LEN("Advanced"))="Advanced"</formula>
    </cfRule>
    <cfRule type="beginsWith" dxfId="4511" priority="689" stopIfTrue="1" operator="beginsWith" text="Intermediate">
      <formula>LEFT(A63,LEN("Intermediate"))="Intermediate"</formula>
    </cfRule>
    <cfRule type="beginsWith" dxfId="4510" priority="690" stopIfTrue="1" operator="beginsWith" text="Basic">
      <formula>LEFT(A63,LEN("Basic"))="Basic"</formula>
    </cfRule>
    <cfRule type="beginsWith" dxfId="4509" priority="691" stopIfTrue="1" operator="beginsWith" text="Required">
      <formula>LEFT(A63,LEN("Required"))="Required"</formula>
    </cfRule>
    <cfRule type="notContainsBlanks" dxfId="4508" priority="692" stopIfTrue="1">
      <formula>LEN(TRIM(A63))&gt;0</formula>
    </cfRule>
  </conditionalFormatting>
  <conditionalFormatting sqref="A47">
    <cfRule type="beginsWith" dxfId="4507" priority="731" stopIfTrue="1" operator="beginsWith" text="Exceptional">
      <formula>LEFT(A47,LEN("Exceptional"))="Exceptional"</formula>
    </cfRule>
    <cfRule type="beginsWith" dxfId="4506" priority="732" stopIfTrue="1" operator="beginsWith" text="Professional">
      <formula>LEFT(A47,LEN("Professional"))="Professional"</formula>
    </cfRule>
    <cfRule type="beginsWith" dxfId="4505" priority="733" stopIfTrue="1" operator="beginsWith" text="Advanced">
      <formula>LEFT(A47,LEN("Advanced"))="Advanced"</formula>
    </cfRule>
    <cfRule type="beginsWith" dxfId="4504" priority="734" stopIfTrue="1" operator="beginsWith" text="Intermediate">
      <formula>LEFT(A47,LEN("Intermediate"))="Intermediate"</formula>
    </cfRule>
    <cfRule type="beginsWith" dxfId="4503" priority="735" stopIfTrue="1" operator="beginsWith" text="Basic">
      <formula>LEFT(A47,LEN("Basic"))="Basic"</formula>
    </cfRule>
    <cfRule type="beginsWith" dxfId="4502" priority="736" stopIfTrue="1" operator="beginsWith" text="Required">
      <formula>LEFT(A47,LEN("Required"))="Required"</formula>
    </cfRule>
    <cfRule type="notContainsBlanks" dxfId="4501" priority="737" stopIfTrue="1">
      <formula>LEN(TRIM(A47))&gt;0</formula>
    </cfRule>
  </conditionalFormatting>
  <conditionalFormatting sqref="A58">
    <cfRule type="beginsWith" dxfId="4500" priority="603" stopIfTrue="1" operator="beginsWith" text="Exceptional">
      <formula>LEFT(A58,LEN("Exceptional"))="Exceptional"</formula>
    </cfRule>
    <cfRule type="beginsWith" dxfId="4499" priority="604" stopIfTrue="1" operator="beginsWith" text="Professional">
      <formula>LEFT(A58,LEN("Professional"))="Professional"</formula>
    </cfRule>
    <cfRule type="beginsWith" dxfId="4498" priority="605" stopIfTrue="1" operator="beginsWith" text="Advanced">
      <formula>LEFT(A58,LEN("Advanced"))="Advanced"</formula>
    </cfRule>
    <cfRule type="beginsWith" dxfId="4497" priority="606" stopIfTrue="1" operator="beginsWith" text="Intermediate">
      <formula>LEFT(A58,LEN("Intermediate"))="Intermediate"</formula>
    </cfRule>
    <cfRule type="beginsWith" dxfId="4496" priority="607" stopIfTrue="1" operator="beginsWith" text="Basic">
      <formula>LEFT(A58,LEN("Basic"))="Basic"</formula>
    </cfRule>
    <cfRule type="beginsWith" dxfId="4495" priority="608" stopIfTrue="1" operator="beginsWith" text="Required">
      <formula>LEFT(A58,LEN("Required"))="Required"</formula>
    </cfRule>
    <cfRule type="notContainsBlanks" dxfId="4494" priority="609" stopIfTrue="1">
      <formula>LEN(TRIM(A58))&gt;0</formula>
    </cfRule>
  </conditionalFormatting>
  <conditionalFormatting sqref="A39:A41">
    <cfRule type="beginsWith" dxfId="4493" priority="829" stopIfTrue="1" operator="beginsWith" text="Exceptional">
      <formula>LEFT(A39,LEN("Exceptional"))="Exceptional"</formula>
    </cfRule>
    <cfRule type="beginsWith" dxfId="4492" priority="830" stopIfTrue="1" operator="beginsWith" text="Professional">
      <formula>LEFT(A39,LEN("Professional"))="Professional"</formula>
    </cfRule>
    <cfRule type="beginsWith" dxfId="4491" priority="831" stopIfTrue="1" operator="beginsWith" text="Advanced">
      <formula>LEFT(A39,LEN("Advanced"))="Advanced"</formula>
    </cfRule>
    <cfRule type="beginsWith" dxfId="4490" priority="832" stopIfTrue="1" operator="beginsWith" text="Intermediate">
      <formula>LEFT(A39,LEN("Intermediate"))="Intermediate"</formula>
    </cfRule>
    <cfRule type="beginsWith" dxfId="4489" priority="833" stopIfTrue="1" operator="beginsWith" text="Basic">
      <formula>LEFT(A39,LEN("Basic"))="Basic"</formula>
    </cfRule>
    <cfRule type="beginsWith" dxfId="4488" priority="834" stopIfTrue="1" operator="beginsWith" text="Required">
      <formula>LEFT(A39,LEN("Required"))="Required"</formula>
    </cfRule>
    <cfRule type="notContainsBlanks" dxfId="4487" priority="835" stopIfTrue="1">
      <formula>LEN(TRIM(A39))&gt;0</formula>
    </cfRule>
  </conditionalFormatting>
  <conditionalFormatting sqref="E39:E49">
    <cfRule type="beginsWith" dxfId="4486" priority="822" stopIfTrue="1" operator="beginsWith" text="Not Applicable">
      <formula>LEFT(E39,LEN("Not Applicable"))="Not Applicable"</formula>
    </cfRule>
    <cfRule type="beginsWith" dxfId="4485" priority="823" stopIfTrue="1" operator="beginsWith" text="Waived">
      <formula>LEFT(E39,LEN("Waived"))="Waived"</formula>
    </cfRule>
    <cfRule type="beginsWith" dxfId="4484" priority="824" stopIfTrue="1" operator="beginsWith" text="Pre-Passed">
      <formula>LEFT(E39,LEN("Pre-Passed"))="Pre-Passed"</formula>
    </cfRule>
    <cfRule type="beginsWith" dxfId="4483" priority="825" stopIfTrue="1" operator="beginsWith" text="Completed">
      <formula>LEFT(E39,LEN("Completed"))="Completed"</formula>
    </cfRule>
    <cfRule type="beginsWith" dxfId="4482" priority="826" stopIfTrue="1" operator="beginsWith" text="Partial">
      <formula>LEFT(E39,LEN("Partial"))="Partial"</formula>
    </cfRule>
    <cfRule type="beginsWith" dxfId="4481" priority="827" stopIfTrue="1" operator="beginsWith" text="Missing">
      <formula>LEFT(E39,LEN("Missing"))="Missing"</formula>
    </cfRule>
    <cfRule type="beginsWith" dxfId="4480" priority="828" stopIfTrue="1" operator="beginsWith" text="Untested">
      <formula>LEFT(E39,LEN("Untested"))="Untested"</formula>
    </cfRule>
    <cfRule type="notContainsBlanks" dxfId="4479" priority="836" stopIfTrue="1">
      <formula>LEN(TRIM(E39))&gt;0</formula>
    </cfRule>
  </conditionalFormatting>
  <conditionalFormatting sqref="A42">
    <cfRule type="beginsWith" dxfId="4478" priority="806" stopIfTrue="1" operator="beginsWith" text="Exceptional">
      <formula>LEFT(A42,LEN("Exceptional"))="Exceptional"</formula>
    </cfRule>
    <cfRule type="beginsWith" dxfId="4477" priority="807" stopIfTrue="1" operator="beginsWith" text="Professional">
      <formula>LEFT(A42,LEN("Professional"))="Professional"</formula>
    </cfRule>
    <cfRule type="beginsWith" dxfId="4476" priority="808" stopIfTrue="1" operator="beginsWith" text="Advanced">
      <formula>LEFT(A42,LEN("Advanced"))="Advanced"</formula>
    </cfRule>
    <cfRule type="beginsWith" dxfId="4475" priority="809" stopIfTrue="1" operator="beginsWith" text="Intermediate">
      <formula>LEFT(A42,LEN("Intermediate"))="Intermediate"</formula>
    </cfRule>
    <cfRule type="beginsWith" dxfId="4474" priority="810" stopIfTrue="1" operator="beginsWith" text="Basic">
      <formula>LEFT(A42,LEN("Basic"))="Basic"</formula>
    </cfRule>
    <cfRule type="beginsWith" dxfId="4473" priority="811" stopIfTrue="1" operator="beginsWith" text="Required">
      <formula>LEFT(A42,LEN("Required"))="Required"</formula>
    </cfRule>
    <cfRule type="notContainsBlanks" dxfId="4472" priority="812" stopIfTrue="1">
      <formula>LEN(TRIM(A42))&gt;0</formula>
    </cfRule>
  </conditionalFormatting>
  <conditionalFormatting sqref="A45">
    <cfRule type="beginsWith" dxfId="4471" priority="760" stopIfTrue="1" operator="beginsWith" text="Exceptional">
      <formula>LEFT(A45,LEN("Exceptional"))="Exceptional"</formula>
    </cfRule>
    <cfRule type="beginsWith" dxfId="4470" priority="761" stopIfTrue="1" operator="beginsWith" text="Professional">
      <formula>LEFT(A45,LEN("Professional"))="Professional"</formula>
    </cfRule>
    <cfRule type="beginsWith" dxfId="4469" priority="762" stopIfTrue="1" operator="beginsWith" text="Advanced">
      <formula>LEFT(A45,LEN("Advanced"))="Advanced"</formula>
    </cfRule>
    <cfRule type="beginsWith" dxfId="4468" priority="763" stopIfTrue="1" operator="beginsWith" text="Intermediate">
      <formula>LEFT(A45,LEN("Intermediate"))="Intermediate"</formula>
    </cfRule>
    <cfRule type="beginsWith" dxfId="4467" priority="764" stopIfTrue="1" operator="beginsWith" text="Basic">
      <formula>LEFT(A45,LEN("Basic"))="Basic"</formula>
    </cfRule>
    <cfRule type="beginsWith" dxfId="4466" priority="765" stopIfTrue="1" operator="beginsWith" text="Required">
      <formula>LEFT(A45,LEN("Required"))="Required"</formula>
    </cfRule>
    <cfRule type="notContainsBlanks" dxfId="4465" priority="766" stopIfTrue="1">
      <formula>LEN(TRIM(A45))&gt;0</formula>
    </cfRule>
  </conditionalFormatting>
  <conditionalFormatting sqref="A43">
    <cfRule type="beginsWith" dxfId="4464" priority="745" stopIfTrue="1" operator="beginsWith" text="Exceptional">
      <formula>LEFT(A43,LEN("Exceptional"))="Exceptional"</formula>
    </cfRule>
    <cfRule type="beginsWith" dxfId="4463" priority="746" stopIfTrue="1" operator="beginsWith" text="Professional">
      <formula>LEFT(A43,LEN("Professional"))="Professional"</formula>
    </cfRule>
    <cfRule type="beginsWith" dxfId="4462" priority="747" stopIfTrue="1" operator="beginsWith" text="Advanced">
      <formula>LEFT(A43,LEN("Advanced"))="Advanced"</formula>
    </cfRule>
    <cfRule type="beginsWith" dxfId="4461" priority="748" stopIfTrue="1" operator="beginsWith" text="Intermediate">
      <formula>LEFT(A43,LEN("Intermediate"))="Intermediate"</formula>
    </cfRule>
    <cfRule type="beginsWith" dxfId="4460" priority="749" stopIfTrue="1" operator="beginsWith" text="Basic">
      <formula>LEFT(A43,LEN("Basic"))="Basic"</formula>
    </cfRule>
    <cfRule type="beginsWith" dxfId="4459" priority="750" stopIfTrue="1" operator="beginsWith" text="Required">
      <formula>LEFT(A43,LEN("Required"))="Required"</formula>
    </cfRule>
    <cfRule type="notContainsBlanks" dxfId="4458" priority="751" stopIfTrue="1">
      <formula>LEN(TRIM(A43))&gt;0</formula>
    </cfRule>
  </conditionalFormatting>
  <conditionalFormatting sqref="A46">
    <cfRule type="beginsWith" dxfId="4457" priority="738" stopIfTrue="1" operator="beginsWith" text="Exceptional">
      <formula>LEFT(A46,LEN("Exceptional"))="Exceptional"</formula>
    </cfRule>
    <cfRule type="beginsWith" dxfId="4456" priority="739" stopIfTrue="1" operator="beginsWith" text="Professional">
      <formula>LEFT(A46,LEN("Professional"))="Professional"</formula>
    </cfRule>
    <cfRule type="beginsWith" dxfId="4455" priority="740" stopIfTrue="1" operator="beginsWith" text="Advanced">
      <formula>LEFT(A46,LEN("Advanced"))="Advanced"</formula>
    </cfRule>
    <cfRule type="beginsWith" dxfId="4454" priority="741" stopIfTrue="1" operator="beginsWith" text="Intermediate">
      <formula>LEFT(A46,LEN("Intermediate"))="Intermediate"</formula>
    </cfRule>
    <cfRule type="beginsWith" dxfId="4453" priority="742" stopIfTrue="1" operator="beginsWith" text="Basic">
      <formula>LEFT(A46,LEN("Basic"))="Basic"</formula>
    </cfRule>
    <cfRule type="beginsWith" dxfId="4452" priority="743" stopIfTrue="1" operator="beginsWith" text="Required">
      <formula>LEFT(A46,LEN("Required"))="Required"</formula>
    </cfRule>
    <cfRule type="notContainsBlanks" dxfId="4451" priority="744" stopIfTrue="1">
      <formula>LEN(TRIM(A46))&gt;0</formula>
    </cfRule>
  </conditionalFormatting>
  <conditionalFormatting sqref="E66">
    <cfRule type="beginsWith" dxfId="4450" priority="671" stopIfTrue="1" operator="beginsWith" text="Not Applicable">
      <formula>LEFT(E66,LEN("Not Applicable"))="Not Applicable"</formula>
    </cfRule>
    <cfRule type="beginsWith" dxfId="4449" priority="672" stopIfTrue="1" operator="beginsWith" text="Waived">
      <formula>LEFT(E66,LEN("Waived"))="Waived"</formula>
    </cfRule>
    <cfRule type="beginsWith" dxfId="4448" priority="673" stopIfTrue="1" operator="beginsWith" text="Pre-Passed">
      <formula>LEFT(E66,LEN("Pre-Passed"))="Pre-Passed"</formula>
    </cfRule>
    <cfRule type="beginsWith" dxfId="4447" priority="674" stopIfTrue="1" operator="beginsWith" text="Completed">
      <formula>LEFT(E66,LEN("Completed"))="Completed"</formula>
    </cfRule>
    <cfRule type="beginsWith" dxfId="4446" priority="675" stopIfTrue="1" operator="beginsWith" text="Partial">
      <formula>LEFT(E66,LEN("Partial"))="Partial"</formula>
    </cfRule>
    <cfRule type="beginsWith" dxfId="4445" priority="676" stopIfTrue="1" operator="beginsWith" text="Missing">
      <formula>LEFT(E66,LEN("Missing"))="Missing"</formula>
    </cfRule>
    <cfRule type="beginsWith" dxfId="4444" priority="677" stopIfTrue="1" operator="beginsWith" text="Untested">
      <formula>LEFT(E66,LEN("Untested"))="Untested"</formula>
    </cfRule>
    <cfRule type="notContainsBlanks" dxfId="4443" priority="678" stopIfTrue="1">
      <formula>LEN(TRIM(E66))&gt;0</formula>
    </cfRule>
  </conditionalFormatting>
  <conditionalFormatting sqref="A49">
    <cfRule type="beginsWith" dxfId="4442" priority="709" stopIfTrue="1" operator="beginsWith" text="Exceptional">
      <formula>LEFT(A49,LEN("Exceptional"))="Exceptional"</formula>
    </cfRule>
    <cfRule type="beginsWith" dxfId="4441" priority="710" stopIfTrue="1" operator="beginsWith" text="Professional">
      <formula>LEFT(A49,LEN("Professional"))="Professional"</formula>
    </cfRule>
    <cfRule type="beginsWith" dxfId="4440" priority="711" stopIfTrue="1" operator="beginsWith" text="Advanced">
      <formula>LEFT(A49,LEN("Advanced"))="Advanced"</formula>
    </cfRule>
    <cfRule type="beginsWith" dxfId="4439" priority="712" stopIfTrue="1" operator="beginsWith" text="Intermediate">
      <formula>LEFT(A49,LEN("Intermediate"))="Intermediate"</formula>
    </cfRule>
    <cfRule type="beginsWith" dxfId="4438" priority="713" stopIfTrue="1" operator="beginsWith" text="Basic">
      <formula>LEFT(A49,LEN("Basic"))="Basic"</formula>
    </cfRule>
    <cfRule type="beginsWith" dxfId="4437" priority="714" stopIfTrue="1" operator="beginsWith" text="Required">
      <formula>LEFT(A49,LEN("Required"))="Required"</formula>
    </cfRule>
    <cfRule type="notContainsBlanks" dxfId="4436" priority="715" stopIfTrue="1">
      <formula>LEN(TRIM(A49))&gt;0</formula>
    </cfRule>
  </conditionalFormatting>
  <conditionalFormatting sqref="A66">
    <cfRule type="beginsWith" dxfId="4435" priority="664" stopIfTrue="1" operator="beginsWith" text="Exceptional">
      <formula>LEFT(A66,LEN("Exceptional"))="Exceptional"</formula>
    </cfRule>
    <cfRule type="beginsWith" dxfId="4434" priority="665" stopIfTrue="1" operator="beginsWith" text="Professional">
      <formula>LEFT(A66,LEN("Professional"))="Professional"</formula>
    </cfRule>
    <cfRule type="beginsWith" dxfId="4433" priority="666" stopIfTrue="1" operator="beginsWith" text="Advanced">
      <formula>LEFT(A66,LEN("Advanced"))="Advanced"</formula>
    </cfRule>
    <cfRule type="beginsWith" dxfId="4432" priority="667" stopIfTrue="1" operator="beginsWith" text="Intermediate">
      <formula>LEFT(A66,LEN("Intermediate"))="Intermediate"</formula>
    </cfRule>
    <cfRule type="beginsWith" dxfId="4431" priority="668" stopIfTrue="1" operator="beginsWith" text="Basic">
      <formula>LEFT(A66,LEN("Basic"))="Basic"</formula>
    </cfRule>
    <cfRule type="beginsWith" dxfId="4430" priority="669" stopIfTrue="1" operator="beginsWith" text="Required">
      <formula>LEFT(A66,LEN("Required"))="Required"</formula>
    </cfRule>
    <cfRule type="notContainsBlanks" dxfId="4429" priority="670" stopIfTrue="1">
      <formula>LEN(TRIM(A66))&gt;0</formula>
    </cfRule>
  </conditionalFormatting>
  <conditionalFormatting sqref="E63">
    <cfRule type="beginsWith" dxfId="4428" priority="679" stopIfTrue="1" operator="beginsWith" text="Not Applicable">
      <formula>LEFT(E63,LEN("Not Applicable"))="Not Applicable"</formula>
    </cfRule>
    <cfRule type="beginsWith" dxfId="4427" priority="680" stopIfTrue="1" operator="beginsWith" text="Waived">
      <formula>LEFT(E63,LEN("Waived"))="Waived"</formula>
    </cfRule>
    <cfRule type="beginsWith" dxfId="4426" priority="681" stopIfTrue="1" operator="beginsWith" text="Pre-Passed">
      <formula>LEFT(E63,LEN("Pre-Passed"))="Pre-Passed"</formula>
    </cfRule>
    <cfRule type="beginsWith" dxfId="4425" priority="682" stopIfTrue="1" operator="beginsWith" text="Completed">
      <formula>LEFT(E63,LEN("Completed"))="Completed"</formula>
    </cfRule>
    <cfRule type="beginsWith" dxfId="4424" priority="683" stopIfTrue="1" operator="beginsWith" text="Partial">
      <formula>LEFT(E63,LEN("Partial"))="Partial"</formula>
    </cfRule>
    <cfRule type="beginsWith" dxfId="4423" priority="684" stopIfTrue="1" operator="beginsWith" text="Missing">
      <formula>LEFT(E63,LEN("Missing"))="Missing"</formula>
    </cfRule>
    <cfRule type="beginsWith" dxfId="4422" priority="685" stopIfTrue="1" operator="beginsWith" text="Untested">
      <formula>LEFT(E63,LEN("Untested"))="Untested"</formula>
    </cfRule>
    <cfRule type="notContainsBlanks" dxfId="4421" priority="693" stopIfTrue="1">
      <formula>LEN(TRIM(E63))&gt;0</formula>
    </cfRule>
  </conditionalFormatting>
  <conditionalFormatting sqref="E54:E55">
    <cfRule type="beginsWith" dxfId="4420" priority="543" stopIfTrue="1" operator="beginsWith" text="Not Applicable">
      <formula>LEFT(E54,LEN("Not Applicable"))="Not Applicable"</formula>
    </cfRule>
    <cfRule type="beginsWith" dxfId="4419" priority="544" stopIfTrue="1" operator="beginsWith" text="Waived">
      <formula>LEFT(E54,LEN("Waived"))="Waived"</formula>
    </cfRule>
    <cfRule type="beginsWith" dxfId="4418" priority="545" stopIfTrue="1" operator="beginsWith" text="Pre-Passed">
      <formula>LEFT(E54,LEN("Pre-Passed"))="Pre-Passed"</formula>
    </cfRule>
    <cfRule type="beginsWith" dxfId="4417" priority="546" stopIfTrue="1" operator="beginsWith" text="Completed">
      <formula>LEFT(E54,LEN("Completed"))="Completed"</formula>
    </cfRule>
    <cfRule type="beginsWith" dxfId="4416" priority="547" stopIfTrue="1" operator="beginsWith" text="Partial">
      <formula>LEFT(E54,LEN("Partial"))="Partial"</formula>
    </cfRule>
    <cfRule type="beginsWith" dxfId="4415" priority="548" stopIfTrue="1" operator="beginsWith" text="Missing">
      <formula>LEFT(E54,LEN("Missing"))="Missing"</formula>
    </cfRule>
    <cfRule type="beginsWith" dxfId="4414" priority="549" stopIfTrue="1" operator="beginsWith" text="Untested">
      <formula>LEFT(E54,LEN("Untested"))="Untested"</formula>
    </cfRule>
    <cfRule type="notContainsBlanks" dxfId="4413" priority="550" stopIfTrue="1">
      <formula>LEN(TRIM(E54))&gt;0</formula>
    </cfRule>
  </conditionalFormatting>
  <conditionalFormatting sqref="A55">
    <cfRule type="beginsWith" dxfId="4412" priority="521" stopIfTrue="1" operator="beginsWith" text="Exceptional">
      <formula>LEFT(A55,LEN("Exceptional"))="Exceptional"</formula>
    </cfRule>
    <cfRule type="beginsWith" dxfId="4411" priority="522" stopIfTrue="1" operator="beginsWith" text="Professional">
      <formula>LEFT(A55,LEN("Professional"))="Professional"</formula>
    </cfRule>
    <cfRule type="beginsWith" dxfId="4410" priority="523" stopIfTrue="1" operator="beginsWith" text="Advanced">
      <formula>LEFT(A55,LEN("Advanced"))="Advanced"</formula>
    </cfRule>
    <cfRule type="beginsWith" dxfId="4409" priority="524" stopIfTrue="1" operator="beginsWith" text="Intermediate">
      <formula>LEFT(A55,LEN("Intermediate"))="Intermediate"</formula>
    </cfRule>
    <cfRule type="beginsWith" dxfId="4408" priority="525" stopIfTrue="1" operator="beginsWith" text="Basic">
      <formula>LEFT(A55,LEN("Basic"))="Basic"</formula>
    </cfRule>
    <cfRule type="beginsWith" dxfId="4407" priority="526" stopIfTrue="1" operator="beginsWith" text="Required">
      <formula>LEFT(A55,LEN("Required"))="Required"</formula>
    </cfRule>
    <cfRule type="notContainsBlanks" dxfId="4406" priority="527" stopIfTrue="1">
      <formula>LEN(TRIM(A55))&gt;0</formula>
    </cfRule>
  </conditionalFormatting>
  <conditionalFormatting sqref="A50:A51 A53">
    <cfRule type="beginsWith" dxfId="4405" priority="656" stopIfTrue="1" operator="beginsWith" text="Exceptional">
      <formula>LEFT(A50,LEN("Exceptional"))="Exceptional"</formula>
    </cfRule>
    <cfRule type="beginsWith" dxfId="4404" priority="657" stopIfTrue="1" operator="beginsWith" text="Professional">
      <formula>LEFT(A50,LEN("Professional"))="Professional"</formula>
    </cfRule>
    <cfRule type="beginsWith" dxfId="4403" priority="658" stopIfTrue="1" operator="beginsWith" text="Advanced">
      <formula>LEFT(A50,LEN("Advanced"))="Advanced"</formula>
    </cfRule>
    <cfRule type="beginsWith" dxfId="4402" priority="659" stopIfTrue="1" operator="beginsWith" text="Intermediate">
      <formula>LEFT(A50,LEN("Intermediate"))="Intermediate"</formula>
    </cfRule>
    <cfRule type="beginsWith" dxfId="4401" priority="660" stopIfTrue="1" operator="beginsWith" text="Basic">
      <formula>LEFT(A50,LEN("Basic"))="Basic"</formula>
    </cfRule>
    <cfRule type="beginsWith" dxfId="4400" priority="661" stopIfTrue="1" operator="beginsWith" text="Required">
      <formula>LEFT(A50,LEN("Required"))="Required"</formula>
    </cfRule>
    <cfRule type="notContainsBlanks" dxfId="4399" priority="662" stopIfTrue="1">
      <formula>LEN(TRIM(A50))&gt;0</formula>
    </cfRule>
  </conditionalFormatting>
  <conditionalFormatting sqref="E50:E51 E53">
    <cfRule type="beginsWith" dxfId="4398" priority="649" stopIfTrue="1" operator="beginsWith" text="Not Applicable">
      <formula>LEFT(E50,LEN("Not Applicable"))="Not Applicable"</formula>
    </cfRule>
    <cfRule type="beginsWith" dxfId="4397" priority="650" stopIfTrue="1" operator="beginsWith" text="Waived">
      <formula>LEFT(E50,LEN("Waived"))="Waived"</formula>
    </cfRule>
    <cfRule type="beginsWith" dxfId="4396" priority="651" stopIfTrue="1" operator="beginsWith" text="Pre-Passed">
      <formula>LEFT(E50,LEN("Pre-Passed"))="Pre-Passed"</formula>
    </cfRule>
    <cfRule type="beginsWith" dxfId="4395" priority="652" stopIfTrue="1" operator="beginsWith" text="Completed">
      <formula>LEFT(E50,LEN("Completed"))="Completed"</formula>
    </cfRule>
    <cfRule type="beginsWith" dxfId="4394" priority="653" stopIfTrue="1" operator="beginsWith" text="Partial">
      <formula>LEFT(E50,LEN("Partial"))="Partial"</formula>
    </cfRule>
    <cfRule type="beginsWith" dxfId="4393" priority="654" stopIfTrue="1" operator="beginsWith" text="Missing">
      <formula>LEFT(E50,LEN("Missing"))="Missing"</formula>
    </cfRule>
    <cfRule type="beginsWith" dxfId="4392" priority="655" stopIfTrue="1" operator="beginsWith" text="Untested">
      <formula>LEFT(E50,LEN("Untested"))="Untested"</formula>
    </cfRule>
    <cfRule type="notContainsBlanks" dxfId="4391" priority="663" stopIfTrue="1">
      <formula>LEN(TRIM(E50))&gt;0</formula>
    </cfRule>
  </conditionalFormatting>
  <conditionalFormatting sqref="E58:E60">
    <cfRule type="beginsWith" dxfId="4390" priority="625" stopIfTrue="1" operator="beginsWith" text="Not Applicable">
      <formula>LEFT(E58,LEN("Not Applicable"))="Not Applicable"</formula>
    </cfRule>
    <cfRule type="beginsWith" dxfId="4389" priority="626" stopIfTrue="1" operator="beginsWith" text="Waived">
      <formula>LEFT(E58,LEN("Waived"))="Waived"</formula>
    </cfRule>
    <cfRule type="beginsWith" dxfId="4388" priority="627" stopIfTrue="1" operator="beginsWith" text="Pre-Passed">
      <formula>LEFT(E58,LEN("Pre-Passed"))="Pre-Passed"</formula>
    </cfRule>
    <cfRule type="beginsWith" dxfId="4387" priority="628" stopIfTrue="1" operator="beginsWith" text="Completed">
      <formula>LEFT(E58,LEN("Completed"))="Completed"</formula>
    </cfRule>
    <cfRule type="beginsWith" dxfId="4386" priority="629" stopIfTrue="1" operator="beginsWith" text="Partial">
      <formula>LEFT(E58,LEN("Partial"))="Partial"</formula>
    </cfRule>
    <cfRule type="beginsWith" dxfId="4385" priority="630" stopIfTrue="1" operator="beginsWith" text="Missing">
      <formula>LEFT(E58,LEN("Missing"))="Missing"</formula>
    </cfRule>
    <cfRule type="beginsWith" dxfId="4384" priority="631" stopIfTrue="1" operator="beginsWith" text="Untested">
      <formula>LEFT(E58,LEN("Untested"))="Untested"</formula>
    </cfRule>
    <cfRule type="notContainsBlanks" dxfId="4383" priority="632" stopIfTrue="1">
      <formula>LEN(TRIM(E58))&gt;0</formula>
    </cfRule>
  </conditionalFormatting>
  <conditionalFormatting sqref="E56">
    <cfRule type="beginsWith" dxfId="4382" priority="617" stopIfTrue="1" operator="beginsWith" text="Not Applicable">
      <formula>LEFT(E56,LEN("Not Applicable"))="Not Applicable"</formula>
    </cfRule>
    <cfRule type="beginsWith" dxfId="4381" priority="618" stopIfTrue="1" operator="beginsWith" text="Waived">
      <formula>LEFT(E56,LEN("Waived"))="Waived"</formula>
    </cfRule>
    <cfRule type="beginsWith" dxfId="4380" priority="619" stopIfTrue="1" operator="beginsWith" text="Pre-Passed">
      <formula>LEFT(E56,LEN("Pre-Passed"))="Pre-Passed"</formula>
    </cfRule>
    <cfRule type="beginsWith" dxfId="4379" priority="620" stopIfTrue="1" operator="beginsWith" text="Completed">
      <formula>LEFT(E56,LEN("Completed"))="Completed"</formula>
    </cfRule>
    <cfRule type="beginsWith" dxfId="4378" priority="621" stopIfTrue="1" operator="beginsWith" text="Partial">
      <formula>LEFT(E56,LEN("Partial"))="Partial"</formula>
    </cfRule>
    <cfRule type="beginsWith" dxfId="4377" priority="622" stopIfTrue="1" operator="beginsWith" text="Missing">
      <formula>LEFT(E56,LEN("Missing"))="Missing"</formula>
    </cfRule>
    <cfRule type="beginsWith" dxfId="4376" priority="623" stopIfTrue="1" operator="beginsWith" text="Untested">
      <formula>LEFT(E56,LEN("Untested"))="Untested"</formula>
    </cfRule>
    <cfRule type="notContainsBlanks" dxfId="4375" priority="624" stopIfTrue="1">
      <formula>LEN(TRIM(E56))&gt;0</formula>
    </cfRule>
  </conditionalFormatting>
  <conditionalFormatting sqref="A56">
    <cfRule type="beginsWith" dxfId="4374" priority="610" stopIfTrue="1" operator="beginsWith" text="Exceptional">
      <formula>LEFT(A56,LEN("Exceptional"))="Exceptional"</formula>
    </cfRule>
    <cfRule type="beginsWith" dxfId="4373" priority="611" stopIfTrue="1" operator="beginsWith" text="Professional">
      <formula>LEFT(A56,LEN("Professional"))="Professional"</formula>
    </cfRule>
    <cfRule type="beginsWith" dxfId="4372" priority="612" stopIfTrue="1" operator="beginsWith" text="Advanced">
      <formula>LEFT(A56,LEN("Advanced"))="Advanced"</formula>
    </cfRule>
    <cfRule type="beginsWith" dxfId="4371" priority="613" stopIfTrue="1" operator="beginsWith" text="Intermediate">
      <formula>LEFT(A56,LEN("Intermediate"))="Intermediate"</formula>
    </cfRule>
    <cfRule type="beginsWith" dxfId="4370" priority="614" stopIfTrue="1" operator="beginsWith" text="Basic">
      <formula>LEFT(A56,LEN("Basic"))="Basic"</formula>
    </cfRule>
    <cfRule type="beginsWith" dxfId="4369" priority="615" stopIfTrue="1" operator="beginsWith" text="Required">
      <formula>LEFT(A56,LEN("Required"))="Required"</formula>
    </cfRule>
    <cfRule type="notContainsBlanks" dxfId="4368" priority="616" stopIfTrue="1">
      <formula>LEN(TRIM(A56))&gt;0</formula>
    </cfRule>
  </conditionalFormatting>
  <conditionalFormatting sqref="E57">
    <cfRule type="beginsWith" dxfId="4367" priority="573" stopIfTrue="1" operator="beginsWith" text="Not Applicable">
      <formula>LEFT(E57,LEN("Not Applicable"))="Not Applicable"</formula>
    </cfRule>
    <cfRule type="beginsWith" dxfId="4366" priority="574" stopIfTrue="1" operator="beginsWith" text="Waived">
      <formula>LEFT(E57,LEN("Waived"))="Waived"</formula>
    </cfRule>
    <cfRule type="beginsWith" dxfId="4365" priority="575" stopIfTrue="1" operator="beginsWith" text="Pre-Passed">
      <formula>LEFT(E57,LEN("Pre-Passed"))="Pre-Passed"</formula>
    </cfRule>
    <cfRule type="beginsWith" dxfId="4364" priority="576" stopIfTrue="1" operator="beginsWith" text="Completed">
      <formula>LEFT(E57,LEN("Completed"))="Completed"</formula>
    </cfRule>
    <cfRule type="beginsWith" dxfId="4363" priority="577" stopIfTrue="1" operator="beginsWith" text="Partial">
      <formula>LEFT(E57,LEN("Partial"))="Partial"</formula>
    </cfRule>
    <cfRule type="beginsWith" dxfId="4362" priority="578" stopIfTrue="1" operator="beginsWith" text="Missing">
      <formula>LEFT(E57,LEN("Missing"))="Missing"</formula>
    </cfRule>
    <cfRule type="beginsWith" dxfId="4361" priority="579" stopIfTrue="1" operator="beginsWith" text="Untested">
      <formula>LEFT(E57,LEN("Untested"))="Untested"</formula>
    </cfRule>
    <cfRule type="notContainsBlanks" dxfId="4360" priority="580" stopIfTrue="1">
      <formula>LEN(TRIM(E57))&gt;0</formula>
    </cfRule>
  </conditionalFormatting>
  <conditionalFormatting sqref="A52">
    <cfRule type="beginsWith" dxfId="4359" priority="558" stopIfTrue="1" operator="beginsWith" text="Exceptional">
      <formula>LEFT(A52,LEN("Exceptional"))="Exceptional"</formula>
    </cfRule>
    <cfRule type="beginsWith" dxfId="4358" priority="559" stopIfTrue="1" operator="beginsWith" text="Professional">
      <formula>LEFT(A52,LEN("Professional"))="Professional"</formula>
    </cfRule>
    <cfRule type="beginsWith" dxfId="4357" priority="560" stopIfTrue="1" operator="beginsWith" text="Advanced">
      <formula>LEFT(A52,LEN("Advanced"))="Advanced"</formula>
    </cfRule>
    <cfRule type="beginsWith" dxfId="4356" priority="561" stopIfTrue="1" operator="beginsWith" text="Intermediate">
      <formula>LEFT(A52,LEN("Intermediate"))="Intermediate"</formula>
    </cfRule>
    <cfRule type="beginsWith" dxfId="4355" priority="562" stopIfTrue="1" operator="beginsWith" text="Basic">
      <formula>LEFT(A52,LEN("Basic"))="Basic"</formula>
    </cfRule>
    <cfRule type="beginsWith" dxfId="4354" priority="563" stopIfTrue="1" operator="beginsWith" text="Required">
      <formula>LEFT(A52,LEN("Required"))="Required"</formula>
    </cfRule>
    <cfRule type="notContainsBlanks" dxfId="4353" priority="564" stopIfTrue="1">
      <formula>LEN(TRIM(A52))&gt;0</formula>
    </cfRule>
  </conditionalFormatting>
  <conditionalFormatting sqref="A57">
    <cfRule type="beginsWith" dxfId="4352" priority="566" stopIfTrue="1" operator="beginsWith" text="Exceptional">
      <formula>LEFT(A57,LEN("Exceptional"))="Exceptional"</formula>
    </cfRule>
    <cfRule type="beginsWith" dxfId="4351" priority="567" stopIfTrue="1" operator="beginsWith" text="Professional">
      <formula>LEFT(A57,LEN("Professional"))="Professional"</formula>
    </cfRule>
    <cfRule type="beginsWith" dxfId="4350" priority="568" stopIfTrue="1" operator="beginsWith" text="Advanced">
      <formula>LEFT(A57,LEN("Advanced"))="Advanced"</formula>
    </cfRule>
    <cfRule type="beginsWith" dxfId="4349" priority="569" stopIfTrue="1" operator="beginsWith" text="Intermediate">
      <formula>LEFT(A57,LEN("Intermediate"))="Intermediate"</formula>
    </cfRule>
    <cfRule type="beginsWith" dxfId="4348" priority="570" stopIfTrue="1" operator="beginsWith" text="Basic">
      <formula>LEFT(A57,LEN("Basic"))="Basic"</formula>
    </cfRule>
    <cfRule type="beginsWith" dxfId="4347" priority="571" stopIfTrue="1" operator="beginsWith" text="Required">
      <formula>LEFT(A57,LEN("Required"))="Required"</formula>
    </cfRule>
    <cfRule type="notContainsBlanks" dxfId="4346" priority="572" stopIfTrue="1">
      <formula>LEN(TRIM(A57))&gt;0</formula>
    </cfRule>
  </conditionalFormatting>
  <conditionalFormatting sqref="A54">
    <cfRule type="beginsWith" dxfId="4345" priority="536" stopIfTrue="1" operator="beginsWith" text="Exceptional">
      <formula>LEFT(A54,LEN("Exceptional"))="Exceptional"</formula>
    </cfRule>
    <cfRule type="beginsWith" dxfId="4344" priority="537" stopIfTrue="1" operator="beginsWith" text="Professional">
      <formula>LEFT(A54,LEN("Professional"))="Professional"</formula>
    </cfRule>
    <cfRule type="beginsWith" dxfId="4343" priority="538" stopIfTrue="1" operator="beginsWith" text="Advanced">
      <formula>LEFT(A54,LEN("Advanced"))="Advanced"</formula>
    </cfRule>
    <cfRule type="beginsWith" dxfId="4342" priority="539" stopIfTrue="1" operator="beginsWith" text="Intermediate">
      <formula>LEFT(A54,LEN("Intermediate"))="Intermediate"</formula>
    </cfRule>
    <cfRule type="beginsWith" dxfId="4341" priority="540" stopIfTrue="1" operator="beginsWith" text="Basic">
      <formula>LEFT(A54,LEN("Basic"))="Basic"</formula>
    </cfRule>
    <cfRule type="beginsWith" dxfId="4340" priority="541" stopIfTrue="1" operator="beginsWith" text="Required">
      <formula>LEFT(A54,LEN("Required"))="Required"</formula>
    </cfRule>
    <cfRule type="notContainsBlanks" dxfId="4339" priority="542" stopIfTrue="1">
      <formula>LEN(TRIM(A54))&gt;0</formula>
    </cfRule>
  </conditionalFormatting>
  <conditionalFormatting sqref="E52">
    <cfRule type="beginsWith" dxfId="4338" priority="551" stopIfTrue="1" operator="beginsWith" text="Not Applicable">
      <formula>LEFT(E52,LEN("Not Applicable"))="Not Applicable"</formula>
    </cfRule>
    <cfRule type="beginsWith" dxfId="4337" priority="552" stopIfTrue="1" operator="beginsWith" text="Waived">
      <formula>LEFT(E52,LEN("Waived"))="Waived"</formula>
    </cfRule>
    <cfRule type="beginsWith" dxfId="4336" priority="553" stopIfTrue="1" operator="beginsWith" text="Pre-Passed">
      <formula>LEFT(E52,LEN("Pre-Passed"))="Pre-Passed"</formula>
    </cfRule>
    <cfRule type="beginsWith" dxfId="4335" priority="554" stopIfTrue="1" operator="beginsWith" text="Completed">
      <formula>LEFT(E52,LEN("Completed"))="Completed"</formula>
    </cfRule>
    <cfRule type="beginsWith" dxfId="4334" priority="555" stopIfTrue="1" operator="beginsWith" text="Partial">
      <formula>LEFT(E52,LEN("Partial"))="Partial"</formula>
    </cfRule>
    <cfRule type="beginsWith" dxfId="4333" priority="556" stopIfTrue="1" operator="beginsWith" text="Missing">
      <formula>LEFT(E52,LEN("Missing"))="Missing"</formula>
    </cfRule>
    <cfRule type="beginsWith" dxfId="4332" priority="557" stopIfTrue="1" operator="beginsWith" text="Untested">
      <formula>LEFT(E52,LEN("Untested"))="Untested"</formula>
    </cfRule>
    <cfRule type="notContainsBlanks" dxfId="4331" priority="565" stopIfTrue="1">
      <formula>LEN(TRIM(E52))&gt;0</formula>
    </cfRule>
  </conditionalFormatting>
  <conditionalFormatting sqref="A19">
    <cfRule type="beginsWith" dxfId="4330" priority="476" stopIfTrue="1" operator="beginsWith" text="Exceptional">
      <formula>LEFT(A19,LEN("Exceptional"))="Exceptional"</formula>
    </cfRule>
    <cfRule type="beginsWith" dxfId="4329" priority="477" stopIfTrue="1" operator="beginsWith" text="Professional">
      <formula>LEFT(A19,LEN("Professional"))="Professional"</formula>
    </cfRule>
    <cfRule type="beginsWith" dxfId="4328" priority="478" stopIfTrue="1" operator="beginsWith" text="Advanced">
      <formula>LEFT(A19,LEN("Advanced"))="Advanced"</formula>
    </cfRule>
    <cfRule type="beginsWith" dxfId="4327" priority="479" stopIfTrue="1" operator="beginsWith" text="Intermediate">
      <formula>LEFT(A19,LEN("Intermediate"))="Intermediate"</formula>
    </cfRule>
    <cfRule type="beginsWith" dxfId="4326" priority="480" stopIfTrue="1" operator="beginsWith" text="Basic">
      <formula>LEFT(A19,LEN("Basic"))="Basic"</formula>
    </cfRule>
    <cfRule type="beginsWith" dxfId="4325" priority="481" stopIfTrue="1" operator="beginsWith" text="Required">
      <formula>LEFT(A19,LEN("Required"))="Required"</formula>
    </cfRule>
    <cfRule type="notContainsBlanks" dxfId="4324" priority="482" stopIfTrue="1">
      <formula>LEN(TRIM(A19))&gt;0</formula>
    </cfRule>
  </conditionalFormatting>
  <conditionalFormatting sqref="A16">
    <cfRule type="beginsWith" dxfId="4323" priority="513" stopIfTrue="1" operator="beginsWith" text="Exceptional">
      <formula>LEFT(A16,LEN("Exceptional"))="Exceptional"</formula>
    </cfRule>
    <cfRule type="beginsWith" dxfId="4322" priority="514" stopIfTrue="1" operator="beginsWith" text="Professional">
      <formula>LEFT(A16,LEN("Professional"))="Professional"</formula>
    </cfRule>
    <cfRule type="beginsWith" dxfId="4321" priority="515" stopIfTrue="1" operator="beginsWith" text="Advanced">
      <formula>LEFT(A16,LEN("Advanced"))="Advanced"</formula>
    </cfRule>
    <cfRule type="beginsWith" dxfId="4320" priority="516" stopIfTrue="1" operator="beginsWith" text="Intermediate">
      <formula>LEFT(A16,LEN("Intermediate"))="Intermediate"</formula>
    </cfRule>
    <cfRule type="beginsWith" dxfId="4319" priority="517" stopIfTrue="1" operator="beginsWith" text="Basic">
      <formula>LEFT(A16,LEN("Basic"))="Basic"</formula>
    </cfRule>
    <cfRule type="beginsWith" dxfId="4318" priority="518" stopIfTrue="1" operator="beginsWith" text="Required">
      <formula>LEFT(A16,LEN("Required"))="Required"</formula>
    </cfRule>
    <cfRule type="notContainsBlanks" dxfId="4317" priority="519" stopIfTrue="1">
      <formula>LEN(TRIM(A16))&gt;0</formula>
    </cfRule>
  </conditionalFormatting>
  <conditionalFormatting sqref="E14:F14 E16:F16">
    <cfRule type="beginsWith" dxfId="4316" priority="506" stopIfTrue="1" operator="beginsWith" text="Not Applicable">
      <formula>LEFT(E14,LEN("Not Applicable"))="Not Applicable"</formula>
    </cfRule>
    <cfRule type="beginsWith" dxfId="4315" priority="507" stopIfTrue="1" operator="beginsWith" text="Waived">
      <formula>LEFT(E14,LEN("Waived"))="Waived"</formula>
    </cfRule>
    <cfRule type="beginsWith" dxfId="4314" priority="508" stopIfTrue="1" operator="beginsWith" text="Pre-Passed">
      <formula>LEFT(E14,LEN("Pre-Passed"))="Pre-Passed"</formula>
    </cfRule>
    <cfRule type="beginsWith" dxfId="4313" priority="509" stopIfTrue="1" operator="beginsWith" text="Completed">
      <formula>LEFT(E14,LEN("Completed"))="Completed"</formula>
    </cfRule>
    <cfRule type="beginsWith" dxfId="4312" priority="510" stopIfTrue="1" operator="beginsWith" text="Partial">
      <formula>LEFT(E14,LEN("Partial"))="Partial"</formula>
    </cfRule>
    <cfRule type="beginsWith" dxfId="4311" priority="511" stopIfTrue="1" operator="beginsWith" text="Missing">
      <formula>LEFT(E14,LEN("Missing"))="Missing"</formula>
    </cfRule>
    <cfRule type="beginsWith" dxfId="4310" priority="512" stopIfTrue="1" operator="beginsWith" text="Untested">
      <formula>LEFT(E14,LEN("Untested"))="Untested"</formula>
    </cfRule>
    <cfRule type="notContainsBlanks" dxfId="4309" priority="520" stopIfTrue="1">
      <formula>LEN(TRIM(E14))&gt;0</formula>
    </cfRule>
  </conditionalFormatting>
  <conditionalFormatting sqref="F19">
    <cfRule type="beginsWith" dxfId="4308" priority="498" stopIfTrue="1" operator="beginsWith" text="Not Applicable">
      <formula>LEFT(F19,LEN("Not Applicable"))="Not Applicable"</formula>
    </cfRule>
    <cfRule type="beginsWith" dxfId="4307" priority="499" stopIfTrue="1" operator="beginsWith" text="Waived">
      <formula>LEFT(F19,LEN("Waived"))="Waived"</formula>
    </cfRule>
    <cfRule type="beginsWith" dxfId="4306" priority="500" stopIfTrue="1" operator="beginsWith" text="Pre-Passed">
      <formula>LEFT(F19,LEN("Pre-Passed"))="Pre-Passed"</formula>
    </cfRule>
    <cfRule type="beginsWith" dxfId="4305" priority="501" stopIfTrue="1" operator="beginsWith" text="Completed">
      <formula>LEFT(F19,LEN("Completed"))="Completed"</formula>
    </cfRule>
    <cfRule type="beginsWith" dxfId="4304" priority="502" stopIfTrue="1" operator="beginsWith" text="Partial">
      <formula>LEFT(F19,LEN("Partial"))="Partial"</formula>
    </cfRule>
    <cfRule type="beginsWith" dxfId="4303" priority="503" stopIfTrue="1" operator="beginsWith" text="Missing">
      <formula>LEFT(F19,LEN("Missing"))="Missing"</formula>
    </cfRule>
    <cfRule type="beginsWith" dxfId="4302" priority="504" stopIfTrue="1" operator="beginsWith" text="Untested">
      <formula>LEFT(F19,LEN("Untested"))="Untested"</formula>
    </cfRule>
    <cfRule type="notContainsBlanks" dxfId="4301" priority="505" stopIfTrue="1">
      <formula>LEN(TRIM(F19))&gt;0</formula>
    </cfRule>
  </conditionalFormatting>
  <conditionalFormatting sqref="E18:F18 E19">
    <cfRule type="beginsWith" dxfId="4300" priority="490" stopIfTrue="1" operator="beginsWith" text="Not Applicable">
      <formula>LEFT(E18,LEN("Not Applicable"))="Not Applicable"</formula>
    </cfRule>
    <cfRule type="beginsWith" dxfId="4299" priority="491" stopIfTrue="1" operator="beginsWith" text="Waived">
      <formula>LEFT(E18,LEN("Waived"))="Waived"</formula>
    </cfRule>
    <cfRule type="beginsWith" dxfId="4298" priority="492" stopIfTrue="1" operator="beginsWith" text="Pre-Passed">
      <formula>LEFT(E18,LEN("Pre-Passed"))="Pre-Passed"</formula>
    </cfRule>
    <cfRule type="beginsWith" dxfId="4297" priority="493" stopIfTrue="1" operator="beginsWith" text="Completed">
      <formula>LEFT(E18,LEN("Completed"))="Completed"</formula>
    </cfRule>
    <cfRule type="beginsWith" dxfId="4296" priority="494" stopIfTrue="1" operator="beginsWith" text="Partial">
      <formula>LEFT(E18,LEN("Partial"))="Partial"</formula>
    </cfRule>
    <cfRule type="beginsWith" dxfId="4295" priority="495" stopIfTrue="1" operator="beginsWith" text="Missing">
      <formula>LEFT(E18,LEN("Missing"))="Missing"</formula>
    </cfRule>
    <cfRule type="beginsWith" dxfId="4294" priority="496" stopIfTrue="1" operator="beginsWith" text="Untested">
      <formula>LEFT(E18,LEN("Untested"))="Untested"</formula>
    </cfRule>
    <cfRule type="notContainsBlanks" dxfId="4293" priority="497" stopIfTrue="1">
      <formula>LEN(TRIM(E18))&gt;0</formula>
    </cfRule>
  </conditionalFormatting>
  <conditionalFormatting sqref="A18">
    <cfRule type="beginsWith" dxfId="4292" priority="483" stopIfTrue="1" operator="beginsWith" text="Exceptional">
      <formula>LEFT(A18,LEN("Exceptional"))="Exceptional"</formula>
    </cfRule>
    <cfRule type="beginsWith" dxfId="4291" priority="484" stopIfTrue="1" operator="beginsWith" text="Professional">
      <formula>LEFT(A18,LEN("Professional"))="Professional"</formula>
    </cfRule>
    <cfRule type="beginsWith" dxfId="4290" priority="485" stopIfTrue="1" operator="beginsWith" text="Advanced">
      <formula>LEFT(A18,LEN("Advanced"))="Advanced"</formula>
    </cfRule>
    <cfRule type="beginsWith" dxfId="4289" priority="486" stopIfTrue="1" operator="beginsWith" text="Intermediate">
      <formula>LEFT(A18,LEN("Intermediate"))="Intermediate"</formula>
    </cfRule>
    <cfRule type="beginsWith" dxfId="4288" priority="487" stopIfTrue="1" operator="beginsWith" text="Basic">
      <formula>LEFT(A18,LEN("Basic"))="Basic"</formula>
    </cfRule>
    <cfRule type="beginsWith" dxfId="4287" priority="488" stopIfTrue="1" operator="beginsWith" text="Required">
      <formula>LEFT(A18,LEN("Required"))="Required"</formula>
    </cfRule>
    <cfRule type="notContainsBlanks" dxfId="4286" priority="489" stopIfTrue="1">
      <formula>LEN(TRIM(A18))&gt;0</formula>
    </cfRule>
  </conditionalFormatting>
  <conditionalFormatting sqref="A15">
    <cfRule type="beginsWith" dxfId="4285" priority="468" stopIfTrue="1" operator="beginsWith" text="Exceptional">
      <formula>LEFT(A15,LEN("Exceptional"))="Exceptional"</formula>
    </cfRule>
    <cfRule type="beginsWith" dxfId="4284" priority="469" stopIfTrue="1" operator="beginsWith" text="Professional">
      <formula>LEFT(A15,LEN("Professional"))="Professional"</formula>
    </cfRule>
    <cfRule type="beginsWith" dxfId="4283" priority="470" stopIfTrue="1" operator="beginsWith" text="Advanced">
      <formula>LEFT(A15,LEN("Advanced"))="Advanced"</formula>
    </cfRule>
    <cfRule type="beginsWith" dxfId="4282" priority="471" stopIfTrue="1" operator="beginsWith" text="Intermediate">
      <formula>LEFT(A15,LEN("Intermediate"))="Intermediate"</formula>
    </cfRule>
    <cfRule type="beginsWith" dxfId="4281" priority="472" stopIfTrue="1" operator="beginsWith" text="Basic">
      <formula>LEFT(A15,LEN("Basic"))="Basic"</formula>
    </cfRule>
    <cfRule type="beginsWith" dxfId="4280" priority="473" stopIfTrue="1" operator="beginsWith" text="Required">
      <formula>LEFT(A15,LEN("Required"))="Required"</formula>
    </cfRule>
    <cfRule type="notContainsBlanks" dxfId="4279" priority="474" stopIfTrue="1">
      <formula>LEN(TRIM(A15))&gt;0</formula>
    </cfRule>
  </conditionalFormatting>
  <conditionalFormatting sqref="E17:F17">
    <cfRule type="beginsWith" dxfId="4278" priority="453" stopIfTrue="1" operator="beginsWith" text="Not Applicable">
      <formula>LEFT(E17,LEN("Not Applicable"))="Not Applicable"</formula>
    </cfRule>
    <cfRule type="beginsWith" dxfId="4277" priority="454" stopIfTrue="1" operator="beginsWith" text="Waived">
      <formula>LEFT(E17,LEN("Waived"))="Waived"</formula>
    </cfRule>
    <cfRule type="beginsWith" dxfId="4276" priority="455" stopIfTrue="1" operator="beginsWith" text="Pre-Passed">
      <formula>LEFT(E17,LEN("Pre-Passed"))="Pre-Passed"</formula>
    </cfRule>
    <cfRule type="beginsWith" dxfId="4275" priority="456" stopIfTrue="1" operator="beginsWith" text="Completed">
      <formula>LEFT(E17,LEN("Completed"))="Completed"</formula>
    </cfRule>
    <cfRule type="beginsWith" dxfId="4274" priority="457" stopIfTrue="1" operator="beginsWith" text="Partial">
      <formula>LEFT(E17,LEN("Partial"))="Partial"</formula>
    </cfRule>
    <cfRule type="beginsWith" dxfId="4273" priority="458" stopIfTrue="1" operator="beginsWith" text="Missing">
      <formula>LEFT(E17,LEN("Missing"))="Missing"</formula>
    </cfRule>
    <cfRule type="beginsWith" dxfId="4272" priority="459" stopIfTrue="1" operator="beginsWith" text="Untested">
      <formula>LEFT(E17,LEN("Untested"))="Untested"</formula>
    </cfRule>
    <cfRule type="notContainsBlanks" dxfId="4271" priority="460" stopIfTrue="1">
      <formula>LEN(TRIM(E17))&gt;0</formula>
    </cfRule>
  </conditionalFormatting>
  <conditionalFormatting sqref="A17">
    <cfRule type="beginsWith" dxfId="4270" priority="446" stopIfTrue="1" operator="beginsWith" text="Exceptional">
      <formula>LEFT(A17,LEN("Exceptional"))="Exceptional"</formula>
    </cfRule>
    <cfRule type="beginsWith" dxfId="4269" priority="447" stopIfTrue="1" operator="beginsWith" text="Professional">
      <formula>LEFT(A17,LEN("Professional"))="Professional"</formula>
    </cfRule>
    <cfRule type="beginsWith" dxfId="4268" priority="448" stopIfTrue="1" operator="beginsWith" text="Advanced">
      <formula>LEFT(A17,LEN("Advanced"))="Advanced"</formula>
    </cfRule>
    <cfRule type="beginsWith" dxfId="4267" priority="449" stopIfTrue="1" operator="beginsWith" text="Intermediate">
      <formula>LEFT(A17,LEN("Intermediate"))="Intermediate"</formula>
    </cfRule>
    <cfRule type="beginsWith" dxfId="4266" priority="450" stopIfTrue="1" operator="beginsWith" text="Basic">
      <formula>LEFT(A17,LEN("Basic"))="Basic"</formula>
    </cfRule>
    <cfRule type="beginsWith" dxfId="4265" priority="451" stopIfTrue="1" operator="beginsWith" text="Required">
      <formula>LEFT(A17,LEN("Required"))="Required"</formula>
    </cfRule>
    <cfRule type="notContainsBlanks" dxfId="4264" priority="452" stopIfTrue="1">
      <formula>LEN(TRIM(A17))&gt;0</formula>
    </cfRule>
  </conditionalFormatting>
  <conditionalFormatting sqref="E15:F15">
    <cfRule type="beginsWith" dxfId="4263" priority="461" stopIfTrue="1" operator="beginsWith" text="Not Applicable">
      <formula>LEFT(E15,LEN("Not Applicable"))="Not Applicable"</formula>
    </cfRule>
    <cfRule type="beginsWith" dxfId="4262" priority="462" stopIfTrue="1" operator="beginsWith" text="Waived">
      <formula>LEFT(E15,LEN("Waived"))="Waived"</formula>
    </cfRule>
    <cfRule type="beginsWith" dxfId="4261" priority="463" stopIfTrue="1" operator="beginsWith" text="Pre-Passed">
      <formula>LEFT(E15,LEN("Pre-Passed"))="Pre-Passed"</formula>
    </cfRule>
    <cfRule type="beginsWith" dxfId="4260" priority="464" stopIfTrue="1" operator="beginsWith" text="Completed">
      <formula>LEFT(E15,LEN("Completed"))="Completed"</formula>
    </cfRule>
    <cfRule type="beginsWith" dxfId="4259" priority="465" stopIfTrue="1" operator="beginsWith" text="Partial">
      <formula>LEFT(E15,LEN("Partial"))="Partial"</formula>
    </cfRule>
    <cfRule type="beginsWith" dxfId="4258" priority="466" stopIfTrue="1" operator="beginsWith" text="Missing">
      <formula>LEFT(E15,LEN("Missing"))="Missing"</formula>
    </cfRule>
    <cfRule type="beginsWith" dxfId="4257" priority="467" stopIfTrue="1" operator="beginsWith" text="Untested">
      <formula>LEFT(E15,LEN("Untested"))="Untested"</formula>
    </cfRule>
    <cfRule type="notContainsBlanks" dxfId="4256" priority="475" stopIfTrue="1">
      <formula>LEN(TRIM(E15))&gt;0</formula>
    </cfRule>
  </conditionalFormatting>
  <conditionalFormatting sqref="A20">
    <cfRule type="beginsWith" dxfId="4255" priority="438" stopIfTrue="1" operator="beginsWith" text="Exceptional">
      <formula>LEFT(A20,LEN("Exceptional"))="Exceptional"</formula>
    </cfRule>
    <cfRule type="beginsWith" dxfId="4254" priority="439" stopIfTrue="1" operator="beginsWith" text="Professional">
      <formula>LEFT(A20,LEN("Professional"))="Professional"</formula>
    </cfRule>
    <cfRule type="beginsWith" dxfId="4253" priority="440" stopIfTrue="1" operator="beginsWith" text="Advanced">
      <formula>LEFT(A20,LEN("Advanced"))="Advanced"</formula>
    </cfRule>
    <cfRule type="beginsWith" dxfId="4252" priority="441" stopIfTrue="1" operator="beginsWith" text="Intermediate">
      <formula>LEFT(A20,LEN("Intermediate"))="Intermediate"</formula>
    </cfRule>
    <cfRule type="beginsWith" dxfId="4251" priority="442" stopIfTrue="1" operator="beginsWith" text="Basic">
      <formula>LEFT(A20,LEN("Basic"))="Basic"</formula>
    </cfRule>
    <cfRule type="beginsWith" dxfId="4250" priority="443" stopIfTrue="1" operator="beginsWith" text="Required">
      <formula>LEFT(A20,LEN("Required"))="Required"</formula>
    </cfRule>
    <cfRule type="notContainsBlanks" dxfId="4249" priority="444" stopIfTrue="1">
      <formula>LEN(TRIM(A20))&gt;0</formula>
    </cfRule>
  </conditionalFormatting>
  <conditionalFormatting sqref="E20">
    <cfRule type="beginsWith" dxfId="4248" priority="431" stopIfTrue="1" operator="beginsWith" text="Not Applicable">
      <formula>LEFT(E20,LEN("Not Applicable"))="Not Applicable"</formula>
    </cfRule>
    <cfRule type="beginsWith" dxfId="4247" priority="432" stopIfTrue="1" operator="beginsWith" text="Waived">
      <formula>LEFT(E20,LEN("Waived"))="Waived"</formula>
    </cfRule>
    <cfRule type="beginsWith" dxfId="4246" priority="433" stopIfTrue="1" operator="beginsWith" text="Pre-Passed">
      <formula>LEFT(E20,LEN("Pre-Passed"))="Pre-Passed"</formula>
    </cfRule>
    <cfRule type="beginsWith" dxfId="4245" priority="434" stopIfTrue="1" operator="beginsWith" text="Completed">
      <formula>LEFT(E20,LEN("Completed"))="Completed"</formula>
    </cfRule>
    <cfRule type="beginsWith" dxfId="4244" priority="435" stopIfTrue="1" operator="beginsWith" text="Partial">
      <formula>LEFT(E20,LEN("Partial"))="Partial"</formula>
    </cfRule>
    <cfRule type="beginsWith" dxfId="4243" priority="436" stopIfTrue="1" operator="beginsWith" text="Missing">
      <formula>LEFT(E20,LEN("Missing"))="Missing"</formula>
    </cfRule>
    <cfRule type="beginsWith" dxfId="4242" priority="437" stopIfTrue="1" operator="beginsWith" text="Untested">
      <formula>LEFT(E20,LEN("Untested"))="Untested"</formula>
    </cfRule>
    <cfRule type="notContainsBlanks" dxfId="4241" priority="445" stopIfTrue="1">
      <formula>LEN(TRIM(E20))&gt;0</formula>
    </cfRule>
  </conditionalFormatting>
  <conditionalFormatting sqref="A72">
    <cfRule type="beginsWith" dxfId="4240" priority="416" stopIfTrue="1" operator="beginsWith" text="Exceptional">
      <formula>LEFT(A72,LEN("Exceptional"))="Exceptional"</formula>
    </cfRule>
    <cfRule type="beginsWith" dxfId="4239" priority="417" stopIfTrue="1" operator="beginsWith" text="Professional">
      <formula>LEFT(A72,LEN("Professional"))="Professional"</formula>
    </cfRule>
    <cfRule type="beginsWith" dxfId="4238" priority="418" stopIfTrue="1" operator="beginsWith" text="Advanced">
      <formula>LEFT(A72,LEN("Advanced"))="Advanced"</formula>
    </cfRule>
    <cfRule type="beginsWith" dxfId="4237" priority="419" stopIfTrue="1" operator="beginsWith" text="Intermediate">
      <formula>LEFT(A72,LEN("Intermediate"))="Intermediate"</formula>
    </cfRule>
    <cfRule type="beginsWith" dxfId="4236" priority="420" stopIfTrue="1" operator="beginsWith" text="Basic">
      <formula>LEFT(A72,LEN("Basic"))="Basic"</formula>
    </cfRule>
    <cfRule type="beginsWith" dxfId="4235" priority="421" stopIfTrue="1" operator="beginsWith" text="Required">
      <formula>LEFT(A72,LEN("Required"))="Required"</formula>
    </cfRule>
    <cfRule type="notContainsBlanks" dxfId="4234" priority="422" stopIfTrue="1">
      <formula>LEN(TRIM(A72))&gt;0</formula>
    </cfRule>
  </conditionalFormatting>
  <conditionalFormatting sqref="A79">
    <cfRule type="beginsWith" dxfId="4233" priority="409" stopIfTrue="1" operator="beginsWith" text="Exceptional">
      <formula>LEFT(A79,LEN("Exceptional"))="Exceptional"</formula>
    </cfRule>
    <cfRule type="beginsWith" dxfId="4232" priority="410" stopIfTrue="1" operator="beginsWith" text="Professional">
      <formula>LEFT(A79,LEN("Professional"))="Professional"</formula>
    </cfRule>
    <cfRule type="beginsWith" dxfId="4231" priority="411" stopIfTrue="1" operator="beginsWith" text="Advanced">
      <formula>LEFT(A79,LEN("Advanced"))="Advanced"</formula>
    </cfRule>
    <cfRule type="beginsWith" dxfId="4230" priority="412" stopIfTrue="1" operator="beginsWith" text="Intermediate">
      <formula>LEFT(A79,LEN("Intermediate"))="Intermediate"</formula>
    </cfRule>
    <cfRule type="beginsWith" dxfId="4229" priority="413" stopIfTrue="1" operator="beginsWith" text="Basic">
      <formula>LEFT(A79,LEN("Basic"))="Basic"</formula>
    </cfRule>
    <cfRule type="beginsWith" dxfId="4228" priority="414" stopIfTrue="1" operator="beginsWith" text="Required">
      <formula>LEFT(A79,LEN("Required"))="Required"</formula>
    </cfRule>
    <cfRule type="notContainsBlanks" dxfId="4227" priority="415" stopIfTrue="1">
      <formula>LEN(TRIM(A79))&gt;0</formula>
    </cfRule>
  </conditionalFormatting>
  <conditionalFormatting sqref="A87">
    <cfRule type="beginsWith" dxfId="4226" priority="402" stopIfTrue="1" operator="beginsWith" text="Exceptional">
      <formula>LEFT(A87,LEN("Exceptional"))="Exceptional"</formula>
    </cfRule>
    <cfRule type="beginsWith" dxfId="4225" priority="403" stopIfTrue="1" operator="beginsWith" text="Professional">
      <formula>LEFT(A87,LEN("Professional"))="Professional"</formula>
    </cfRule>
    <cfRule type="beginsWith" dxfId="4224" priority="404" stopIfTrue="1" operator="beginsWith" text="Advanced">
      <formula>LEFT(A87,LEN("Advanced"))="Advanced"</formula>
    </cfRule>
    <cfRule type="beginsWith" dxfId="4223" priority="405" stopIfTrue="1" operator="beginsWith" text="Intermediate">
      <formula>LEFT(A87,LEN("Intermediate"))="Intermediate"</formula>
    </cfRule>
    <cfRule type="beginsWith" dxfId="4222" priority="406" stopIfTrue="1" operator="beginsWith" text="Basic">
      <formula>LEFT(A87,LEN("Basic"))="Basic"</formula>
    </cfRule>
    <cfRule type="beginsWith" dxfId="4221" priority="407" stopIfTrue="1" operator="beginsWith" text="Required">
      <formula>LEFT(A87,LEN("Required"))="Required"</formula>
    </cfRule>
    <cfRule type="notContainsBlanks" dxfId="4220" priority="408" stopIfTrue="1">
      <formula>LEN(TRIM(A87))&gt;0</formula>
    </cfRule>
  </conditionalFormatting>
  <conditionalFormatting sqref="A88">
    <cfRule type="beginsWith" dxfId="4219" priority="395" stopIfTrue="1" operator="beginsWith" text="Exceptional">
      <formula>LEFT(A88,LEN("Exceptional"))="Exceptional"</formula>
    </cfRule>
    <cfRule type="beginsWith" dxfId="4218" priority="396" stopIfTrue="1" operator="beginsWith" text="Professional">
      <formula>LEFT(A88,LEN("Professional"))="Professional"</formula>
    </cfRule>
    <cfRule type="beginsWith" dxfId="4217" priority="397" stopIfTrue="1" operator="beginsWith" text="Advanced">
      <formula>LEFT(A88,LEN("Advanced"))="Advanced"</formula>
    </cfRule>
    <cfRule type="beginsWith" dxfId="4216" priority="398" stopIfTrue="1" operator="beginsWith" text="Intermediate">
      <formula>LEFT(A88,LEN("Intermediate"))="Intermediate"</formula>
    </cfRule>
    <cfRule type="beginsWith" dxfId="4215" priority="399" stopIfTrue="1" operator="beginsWith" text="Basic">
      <formula>LEFT(A88,LEN("Basic"))="Basic"</formula>
    </cfRule>
    <cfRule type="beginsWith" dxfId="4214" priority="400" stopIfTrue="1" operator="beginsWith" text="Required">
      <formula>LEFT(A88,LEN("Required"))="Required"</formula>
    </cfRule>
    <cfRule type="notContainsBlanks" dxfId="4213" priority="401" stopIfTrue="1">
      <formula>LEN(TRIM(A88))&gt;0</formula>
    </cfRule>
  </conditionalFormatting>
  <conditionalFormatting sqref="A105">
    <cfRule type="beginsWith" dxfId="4212" priority="388" stopIfTrue="1" operator="beginsWith" text="Exceptional">
      <formula>LEFT(A105,LEN("Exceptional"))="Exceptional"</formula>
    </cfRule>
    <cfRule type="beginsWith" dxfId="4211" priority="389" stopIfTrue="1" operator="beginsWith" text="Professional">
      <formula>LEFT(A105,LEN("Professional"))="Professional"</formula>
    </cfRule>
    <cfRule type="beginsWith" dxfId="4210" priority="390" stopIfTrue="1" operator="beginsWith" text="Advanced">
      <formula>LEFT(A105,LEN("Advanced"))="Advanced"</formula>
    </cfRule>
    <cfRule type="beginsWith" dxfId="4209" priority="391" stopIfTrue="1" operator="beginsWith" text="Intermediate">
      <formula>LEFT(A105,LEN("Intermediate"))="Intermediate"</formula>
    </cfRule>
    <cfRule type="beginsWith" dxfId="4208" priority="392" stopIfTrue="1" operator="beginsWith" text="Basic">
      <formula>LEFT(A105,LEN("Basic"))="Basic"</formula>
    </cfRule>
    <cfRule type="beginsWith" dxfId="4207" priority="393" stopIfTrue="1" operator="beginsWith" text="Required">
      <formula>LEFT(A105,LEN("Required"))="Required"</formula>
    </cfRule>
    <cfRule type="notContainsBlanks" dxfId="4206" priority="394" stopIfTrue="1">
      <formula>LEN(TRIM(A105))&gt;0</formula>
    </cfRule>
  </conditionalFormatting>
  <conditionalFormatting sqref="A108">
    <cfRule type="beginsWith" dxfId="4205" priority="381" stopIfTrue="1" operator="beginsWith" text="Exceptional">
      <formula>LEFT(A108,LEN("Exceptional"))="Exceptional"</formula>
    </cfRule>
    <cfRule type="beginsWith" dxfId="4204" priority="382" stopIfTrue="1" operator="beginsWith" text="Professional">
      <formula>LEFT(A108,LEN("Professional"))="Professional"</formula>
    </cfRule>
    <cfRule type="beginsWith" dxfId="4203" priority="383" stopIfTrue="1" operator="beginsWith" text="Advanced">
      <formula>LEFT(A108,LEN("Advanced"))="Advanced"</formula>
    </cfRule>
    <cfRule type="beginsWith" dxfId="4202" priority="384" stopIfTrue="1" operator="beginsWith" text="Intermediate">
      <formula>LEFT(A108,LEN("Intermediate"))="Intermediate"</formula>
    </cfRule>
    <cfRule type="beginsWith" dxfId="4201" priority="385" stopIfTrue="1" operator="beginsWith" text="Basic">
      <formula>LEFT(A108,LEN("Basic"))="Basic"</formula>
    </cfRule>
    <cfRule type="beginsWith" dxfId="4200" priority="386" stopIfTrue="1" operator="beginsWith" text="Required">
      <formula>LEFT(A108,LEN("Required"))="Required"</formula>
    </cfRule>
    <cfRule type="notContainsBlanks" dxfId="4199" priority="387" stopIfTrue="1">
      <formula>LEN(TRIM(A108))&gt;0</formula>
    </cfRule>
  </conditionalFormatting>
  <conditionalFormatting sqref="A114">
    <cfRule type="beginsWith" dxfId="4198" priority="374" stopIfTrue="1" operator="beginsWith" text="Exceptional">
      <formula>LEFT(A114,LEN("Exceptional"))="Exceptional"</formula>
    </cfRule>
    <cfRule type="beginsWith" dxfId="4197" priority="375" stopIfTrue="1" operator="beginsWith" text="Professional">
      <formula>LEFT(A114,LEN("Professional"))="Professional"</formula>
    </cfRule>
    <cfRule type="beginsWith" dxfId="4196" priority="376" stopIfTrue="1" operator="beginsWith" text="Advanced">
      <formula>LEFT(A114,LEN("Advanced"))="Advanced"</formula>
    </cfRule>
    <cfRule type="beginsWith" dxfId="4195" priority="377" stopIfTrue="1" operator="beginsWith" text="Intermediate">
      <formula>LEFT(A114,LEN("Intermediate"))="Intermediate"</formula>
    </cfRule>
    <cfRule type="beginsWith" dxfId="4194" priority="378" stopIfTrue="1" operator="beginsWith" text="Basic">
      <formula>LEFT(A114,LEN("Basic"))="Basic"</formula>
    </cfRule>
    <cfRule type="beginsWith" dxfId="4193" priority="379" stopIfTrue="1" operator="beginsWith" text="Required">
      <formula>LEFT(A114,LEN("Required"))="Required"</formula>
    </cfRule>
    <cfRule type="notContainsBlanks" dxfId="4192" priority="380" stopIfTrue="1">
      <formula>LEN(TRIM(A114))&gt;0</formula>
    </cfRule>
  </conditionalFormatting>
  <conditionalFormatting sqref="F13">
    <cfRule type="beginsWith" dxfId="4191" priority="366" stopIfTrue="1" operator="beginsWith" text="Not Applicable">
      <formula>LEFT(F13,LEN("Not Applicable"))="Not Applicable"</formula>
    </cfRule>
    <cfRule type="beginsWith" dxfId="4190" priority="367" stopIfTrue="1" operator="beginsWith" text="Waived">
      <formula>LEFT(F13,LEN("Waived"))="Waived"</formula>
    </cfRule>
    <cfRule type="beginsWith" dxfId="4189" priority="368" stopIfTrue="1" operator="beginsWith" text="Pre-Passed">
      <formula>LEFT(F13,LEN("Pre-Passed"))="Pre-Passed"</formula>
    </cfRule>
    <cfRule type="beginsWith" dxfId="4188" priority="369" stopIfTrue="1" operator="beginsWith" text="Completed">
      <formula>LEFT(F13,LEN("Completed"))="Completed"</formula>
    </cfRule>
    <cfRule type="beginsWith" dxfId="4187" priority="370" stopIfTrue="1" operator="beginsWith" text="Partial">
      <formula>LEFT(F13,LEN("Partial"))="Partial"</formula>
    </cfRule>
    <cfRule type="beginsWith" dxfId="4186" priority="371" stopIfTrue="1" operator="beginsWith" text="Missing">
      <formula>LEFT(F13,LEN("Missing"))="Missing"</formula>
    </cfRule>
    <cfRule type="beginsWith" dxfId="4185" priority="372" stopIfTrue="1" operator="beginsWith" text="Untested">
      <formula>LEFT(F13,LEN("Untested"))="Untested"</formula>
    </cfRule>
    <cfRule type="notContainsBlanks" dxfId="4184" priority="373" stopIfTrue="1">
      <formula>LEN(TRIM(F13))&gt;0</formula>
    </cfRule>
  </conditionalFormatting>
  <conditionalFormatting sqref="F20">
    <cfRule type="beginsWith" dxfId="4183" priority="358" stopIfTrue="1" operator="beginsWith" text="Not Applicable">
      <formula>LEFT(F20,LEN("Not Applicable"))="Not Applicable"</formula>
    </cfRule>
    <cfRule type="beginsWith" dxfId="4182" priority="359" stopIfTrue="1" operator="beginsWith" text="Waived">
      <formula>LEFT(F20,LEN("Waived"))="Waived"</formula>
    </cfRule>
    <cfRule type="beginsWith" dxfId="4181" priority="360" stopIfTrue="1" operator="beginsWith" text="Pre-Passed">
      <formula>LEFT(F20,LEN("Pre-Passed"))="Pre-Passed"</formula>
    </cfRule>
    <cfRule type="beginsWith" dxfId="4180" priority="361" stopIfTrue="1" operator="beginsWith" text="Completed">
      <formula>LEFT(F20,LEN("Completed"))="Completed"</formula>
    </cfRule>
    <cfRule type="beginsWith" dxfId="4179" priority="362" stopIfTrue="1" operator="beginsWith" text="Partial">
      <formula>LEFT(F20,LEN("Partial"))="Partial"</formula>
    </cfRule>
    <cfRule type="beginsWith" dxfId="4178" priority="363" stopIfTrue="1" operator="beginsWith" text="Missing">
      <formula>LEFT(F20,LEN("Missing"))="Missing"</formula>
    </cfRule>
    <cfRule type="beginsWith" dxfId="4177" priority="364" stopIfTrue="1" operator="beginsWith" text="Untested">
      <formula>LEFT(F20,LEN("Untested"))="Untested"</formula>
    </cfRule>
    <cfRule type="notContainsBlanks" dxfId="4176" priority="365" stopIfTrue="1">
      <formula>LEN(TRIM(F20))&gt;0</formula>
    </cfRule>
  </conditionalFormatting>
  <conditionalFormatting sqref="F39">
    <cfRule type="beginsWith" dxfId="4175" priority="350" stopIfTrue="1" operator="beginsWith" text="Not Applicable">
      <formula>LEFT(F39,LEN("Not Applicable"))="Not Applicable"</formula>
    </cfRule>
    <cfRule type="beginsWith" dxfId="4174" priority="351" stopIfTrue="1" operator="beginsWith" text="Waived">
      <formula>LEFT(F39,LEN("Waived"))="Waived"</formula>
    </cfRule>
    <cfRule type="beginsWith" dxfId="4173" priority="352" stopIfTrue="1" operator="beginsWith" text="Pre-Passed">
      <formula>LEFT(F39,LEN("Pre-Passed"))="Pre-Passed"</formula>
    </cfRule>
    <cfRule type="beginsWith" dxfId="4172" priority="353" stopIfTrue="1" operator="beginsWith" text="Completed">
      <formula>LEFT(F39,LEN("Completed"))="Completed"</formula>
    </cfRule>
    <cfRule type="beginsWith" dxfId="4171" priority="354" stopIfTrue="1" operator="beginsWith" text="Partial">
      <formula>LEFT(F39,LEN("Partial"))="Partial"</formula>
    </cfRule>
    <cfRule type="beginsWith" dxfId="4170" priority="355" stopIfTrue="1" operator="beginsWith" text="Missing">
      <formula>LEFT(F39,LEN("Missing"))="Missing"</formula>
    </cfRule>
    <cfRule type="beginsWith" dxfId="4169" priority="356" stopIfTrue="1" operator="beginsWith" text="Untested">
      <formula>LEFT(F39,LEN("Untested"))="Untested"</formula>
    </cfRule>
    <cfRule type="notContainsBlanks" dxfId="4168" priority="357" stopIfTrue="1">
      <formula>LEN(TRIM(F39))&gt;0</formula>
    </cfRule>
  </conditionalFormatting>
  <conditionalFormatting sqref="F50">
    <cfRule type="beginsWith" dxfId="4167" priority="342" stopIfTrue="1" operator="beginsWith" text="Not Applicable">
      <formula>LEFT(F50,LEN("Not Applicable"))="Not Applicable"</formula>
    </cfRule>
    <cfRule type="beginsWith" dxfId="4166" priority="343" stopIfTrue="1" operator="beginsWith" text="Waived">
      <formula>LEFT(F50,LEN("Waived"))="Waived"</formula>
    </cfRule>
    <cfRule type="beginsWith" dxfId="4165" priority="344" stopIfTrue="1" operator="beginsWith" text="Pre-Passed">
      <formula>LEFT(F50,LEN("Pre-Passed"))="Pre-Passed"</formula>
    </cfRule>
    <cfRule type="beginsWith" dxfId="4164" priority="345" stopIfTrue="1" operator="beginsWith" text="Completed">
      <formula>LEFT(F50,LEN("Completed"))="Completed"</formula>
    </cfRule>
    <cfRule type="beginsWith" dxfId="4163" priority="346" stopIfTrue="1" operator="beginsWith" text="Partial">
      <formula>LEFT(F50,LEN("Partial"))="Partial"</formula>
    </cfRule>
    <cfRule type="beginsWith" dxfId="4162" priority="347" stopIfTrue="1" operator="beginsWith" text="Missing">
      <formula>LEFT(F50,LEN("Missing"))="Missing"</formula>
    </cfRule>
    <cfRule type="beginsWith" dxfId="4161" priority="348" stopIfTrue="1" operator="beginsWith" text="Untested">
      <formula>LEFT(F50,LEN("Untested"))="Untested"</formula>
    </cfRule>
    <cfRule type="notContainsBlanks" dxfId="4160" priority="349" stopIfTrue="1">
      <formula>LEN(TRIM(F50))&gt;0</formula>
    </cfRule>
  </conditionalFormatting>
  <conditionalFormatting sqref="F61">
    <cfRule type="beginsWith" dxfId="4159" priority="334" stopIfTrue="1" operator="beginsWith" text="Not Applicable">
      <formula>LEFT(F61,LEN("Not Applicable"))="Not Applicable"</formula>
    </cfRule>
    <cfRule type="beginsWith" dxfId="4158" priority="335" stopIfTrue="1" operator="beginsWith" text="Waived">
      <formula>LEFT(F61,LEN("Waived"))="Waived"</formula>
    </cfRule>
    <cfRule type="beginsWith" dxfId="4157" priority="336" stopIfTrue="1" operator="beginsWith" text="Pre-Passed">
      <formula>LEFT(F61,LEN("Pre-Passed"))="Pre-Passed"</formula>
    </cfRule>
    <cfRule type="beginsWith" dxfId="4156" priority="337" stopIfTrue="1" operator="beginsWith" text="Completed">
      <formula>LEFT(F61,LEN("Completed"))="Completed"</formula>
    </cfRule>
    <cfRule type="beginsWith" dxfId="4155" priority="338" stopIfTrue="1" operator="beginsWith" text="Partial">
      <formula>LEFT(F61,LEN("Partial"))="Partial"</formula>
    </cfRule>
    <cfRule type="beginsWith" dxfId="4154" priority="339" stopIfTrue="1" operator="beginsWith" text="Missing">
      <formula>LEFT(F61,LEN("Missing"))="Missing"</formula>
    </cfRule>
    <cfRule type="beginsWith" dxfId="4153" priority="340" stopIfTrue="1" operator="beginsWith" text="Untested">
      <formula>LEFT(F61,LEN("Untested"))="Untested"</formula>
    </cfRule>
    <cfRule type="notContainsBlanks" dxfId="4152" priority="341" stopIfTrue="1">
      <formula>LEN(TRIM(F61))&gt;0</formula>
    </cfRule>
  </conditionalFormatting>
  <conditionalFormatting sqref="F70">
    <cfRule type="beginsWith" dxfId="4151" priority="326" stopIfTrue="1" operator="beginsWith" text="Not Applicable">
      <formula>LEFT(F70,LEN("Not Applicable"))="Not Applicable"</formula>
    </cfRule>
    <cfRule type="beginsWith" dxfId="4150" priority="327" stopIfTrue="1" operator="beginsWith" text="Waived">
      <formula>LEFT(F70,LEN("Waived"))="Waived"</formula>
    </cfRule>
    <cfRule type="beginsWith" dxfId="4149" priority="328" stopIfTrue="1" operator="beginsWith" text="Pre-Passed">
      <formula>LEFT(F70,LEN("Pre-Passed"))="Pre-Passed"</formula>
    </cfRule>
    <cfRule type="beginsWith" dxfId="4148" priority="329" stopIfTrue="1" operator="beginsWith" text="Completed">
      <formula>LEFT(F70,LEN("Completed"))="Completed"</formula>
    </cfRule>
    <cfRule type="beginsWith" dxfId="4147" priority="330" stopIfTrue="1" operator="beginsWith" text="Partial">
      <formula>LEFT(F70,LEN("Partial"))="Partial"</formula>
    </cfRule>
    <cfRule type="beginsWith" dxfId="4146" priority="331" stopIfTrue="1" operator="beginsWith" text="Missing">
      <formula>LEFT(F70,LEN("Missing"))="Missing"</formula>
    </cfRule>
    <cfRule type="beginsWith" dxfId="4145" priority="332" stopIfTrue="1" operator="beginsWith" text="Untested">
      <formula>LEFT(F70,LEN("Untested"))="Untested"</formula>
    </cfRule>
    <cfRule type="notContainsBlanks" dxfId="4144" priority="333" stopIfTrue="1">
      <formula>LEN(TRIM(F70))&gt;0</formula>
    </cfRule>
  </conditionalFormatting>
  <conditionalFormatting sqref="F73">
    <cfRule type="beginsWith" dxfId="4143" priority="318" stopIfTrue="1" operator="beginsWith" text="Not Applicable">
      <formula>LEFT(F73,LEN("Not Applicable"))="Not Applicable"</formula>
    </cfRule>
    <cfRule type="beginsWith" dxfId="4142" priority="319" stopIfTrue="1" operator="beginsWith" text="Waived">
      <formula>LEFT(F73,LEN("Waived"))="Waived"</formula>
    </cfRule>
    <cfRule type="beginsWith" dxfId="4141" priority="320" stopIfTrue="1" operator="beginsWith" text="Pre-Passed">
      <formula>LEFT(F73,LEN("Pre-Passed"))="Pre-Passed"</formula>
    </cfRule>
    <cfRule type="beginsWith" dxfId="4140" priority="321" stopIfTrue="1" operator="beginsWith" text="Completed">
      <formula>LEFT(F73,LEN("Completed"))="Completed"</formula>
    </cfRule>
    <cfRule type="beginsWith" dxfId="4139" priority="322" stopIfTrue="1" operator="beginsWith" text="Partial">
      <formula>LEFT(F73,LEN("Partial"))="Partial"</formula>
    </cfRule>
    <cfRule type="beginsWith" dxfId="4138" priority="323" stopIfTrue="1" operator="beginsWith" text="Missing">
      <formula>LEFT(F73,LEN("Missing"))="Missing"</formula>
    </cfRule>
    <cfRule type="beginsWith" dxfId="4137" priority="324" stopIfTrue="1" operator="beginsWith" text="Untested">
      <formula>LEFT(F73,LEN("Untested"))="Untested"</formula>
    </cfRule>
    <cfRule type="notContainsBlanks" dxfId="4136" priority="325" stopIfTrue="1">
      <formula>LEN(TRIM(F73))&gt;0</formula>
    </cfRule>
  </conditionalFormatting>
  <conditionalFormatting sqref="F83">
    <cfRule type="beginsWith" dxfId="4135" priority="310" stopIfTrue="1" operator="beginsWith" text="Not Applicable">
      <formula>LEFT(F83,LEN("Not Applicable"))="Not Applicable"</formula>
    </cfRule>
    <cfRule type="beginsWith" dxfId="4134" priority="311" stopIfTrue="1" operator="beginsWith" text="Waived">
      <formula>LEFT(F83,LEN("Waived"))="Waived"</formula>
    </cfRule>
    <cfRule type="beginsWith" dxfId="4133" priority="312" stopIfTrue="1" operator="beginsWith" text="Pre-Passed">
      <formula>LEFT(F83,LEN("Pre-Passed"))="Pre-Passed"</formula>
    </cfRule>
    <cfRule type="beginsWith" dxfId="4132" priority="313" stopIfTrue="1" operator="beginsWith" text="Completed">
      <formula>LEFT(F83,LEN("Completed"))="Completed"</formula>
    </cfRule>
    <cfRule type="beginsWith" dxfId="4131" priority="314" stopIfTrue="1" operator="beginsWith" text="Partial">
      <formula>LEFT(F83,LEN("Partial"))="Partial"</formula>
    </cfRule>
    <cfRule type="beginsWith" dxfId="4130" priority="315" stopIfTrue="1" operator="beginsWith" text="Missing">
      <formula>LEFT(F83,LEN("Missing"))="Missing"</formula>
    </cfRule>
    <cfRule type="beginsWith" dxfId="4129" priority="316" stopIfTrue="1" operator="beginsWith" text="Untested">
      <formula>LEFT(F83,LEN("Untested"))="Untested"</formula>
    </cfRule>
    <cfRule type="notContainsBlanks" dxfId="4128" priority="317" stopIfTrue="1">
      <formula>LEN(TRIM(F83))&gt;0</formula>
    </cfRule>
  </conditionalFormatting>
  <conditionalFormatting sqref="F86">
    <cfRule type="beginsWith" dxfId="4127" priority="302" stopIfTrue="1" operator="beginsWith" text="Not Applicable">
      <formula>LEFT(F86,LEN("Not Applicable"))="Not Applicable"</formula>
    </cfRule>
    <cfRule type="beginsWith" dxfId="4126" priority="303" stopIfTrue="1" operator="beginsWith" text="Waived">
      <formula>LEFT(F86,LEN("Waived"))="Waived"</formula>
    </cfRule>
    <cfRule type="beginsWith" dxfId="4125" priority="304" stopIfTrue="1" operator="beginsWith" text="Pre-Passed">
      <formula>LEFT(F86,LEN("Pre-Passed"))="Pre-Passed"</formula>
    </cfRule>
    <cfRule type="beginsWith" dxfId="4124" priority="305" stopIfTrue="1" operator="beginsWith" text="Completed">
      <formula>LEFT(F86,LEN("Completed"))="Completed"</formula>
    </cfRule>
    <cfRule type="beginsWith" dxfId="4123" priority="306" stopIfTrue="1" operator="beginsWith" text="Partial">
      <formula>LEFT(F86,LEN("Partial"))="Partial"</formula>
    </cfRule>
    <cfRule type="beginsWith" dxfId="4122" priority="307" stopIfTrue="1" operator="beginsWith" text="Missing">
      <formula>LEFT(F86,LEN("Missing"))="Missing"</formula>
    </cfRule>
    <cfRule type="beginsWith" dxfId="4121" priority="308" stopIfTrue="1" operator="beginsWith" text="Untested">
      <formula>LEFT(F86,LEN("Untested"))="Untested"</formula>
    </cfRule>
    <cfRule type="notContainsBlanks" dxfId="4120" priority="309" stopIfTrue="1">
      <formula>LEN(TRIM(F86))&gt;0</formula>
    </cfRule>
  </conditionalFormatting>
  <conditionalFormatting sqref="F90">
    <cfRule type="beginsWith" dxfId="4119" priority="294" stopIfTrue="1" operator="beginsWith" text="Not Applicable">
      <formula>LEFT(F90,LEN("Not Applicable"))="Not Applicable"</formula>
    </cfRule>
    <cfRule type="beginsWith" dxfId="4118" priority="295" stopIfTrue="1" operator="beginsWith" text="Waived">
      <formula>LEFT(F90,LEN("Waived"))="Waived"</formula>
    </cfRule>
    <cfRule type="beginsWith" dxfId="4117" priority="296" stopIfTrue="1" operator="beginsWith" text="Pre-Passed">
      <formula>LEFT(F90,LEN("Pre-Passed"))="Pre-Passed"</formula>
    </cfRule>
    <cfRule type="beginsWith" dxfId="4116" priority="297" stopIfTrue="1" operator="beginsWith" text="Completed">
      <formula>LEFT(F90,LEN("Completed"))="Completed"</formula>
    </cfRule>
    <cfRule type="beginsWith" dxfId="4115" priority="298" stopIfTrue="1" operator="beginsWith" text="Partial">
      <formula>LEFT(F90,LEN("Partial"))="Partial"</formula>
    </cfRule>
    <cfRule type="beginsWith" dxfId="4114" priority="299" stopIfTrue="1" operator="beginsWith" text="Missing">
      <formula>LEFT(F90,LEN("Missing"))="Missing"</formula>
    </cfRule>
    <cfRule type="beginsWith" dxfId="4113" priority="300" stopIfTrue="1" operator="beginsWith" text="Untested">
      <formula>LEFT(F90,LEN("Untested"))="Untested"</formula>
    </cfRule>
    <cfRule type="notContainsBlanks" dxfId="4112" priority="301" stopIfTrue="1">
      <formula>LEN(TRIM(F90))&gt;0</formula>
    </cfRule>
  </conditionalFormatting>
  <conditionalFormatting sqref="F95">
    <cfRule type="beginsWith" dxfId="4111" priority="286" stopIfTrue="1" operator="beginsWith" text="Not Applicable">
      <formula>LEFT(F95,LEN("Not Applicable"))="Not Applicable"</formula>
    </cfRule>
    <cfRule type="beginsWith" dxfId="4110" priority="287" stopIfTrue="1" operator="beginsWith" text="Waived">
      <formula>LEFT(F95,LEN("Waived"))="Waived"</formula>
    </cfRule>
    <cfRule type="beginsWith" dxfId="4109" priority="288" stopIfTrue="1" operator="beginsWith" text="Pre-Passed">
      <formula>LEFT(F95,LEN("Pre-Passed"))="Pre-Passed"</formula>
    </cfRule>
    <cfRule type="beginsWith" dxfId="4108" priority="289" stopIfTrue="1" operator="beginsWith" text="Completed">
      <formula>LEFT(F95,LEN("Completed"))="Completed"</formula>
    </cfRule>
    <cfRule type="beginsWith" dxfId="4107" priority="290" stopIfTrue="1" operator="beginsWith" text="Partial">
      <formula>LEFT(F95,LEN("Partial"))="Partial"</formula>
    </cfRule>
    <cfRule type="beginsWith" dxfId="4106" priority="291" stopIfTrue="1" operator="beginsWith" text="Missing">
      <formula>LEFT(F95,LEN("Missing"))="Missing"</formula>
    </cfRule>
    <cfRule type="beginsWith" dxfId="4105" priority="292" stopIfTrue="1" operator="beginsWith" text="Untested">
      <formula>LEFT(F95,LEN("Untested"))="Untested"</formula>
    </cfRule>
    <cfRule type="notContainsBlanks" dxfId="4104" priority="293" stopIfTrue="1">
      <formula>LEN(TRIM(F95))&gt;0</formula>
    </cfRule>
  </conditionalFormatting>
  <conditionalFormatting sqref="F101">
    <cfRule type="beginsWith" dxfId="4103" priority="278" stopIfTrue="1" operator="beginsWith" text="Not Applicable">
      <formula>LEFT(F101,LEN("Not Applicable"))="Not Applicable"</formula>
    </cfRule>
    <cfRule type="beginsWith" dxfId="4102" priority="279" stopIfTrue="1" operator="beginsWith" text="Waived">
      <formula>LEFT(F101,LEN("Waived"))="Waived"</formula>
    </cfRule>
    <cfRule type="beginsWith" dxfId="4101" priority="280" stopIfTrue="1" operator="beginsWith" text="Pre-Passed">
      <formula>LEFT(F101,LEN("Pre-Passed"))="Pre-Passed"</formula>
    </cfRule>
    <cfRule type="beginsWith" dxfId="4100" priority="281" stopIfTrue="1" operator="beginsWith" text="Completed">
      <formula>LEFT(F101,LEN("Completed"))="Completed"</formula>
    </cfRule>
    <cfRule type="beginsWith" dxfId="4099" priority="282" stopIfTrue="1" operator="beginsWith" text="Partial">
      <formula>LEFT(F101,LEN("Partial"))="Partial"</formula>
    </cfRule>
    <cfRule type="beginsWith" dxfId="4098" priority="283" stopIfTrue="1" operator="beginsWith" text="Missing">
      <formula>LEFT(F101,LEN("Missing"))="Missing"</formula>
    </cfRule>
    <cfRule type="beginsWith" dxfId="4097" priority="284" stopIfTrue="1" operator="beginsWith" text="Untested">
      <formula>LEFT(F101,LEN("Untested"))="Untested"</formula>
    </cfRule>
    <cfRule type="notContainsBlanks" dxfId="4096" priority="285" stopIfTrue="1">
      <formula>LEN(TRIM(F101))&gt;0</formula>
    </cfRule>
  </conditionalFormatting>
  <conditionalFormatting sqref="F106">
    <cfRule type="beginsWith" dxfId="4095" priority="270" stopIfTrue="1" operator="beginsWith" text="Not Applicable">
      <formula>LEFT(F106,LEN("Not Applicable"))="Not Applicable"</formula>
    </cfRule>
    <cfRule type="beginsWith" dxfId="4094" priority="271" stopIfTrue="1" operator="beginsWith" text="Waived">
      <formula>LEFT(F106,LEN("Waived"))="Waived"</formula>
    </cfRule>
    <cfRule type="beginsWith" dxfId="4093" priority="272" stopIfTrue="1" operator="beginsWith" text="Pre-Passed">
      <formula>LEFT(F106,LEN("Pre-Passed"))="Pre-Passed"</formula>
    </cfRule>
    <cfRule type="beginsWith" dxfId="4092" priority="273" stopIfTrue="1" operator="beginsWith" text="Completed">
      <formula>LEFT(F106,LEN("Completed"))="Completed"</formula>
    </cfRule>
    <cfRule type="beginsWith" dxfId="4091" priority="274" stopIfTrue="1" operator="beginsWith" text="Partial">
      <formula>LEFT(F106,LEN("Partial"))="Partial"</formula>
    </cfRule>
    <cfRule type="beginsWith" dxfId="4090" priority="275" stopIfTrue="1" operator="beginsWith" text="Missing">
      <formula>LEFT(F106,LEN("Missing"))="Missing"</formula>
    </cfRule>
    <cfRule type="beginsWith" dxfId="4089" priority="276" stopIfTrue="1" operator="beginsWith" text="Untested">
      <formula>LEFT(F106,LEN("Untested"))="Untested"</formula>
    </cfRule>
    <cfRule type="notContainsBlanks" dxfId="4088" priority="277" stopIfTrue="1">
      <formula>LEN(TRIM(F106))&gt;0</formula>
    </cfRule>
  </conditionalFormatting>
  <conditionalFormatting sqref="F109">
    <cfRule type="beginsWith" dxfId="4087" priority="262" stopIfTrue="1" operator="beginsWith" text="Not Applicable">
      <formula>LEFT(F109,LEN("Not Applicable"))="Not Applicable"</formula>
    </cfRule>
    <cfRule type="beginsWith" dxfId="4086" priority="263" stopIfTrue="1" operator="beginsWith" text="Waived">
      <formula>LEFT(F109,LEN("Waived"))="Waived"</formula>
    </cfRule>
    <cfRule type="beginsWith" dxfId="4085" priority="264" stopIfTrue="1" operator="beginsWith" text="Pre-Passed">
      <formula>LEFT(F109,LEN("Pre-Passed"))="Pre-Passed"</formula>
    </cfRule>
    <cfRule type="beginsWith" dxfId="4084" priority="265" stopIfTrue="1" operator="beginsWith" text="Completed">
      <formula>LEFT(F109,LEN("Completed"))="Completed"</formula>
    </cfRule>
    <cfRule type="beginsWith" dxfId="4083" priority="266" stopIfTrue="1" operator="beginsWith" text="Partial">
      <formula>LEFT(F109,LEN("Partial"))="Partial"</formula>
    </cfRule>
    <cfRule type="beginsWith" dxfId="4082" priority="267" stopIfTrue="1" operator="beginsWith" text="Missing">
      <formula>LEFT(F109,LEN("Missing"))="Missing"</formula>
    </cfRule>
    <cfRule type="beginsWith" dxfId="4081" priority="268" stopIfTrue="1" operator="beginsWith" text="Untested">
      <formula>LEFT(F109,LEN("Untested"))="Untested"</formula>
    </cfRule>
    <cfRule type="notContainsBlanks" dxfId="4080" priority="269" stopIfTrue="1">
      <formula>LEN(TRIM(F109))&gt;0</formula>
    </cfRule>
  </conditionalFormatting>
  <conditionalFormatting sqref="F113">
    <cfRule type="beginsWith" dxfId="4079" priority="254" stopIfTrue="1" operator="beginsWith" text="Not Applicable">
      <formula>LEFT(F113,LEN("Not Applicable"))="Not Applicable"</formula>
    </cfRule>
    <cfRule type="beginsWith" dxfId="4078" priority="255" stopIfTrue="1" operator="beginsWith" text="Waived">
      <formula>LEFT(F113,LEN("Waived"))="Waived"</formula>
    </cfRule>
    <cfRule type="beginsWith" dxfId="4077" priority="256" stopIfTrue="1" operator="beginsWith" text="Pre-Passed">
      <formula>LEFT(F113,LEN("Pre-Passed"))="Pre-Passed"</formula>
    </cfRule>
    <cfRule type="beginsWith" dxfId="4076" priority="257" stopIfTrue="1" operator="beginsWith" text="Completed">
      <formula>LEFT(F113,LEN("Completed"))="Completed"</formula>
    </cfRule>
    <cfRule type="beginsWith" dxfId="4075" priority="258" stopIfTrue="1" operator="beginsWith" text="Partial">
      <formula>LEFT(F113,LEN("Partial"))="Partial"</formula>
    </cfRule>
    <cfRule type="beginsWith" dxfId="4074" priority="259" stopIfTrue="1" operator="beginsWith" text="Missing">
      <formula>LEFT(F113,LEN("Missing"))="Missing"</formula>
    </cfRule>
    <cfRule type="beginsWith" dxfId="4073" priority="260" stopIfTrue="1" operator="beginsWith" text="Untested">
      <formula>LEFT(F113,LEN("Untested"))="Untested"</formula>
    </cfRule>
    <cfRule type="notContainsBlanks" dxfId="4072" priority="261" stopIfTrue="1">
      <formula>LEN(TRIM(F113))&gt;0</formula>
    </cfRule>
  </conditionalFormatting>
  <conditionalFormatting sqref="F119">
    <cfRule type="beginsWith" dxfId="4071" priority="246" stopIfTrue="1" operator="beginsWith" text="Not Applicable">
      <formula>LEFT(F119,LEN("Not Applicable"))="Not Applicable"</formula>
    </cfRule>
    <cfRule type="beginsWith" dxfId="4070" priority="247" stopIfTrue="1" operator="beginsWith" text="Waived">
      <formula>LEFT(F119,LEN("Waived"))="Waived"</formula>
    </cfRule>
    <cfRule type="beginsWith" dxfId="4069" priority="248" stopIfTrue="1" operator="beginsWith" text="Pre-Passed">
      <formula>LEFT(F119,LEN("Pre-Passed"))="Pre-Passed"</formula>
    </cfRule>
    <cfRule type="beginsWith" dxfId="4068" priority="249" stopIfTrue="1" operator="beginsWith" text="Completed">
      <formula>LEFT(F119,LEN("Completed"))="Completed"</formula>
    </cfRule>
    <cfRule type="beginsWith" dxfId="4067" priority="250" stopIfTrue="1" operator="beginsWith" text="Partial">
      <formula>LEFT(F119,LEN("Partial"))="Partial"</formula>
    </cfRule>
    <cfRule type="beginsWith" dxfId="4066" priority="251" stopIfTrue="1" operator="beginsWith" text="Missing">
      <formula>LEFT(F119,LEN("Missing"))="Missing"</formula>
    </cfRule>
    <cfRule type="beginsWith" dxfId="4065" priority="252" stopIfTrue="1" operator="beginsWith" text="Untested">
      <formula>LEFT(F119,LEN("Untested"))="Untested"</formula>
    </cfRule>
    <cfRule type="notContainsBlanks" dxfId="4064" priority="253" stopIfTrue="1">
      <formula>LEN(TRIM(F119))&gt;0</formula>
    </cfRule>
  </conditionalFormatting>
  <conditionalFormatting sqref="E68:E69">
    <cfRule type="beginsWith" dxfId="4063" priority="231" stopIfTrue="1" operator="beginsWith" text="Not Applicable">
      <formula>LEFT(E68,LEN("Not Applicable"))="Not Applicable"</formula>
    </cfRule>
    <cfRule type="beginsWith" dxfId="4062" priority="232" stopIfTrue="1" operator="beginsWith" text="Waived">
      <formula>LEFT(E68,LEN("Waived"))="Waived"</formula>
    </cfRule>
    <cfRule type="beginsWith" dxfId="4061" priority="233" stopIfTrue="1" operator="beginsWith" text="Pre-Passed">
      <formula>LEFT(E68,LEN("Pre-Passed"))="Pre-Passed"</formula>
    </cfRule>
    <cfRule type="beginsWith" dxfId="4060" priority="234" stopIfTrue="1" operator="beginsWith" text="Completed">
      <formula>LEFT(E68,LEN("Completed"))="Completed"</formula>
    </cfRule>
    <cfRule type="beginsWith" dxfId="4059" priority="235" stopIfTrue="1" operator="beginsWith" text="Partial">
      <formula>LEFT(E68,LEN("Partial"))="Partial"</formula>
    </cfRule>
    <cfRule type="beginsWith" dxfId="4058" priority="236" stopIfTrue="1" operator="beginsWith" text="Missing">
      <formula>LEFT(E68,LEN("Missing"))="Missing"</formula>
    </cfRule>
    <cfRule type="beginsWith" dxfId="4057" priority="237" stopIfTrue="1" operator="beginsWith" text="Untested">
      <formula>LEFT(E68,LEN("Untested"))="Untested"</formula>
    </cfRule>
    <cfRule type="notContainsBlanks" dxfId="4056" priority="245" stopIfTrue="1">
      <formula>LEN(TRIM(E68))&gt;0</formula>
    </cfRule>
  </conditionalFormatting>
  <conditionalFormatting sqref="A68">
    <cfRule type="beginsWith" dxfId="4055" priority="224" stopIfTrue="1" operator="beginsWith" text="Exceptional">
      <formula>LEFT(A68,LEN("Exceptional"))="Exceptional"</formula>
    </cfRule>
    <cfRule type="beginsWith" dxfId="4054" priority="225" stopIfTrue="1" operator="beginsWith" text="Professional">
      <formula>LEFT(A68,LEN("Professional"))="Professional"</formula>
    </cfRule>
    <cfRule type="beginsWith" dxfId="4053" priority="226" stopIfTrue="1" operator="beginsWith" text="Advanced">
      <formula>LEFT(A68,LEN("Advanced"))="Advanced"</formula>
    </cfRule>
    <cfRule type="beginsWith" dxfId="4052" priority="227" stopIfTrue="1" operator="beginsWith" text="Intermediate">
      <formula>LEFT(A68,LEN("Intermediate"))="Intermediate"</formula>
    </cfRule>
    <cfRule type="beginsWith" dxfId="4051" priority="228" stopIfTrue="1" operator="beginsWith" text="Basic">
      <formula>LEFT(A68,LEN("Basic"))="Basic"</formula>
    </cfRule>
    <cfRule type="beginsWith" dxfId="4050" priority="229" stopIfTrue="1" operator="beginsWith" text="Required">
      <formula>LEFT(A68,LEN("Required"))="Required"</formula>
    </cfRule>
    <cfRule type="notContainsBlanks" dxfId="4049" priority="230" stopIfTrue="1">
      <formula>LEN(TRIM(A68))&gt;0</formula>
    </cfRule>
  </conditionalFormatting>
  <conditionalFormatting sqref="A64">
    <cfRule type="beginsWith" dxfId="4048" priority="216" stopIfTrue="1" operator="beginsWith" text="Exceptional">
      <formula>LEFT(A64,LEN("Exceptional"))="Exceptional"</formula>
    </cfRule>
    <cfRule type="beginsWith" dxfId="4047" priority="217" stopIfTrue="1" operator="beginsWith" text="Professional">
      <formula>LEFT(A64,LEN("Professional"))="Professional"</formula>
    </cfRule>
    <cfRule type="beginsWith" dxfId="4046" priority="218" stopIfTrue="1" operator="beginsWith" text="Advanced">
      <formula>LEFT(A64,LEN("Advanced"))="Advanced"</formula>
    </cfRule>
    <cfRule type="beginsWith" dxfId="4045" priority="219" stopIfTrue="1" operator="beginsWith" text="Intermediate">
      <formula>LEFT(A64,LEN("Intermediate"))="Intermediate"</formula>
    </cfRule>
    <cfRule type="beginsWith" dxfId="4044" priority="220" stopIfTrue="1" operator="beginsWith" text="Basic">
      <formula>LEFT(A64,LEN("Basic"))="Basic"</formula>
    </cfRule>
    <cfRule type="beginsWith" dxfId="4043" priority="221" stopIfTrue="1" operator="beginsWith" text="Required">
      <formula>LEFT(A64,LEN("Required"))="Required"</formula>
    </cfRule>
    <cfRule type="notContainsBlanks" dxfId="4042" priority="222" stopIfTrue="1">
      <formula>LEN(TRIM(A64))&gt;0</formula>
    </cfRule>
  </conditionalFormatting>
  <conditionalFormatting sqref="E64">
    <cfRule type="beginsWith" dxfId="4041" priority="209" stopIfTrue="1" operator="beginsWith" text="Not Applicable">
      <formula>LEFT(E64,LEN("Not Applicable"))="Not Applicable"</formula>
    </cfRule>
    <cfRule type="beginsWith" dxfId="4040" priority="210" stopIfTrue="1" operator="beginsWith" text="Waived">
      <formula>LEFT(E64,LEN("Waived"))="Waived"</formula>
    </cfRule>
    <cfRule type="beginsWith" dxfId="4039" priority="211" stopIfTrue="1" operator="beginsWith" text="Pre-Passed">
      <formula>LEFT(E64,LEN("Pre-Passed"))="Pre-Passed"</formula>
    </cfRule>
    <cfRule type="beginsWith" dxfId="4038" priority="212" stopIfTrue="1" operator="beginsWith" text="Completed">
      <formula>LEFT(E64,LEN("Completed"))="Completed"</formula>
    </cfRule>
    <cfRule type="beginsWith" dxfId="4037" priority="213" stopIfTrue="1" operator="beginsWith" text="Partial">
      <formula>LEFT(E64,LEN("Partial"))="Partial"</formula>
    </cfRule>
    <cfRule type="beginsWith" dxfId="4036" priority="214" stopIfTrue="1" operator="beginsWith" text="Missing">
      <formula>LEFT(E64,LEN("Missing"))="Missing"</formula>
    </cfRule>
    <cfRule type="beginsWith" dxfId="4035" priority="215" stopIfTrue="1" operator="beginsWith" text="Untested">
      <formula>LEFT(E64,LEN("Untested"))="Untested"</formula>
    </cfRule>
    <cfRule type="notContainsBlanks" dxfId="4034" priority="223" stopIfTrue="1">
      <formula>LEN(TRIM(E64))&gt;0</formula>
    </cfRule>
  </conditionalFormatting>
  <conditionalFormatting sqref="F21:F38">
    <cfRule type="beginsWith" dxfId="4033" priority="201" stopIfTrue="1" operator="beginsWith" text="Not Applicable">
      <formula>LEFT(F21,LEN("Not Applicable"))="Not Applicable"</formula>
    </cfRule>
    <cfRule type="beginsWith" dxfId="4032" priority="202" stopIfTrue="1" operator="beginsWith" text="Waived">
      <formula>LEFT(F21,LEN("Waived"))="Waived"</formula>
    </cfRule>
    <cfRule type="beginsWith" dxfId="4031" priority="203" stopIfTrue="1" operator="beginsWith" text="Pre-Passed">
      <formula>LEFT(F21,LEN("Pre-Passed"))="Pre-Passed"</formula>
    </cfRule>
    <cfRule type="beginsWith" dxfId="4030" priority="204" stopIfTrue="1" operator="beginsWith" text="Completed">
      <formula>LEFT(F21,LEN("Completed"))="Completed"</formula>
    </cfRule>
    <cfRule type="beginsWith" dxfId="4029" priority="205" stopIfTrue="1" operator="beginsWith" text="Partial">
      <formula>LEFT(F21,LEN("Partial"))="Partial"</formula>
    </cfRule>
    <cfRule type="beginsWith" dxfId="4028" priority="206" stopIfTrue="1" operator="beginsWith" text="Missing">
      <formula>LEFT(F21,LEN("Missing"))="Missing"</formula>
    </cfRule>
    <cfRule type="beginsWith" dxfId="4027" priority="207" stopIfTrue="1" operator="beginsWith" text="Untested">
      <formula>LEFT(F21,LEN("Untested"))="Untested"</formula>
    </cfRule>
    <cfRule type="notContainsBlanks" dxfId="4026" priority="208" stopIfTrue="1">
      <formula>LEN(TRIM(F21))&gt;0</formula>
    </cfRule>
  </conditionalFormatting>
  <conditionalFormatting sqref="F40:F49">
    <cfRule type="beginsWith" dxfId="4025" priority="193" stopIfTrue="1" operator="beginsWith" text="Not Applicable">
      <formula>LEFT(F40,LEN("Not Applicable"))="Not Applicable"</formula>
    </cfRule>
    <cfRule type="beginsWith" dxfId="4024" priority="194" stopIfTrue="1" operator="beginsWith" text="Waived">
      <formula>LEFT(F40,LEN("Waived"))="Waived"</formula>
    </cfRule>
    <cfRule type="beginsWith" dxfId="4023" priority="195" stopIfTrue="1" operator="beginsWith" text="Pre-Passed">
      <formula>LEFT(F40,LEN("Pre-Passed"))="Pre-Passed"</formula>
    </cfRule>
    <cfRule type="beginsWith" dxfId="4022" priority="196" stopIfTrue="1" operator="beginsWith" text="Completed">
      <formula>LEFT(F40,LEN("Completed"))="Completed"</formula>
    </cfRule>
    <cfRule type="beginsWith" dxfId="4021" priority="197" stopIfTrue="1" operator="beginsWith" text="Partial">
      <formula>LEFT(F40,LEN("Partial"))="Partial"</formula>
    </cfRule>
    <cfRule type="beginsWith" dxfId="4020" priority="198" stopIfTrue="1" operator="beginsWith" text="Missing">
      <formula>LEFT(F40,LEN("Missing"))="Missing"</formula>
    </cfRule>
    <cfRule type="beginsWith" dxfId="4019" priority="199" stopIfTrue="1" operator="beginsWith" text="Untested">
      <formula>LEFT(F40,LEN("Untested"))="Untested"</formula>
    </cfRule>
    <cfRule type="notContainsBlanks" dxfId="4018" priority="200" stopIfTrue="1">
      <formula>LEN(TRIM(F40))&gt;0</formula>
    </cfRule>
  </conditionalFormatting>
  <conditionalFormatting sqref="F75">
    <cfRule type="beginsWith" dxfId="4017" priority="185" stopIfTrue="1" operator="beginsWith" text="Not Applicable">
      <formula>LEFT(F75,LEN("Not Applicable"))="Not Applicable"</formula>
    </cfRule>
    <cfRule type="beginsWith" dxfId="4016" priority="186" stopIfTrue="1" operator="beginsWith" text="Waived">
      <formula>LEFT(F75,LEN("Waived"))="Waived"</formula>
    </cfRule>
    <cfRule type="beginsWith" dxfId="4015" priority="187" stopIfTrue="1" operator="beginsWith" text="Pre-Passed">
      <formula>LEFT(F75,LEN("Pre-Passed"))="Pre-Passed"</formula>
    </cfRule>
    <cfRule type="beginsWith" dxfId="4014" priority="188" stopIfTrue="1" operator="beginsWith" text="Completed">
      <formula>LEFT(F75,LEN("Completed"))="Completed"</formula>
    </cfRule>
    <cfRule type="beginsWith" dxfId="4013" priority="189" stopIfTrue="1" operator="beginsWith" text="Partial">
      <formula>LEFT(F75,LEN("Partial"))="Partial"</formula>
    </cfRule>
    <cfRule type="beginsWith" dxfId="4012" priority="190" stopIfTrue="1" operator="beginsWith" text="Missing">
      <formula>LEFT(F75,LEN("Missing"))="Missing"</formula>
    </cfRule>
    <cfRule type="beginsWith" dxfId="4011" priority="191" stopIfTrue="1" operator="beginsWith" text="Untested">
      <formula>LEFT(F75,LEN("Untested"))="Untested"</formula>
    </cfRule>
    <cfRule type="notContainsBlanks" dxfId="4010" priority="192" stopIfTrue="1">
      <formula>LEN(TRIM(F75))&gt;0</formula>
    </cfRule>
  </conditionalFormatting>
  <conditionalFormatting sqref="F76">
    <cfRule type="beginsWith" dxfId="4009" priority="177" stopIfTrue="1" operator="beginsWith" text="Not Applicable">
      <formula>LEFT(F76,LEN("Not Applicable"))="Not Applicable"</formula>
    </cfRule>
    <cfRule type="beginsWith" dxfId="4008" priority="178" stopIfTrue="1" operator="beginsWith" text="Waived">
      <formula>LEFT(F76,LEN("Waived"))="Waived"</formula>
    </cfRule>
    <cfRule type="beginsWith" dxfId="4007" priority="179" stopIfTrue="1" operator="beginsWith" text="Pre-Passed">
      <formula>LEFT(F76,LEN("Pre-Passed"))="Pre-Passed"</formula>
    </cfRule>
    <cfRule type="beginsWith" dxfId="4006" priority="180" stopIfTrue="1" operator="beginsWith" text="Completed">
      <formula>LEFT(F76,LEN("Completed"))="Completed"</formula>
    </cfRule>
    <cfRule type="beginsWith" dxfId="4005" priority="181" stopIfTrue="1" operator="beginsWith" text="Partial">
      <formula>LEFT(F76,LEN("Partial"))="Partial"</formula>
    </cfRule>
    <cfRule type="beginsWith" dxfId="4004" priority="182" stopIfTrue="1" operator="beginsWith" text="Missing">
      <formula>LEFT(F76,LEN("Missing"))="Missing"</formula>
    </cfRule>
    <cfRule type="beginsWith" dxfId="4003" priority="183" stopIfTrue="1" operator="beginsWith" text="Untested">
      <formula>LEFT(F76,LEN("Untested"))="Untested"</formula>
    </cfRule>
    <cfRule type="notContainsBlanks" dxfId="4002" priority="184" stopIfTrue="1">
      <formula>LEN(TRIM(F76))&gt;0</formula>
    </cfRule>
  </conditionalFormatting>
  <conditionalFormatting sqref="F77">
    <cfRule type="beginsWith" dxfId="4001" priority="169" stopIfTrue="1" operator="beginsWith" text="Not Applicable">
      <formula>LEFT(F77,LEN("Not Applicable"))="Not Applicable"</formula>
    </cfRule>
    <cfRule type="beginsWith" dxfId="4000" priority="170" stopIfTrue="1" operator="beginsWith" text="Waived">
      <formula>LEFT(F77,LEN("Waived"))="Waived"</formula>
    </cfRule>
    <cfRule type="beginsWith" dxfId="3999" priority="171" stopIfTrue="1" operator="beginsWith" text="Pre-Passed">
      <formula>LEFT(F77,LEN("Pre-Passed"))="Pre-Passed"</formula>
    </cfRule>
    <cfRule type="beginsWith" dxfId="3998" priority="172" stopIfTrue="1" operator="beginsWith" text="Completed">
      <formula>LEFT(F77,LEN("Completed"))="Completed"</formula>
    </cfRule>
    <cfRule type="beginsWith" dxfId="3997" priority="173" stopIfTrue="1" operator="beginsWith" text="Partial">
      <formula>LEFT(F77,LEN("Partial"))="Partial"</formula>
    </cfRule>
    <cfRule type="beginsWith" dxfId="3996" priority="174" stopIfTrue="1" operator="beginsWith" text="Missing">
      <formula>LEFT(F77,LEN("Missing"))="Missing"</formula>
    </cfRule>
    <cfRule type="beginsWith" dxfId="3995" priority="175" stopIfTrue="1" operator="beginsWith" text="Untested">
      <formula>LEFT(F77,LEN("Untested"))="Untested"</formula>
    </cfRule>
    <cfRule type="notContainsBlanks" dxfId="3994" priority="176" stopIfTrue="1">
      <formula>LEN(TRIM(F77))&gt;0</formula>
    </cfRule>
  </conditionalFormatting>
  <conditionalFormatting sqref="F78:F82">
    <cfRule type="beginsWith" dxfId="3993" priority="161" stopIfTrue="1" operator="beginsWith" text="Not Applicable">
      <formula>LEFT(F78,LEN("Not Applicable"))="Not Applicable"</formula>
    </cfRule>
    <cfRule type="beginsWith" dxfId="3992" priority="162" stopIfTrue="1" operator="beginsWith" text="Waived">
      <formula>LEFT(F78,LEN("Waived"))="Waived"</formula>
    </cfRule>
    <cfRule type="beginsWith" dxfId="3991" priority="163" stopIfTrue="1" operator="beginsWith" text="Pre-Passed">
      <formula>LEFT(F78,LEN("Pre-Passed"))="Pre-Passed"</formula>
    </cfRule>
    <cfRule type="beginsWith" dxfId="3990" priority="164" stopIfTrue="1" operator="beginsWith" text="Completed">
      <formula>LEFT(F78,LEN("Completed"))="Completed"</formula>
    </cfRule>
    <cfRule type="beginsWith" dxfId="3989" priority="165" stopIfTrue="1" operator="beginsWith" text="Partial">
      <formula>LEFT(F78,LEN("Partial"))="Partial"</formula>
    </cfRule>
    <cfRule type="beginsWith" dxfId="3988" priority="166" stopIfTrue="1" operator="beginsWith" text="Missing">
      <formula>LEFT(F78,LEN("Missing"))="Missing"</formula>
    </cfRule>
    <cfRule type="beginsWith" dxfId="3987" priority="167" stopIfTrue="1" operator="beginsWith" text="Untested">
      <formula>LEFT(F78,LEN("Untested"))="Untested"</formula>
    </cfRule>
    <cfRule type="notContainsBlanks" dxfId="3986" priority="168" stopIfTrue="1">
      <formula>LEN(TRIM(F78))&gt;0</formula>
    </cfRule>
  </conditionalFormatting>
  <conditionalFormatting sqref="F87:F89">
    <cfRule type="beginsWith" dxfId="3985" priority="153" stopIfTrue="1" operator="beginsWith" text="Not Applicable">
      <formula>LEFT(F87,LEN("Not Applicable"))="Not Applicable"</formula>
    </cfRule>
    <cfRule type="beginsWith" dxfId="3984" priority="154" stopIfTrue="1" operator="beginsWith" text="Waived">
      <formula>LEFT(F87,LEN("Waived"))="Waived"</formula>
    </cfRule>
    <cfRule type="beginsWith" dxfId="3983" priority="155" stopIfTrue="1" operator="beginsWith" text="Pre-Passed">
      <formula>LEFT(F87,LEN("Pre-Passed"))="Pre-Passed"</formula>
    </cfRule>
    <cfRule type="beginsWith" dxfId="3982" priority="156" stopIfTrue="1" operator="beginsWith" text="Completed">
      <formula>LEFT(F87,LEN("Completed"))="Completed"</formula>
    </cfRule>
    <cfRule type="beginsWith" dxfId="3981" priority="157" stopIfTrue="1" operator="beginsWith" text="Partial">
      <formula>LEFT(F87,LEN("Partial"))="Partial"</formula>
    </cfRule>
    <cfRule type="beginsWith" dxfId="3980" priority="158" stopIfTrue="1" operator="beginsWith" text="Missing">
      <formula>LEFT(F87,LEN("Missing"))="Missing"</formula>
    </cfRule>
    <cfRule type="beginsWith" dxfId="3979" priority="159" stopIfTrue="1" operator="beginsWith" text="Untested">
      <formula>LEFT(F87,LEN("Untested"))="Untested"</formula>
    </cfRule>
    <cfRule type="notContainsBlanks" dxfId="3978" priority="160" stopIfTrue="1">
      <formula>LEN(TRIM(F87))&gt;0</formula>
    </cfRule>
  </conditionalFormatting>
  <conditionalFormatting sqref="F71">
    <cfRule type="beginsWith" dxfId="3977" priority="121" stopIfTrue="1" operator="beginsWith" text="Not Applicable">
      <formula>LEFT(F71,LEN("Not Applicable"))="Not Applicable"</formula>
    </cfRule>
    <cfRule type="beginsWith" dxfId="3976" priority="122" stopIfTrue="1" operator="beginsWith" text="Waived">
      <formula>LEFT(F71,LEN("Waived"))="Waived"</formula>
    </cfRule>
    <cfRule type="beginsWith" dxfId="3975" priority="123" stopIfTrue="1" operator="beginsWith" text="Pre-Passed">
      <formula>LEFT(F71,LEN("Pre-Passed"))="Pre-Passed"</formula>
    </cfRule>
    <cfRule type="beginsWith" dxfId="3974" priority="124" stopIfTrue="1" operator="beginsWith" text="Completed">
      <formula>LEFT(F71,LEN("Completed"))="Completed"</formula>
    </cfRule>
    <cfRule type="beginsWith" dxfId="3973" priority="125" stopIfTrue="1" operator="beginsWith" text="Partial">
      <formula>LEFT(F71,LEN("Partial"))="Partial"</formula>
    </cfRule>
    <cfRule type="beginsWith" dxfId="3972" priority="126" stopIfTrue="1" operator="beginsWith" text="Missing">
      <formula>LEFT(F71,LEN("Missing"))="Missing"</formula>
    </cfRule>
    <cfRule type="beginsWith" dxfId="3971" priority="127" stopIfTrue="1" operator="beginsWith" text="Untested">
      <formula>LEFT(F71,LEN("Untested"))="Untested"</formula>
    </cfRule>
    <cfRule type="notContainsBlanks" dxfId="3970" priority="128" stopIfTrue="1">
      <formula>LEN(TRIM(F71))&gt;0</formula>
    </cfRule>
  </conditionalFormatting>
  <conditionalFormatting sqref="F116:F118">
    <cfRule type="beginsWith" dxfId="3969" priority="113" stopIfTrue="1" operator="beginsWith" text="Not Applicable">
      <formula>LEFT(F116,LEN("Not Applicable"))="Not Applicable"</formula>
    </cfRule>
    <cfRule type="beginsWith" dxfId="3968" priority="114" stopIfTrue="1" operator="beginsWith" text="Waived">
      <formula>LEFT(F116,LEN("Waived"))="Waived"</formula>
    </cfRule>
    <cfRule type="beginsWith" dxfId="3967" priority="115" stopIfTrue="1" operator="beginsWith" text="Pre-Passed">
      <formula>LEFT(F116,LEN("Pre-Passed"))="Pre-Passed"</formula>
    </cfRule>
    <cfRule type="beginsWith" dxfId="3966" priority="116" stopIfTrue="1" operator="beginsWith" text="Completed">
      <formula>LEFT(F116,LEN("Completed"))="Completed"</formula>
    </cfRule>
    <cfRule type="beginsWith" dxfId="3965" priority="117" stopIfTrue="1" operator="beginsWith" text="Partial">
      <formula>LEFT(F116,LEN("Partial"))="Partial"</formula>
    </cfRule>
    <cfRule type="beginsWith" dxfId="3964" priority="118" stopIfTrue="1" operator="beginsWith" text="Missing">
      <formula>LEFT(F116,LEN("Missing"))="Missing"</formula>
    </cfRule>
    <cfRule type="beginsWith" dxfId="3963" priority="119" stopIfTrue="1" operator="beginsWith" text="Untested">
      <formula>LEFT(F116,LEN("Untested"))="Untested"</formula>
    </cfRule>
    <cfRule type="notContainsBlanks" dxfId="3962" priority="120" stopIfTrue="1">
      <formula>LEN(TRIM(F116))&gt;0</formula>
    </cfRule>
  </conditionalFormatting>
  <conditionalFormatting sqref="F54:F55">
    <cfRule type="beginsWith" dxfId="3961" priority="65" stopIfTrue="1" operator="beginsWith" text="Not Applicable">
      <formula>LEFT(F54,LEN("Not Applicable"))="Not Applicable"</formula>
    </cfRule>
    <cfRule type="beginsWith" dxfId="3960" priority="66" stopIfTrue="1" operator="beginsWith" text="Waived">
      <formula>LEFT(F54,LEN("Waived"))="Waived"</formula>
    </cfRule>
    <cfRule type="beginsWith" dxfId="3959" priority="67" stopIfTrue="1" operator="beginsWith" text="Pre-Passed">
      <formula>LEFT(F54,LEN("Pre-Passed"))="Pre-Passed"</formula>
    </cfRule>
    <cfRule type="beginsWith" dxfId="3958" priority="68" stopIfTrue="1" operator="beginsWith" text="Completed">
      <formula>LEFT(F54,LEN("Completed"))="Completed"</formula>
    </cfRule>
    <cfRule type="beginsWith" dxfId="3957" priority="69" stopIfTrue="1" operator="beginsWith" text="Partial">
      <formula>LEFT(F54,LEN("Partial"))="Partial"</formula>
    </cfRule>
    <cfRule type="beginsWith" dxfId="3956" priority="70" stopIfTrue="1" operator="beginsWith" text="Missing">
      <formula>LEFT(F54,LEN("Missing"))="Missing"</formula>
    </cfRule>
    <cfRule type="beginsWith" dxfId="3955" priority="71" stopIfTrue="1" operator="beginsWith" text="Untested">
      <formula>LEFT(F54,LEN("Untested"))="Untested"</formula>
    </cfRule>
    <cfRule type="notContainsBlanks" dxfId="3954" priority="72" stopIfTrue="1">
      <formula>LEN(TRIM(F54))&gt;0</formula>
    </cfRule>
  </conditionalFormatting>
  <conditionalFormatting sqref="F51 F53">
    <cfRule type="beginsWith" dxfId="3953" priority="105" stopIfTrue="1" operator="beginsWith" text="Not Applicable">
      <formula>LEFT(F51,LEN("Not Applicable"))="Not Applicable"</formula>
    </cfRule>
    <cfRule type="beginsWith" dxfId="3952" priority="106" stopIfTrue="1" operator="beginsWith" text="Waived">
      <formula>LEFT(F51,LEN("Waived"))="Waived"</formula>
    </cfRule>
    <cfRule type="beginsWith" dxfId="3951" priority="107" stopIfTrue="1" operator="beginsWith" text="Pre-Passed">
      <formula>LEFT(F51,LEN("Pre-Passed"))="Pre-Passed"</formula>
    </cfRule>
    <cfRule type="beginsWith" dxfId="3950" priority="108" stopIfTrue="1" operator="beginsWith" text="Completed">
      <formula>LEFT(F51,LEN("Completed"))="Completed"</formula>
    </cfRule>
    <cfRule type="beginsWith" dxfId="3949" priority="109" stopIfTrue="1" operator="beginsWith" text="Partial">
      <formula>LEFT(F51,LEN("Partial"))="Partial"</formula>
    </cfRule>
    <cfRule type="beginsWith" dxfId="3948" priority="110" stopIfTrue="1" operator="beginsWith" text="Missing">
      <formula>LEFT(F51,LEN("Missing"))="Missing"</formula>
    </cfRule>
    <cfRule type="beginsWith" dxfId="3947" priority="111" stopIfTrue="1" operator="beginsWith" text="Untested">
      <formula>LEFT(F51,LEN("Untested"))="Untested"</formula>
    </cfRule>
    <cfRule type="notContainsBlanks" dxfId="3946" priority="112" stopIfTrue="1">
      <formula>LEN(TRIM(F51))&gt;0</formula>
    </cfRule>
  </conditionalFormatting>
  <conditionalFormatting sqref="F58:F60">
    <cfRule type="beginsWith" dxfId="3945" priority="97" stopIfTrue="1" operator="beginsWith" text="Not Applicable">
      <formula>LEFT(F58,LEN("Not Applicable"))="Not Applicable"</formula>
    </cfRule>
    <cfRule type="beginsWith" dxfId="3944" priority="98" stopIfTrue="1" operator="beginsWith" text="Waived">
      <formula>LEFT(F58,LEN("Waived"))="Waived"</formula>
    </cfRule>
    <cfRule type="beginsWith" dxfId="3943" priority="99" stopIfTrue="1" operator="beginsWith" text="Pre-Passed">
      <formula>LEFT(F58,LEN("Pre-Passed"))="Pre-Passed"</formula>
    </cfRule>
    <cfRule type="beginsWith" dxfId="3942" priority="100" stopIfTrue="1" operator="beginsWith" text="Completed">
      <formula>LEFT(F58,LEN("Completed"))="Completed"</formula>
    </cfRule>
    <cfRule type="beginsWith" dxfId="3941" priority="101" stopIfTrue="1" operator="beginsWith" text="Partial">
      <formula>LEFT(F58,LEN("Partial"))="Partial"</formula>
    </cfRule>
    <cfRule type="beginsWith" dxfId="3940" priority="102" stopIfTrue="1" operator="beginsWith" text="Missing">
      <formula>LEFT(F58,LEN("Missing"))="Missing"</formula>
    </cfRule>
    <cfRule type="beginsWith" dxfId="3939" priority="103" stopIfTrue="1" operator="beginsWith" text="Untested">
      <formula>LEFT(F58,LEN("Untested"))="Untested"</formula>
    </cfRule>
    <cfRule type="notContainsBlanks" dxfId="3938" priority="104" stopIfTrue="1">
      <formula>LEN(TRIM(F58))&gt;0</formula>
    </cfRule>
  </conditionalFormatting>
  <conditionalFormatting sqref="F56">
    <cfRule type="beginsWith" dxfId="3937" priority="89" stopIfTrue="1" operator="beginsWith" text="Not Applicable">
      <formula>LEFT(F56,LEN("Not Applicable"))="Not Applicable"</formula>
    </cfRule>
    <cfRule type="beginsWith" dxfId="3936" priority="90" stopIfTrue="1" operator="beginsWith" text="Waived">
      <formula>LEFT(F56,LEN("Waived"))="Waived"</formula>
    </cfRule>
    <cfRule type="beginsWith" dxfId="3935" priority="91" stopIfTrue="1" operator="beginsWith" text="Pre-Passed">
      <formula>LEFT(F56,LEN("Pre-Passed"))="Pre-Passed"</formula>
    </cfRule>
    <cfRule type="beginsWith" dxfId="3934" priority="92" stopIfTrue="1" operator="beginsWith" text="Completed">
      <formula>LEFT(F56,LEN("Completed"))="Completed"</formula>
    </cfRule>
    <cfRule type="beginsWith" dxfId="3933" priority="93" stopIfTrue="1" operator="beginsWith" text="Partial">
      <formula>LEFT(F56,LEN("Partial"))="Partial"</formula>
    </cfRule>
    <cfRule type="beginsWith" dxfId="3932" priority="94" stopIfTrue="1" operator="beginsWith" text="Missing">
      <formula>LEFT(F56,LEN("Missing"))="Missing"</formula>
    </cfRule>
    <cfRule type="beginsWith" dxfId="3931" priority="95" stopIfTrue="1" operator="beginsWith" text="Untested">
      <formula>LEFT(F56,LEN("Untested"))="Untested"</formula>
    </cfRule>
    <cfRule type="notContainsBlanks" dxfId="3930" priority="96" stopIfTrue="1">
      <formula>LEN(TRIM(F56))&gt;0</formula>
    </cfRule>
  </conditionalFormatting>
  <conditionalFormatting sqref="F57">
    <cfRule type="beginsWith" dxfId="3929" priority="81" stopIfTrue="1" operator="beginsWith" text="Not Applicable">
      <formula>LEFT(F57,LEN("Not Applicable"))="Not Applicable"</formula>
    </cfRule>
    <cfRule type="beginsWith" dxfId="3928" priority="82" stopIfTrue="1" operator="beginsWith" text="Waived">
      <formula>LEFT(F57,LEN("Waived"))="Waived"</formula>
    </cfRule>
    <cfRule type="beginsWith" dxfId="3927" priority="83" stopIfTrue="1" operator="beginsWith" text="Pre-Passed">
      <formula>LEFT(F57,LEN("Pre-Passed"))="Pre-Passed"</formula>
    </cfRule>
    <cfRule type="beginsWith" dxfId="3926" priority="84" stopIfTrue="1" operator="beginsWith" text="Completed">
      <formula>LEFT(F57,LEN("Completed"))="Completed"</formula>
    </cfRule>
    <cfRule type="beginsWith" dxfId="3925" priority="85" stopIfTrue="1" operator="beginsWith" text="Partial">
      <formula>LEFT(F57,LEN("Partial"))="Partial"</formula>
    </cfRule>
    <cfRule type="beginsWith" dxfId="3924" priority="86" stopIfTrue="1" operator="beginsWith" text="Missing">
      <formula>LEFT(F57,LEN("Missing"))="Missing"</formula>
    </cfRule>
    <cfRule type="beginsWith" dxfId="3923" priority="87" stopIfTrue="1" operator="beginsWith" text="Untested">
      <formula>LEFT(F57,LEN("Untested"))="Untested"</formula>
    </cfRule>
    <cfRule type="notContainsBlanks" dxfId="3922" priority="88" stopIfTrue="1">
      <formula>LEN(TRIM(F57))&gt;0</formula>
    </cfRule>
  </conditionalFormatting>
  <conditionalFormatting sqref="F52">
    <cfRule type="beginsWith" dxfId="3921" priority="73" stopIfTrue="1" operator="beginsWith" text="Not Applicable">
      <formula>LEFT(F52,LEN("Not Applicable"))="Not Applicable"</formula>
    </cfRule>
    <cfRule type="beginsWith" dxfId="3920" priority="74" stopIfTrue="1" operator="beginsWith" text="Waived">
      <formula>LEFT(F52,LEN("Waived"))="Waived"</formula>
    </cfRule>
    <cfRule type="beginsWith" dxfId="3919" priority="75" stopIfTrue="1" operator="beginsWith" text="Pre-Passed">
      <formula>LEFT(F52,LEN("Pre-Passed"))="Pre-Passed"</formula>
    </cfRule>
    <cfRule type="beginsWith" dxfId="3918" priority="76" stopIfTrue="1" operator="beginsWith" text="Completed">
      <formula>LEFT(F52,LEN("Completed"))="Completed"</formula>
    </cfRule>
    <cfRule type="beginsWith" dxfId="3917" priority="77" stopIfTrue="1" operator="beginsWith" text="Partial">
      <formula>LEFT(F52,LEN("Partial"))="Partial"</formula>
    </cfRule>
    <cfRule type="beginsWith" dxfId="3916" priority="78" stopIfTrue="1" operator="beginsWith" text="Missing">
      <formula>LEFT(F52,LEN("Missing"))="Missing"</formula>
    </cfRule>
    <cfRule type="beginsWith" dxfId="3915" priority="79" stopIfTrue="1" operator="beginsWith" text="Untested">
      <formula>LEFT(F52,LEN("Untested"))="Untested"</formula>
    </cfRule>
    <cfRule type="notContainsBlanks" dxfId="3914" priority="80" stopIfTrue="1">
      <formula>LEN(TRIM(F52))&gt;0</formula>
    </cfRule>
  </conditionalFormatting>
  <conditionalFormatting sqref="F62 F65">
    <cfRule type="beginsWith" dxfId="3913" priority="57" stopIfTrue="1" operator="beginsWith" text="Not Applicable">
      <formula>LEFT(F62,LEN("Not Applicable"))="Not Applicable"</formula>
    </cfRule>
    <cfRule type="beginsWith" dxfId="3912" priority="58" stopIfTrue="1" operator="beginsWith" text="Waived">
      <formula>LEFT(F62,LEN("Waived"))="Waived"</formula>
    </cfRule>
    <cfRule type="beginsWith" dxfId="3911" priority="59" stopIfTrue="1" operator="beginsWith" text="Pre-Passed">
      <formula>LEFT(F62,LEN("Pre-Passed"))="Pre-Passed"</formula>
    </cfRule>
    <cfRule type="beginsWith" dxfId="3910" priority="60" stopIfTrue="1" operator="beginsWith" text="Completed">
      <formula>LEFT(F62,LEN("Completed"))="Completed"</formula>
    </cfRule>
    <cfRule type="beginsWith" dxfId="3909" priority="61" stopIfTrue="1" operator="beginsWith" text="Partial">
      <formula>LEFT(F62,LEN("Partial"))="Partial"</formula>
    </cfRule>
    <cfRule type="beginsWith" dxfId="3908" priority="62" stopIfTrue="1" operator="beginsWith" text="Missing">
      <formula>LEFT(F62,LEN("Missing"))="Missing"</formula>
    </cfRule>
    <cfRule type="beginsWith" dxfId="3907" priority="63" stopIfTrue="1" operator="beginsWith" text="Untested">
      <formula>LEFT(F62,LEN("Untested"))="Untested"</formula>
    </cfRule>
    <cfRule type="notContainsBlanks" dxfId="3906" priority="64" stopIfTrue="1">
      <formula>LEN(TRIM(F62))&gt;0</formula>
    </cfRule>
  </conditionalFormatting>
  <conditionalFormatting sqref="F67">
    <cfRule type="beginsWith" dxfId="3905" priority="49" stopIfTrue="1" operator="beginsWith" text="Not Applicable">
      <formula>LEFT(F67,LEN("Not Applicable"))="Not Applicable"</formula>
    </cfRule>
    <cfRule type="beginsWith" dxfId="3904" priority="50" stopIfTrue="1" operator="beginsWith" text="Waived">
      <formula>LEFT(F67,LEN("Waived"))="Waived"</formula>
    </cfRule>
    <cfRule type="beginsWith" dxfId="3903" priority="51" stopIfTrue="1" operator="beginsWith" text="Pre-Passed">
      <formula>LEFT(F67,LEN("Pre-Passed"))="Pre-Passed"</formula>
    </cfRule>
    <cfRule type="beginsWith" dxfId="3902" priority="52" stopIfTrue="1" operator="beginsWith" text="Completed">
      <formula>LEFT(F67,LEN("Completed"))="Completed"</formula>
    </cfRule>
    <cfRule type="beginsWith" dxfId="3901" priority="53" stopIfTrue="1" operator="beginsWith" text="Partial">
      <formula>LEFT(F67,LEN("Partial"))="Partial"</formula>
    </cfRule>
    <cfRule type="beginsWith" dxfId="3900" priority="54" stopIfTrue="1" operator="beginsWith" text="Missing">
      <formula>LEFT(F67,LEN("Missing"))="Missing"</formula>
    </cfRule>
    <cfRule type="beginsWith" dxfId="3899" priority="55" stopIfTrue="1" operator="beginsWith" text="Untested">
      <formula>LEFT(F67,LEN("Untested"))="Untested"</formula>
    </cfRule>
    <cfRule type="notContainsBlanks" dxfId="3898" priority="56" stopIfTrue="1">
      <formula>LEN(TRIM(F67))&gt;0</formula>
    </cfRule>
  </conditionalFormatting>
  <conditionalFormatting sqref="F66">
    <cfRule type="beginsWith" dxfId="3897" priority="33" stopIfTrue="1" operator="beginsWith" text="Not Applicable">
      <formula>LEFT(F66,LEN("Not Applicable"))="Not Applicable"</formula>
    </cfRule>
    <cfRule type="beginsWith" dxfId="3896" priority="34" stopIfTrue="1" operator="beginsWith" text="Waived">
      <formula>LEFT(F66,LEN("Waived"))="Waived"</formula>
    </cfRule>
    <cfRule type="beginsWith" dxfId="3895" priority="35" stopIfTrue="1" operator="beginsWith" text="Pre-Passed">
      <formula>LEFT(F66,LEN("Pre-Passed"))="Pre-Passed"</formula>
    </cfRule>
    <cfRule type="beginsWith" dxfId="3894" priority="36" stopIfTrue="1" operator="beginsWith" text="Completed">
      <formula>LEFT(F66,LEN("Completed"))="Completed"</formula>
    </cfRule>
    <cfRule type="beginsWith" dxfId="3893" priority="37" stopIfTrue="1" operator="beginsWith" text="Partial">
      <formula>LEFT(F66,LEN("Partial"))="Partial"</formula>
    </cfRule>
    <cfRule type="beginsWith" dxfId="3892" priority="38" stopIfTrue="1" operator="beginsWith" text="Missing">
      <formula>LEFT(F66,LEN("Missing"))="Missing"</formula>
    </cfRule>
    <cfRule type="beginsWith" dxfId="3891" priority="39" stopIfTrue="1" operator="beginsWith" text="Untested">
      <formula>LEFT(F66,LEN("Untested"))="Untested"</formula>
    </cfRule>
    <cfRule type="notContainsBlanks" dxfId="3890" priority="40" stopIfTrue="1">
      <formula>LEN(TRIM(F66))&gt;0</formula>
    </cfRule>
  </conditionalFormatting>
  <conditionalFormatting sqref="F63">
    <cfRule type="beginsWith" dxfId="3889" priority="41" stopIfTrue="1" operator="beginsWith" text="Not Applicable">
      <formula>LEFT(F63,LEN("Not Applicable"))="Not Applicable"</formula>
    </cfRule>
    <cfRule type="beginsWith" dxfId="3888" priority="42" stopIfTrue="1" operator="beginsWith" text="Waived">
      <formula>LEFT(F63,LEN("Waived"))="Waived"</formula>
    </cfRule>
    <cfRule type="beginsWith" dxfId="3887" priority="43" stopIfTrue="1" operator="beginsWith" text="Pre-Passed">
      <formula>LEFT(F63,LEN("Pre-Passed"))="Pre-Passed"</formula>
    </cfRule>
    <cfRule type="beginsWith" dxfId="3886" priority="44" stopIfTrue="1" operator="beginsWith" text="Completed">
      <formula>LEFT(F63,LEN("Completed"))="Completed"</formula>
    </cfRule>
    <cfRule type="beginsWith" dxfId="3885" priority="45" stopIfTrue="1" operator="beginsWith" text="Partial">
      <formula>LEFT(F63,LEN("Partial"))="Partial"</formula>
    </cfRule>
    <cfRule type="beginsWith" dxfId="3884" priority="46" stopIfTrue="1" operator="beginsWith" text="Missing">
      <formula>LEFT(F63,LEN("Missing"))="Missing"</formula>
    </cfRule>
    <cfRule type="beginsWith" dxfId="3883" priority="47" stopIfTrue="1" operator="beginsWith" text="Untested">
      <formula>LEFT(F63,LEN("Untested"))="Untested"</formula>
    </cfRule>
    <cfRule type="notContainsBlanks" dxfId="3882" priority="48" stopIfTrue="1">
      <formula>LEN(TRIM(F63))&gt;0</formula>
    </cfRule>
  </conditionalFormatting>
  <conditionalFormatting sqref="F68:F69">
    <cfRule type="beginsWith" dxfId="3881" priority="25" stopIfTrue="1" operator="beginsWith" text="Not Applicable">
      <formula>LEFT(F68,LEN("Not Applicable"))="Not Applicable"</formula>
    </cfRule>
    <cfRule type="beginsWith" dxfId="3880" priority="26" stopIfTrue="1" operator="beginsWith" text="Waived">
      <formula>LEFT(F68,LEN("Waived"))="Waived"</formula>
    </cfRule>
    <cfRule type="beginsWith" dxfId="3879" priority="27" stopIfTrue="1" operator="beginsWith" text="Pre-Passed">
      <formula>LEFT(F68,LEN("Pre-Passed"))="Pre-Passed"</formula>
    </cfRule>
    <cfRule type="beginsWith" dxfId="3878" priority="28" stopIfTrue="1" operator="beginsWith" text="Completed">
      <formula>LEFT(F68,LEN("Completed"))="Completed"</formula>
    </cfRule>
    <cfRule type="beginsWith" dxfId="3877" priority="29" stopIfTrue="1" operator="beginsWith" text="Partial">
      <formula>LEFT(F68,LEN("Partial"))="Partial"</formula>
    </cfRule>
    <cfRule type="beginsWith" dxfId="3876" priority="30" stopIfTrue="1" operator="beginsWith" text="Missing">
      <formula>LEFT(F68,LEN("Missing"))="Missing"</formula>
    </cfRule>
    <cfRule type="beginsWith" dxfId="3875" priority="31" stopIfTrue="1" operator="beginsWith" text="Untested">
      <formula>LEFT(F68,LEN("Untested"))="Untested"</formula>
    </cfRule>
    <cfRule type="notContainsBlanks" dxfId="3874" priority="32" stopIfTrue="1">
      <formula>LEN(TRIM(F68))&gt;0</formula>
    </cfRule>
  </conditionalFormatting>
  <conditionalFormatting sqref="F64">
    <cfRule type="beginsWith" dxfId="3873" priority="17" stopIfTrue="1" operator="beginsWith" text="Not Applicable">
      <formula>LEFT(F64,LEN("Not Applicable"))="Not Applicable"</formula>
    </cfRule>
    <cfRule type="beginsWith" dxfId="3872" priority="18" stopIfTrue="1" operator="beginsWith" text="Waived">
      <formula>LEFT(F64,LEN("Waived"))="Waived"</formula>
    </cfRule>
    <cfRule type="beginsWith" dxfId="3871" priority="19" stopIfTrue="1" operator="beginsWith" text="Pre-Passed">
      <formula>LEFT(F64,LEN("Pre-Passed"))="Pre-Passed"</formula>
    </cfRule>
    <cfRule type="beginsWith" dxfId="3870" priority="20" stopIfTrue="1" operator="beginsWith" text="Completed">
      <formula>LEFT(F64,LEN("Completed"))="Completed"</formula>
    </cfRule>
    <cfRule type="beginsWith" dxfId="3869" priority="21" stopIfTrue="1" operator="beginsWith" text="Partial">
      <formula>LEFT(F64,LEN("Partial"))="Partial"</formula>
    </cfRule>
    <cfRule type="beginsWith" dxfId="3868" priority="22" stopIfTrue="1" operator="beginsWith" text="Missing">
      <formula>LEFT(F64,LEN("Missing"))="Missing"</formula>
    </cfRule>
    <cfRule type="beginsWith" dxfId="3867" priority="23" stopIfTrue="1" operator="beginsWith" text="Untested">
      <formula>LEFT(F64,LEN("Untested"))="Untested"</formula>
    </cfRule>
    <cfRule type="notContainsBlanks" dxfId="3866" priority="24" stopIfTrue="1">
      <formula>LEN(TRIM(F64))&gt;0</formula>
    </cfRule>
  </conditionalFormatting>
  <conditionalFormatting sqref="F96">
    <cfRule type="beginsWith" dxfId="3865" priority="9" stopIfTrue="1" operator="beginsWith" text="Not Applicable">
      <formula>LEFT(F96,LEN("Not Applicable"))="Not Applicable"</formula>
    </cfRule>
    <cfRule type="beginsWith" dxfId="3864" priority="10" stopIfTrue="1" operator="beginsWith" text="Waived">
      <formula>LEFT(F96,LEN("Waived"))="Waived"</formula>
    </cfRule>
    <cfRule type="beginsWith" dxfId="3863" priority="11" stopIfTrue="1" operator="beginsWith" text="Pre-Passed">
      <formula>LEFT(F96,LEN("Pre-Passed"))="Pre-Passed"</formula>
    </cfRule>
    <cfRule type="beginsWith" dxfId="3862" priority="12" stopIfTrue="1" operator="beginsWith" text="Completed">
      <formula>LEFT(F96,LEN("Completed"))="Completed"</formula>
    </cfRule>
    <cfRule type="beginsWith" dxfId="3861" priority="13" stopIfTrue="1" operator="beginsWith" text="Partial">
      <formula>LEFT(F96,LEN("Partial"))="Partial"</formula>
    </cfRule>
    <cfRule type="beginsWith" dxfId="3860" priority="14" stopIfTrue="1" operator="beginsWith" text="Missing">
      <formula>LEFT(F96,LEN("Missing"))="Missing"</formula>
    </cfRule>
    <cfRule type="beginsWith" dxfId="3859" priority="15" stopIfTrue="1" operator="beginsWith" text="Untested">
      <formula>LEFT(F96,LEN("Untested"))="Untested"</formula>
    </cfRule>
    <cfRule type="notContainsBlanks" dxfId="3858" priority="16" stopIfTrue="1">
      <formula>LEN(TRIM(F96))&gt;0</formula>
    </cfRule>
  </conditionalFormatting>
  <conditionalFormatting sqref="F97:F100">
    <cfRule type="beginsWith" dxfId="3857" priority="1" stopIfTrue="1" operator="beginsWith" text="Not Applicable">
      <formula>LEFT(F97,LEN("Not Applicable"))="Not Applicable"</formula>
    </cfRule>
    <cfRule type="beginsWith" dxfId="3856" priority="2" stopIfTrue="1" operator="beginsWith" text="Waived">
      <formula>LEFT(F97,LEN("Waived"))="Waived"</formula>
    </cfRule>
    <cfRule type="beginsWith" dxfId="3855" priority="3" stopIfTrue="1" operator="beginsWith" text="Pre-Passed">
      <formula>LEFT(F97,LEN("Pre-Passed"))="Pre-Passed"</formula>
    </cfRule>
    <cfRule type="beginsWith" dxfId="3854" priority="4" stopIfTrue="1" operator="beginsWith" text="Completed">
      <formula>LEFT(F97,LEN("Completed"))="Completed"</formula>
    </cfRule>
    <cfRule type="beginsWith" dxfId="3853" priority="5" stopIfTrue="1" operator="beginsWith" text="Partial">
      <formula>LEFT(F97,LEN("Partial"))="Partial"</formula>
    </cfRule>
    <cfRule type="beginsWith" dxfId="3852" priority="6" stopIfTrue="1" operator="beginsWith" text="Missing">
      <formula>LEFT(F97,LEN("Missing"))="Missing"</formula>
    </cfRule>
    <cfRule type="beginsWith" dxfId="3851" priority="7" stopIfTrue="1" operator="beginsWith" text="Untested">
      <formula>LEFT(F97,LEN("Untested"))="Untested"</formula>
    </cfRule>
    <cfRule type="notContainsBlanks" dxfId="3850" priority="8" stopIfTrue="1">
      <formula>LEN(TRIM(F97))&gt;0</formula>
    </cfRule>
  </conditionalFormatting>
  <dataValidations count="1">
    <dataValidation type="list" showInputMessage="1" showErrorMessage="1" sqref="E102:F105 E40:F49 E96:F100 E71:F72 E120:F126 E51:F60 E110:F112 E14:F19 E21:F38 E107:F108 E62:F69 E91:F94 E87:F89 E74:F82 E84:F85 E114:F118">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35"/>
  <sheetViews>
    <sheetView topLeftCell="A98" workbookViewId="0">
      <selection activeCell="E31" sqref="E31"/>
    </sheetView>
  </sheetViews>
  <sheetFormatPr defaultColWidth="10.875" defaultRowHeight="15.75" x14ac:dyDescent="0.2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x14ac:dyDescent="0.3">
      <c r="A1" s="4" t="s">
        <v>104</v>
      </c>
      <c r="B1" s="4" t="s">
        <v>105</v>
      </c>
      <c r="C1" s="4" t="s">
        <v>373</v>
      </c>
      <c r="D1" s="4"/>
      <c r="E1" s="3" t="str">
        <f>""&amp;COUNTIF(E$7:E$207,"Untested")&amp;" Untested"</f>
        <v>0 Untested</v>
      </c>
      <c r="F1" s="3" t="str">
        <f>""&amp;COUNTIF(F$7:F$207,"Untested")&amp;" Untested"</f>
        <v>0 Untested</v>
      </c>
      <c r="G1" s="4"/>
    </row>
    <row r="2" spans="1:7" ht="16.5" thickBot="1" x14ac:dyDescent="0.3">
      <c r="A2" s="12" t="s">
        <v>107</v>
      </c>
      <c r="B2" s="11" t="s">
        <v>108</v>
      </c>
      <c r="C2" s="236" t="s">
        <v>374</v>
      </c>
      <c r="D2" s="237"/>
      <c r="E2" s="14">
        <f>SUMPRODUCT(($A$7:$A$207="Required")*(E$7:E$207="Missing"))+0.5*SUMPRODUCT(($A$7:$A$207="Required")*(E$7:E$207="Partial"))</f>
        <v>0</v>
      </c>
      <c r="F2" s="14">
        <f>SUMPRODUCT(($A$7:$A$207="Required")*(F$7:F$207="Missing"))+0.5*SUMPRODUCT(($A$7:$A$207="Required")*(F$7:F$207="Partial"))</f>
        <v>0</v>
      </c>
      <c r="G2" s="11" t="str">
        <f>"Requireds "&amp;A2</f>
        <v>Requireds Missing</v>
      </c>
    </row>
    <row r="3" spans="1:7" ht="16.5" thickBot="1" x14ac:dyDescent="0.3">
      <c r="A3" s="12" t="s">
        <v>110</v>
      </c>
      <c r="B3" s="11" t="s">
        <v>111</v>
      </c>
      <c r="C3" s="238"/>
      <c r="D3" s="239"/>
      <c r="E3" s="14">
        <f>SUMPRODUCT(($A$7:$A$207="Basic")*(E$7:E$207="Missing"))+0.5*SUMPRODUCT(($A$7:$A$207="Basic")*(E$7:E$207="Partial"))</f>
        <v>0</v>
      </c>
      <c r="F3" s="14">
        <f>SUMPRODUCT(($A$7:$A$207="Basic")*(F$7:F$207="Missing"))+0.5*SUMPRODUCT(($A$7:$A$207="Basic")*(F$7:F$207="Partial"))</f>
        <v>0</v>
      </c>
      <c r="G3" s="11" t="str">
        <f>"Basics "&amp;A2</f>
        <v>Basics Missing</v>
      </c>
    </row>
    <row r="4" spans="1:7" ht="16.5" thickBot="1" x14ac:dyDescent="0.3">
      <c r="A4" s="12" t="s">
        <v>112</v>
      </c>
      <c r="B4" s="11" t="s">
        <v>113</v>
      </c>
      <c r="C4" s="238"/>
      <c r="D4" s="239"/>
      <c r="E4" s="14">
        <f>SUMPRODUCT(($A$7:$A$207="Advanced")*(E$7:E$207="Completed"))+SUMPRODUCT(($A$7:$A$207="Advanced")*(E$7:E$207="Pre-Passed"))+0.5*SUMPRODUCT(($A$7:$A$207="Advanced")*(E$7:E$207="Partial"))</f>
        <v>13.5</v>
      </c>
      <c r="F4" s="14">
        <f>SUMPRODUCT(($A$7:$A$207="Advanced")*(F$7:F$207="Completed"))+SUMPRODUCT(($A$7:$A$207="Advanced")*(F$7:F$207="Pre-Passed"))+0.5*SUMPRODUCT(($A$7:$A$207="Advanced")*(F$7:F$207="Partial"))</f>
        <v>13.5</v>
      </c>
      <c r="G4" s="11" t="str">
        <f>"Advanceds "&amp;A4</f>
        <v>Advanceds Completed</v>
      </c>
    </row>
    <row r="5" spans="1:7" ht="16.5" thickBot="1" x14ac:dyDescent="0.3">
      <c r="A5" s="12" t="s">
        <v>114</v>
      </c>
      <c r="B5" s="11" t="s">
        <v>115</v>
      </c>
      <c r="C5" s="238"/>
      <c r="D5" s="239"/>
      <c r="E5" s="14">
        <f>SUMPRODUCT(($A$7:$A$207="Professional")*(E$7:E$207="Completed"))+SUMPRODUCT(($A$7:$A$207="Professional")*(E$7:E$207="Pre-Passed"))+0.5*SUMPRODUCT(($A$7:$A$207="Professional")*(E$7:E$207="Partial"))</f>
        <v>3.5</v>
      </c>
      <c r="F5" s="14">
        <f>SUMPRODUCT(($A$7:$A$207="Professional")*(F$7:F$207="Completed"))+SUMPRODUCT(($A$7:$A$207="Professional")*(F$7:F$207="Pre-Passed"))+0.5*SUMPRODUCT(($A$7:$A$207="Professional")*(F$7:F$207="Partial"))</f>
        <v>3.5</v>
      </c>
      <c r="G5" s="11" t="str">
        <f>"Professionals "&amp;A4</f>
        <v>Professionals Completed</v>
      </c>
    </row>
    <row r="6" spans="1:7" ht="16.5" thickBot="1" x14ac:dyDescent="0.3">
      <c r="A6" s="10" t="s">
        <v>116</v>
      </c>
      <c r="B6" s="11" t="s">
        <v>117</v>
      </c>
      <c r="C6" s="238"/>
      <c r="D6" s="239"/>
      <c r="E6" s="14">
        <f>SUMPRODUCT(($A$7:$A$206="Exceptional")*(E$7:E$206="Completed"))+SUMPRODUCT(($A$7:$A$206="Exceptional")*(E$7:E$206="Pre-Passed"))+0.5*SUMPRODUCT(($A$7:$A$206="Exceptional")*(E$7:E$206="Partial"))</f>
        <v>1</v>
      </c>
      <c r="F6" s="14">
        <f>SUMPRODUCT(($A$7:$A$206="Exceptional")*(F$7:F$206="Completed"))+SUMPRODUCT(($A$7:$A$206="Exceptional")*(F$7:F$206="Pre-Passed"))+0.5*SUMPRODUCT(($A$7:$A$206="Exceptional")*(F$7:F$206="Partial"))</f>
        <v>1</v>
      </c>
      <c r="G6" s="11" t="str">
        <f>"Exceptionals "&amp;A4</f>
        <v>Exceptionals Completed</v>
      </c>
    </row>
    <row r="7" spans="1:7" ht="16.5" thickBot="1" x14ac:dyDescent="0.3">
      <c r="A7" s="234" t="s">
        <v>375</v>
      </c>
      <c r="B7" s="235"/>
      <c r="C7" s="4" t="s">
        <v>119</v>
      </c>
      <c r="D7" s="4" t="s">
        <v>120</v>
      </c>
      <c r="E7" s="4" t="s">
        <v>77</v>
      </c>
      <c r="F7" s="4" t="s">
        <v>78</v>
      </c>
      <c r="G7" s="4" t="s">
        <v>121</v>
      </c>
    </row>
    <row r="8" spans="1:7" ht="16.5" thickBot="1" x14ac:dyDescent="0.3">
      <c r="A8" s="105" t="s">
        <v>122</v>
      </c>
      <c r="B8" s="11" t="s">
        <v>376</v>
      </c>
      <c r="C8" s="11" t="s">
        <v>377</v>
      </c>
      <c r="D8" s="11"/>
      <c r="E8" s="14">
        <v>0</v>
      </c>
      <c r="F8" s="14">
        <v>0</v>
      </c>
      <c r="G8" s="11"/>
    </row>
    <row r="9" spans="1:7" ht="16.5" thickBot="1" x14ac:dyDescent="0.3">
      <c r="A9" s="106" t="s">
        <v>125</v>
      </c>
      <c r="B9" s="11" t="s">
        <v>126</v>
      </c>
      <c r="C9" s="11" t="s">
        <v>378</v>
      </c>
      <c r="D9" s="11"/>
      <c r="E9" s="14">
        <v>0</v>
      </c>
      <c r="F9" s="14">
        <v>0</v>
      </c>
      <c r="G9" s="11"/>
    </row>
    <row r="10" spans="1:7" ht="16.5" thickBot="1" x14ac:dyDescent="0.3">
      <c r="A10" s="106" t="s">
        <v>128</v>
      </c>
      <c r="B10" s="11" t="s">
        <v>129</v>
      </c>
      <c r="C10" s="11" t="s">
        <v>379</v>
      </c>
      <c r="D10" s="11"/>
      <c r="E10" s="14">
        <v>0</v>
      </c>
      <c r="F10" s="14">
        <v>0</v>
      </c>
      <c r="G10" s="11"/>
    </row>
    <row r="11" spans="1:7" ht="16.5" thickBot="1" x14ac:dyDescent="0.3">
      <c r="A11" s="107" t="s">
        <v>134</v>
      </c>
      <c r="B11" s="11" t="s">
        <v>135</v>
      </c>
      <c r="C11" s="11" t="s">
        <v>380</v>
      </c>
      <c r="D11" s="11"/>
      <c r="E11" s="14">
        <v>0</v>
      </c>
      <c r="F11" s="14">
        <v>0</v>
      </c>
      <c r="G11" s="11"/>
    </row>
    <row r="12" spans="1:7" ht="16.5" thickBot="1" x14ac:dyDescent="0.3">
      <c r="A12" s="234" t="s">
        <v>381</v>
      </c>
      <c r="B12" s="235"/>
      <c r="C12" s="4" t="s">
        <v>382</v>
      </c>
      <c r="D12" s="4" t="s">
        <v>120</v>
      </c>
      <c r="E12" s="4" t="s">
        <v>77</v>
      </c>
      <c r="F12" s="4" t="s">
        <v>78</v>
      </c>
      <c r="G12" s="4" t="s">
        <v>121</v>
      </c>
    </row>
    <row r="13" spans="1:7" ht="25.5" x14ac:dyDescent="0.25">
      <c r="A13" s="15" t="s">
        <v>139</v>
      </c>
      <c r="B13" s="11" t="s">
        <v>140</v>
      </c>
      <c r="C13" s="11" t="s">
        <v>383</v>
      </c>
      <c r="D13" s="11"/>
      <c r="E13" s="4" t="s">
        <v>116</v>
      </c>
      <c r="F13" s="4" t="s">
        <v>116</v>
      </c>
      <c r="G13" s="11" t="s">
        <v>384</v>
      </c>
    </row>
    <row r="14" spans="1:7" ht="51" x14ac:dyDescent="0.25">
      <c r="A14" s="16" t="s">
        <v>144</v>
      </c>
      <c r="B14" s="11" t="s">
        <v>385</v>
      </c>
      <c r="C14" s="11" t="s">
        <v>386</v>
      </c>
      <c r="D14" s="11"/>
      <c r="E14" s="4" t="s">
        <v>116</v>
      </c>
      <c r="F14" s="4" t="s">
        <v>116</v>
      </c>
      <c r="G14" s="11"/>
    </row>
    <row r="15" spans="1:7" x14ac:dyDescent="0.25">
      <c r="A15" s="16" t="s">
        <v>144</v>
      </c>
      <c r="B15" s="11" t="s">
        <v>148</v>
      </c>
      <c r="C15" s="11" t="s">
        <v>149</v>
      </c>
      <c r="D15" s="11"/>
      <c r="E15" s="4" t="s">
        <v>116</v>
      </c>
      <c r="F15" s="4" t="s">
        <v>116</v>
      </c>
      <c r="G15" s="11"/>
    </row>
    <row r="16" spans="1:7" ht="25.5" x14ac:dyDescent="0.25">
      <c r="A16" s="17" t="s">
        <v>150</v>
      </c>
      <c r="B16" s="11" t="s">
        <v>387</v>
      </c>
      <c r="C16" s="11" t="s">
        <v>388</v>
      </c>
      <c r="D16" s="11"/>
      <c r="E16" s="4" t="s">
        <v>116</v>
      </c>
      <c r="F16" s="4" t="s">
        <v>116</v>
      </c>
      <c r="G16" s="11"/>
    </row>
    <row r="17" spans="1:7" x14ac:dyDescent="0.25">
      <c r="A17" s="17" t="s">
        <v>150</v>
      </c>
      <c r="B17" s="11" t="s">
        <v>153</v>
      </c>
      <c r="C17" s="11" t="s">
        <v>154</v>
      </c>
      <c r="D17" s="11"/>
      <c r="E17" s="4" t="s">
        <v>116</v>
      </c>
      <c r="F17" s="4" t="s">
        <v>116</v>
      </c>
      <c r="G17" s="11"/>
    </row>
    <row r="18" spans="1:7" x14ac:dyDescent="0.25">
      <c r="A18" s="19" t="s">
        <v>155</v>
      </c>
      <c r="B18" s="11" t="s">
        <v>156</v>
      </c>
      <c r="C18" s="11" t="s">
        <v>389</v>
      </c>
      <c r="D18" s="11"/>
      <c r="E18" s="4" t="s">
        <v>116</v>
      </c>
      <c r="F18" s="4" t="s">
        <v>116</v>
      </c>
      <c r="G18" s="11"/>
    </row>
    <row r="19" spans="1:7" ht="16.5" thickBot="1" x14ac:dyDescent="0.3">
      <c r="A19" s="234" t="s">
        <v>390</v>
      </c>
      <c r="B19" s="235"/>
      <c r="C19" s="4" t="s">
        <v>391</v>
      </c>
      <c r="D19" s="4" t="s">
        <v>120</v>
      </c>
      <c r="E19" s="4" t="s">
        <v>77</v>
      </c>
      <c r="F19" s="4" t="s">
        <v>78</v>
      </c>
      <c r="G19" s="4" t="s">
        <v>121</v>
      </c>
    </row>
    <row r="20" spans="1:7" ht="25.5" x14ac:dyDescent="0.25">
      <c r="A20" s="15" t="s">
        <v>139</v>
      </c>
      <c r="B20" s="11" t="s">
        <v>392</v>
      </c>
      <c r="C20" s="11" t="s">
        <v>393</v>
      </c>
      <c r="D20" s="11" t="s">
        <v>394</v>
      </c>
      <c r="E20" s="4" t="s">
        <v>112</v>
      </c>
      <c r="F20" s="4" t="s">
        <v>112</v>
      </c>
      <c r="G20" s="11" t="s">
        <v>384</v>
      </c>
    </row>
    <row r="21" spans="1:7" x14ac:dyDescent="0.25">
      <c r="A21" s="16" t="s">
        <v>144</v>
      </c>
      <c r="B21" s="11" t="s">
        <v>395</v>
      </c>
      <c r="C21" s="11" t="s">
        <v>396</v>
      </c>
      <c r="D21" s="11"/>
      <c r="E21" s="4" t="s">
        <v>112</v>
      </c>
      <c r="F21" s="4" t="s">
        <v>112</v>
      </c>
      <c r="G21" s="11"/>
    </row>
    <row r="22" spans="1:7" x14ac:dyDescent="0.25">
      <c r="A22" s="17" t="s">
        <v>150</v>
      </c>
      <c r="B22" s="11" t="s">
        <v>397</v>
      </c>
      <c r="C22" s="11" t="s">
        <v>398</v>
      </c>
      <c r="D22" s="11"/>
      <c r="E22" s="4" t="s">
        <v>112</v>
      </c>
      <c r="F22" s="4" t="s">
        <v>112</v>
      </c>
      <c r="G22" s="11" t="s">
        <v>399</v>
      </c>
    </row>
    <row r="23" spans="1:7" x14ac:dyDescent="0.25">
      <c r="A23" s="17" t="s">
        <v>150</v>
      </c>
      <c r="B23" s="11" t="s">
        <v>400</v>
      </c>
      <c r="C23" s="11" t="s">
        <v>401</v>
      </c>
      <c r="D23" s="11"/>
      <c r="E23" s="4" t="s">
        <v>107</v>
      </c>
      <c r="F23" s="4" t="s">
        <v>107</v>
      </c>
      <c r="G23" s="11"/>
    </row>
    <row r="24" spans="1:7" x14ac:dyDescent="0.25">
      <c r="A24" s="17" t="s">
        <v>150</v>
      </c>
      <c r="B24" s="99" t="s">
        <v>402</v>
      </c>
      <c r="C24" s="111" t="s">
        <v>403</v>
      </c>
      <c r="D24" s="11"/>
      <c r="E24" s="4" t="s">
        <v>107</v>
      </c>
      <c r="F24" s="4" t="s">
        <v>107</v>
      </c>
      <c r="G24" s="11"/>
    </row>
    <row r="25" spans="1:7" x14ac:dyDescent="0.25">
      <c r="A25" s="17" t="s">
        <v>150</v>
      </c>
      <c r="B25" s="11" t="s">
        <v>404</v>
      </c>
      <c r="C25" s="11" t="s">
        <v>405</v>
      </c>
      <c r="D25" s="11"/>
      <c r="E25" s="4" t="s">
        <v>107</v>
      </c>
      <c r="F25" s="4" t="s">
        <v>107</v>
      </c>
      <c r="G25" s="11"/>
    </row>
    <row r="26" spans="1:7" ht="38.25" x14ac:dyDescent="0.25">
      <c r="A26" s="18" t="s">
        <v>180</v>
      </c>
      <c r="B26" s="11" t="s">
        <v>406</v>
      </c>
      <c r="C26" s="11" t="s">
        <v>407</v>
      </c>
      <c r="D26" s="11"/>
      <c r="E26" s="4" t="s">
        <v>112</v>
      </c>
      <c r="F26" s="4" t="s">
        <v>112</v>
      </c>
      <c r="G26" s="11" t="s">
        <v>408</v>
      </c>
    </row>
    <row r="27" spans="1:7" x14ac:dyDescent="0.25">
      <c r="A27" s="18" t="s">
        <v>180</v>
      </c>
      <c r="B27" s="11" t="s">
        <v>409</v>
      </c>
      <c r="C27" s="11" t="s">
        <v>410</v>
      </c>
      <c r="D27" s="11"/>
      <c r="E27" s="4" t="s">
        <v>107</v>
      </c>
      <c r="F27" s="4" t="s">
        <v>107</v>
      </c>
      <c r="G27" s="11"/>
    </row>
    <row r="28" spans="1:7" x14ac:dyDescent="0.25">
      <c r="A28" s="18" t="s">
        <v>180</v>
      </c>
      <c r="B28" s="11" t="s">
        <v>411</v>
      </c>
      <c r="C28" s="11" t="s">
        <v>412</v>
      </c>
      <c r="D28" s="11"/>
      <c r="E28" s="4" t="s">
        <v>107</v>
      </c>
      <c r="F28" s="4" t="s">
        <v>107</v>
      </c>
      <c r="G28" s="11"/>
    </row>
    <row r="29" spans="1:7" x14ac:dyDescent="0.25">
      <c r="A29" s="18" t="s">
        <v>180</v>
      </c>
      <c r="B29" s="11" t="s">
        <v>413</v>
      </c>
      <c r="C29" s="11" t="s">
        <v>414</v>
      </c>
      <c r="D29" s="11"/>
      <c r="E29" s="4" t="s">
        <v>107</v>
      </c>
      <c r="F29" s="4" t="s">
        <v>107</v>
      </c>
      <c r="G29" s="11"/>
    </row>
    <row r="30" spans="1:7" ht="38.25" x14ac:dyDescent="0.25">
      <c r="A30" s="19" t="s">
        <v>155</v>
      </c>
      <c r="B30" s="11" t="s">
        <v>415</v>
      </c>
      <c r="C30" s="11" t="s">
        <v>416</v>
      </c>
      <c r="D30" s="11"/>
      <c r="E30" s="4" t="s">
        <v>112</v>
      </c>
      <c r="F30" s="4" t="s">
        <v>112</v>
      </c>
      <c r="G30" s="11" t="s">
        <v>408</v>
      </c>
    </row>
    <row r="31" spans="1:7" x14ac:dyDescent="0.25">
      <c r="A31" s="19" t="s">
        <v>155</v>
      </c>
      <c r="B31" s="11" t="s">
        <v>417</v>
      </c>
      <c r="C31" s="11" t="s">
        <v>418</v>
      </c>
      <c r="D31" s="11"/>
      <c r="E31" s="4" t="s">
        <v>107</v>
      </c>
      <c r="F31" s="4" t="s">
        <v>107</v>
      </c>
      <c r="G31" s="11"/>
    </row>
    <row r="32" spans="1:7" x14ac:dyDescent="0.25">
      <c r="A32" s="19" t="s">
        <v>155</v>
      </c>
      <c r="B32" s="11" t="s">
        <v>419</v>
      </c>
      <c r="C32" s="11" t="s">
        <v>420</v>
      </c>
      <c r="D32" s="11"/>
      <c r="E32" s="4" t="s">
        <v>107</v>
      </c>
      <c r="F32" s="4" t="s">
        <v>107</v>
      </c>
      <c r="G32" s="11"/>
    </row>
    <row r="33" spans="1:7" x14ac:dyDescent="0.25">
      <c r="A33" s="19" t="s">
        <v>155</v>
      </c>
      <c r="B33" s="11" t="s">
        <v>421</v>
      </c>
      <c r="C33" s="11" t="s">
        <v>422</v>
      </c>
      <c r="D33" s="11"/>
      <c r="E33" s="4" t="s">
        <v>107</v>
      </c>
      <c r="F33" s="4" t="s">
        <v>107</v>
      </c>
      <c r="G33" s="11"/>
    </row>
    <row r="34" spans="1:7" ht="16.5" thickBot="1" x14ac:dyDescent="0.3">
      <c r="A34" s="234" t="s">
        <v>423</v>
      </c>
      <c r="B34" s="235"/>
      <c r="C34" s="4" t="s">
        <v>119</v>
      </c>
      <c r="D34" s="4" t="s">
        <v>120</v>
      </c>
      <c r="E34" s="4" t="s">
        <v>77</v>
      </c>
      <c r="F34" s="4" t="s">
        <v>78</v>
      </c>
      <c r="G34" s="4" t="s">
        <v>121</v>
      </c>
    </row>
    <row r="35" spans="1:7" ht="25.5" x14ac:dyDescent="0.25">
      <c r="A35" s="15" t="s">
        <v>139</v>
      </c>
      <c r="B35" s="11" t="s">
        <v>424</v>
      </c>
      <c r="C35" s="11" t="s">
        <v>425</v>
      </c>
      <c r="D35" s="11"/>
      <c r="E35" s="4" t="s">
        <v>112</v>
      </c>
      <c r="F35" s="4" t="s">
        <v>112</v>
      </c>
      <c r="G35" s="11" t="s">
        <v>384</v>
      </c>
    </row>
    <row r="36" spans="1:7" x14ac:dyDescent="0.25">
      <c r="A36" s="16" t="s">
        <v>144</v>
      </c>
      <c r="B36" s="11" t="s">
        <v>426</v>
      </c>
      <c r="C36" s="11" t="s">
        <v>427</v>
      </c>
      <c r="D36" s="11"/>
      <c r="E36" s="4" t="s">
        <v>112</v>
      </c>
      <c r="F36" s="4" t="s">
        <v>112</v>
      </c>
      <c r="G36" s="11"/>
    </row>
    <row r="37" spans="1:7" x14ac:dyDescent="0.25">
      <c r="A37" s="104" t="s">
        <v>150</v>
      </c>
      <c r="B37" s="11" t="s">
        <v>428</v>
      </c>
      <c r="C37" s="11" t="s">
        <v>429</v>
      </c>
      <c r="D37" s="11"/>
      <c r="E37" s="4" t="s">
        <v>112</v>
      </c>
      <c r="F37" s="4" t="s">
        <v>112</v>
      </c>
      <c r="G37" s="11"/>
    </row>
    <row r="38" spans="1:7" ht="25.5" x14ac:dyDescent="0.25">
      <c r="A38" s="18" t="s">
        <v>180</v>
      </c>
      <c r="B38" s="11" t="s">
        <v>430</v>
      </c>
      <c r="C38" s="11" t="s">
        <v>431</v>
      </c>
      <c r="D38" s="11"/>
      <c r="E38" s="4" t="s">
        <v>107</v>
      </c>
      <c r="F38" s="4" t="s">
        <v>107</v>
      </c>
      <c r="G38" s="11"/>
    </row>
    <row r="39" spans="1:7" ht="25.5" x14ac:dyDescent="0.25">
      <c r="A39" s="18" t="s">
        <v>180</v>
      </c>
      <c r="B39" s="11" t="s">
        <v>432</v>
      </c>
      <c r="C39" s="11" t="s">
        <v>433</v>
      </c>
      <c r="D39" s="11"/>
      <c r="E39" s="4" t="s">
        <v>107</v>
      </c>
      <c r="F39" s="4" t="s">
        <v>107</v>
      </c>
      <c r="G39" s="11"/>
    </row>
    <row r="40" spans="1:7" ht="16.5" thickBot="1" x14ac:dyDescent="0.3">
      <c r="A40" s="234" t="s">
        <v>434</v>
      </c>
      <c r="B40" s="235"/>
      <c r="C40" s="4" t="s">
        <v>119</v>
      </c>
      <c r="D40" s="4" t="s">
        <v>120</v>
      </c>
      <c r="E40" s="4" t="s">
        <v>77</v>
      </c>
      <c r="F40" s="4" t="s">
        <v>78</v>
      </c>
      <c r="G40" s="4" t="s">
        <v>121</v>
      </c>
    </row>
    <row r="41" spans="1:7" ht="25.5" x14ac:dyDescent="0.25">
      <c r="A41" s="16" t="s">
        <v>144</v>
      </c>
      <c r="B41" s="11" t="s">
        <v>435</v>
      </c>
      <c r="C41" s="11" t="s">
        <v>436</v>
      </c>
      <c r="D41" s="11"/>
      <c r="E41" s="4" t="s">
        <v>112</v>
      </c>
      <c r="F41" s="4" t="s">
        <v>112</v>
      </c>
      <c r="G41" s="11" t="s">
        <v>384</v>
      </c>
    </row>
    <row r="42" spans="1:7" ht="25.5" x14ac:dyDescent="0.25">
      <c r="A42" s="17" t="s">
        <v>150</v>
      </c>
      <c r="B42" s="11" t="s">
        <v>437</v>
      </c>
      <c r="C42" s="11" t="s">
        <v>438</v>
      </c>
      <c r="D42" s="11"/>
      <c r="E42" s="4" t="s">
        <v>112</v>
      </c>
      <c r="F42" s="4" t="s">
        <v>112</v>
      </c>
      <c r="G42" s="11"/>
    </row>
    <row r="43" spans="1:7" ht="25.5" x14ac:dyDescent="0.25">
      <c r="A43" s="18" t="s">
        <v>180</v>
      </c>
      <c r="B43" s="11" t="s">
        <v>439</v>
      </c>
      <c r="C43" s="11" t="s">
        <v>440</v>
      </c>
      <c r="D43" s="11"/>
      <c r="E43" s="4" t="s">
        <v>107</v>
      </c>
      <c r="F43" s="4" t="s">
        <v>107</v>
      </c>
      <c r="G43" s="11"/>
    </row>
    <row r="44" spans="1:7" x14ac:dyDescent="0.25">
      <c r="A44" s="18" t="s">
        <v>180</v>
      </c>
      <c r="B44" s="11" t="s">
        <v>441</v>
      </c>
      <c r="C44" s="11" t="s">
        <v>442</v>
      </c>
      <c r="D44" s="11"/>
      <c r="E44" s="4" t="s">
        <v>107</v>
      </c>
      <c r="F44" s="4" t="s">
        <v>107</v>
      </c>
      <c r="G44" s="11"/>
    </row>
    <row r="45" spans="1:7" x14ac:dyDescent="0.25">
      <c r="A45" s="18" t="s">
        <v>180</v>
      </c>
      <c r="B45" s="11" t="s">
        <v>443</v>
      </c>
      <c r="C45" s="11" t="s">
        <v>444</v>
      </c>
      <c r="D45" s="11"/>
      <c r="E45" s="4" t="s">
        <v>107</v>
      </c>
      <c r="F45" s="4" t="s">
        <v>107</v>
      </c>
      <c r="G45" s="11"/>
    </row>
    <row r="46" spans="1:7" ht="16.5" thickBot="1" x14ac:dyDescent="0.3">
      <c r="A46" s="234" t="s">
        <v>445</v>
      </c>
      <c r="B46" s="235"/>
      <c r="C46" s="4" t="s">
        <v>446</v>
      </c>
      <c r="D46" s="4" t="s">
        <v>120</v>
      </c>
      <c r="E46" s="4" t="s">
        <v>77</v>
      </c>
      <c r="F46" s="4" t="s">
        <v>78</v>
      </c>
      <c r="G46" s="4" t="s">
        <v>121</v>
      </c>
    </row>
    <row r="47" spans="1:7" ht="25.5" x14ac:dyDescent="0.25">
      <c r="A47" s="16" t="s">
        <v>144</v>
      </c>
      <c r="B47" s="11" t="s">
        <v>447</v>
      </c>
      <c r="C47" s="11" t="s">
        <v>448</v>
      </c>
      <c r="D47" s="11"/>
      <c r="E47" s="4" t="s">
        <v>112</v>
      </c>
      <c r="F47" s="4" t="s">
        <v>112</v>
      </c>
      <c r="G47" s="11" t="s">
        <v>384</v>
      </c>
    </row>
    <row r="48" spans="1:7" ht="25.5" x14ac:dyDescent="0.25">
      <c r="A48" s="16" t="s">
        <v>144</v>
      </c>
      <c r="B48" s="11" t="s">
        <v>449</v>
      </c>
      <c r="C48" s="11" t="s">
        <v>450</v>
      </c>
      <c r="D48" s="11"/>
      <c r="E48" s="4" t="s">
        <v>112</v>
      </c>
      <c r="F48" s="4" t="s">
        <v>112</v>
      </c>
      <c r="G48" s="11"/>
    </row>
    <row r="49" spans="1:7" ht="38.25" x14ac:dyDescent="0.25">
      <c r="A49" s="16" t="s">
        <v>144</v>
      </c>
      <c r="B49" s="11" t="s">
        <v>451</v>
      </c>
      <c r="C49" s="11" t="s">
        <v>452</v>
      </c>
      <c r="D49" s="11"/>
      <c r="E49" s="4" t="s">
        <v>112</v>
      </c>
      <c r="F49" s="4" t="s">
        <v>112</v>
      </c>
      <c r="G49" s="11"/>
    </row>
    <row r="50" spans="1:7" ht="51" x14ac:dyDescent="0.25">
      <c r="A50" s="27" t="s">
        <v>150</v>
      </c>
      <c r="B50" s="11" t="s">
        <v>453</v>
      </c>
      <c r="C50" s="11" t="s">
        <v>454</v>
      </c>
      <c r="D50" s="11"/>
      <c r="E50" s="4" t="s">
        <v>112</v>
      </c>
      <c r="F50" s="4" t="s">
        <v>112</v>
      </c>
      <c r="G50" s="11" t="s">
        <v>455</v>
      </c>
    </row>
    <row r="51" spans="1:7" ht="25.5" x14ac:dyDescent="0.25">
      <c r="A51" s="27" t="s">
        <v>150</v>
      </c>
      <c r="B51" s="11" t="s">
        <v>456</v>
      </c>
      <c r="C51" s="11" t="s">
        <v>457</v>
      </c>
      <c r="D51" s="11"/>
      <c r="E51" s="4" t="s">
        <v>110</v>
      </c>
      <c r="F51" s="4" t="s">
        <v>110</v>
      </c>
      <c r="G51" s="11"/>
    </row>
    <row r="52" spans="1:7" ht="38.25" x14ac:dyDescent="0.25">
      <c r="A52" s="27" t="s">
        <v>150</v>
      </c>
      <c r="B52" s="11" t="s">
        <v>458</v>
      </c>
      <c r="C52" s="11" t="s">
        <v>459</v>
      </c>
      <c r="D52" s="11"/>
      <c r="E52" s="4" t="s">
        <v>110</v>
      </c>
      <c r="F52" s="4" t="s">
        <v>110</v>
      </c>
      <c r="G52" s="11"/>
    </row>
    <row r="53" spans="1:7" ht="25.5" x14ac:dyDescent="0.25">
      <c r="A53" s="18" t="s">
        <v>180</v>
      </c>
      <c r="B53" s="11" t="s">
        <v>460</v>
      </c>
      <c r="C53" s="11" t="s">
        <v>461</v>
      </c>
      <c r="D53" s="11"/>
      <c r="E53" s="4" t="s">
        <v>107</v>
      </c>
      <c r="F53" s="4" t="s">
        <v>107</v>
      </c>
      <c r="G53" s="11"/>
    </row>
    <row r="54" spans="1:7" x14ac:dyDescent="0.25">
      <c r="A54" s="18" t="s">
        <v>180</v>
      </c>
      <c r="B54" s="11" t="s">
        <v>462</v>
      </c>
      <c r="C54" s="11" t="s">
        <v>463</v>
      </c>
      <c r="D54" s="11"/>
      <c r="E54" s="4" t="s">
        <v>107</v>
      </c>
      <c r="F54" s="4" t="s">
        <v>107</v>
      </c>
      <c r="G54" s="11"/>
    </row>
    <row r="55" spans="1:7" x14ac:dyDescent="0.25">
      <c r="A55" s="18" t="s">
        <v>180</v>
      </c>
      <c r="B55" s="11" t="s">
        <v>464</v>
      </c>
      <c r="C55" s="11" t="s">
        <v>465</v>
      </c>
      <c r="D55" s="11"/>
      <c r="E55" s="4" t="s">
        <v>107</v>
      </c>
      <c r="F55" s="4" t="s">
        <v>107</v>
      </c>
      <c r="G55" s="11"/>
    </row>
    <row r="56" spans="1:7" x14ac:dyDescent="0.25">
      <c r="A56" s="19" t="s">
        <v>155</v>
      </c>
      <c r="B56" s="11" t="s">
        <v>466</v>
      </c>
      <c r="C56" s="99" t="s">
        <v>467</v>
      </c>
      <c r="D56" s="11"/>
      <c r="E56" s="4" t="s">
        <v>107</v>
      </c>
      <c r="F56" s="4" t="s">
        <v>107</v>
      </c>
      <c r="G56" s="11"/>
    </row>
    <row r="57" spans="1:7" x14ac:dyDescent="0.25">
      <c r="A57" s="19" t="s">
        <v>155</v>
      </c>
      <c r="B57" s="11" t="s">
        <v>468</v>
      </c>
      <c r="C57" s="100" t="s">
        <v>469</v>
      </c>
      <c r="D57" s="11"/>
      <c r="E57" s="4" t="s">
        <v>107</v>
      </c>
      <c r="F57" s="4" t="s">
        <v>107</v>
      </c>
      <c r="G57" s="11"/>
    </row>
    <row r="58" spans="1:7" ht="25.5" x14ac:dyDescent="0.25">
      <c r="A58" s="234" t="s">
        <v>470</v>
      </c>
      <c r="B58" s="235"/>
      <c r="C58" s="4" t="s">
        <v>119</v>
      </c>
      <c r="D58" s="4" t="s">
        <v>120</v>
      </c>
      <c r="E58" s="4" t="s">
        <v>77</v>
      </c>
      <c r="F58" s="4" t="s">
        <v>78</v>
      </c>
      <c r="G58" s="11" t="s">
        <v>384</v>
      </c>
    </row>
    <row r="59" spans="1:7" ht="25.5" x14ac:dyDescent="0.25">
      <c r="A59" s="16" t="s">
        <v>144</v>
      </c>
      <c r="B59" s="11" t="s">
        <v>471</v>
      </c>
      <c r="C59" s="11" t="s">
        <v>472</v>
      </c>
      <c r="D59" s="11" t="s">
        <v>473</v>
      </c>
      <c r="E59" s="4" t="s">
        <v>112</v>
      </c>
      <c r="F59" s="4" t="s">
        <v>112</v>
      </c>
      <c r="G59" s="11" t="s">
        <v>474</v>
      </c>
    </row>
    <row r="60" spans="1:7" x14ac:dyDescent="0.25">
      <c r="A60" s="16" t="s">
        <v>144</v>
      </c>
      <c r="B60" s="11" t="s">
        <v>475</v>
      </c>
      <c r="C60" s="11" t="s">
        <v>476</v>
      </c>
      <c r="D60" s="11"/>
      <c r="E60" s="4" t="s">
        <v>112</v>
      </c>
      <c r="F60" s="4" t="s">
        <v>112</v>
      </c>
      <c r="G60" s="11"/>
    </row>
    <row r="61" spans="1:7" x14ac:dyDescent="0.25">
      <c r="A61" s="16" t="s">
        <v>144</v>
      </c>
      <c r="B61" s="11" t="s">
        <v>477</v>
      </c>
      <c r="C61" s="11" t="s">
        <v>478</v>
      </c>
      <c r="D61" s="11" t="s">
        <v>479</v>
      </c>
      <c r="E61" s="4" t="s">
        <v>112</v>
      </c>
      <c r="F61" s="4" t="s">
        <v>112</v>
      </c>
      <c r="G61" s="11"/>
    </row>
    <row r="62" spans="1:7" ht="25.5" x14ac:dyDescent="0.25">
      <c r="A62" s="16" t="s">
        <v>144</v>
      </c>
      <c r="B62" s="11" t="s">
        <v>480</v>
      </c>
      <c r="C62" s="11" t="s">
        <v>481</v>
      </c>
      <c r="D62" s="11"/>
      <c r="E62" s="4" t="s">
        <v>112</v>
      </c>
      <c r="F62" s="4" t="s">
        <v>112</v>
      </c>
      <c r="G62" s="11"/>
    </row>
    <row r="63" spans="1:7" ht="51" x14ac:dyDescent="0.25">
      <c r="A63" s="27" t="s">
        <v>150</v>
      </c>
      <c r="B63" s="11" t="s">
        <v>482</v>
      </c>
      <c r="C63" s="11" t="s">
        <v>483</v>
      </c>
      <c r="D63" s="11"/>
      <c r="E63" s="4" t="s">
        <v>107</v>
      </c>
      <c r="F63" s="4" t="s">
        <v>107</v>
      </c>
      <c r="G63" s="11"/>
    </row>
    <row r="64" spans="1:7" ht="63.75" x14ac:dyDescent="0.25">
      <c r="A64" s="27" t="s">
        <v>150</v>
      </c>
      <c r="B64" s="11" t="s">
        <v>484</v>
      </c>
      <c r="C64" s="11" t="s">
        <v>485</v>
      </c>
      <c r="D64" s="11"/>
      <c r="E64" s="4" t="s">
        <v>112</v>
      </c>
      <c r="F64" s="4" t="s">
        <v>112</v>
      </c>
      <c r="G64" s="11" t="s">
        <v>486</v>
      </c>
    </row>
    <row r="65" spans="1:7" ht="25.5" x14ac:dyDescent="0.25">
      <c r="A65" s="27" t="s">
        <v>150</v>
      </c>
      <c r="B65" s="11" t="s">
        <v>487</v>
      </c>
      <c r="C65" s="11" t="s">
        <v>488</v>
      </c>
      <c r="D65" s="11"/>
      <c r="E65" s="4" t="s">
        <v>112</v>
      </c>
      <c r="F65" s="4" t="s">
        <v>112</v>
      </c>
      <c r="G65" s="11"/>
    </row>
    <row r="66" spans="1:7" ht="25.5" x14ac:dyDescent="0.25">
      <c r="A66" s="27" t="s">
        <v>150</v>
      </c>
      <c r="B66" s="11" t="s">
        <v>489</v>
      </c>
      <c r="C66" s="11" t="s">
        <v>490</v>
      </c>
      <c r="D66" s="11"/>
      <c r="E66" s="4" t="s">
        <v>112</v>
      </c>
      <c r="F66" s="4" t="s">
        <v>112</v>
      </c>
      <c r="G66" s="11"/>
    </row>
    <row r="67" spans="1:7" ht="25.5" x14ac:dyDescent="0.25">
      <c r="A67" s="18" t="s">
        <v>180</v>
      </c>
      <c r="B67" s="11" t="s">
        <v>491</v>
      </c>
      <c r="C67" s="11" t="s">
        <v>492</v>
      </c>
      <c r="D67" s="11"/>
      <c r="E67" s="4" t="s">
        <v>107</v>
      </c>
      <c r="F67" s="4" t="s">
        <v>107</v>
      </c>
      <c r="G67" s="11"/>
    </row>
    <row r="68" spans="1:7" ht="25.5" x14ac:dyDescent="0.25">
      <c r="A68" s="18" t="s">
        <v>180</v>
      </c>
      <c r="B68" s="11" t="s">
        <v>493</v>
      </c>
      <c r="C68" s="11" t="s">
        <v>494</v>
      </c>
      <c r="D68" s="11"/>
      <c r="E68" s="4" t="s">
        <v>107</v>
      </c>
      <c r="F68" s="4" t="s">
        <v>107</v>
      </c>
      <c r="G68" s="11"/>
    </row>
    <row r="69" spans="1:7" ht="25.5" x14ac:dyDescent="0.25">
      <c r="A69" s="18" t="s">
        <v>180</v>
      </c>
      <c r="B69" s="11" t="s">
        <v>495</v>
      </c>
      <c r="C69" s="11" t="s">
        <v>496</v>
      </c>
      <c r="D69" s="11"/>
      <c r="E69" s="4" t="s">
        <v>107</v>
      </c>
      <c r="F69" s="4" t="s">
        <v>107</v>
      </c>
      <c r="G69" s="11"/>
    </row>
    <row r="70" spans="1:7" x14ac:dyDescent="0.25">
      <c r="A70" s="18" t="s">
        <v>180</v>
      </c>
      <c r="B70" s="11" t="s">
        <v>497</v>
      </c>
      <c r="C70" s="11" t="s">
        <v>498</v>
      </c>
      <c r="D70" s="11"/>
      <c r="E70" s="4" t="s">
        <v>107</v>
      </c>
      <c r="F70" s="4" t="s">
        <v>107</v>
      </c>
      <c r="G70" s="11"/>
    </row>
    <row r="71" spans="1:7" ht="25.5" x14ac:dyDescent="0.25">
      <c r="A71" s="19" t="s">
        <v>155</v>
      </c>
      <c r="B71" s="11" t="s">
        <v>499</v>
      </c>
      <c r="C71" s="11" t="s">
        <v>500</v>
      </c>
      <c r="D71" s="11"/>
      <c r="E71" s="4" t="s">
        <v>107</v>
      </c>
      <c r="F71" s="4" t="s">
        <v>107</v>
      </c>
      <c r="G71" s="11"/>
    </row>
    <row r="72" spans="1:7" x14ac:dyDescent="0.25">
      <c r="A72" s="19" t="s">
        <v>155</v>
      </c>
      <c r="B72" s="11" t="s">
        <v>501</v>
      </c>
      <c r="C72" s="11" t="s">
        <v>502</v>
      </c>
      <c r="D72" s="11"/>
      <c r="E72" s="4" t="s">
        <v>107</v>
      </c>
      <c r="F72" s="4" t="s">
        <v>107</v>
      </c>
      <c r="G72" s="11"/>
    </row>
    <row r="73" spans="1:7" x14ac:dyDescent="0.25">
      <c r="A73" s="19" t="s">
        <v>155</v>
      </c>
      <c r="B73" s="11" t="s">
        <v>503</v>
      </c>
      <c r="C73" s="11" t="s">
        <v>504</v>
      </c>
      <c r="D73" s="11"/>
      <c r="E73" s="4" t="s">
        <v>107</v>
      </c>
      <c r="F73" s="4" t="s">
        <v>107</v>
      </c>
      <c r="G73" s="11"/>
    </row>
    <row r="74" spans="1:7" ht="16.5" thickBot="1" x14ac:dyDescent="0.3">
      <c r="A74" s="234" t="s">
        <v>505</v>
      </c>
      <c r="B74" s="235"/>
      <c r="C74" s="4" t="s">
        <v>119</v>
      </c>
      <c r="D74" s="4" t="s">
        <v>120</v>
      </c>
      <c r="E74" s="4" t="s">
        <v>77</v>
      </c>
      <c r="F74" s="4" t="s">
        <v>78</v>
      </c>
      <c r="G74" s="4" t="s">
        <v>121</v>
      </c>
    </row>
    <row r="75" spans="1:7" ht="25.5" x14ac:dyDescent="0.25">
      <c r="A75" s="26" t="s">
        <v>139</v>
      </c>
      <c r="B75" s="11" t="s">
        <v>506</v>
      </c>
      <c r="C75" s="11" t="s">
        <v>507</v>
      </c>
      <c r="D75" s="11"/>
      <c r="E75" s="4" t="s">
        <v>112</v>
      </c>
      <c r="F75" s="4" t="s">
        <v>112</v>
      </c>
      <c r="G75" s="11" t="s">
        <v>384</v>
      </c>
    </row>
    <row r="76" spans="1:7" x14ac:dyDescent="0.25">
      <c r="A76" s="16" t="s">
        <v>144</v>
      </c>
      <c r="B76" s="11" t="s">
        <v>508</v>
      </c>
      <c r="C76" s="11" t="s">
        <v>509</v>
      </c>
      <c r="D76" s="11"/>
      <c r="E76" s="4" t="s">
        <v>112</v>
      </c>
      <c r="F76" s="4" t="s">
        <v>112</v>
      </c>
    </row>
    <row r="77" spans="1:7" ht="25.5" x14ac:dyDescent="0.25">
      <c r="A77" s="27" t="s">
        <v>150</v>
      </c>
      <c r="B77" s="11" t="s">
        <v>510</v>
      </c>
      <c r="C77" s="11" t="s">
        <v>511</v>
      </c>
      <c r="D77" s="11"/>
      <c r="E77" s="4" t="s">
        <v>112</v>
      </c>
      <c r="F77" s="4" t="s">
        <v>112</v>
      </c>
      <c r="G77" s="11"/>
    </row>
    <row r="78" spans="1:7" ht="25.5" x14ac:dyDescent="0.25">
      <c r="A78" s="47" t="s">
        <v>150</v>
      </c>
      <c r="B78" s="11" t="s">
        <v>512</v>
      </c>
      <c r="C78" s="11" t="s">
        <v>513</v>
      </c>
      <c r="D78" s="11"/>
      <c r="E78" s="4" t="s">
        <v>112</v>
      </c>
      <c r="F78" s="4" t="s">
        <v>112</v>
      </c>
      <c r="G78" s="11"/>
    </row>
    <row r="79" spans="1:7" ht="38.25" x14ac:dyDescent="0.25">
      <c r="A79" s="47" t="s">
        <v>150</v>
      </c>
      <c r="B79" s="11" t="s">
        <v>514</v>
      </c>
      <c r="C79" s="11" t="s">
        <v>515</v>
      </c>
      <c r="D79" s="11"/>
      <c r="E79" s="4" t="s">
        <v>110</v>
      </c>
      <c r="F79" s="4" t="s">
        <v>110</v>
      </c>
      <c r="G79" s="11" t="s">
        <v>516</v>
      </c>
    </row>
    <row r="80" spans="1:7" ht="25.5" x14ac:dyDescent="0.25">
      <c r="A80" s="18" t="s">
        <v>180</v>
      </c>
      <c r="B80" s="11" t="s">
        <v>517</v>
      </c>
      <c r="C80" s="11" t="s">
        <v>518</v>
      </c>
      <c r="D80" s="11"/>
      <c r="E80" s="4" t="s">
        <v>112</v>
      </c>
      <c r="F80" s="4" t="s">
        <v>112</v>
      </c>
      <c r="G80" s="11"/>
    </row>
    <row r="81" spans="1:7" ht="25.5" x14ac:dyDescent="0.25">
      <c r="A81" s="18" t="s">
        <v>180</v>
      </c>
      <c r="B81" s="11" t="s">
        <v>519</v>
      </c>
      <c r="C81" s="11" t="s">
        <v>520</v>
      </c>
      <c r="D81" s="11"/>
      <c r="E81" s="4" t="s">
        <v>107</v>
      </c>
      <c r="F81" s="4" t="s">
        <v>107</v>
      </c>
      <c r="G81" s="11"/>
    </row>
    <row r="82" spans="1:7" ht="25.5" x14ac:dyDescent="0.25">
      <c r="A82" s="18" t="s">
        <v>180</v>
      </c>
      <c r="B82" s="11" t="s">
        <v>521</v>
      </c>
      <c r="C82" s="11" t="s">
        <v>522</v>
      </c>
      <c r="D82" s="11"/>
      <c r="E82" s="4" t="s">
        <v>107</v>
      </c>
      <c r="F82" s="4" t="s">
        <v>107</v>
      </c>
      <c r="G82" s="11"/>
    </row>
    <row r="83" spans="1:7" ht="25.5" x14ac:dyDescent="0.25">
      <c r="A83" s="29" t="s">
        <v>155</v>
      </c>
      <c r="B83" s="11" t="s">
        <v>523</v>
      </c>
      <c r="C83" s="11" t="s">
        <v>524</v>
      </c>
      <c r="D83" s="11"/>
      <c r="E83" s="4" t="s">
        <v>107</v>
      </c>
      <c r="F83" s="4" t="s">
        <v>107</v>
      </c>
      <c r="G83" s="11"/>
    </row>
    <row r="84" spans="1:7" ht="25.5" x14ac:dyDescent="0.25">
      <c r="A84" s="29" t="s">
        <v>155</v>
      </c>
      <c r="B84" s="11" t="s">
        <v>525</v>
      </c>
      <c r="C84" s="11" t="s">
        <v>526</v>
      </c>
      <c r="D84" s="11"/>
      <c r="E84" s="4" t="s">
        <v>107</v>
      </c>
      <c r="F84" s="4" t="s">
        <v>107</v>
      </c>
      <c r="G84" s="11"/>
    </row>
    <row r="85" spans="1:7" ht="25.5" x14ac:dyDescent="0.25">
      <c r="A85" s="29" t="s">
        <v>155</v>
      </c>
      <c r="B85" s="11" t="s">
        <v>527</v>
      </c>
      <c r="C85" s="11" t="s">
        <v>528</v>
      </c>
      <c r="D85" s="11"/>
      <c r="E85" s="4" t="s">
        <v>107</v>
      </c>
      <c r="F85" s="4" t="s">
        <v>107</v>
      </c>
      <c r="G85" s="11"/>
    </row>
    <row r="86" spans="1:7" ht="25.5" x14ac:dyDescent="0.25">
      <c r="A86" s="29" t="s">
        <v>155</v>
      </c>
      <c r="B86" s="11" t="s">
        <v>529</v>
      </c>
      <c r="C86" s="11" t="s">
        <v>530</v>
      </c>
      <c r="D86" s="11"/>
      <c r="E86" s="4" t="s">
        <v>107</v>
      </c>
      <c r="F86" s="4" t="s">
        <v>107</v>
      </c>
      <c r="G86" s="11"/>
    </row>
    <row r="87" spans="1:7" x14ac:dyDescent="0.25">
      <c r="A87" s="29" t="s">
        <v>155</v>
      </c>
      <c r="B87" s="11" t="s">
        <v>531</v>
      </c>
      <c r="C87" s="11" t="s">
        <v>532</v>
      </c>
      <c r="D87" s="11"/>
      <c r="E87" s="4" t="s">
        <v>107</v>
      </c>
      <c r="F87" s="4" t="s">
        <v>107</v>
      </c>
      <c r="G87" s="11"/>
    </row>
    <row r="88" spans="1:7" x14ac:dyDescent="0.25">
      <c r="A88" s="29" t="s">
        <v>155</v>
      </c>
      <c r="B88" s="11" t="s">
        <v>533</v>
      </c>
      <c r="C88" s="11" t="s">
        <v>534</v>
      </c>
      <c r="D88" s="11"/>
      <c r="E88" s="4" t="s">
        <v>107</v>
      </c>
      <c r="F88" s="4" t="s">
        <v>107</v>
      </c>
      <c r="G88" s="11"/>
    </row>
    <row r="89" spans="1:7" ht="16.5" thickBot="1" x14ac:dyDescent="0.3">
      <c r="A89" s="234" t="s">
        <v>535</v>
      </c>
      <c r="B89" s="235"/>
      <c r="C89" s="20" t="s">
        <v>536</v>
      </c>
      <c r="D89" s="4" t="s">
        <v>120</v>
      </c>
      <c r="E89" s="4" t="s">
        <v>77</v>
      </c>
      <c r="F89" s="4" t="s">
        <v>78</v>
      </c>
      <c r="G89" s="4" t="s">
        <v>121</v>
      </c>
    </row>
    <row r="90" spans="1:7" ht="25.5" x14ac:dyDescent="0.25">
      <c r="A90" s="16" t="s">
        <v>144</v>
      </c>
      <c r="B90" s="11" t="s">
        <v>537</v>
      </c>
      <c r="C90" s="11" t="s">
        <v>538</v>
      </c>
      <c r="D90" s="11" t="s">
        <v>539</v>
      </c>
      <c r="E90" s="4" t="s">
        <v>112</v>
      </c>
      <c r="F90" s="4" t="s">
        <v>112</v>
      </c>
      <c r="G90" s="11" t="s">
        <v>384</v>
      </c>
    </row>
    <row r="91" spans="1:7" ht="25.5" x14ac:dyDescent="0.25">
      <c r="A91" s="47" t="s">
        <v>150</v>
      </c>
      <c r="B91" s="11" t="s">
        <v>540</v>
      </c>
      <c r="C91" s="11" t="s">
        <v>541</v>
      </c>
      <c r="D91" s="11"/>
      <c r="E91" s="4" t="s">
        <v>107</v>
      </c>
      <c r="F91" s="4" t="s">
        <v>107</v>
      </c>
      <c r="G91" s="11" t="s">
        <v>542</v>
      </c>
    </row>
    <row r="92" spans="1:7" ht="25.5" x14ac:dyDescent="0.25">
      <c r="A92" s="18" t="s">
        <v>180</v>
      </c>
      <c r="B92" s="11" t="s">
        <v>543</v>
      </c>
      <c r="C92" s="11" t="s">
        <v>544</v>
      </c>
      <c r="D92" s="11"/>
      <c r="E92" s="4" t="s">
        <v>107</v>
      </c>
      <c r="F92" s="4" t="s">
        <v>107</v>
      </c>
      <c r="G92" s="11"/>
    </row>
    <row r="93" spans="1:7" ht="25.5" x14ac:dyDescent="0.25">
      <c r="A93" s="29" t="s">
        <v>155</v>
      </c>
      <c r="B93" s="11" t="s">
        <v>545</v>
      </c>
      <c r="C93" s="11" t="s">
        <v>546</v>
      </c>
      <c r="D93" s="11"/>
      <c r="E93" s="4" t="s">
        <v>107</v>
      </c>
      <c r="F93" s="4" t="s">
        <v>107</v>
      </c>
      <c r="G93" s="11"/>
    </row>
    <row r="94" spans="1:7" x14ac:dyDescent="0.25">
      <c r="A94" s="29" t="s">
        <v>155</v>
      </c>
      <c r="B94" s="11" t="s">
        <v>547</v>
      </c>
      <c r="C94" s="11" t="s">
        <v>548</v>
      </c>
      <c r="D94" s="11"/>
      <c r="E94" s="4" t="s">
        <v>107</v>
      </c>
      <c r="F94" s="4" t="s">
        <v>107</v>
      </c>
      <c r="G94" s="11"/>
    </row>
    <row r="95" spans="1:7" ht="16.5" thickBot="1" x14ac:dyDescent="0.3">
      <c r="A95" s="234" t="s">
        <v>549</v>
      </c>
      <c r="B95" s="235"/>
      <c r="C95" s="20" t="s">
        <v>536</v>
      </c>
      <c r="D95" s="4" t="s">
        <v>120</v>
      </c>
      <c r="E95" s="4" t="s">
        <v>77</v>
      </c>
      <c r="F95" s="4" t="s">
        <v>78</v>
      </c>
      <c r="G95" s="4" t="s">
        <v>121</v>
      </c>
    </row>
    <row r="96" spans="1:7" ht="25.5" x14ac:dyDescent="0.25">
      <c r="A96" s="16" t="s">
        <v>144</v>
      </c>
      <c r="B96" s="11" t="s">
        <v>550</v>
      </c>
      <c r="C96" s="11" t="s">
        <v>551</v>
      </c>
      <c r="D96" s="11" t="s">
        <v>552</v>
      </c>
      <c r="E96" s="4" t="s">
        <v>112</v>
      </c>
      <c r="F96" s="4" t="s">
        <v>112</v>
      </c>
      <c r="G96" s="11" t="s">
        <v>384</v>
      </c>
    </row>
    <row r="97" spans="1:7" ht="25.5" x14ac:dyDescent="0.25">
      <c r="A97" s="16" t="s">
        <v>144</v>
      </c>
      <c r="B97" s="11" t="s">
        <v>553</v>
      </c>
      <c r="C97" s="11" t="s">
        <v>554</v>
      </c>
      <c r="D97" s="11"/>
      <c r="E97" s="4" t="s">
        <v>112</v>
      </c>
      <c r="F97" s="4" t="s">
        <v>112</v>
      </c>
      <c r="G97" s="11"/>
    </row>
    <row r="98" spans="1:7" ht="25.5" x14ac:dyDescent="0.25">
      <c r="A98" s="27" t="s">
        <v>150</v>
      </c>
      <c r="B98" s="11" t="s">
        <v>555</v>
      </c>
      <c r="C98" s="11" t="s">
        <v>556</v>
      </c>
      <c r="D98" s="11"/>
      <c r="E98" s="4" t="s">
        <v>112</v>
      </c>
      <c r="F98" s="4" t="s">
        <v>112</v>
      </c>
      <c r="G98" s="11"/>
    </row>
    <row r="99" spans="1:7" ht="25.5" x14ac:dyDescent="0.25">
      <c r="A99" s="27" t="s">
        <v>150</v>
      </c>
      <c r="B99" s="11" t="s">
        <v>557</v>
      </c>
      <c r="C99" s="11" t="s">
        <v>558</v>
      </c>
      <c r="D99" s="11"/>
      <c r="E99" s="4" t="s">
        <v>112</v>
      </c>
      <c r="F99" s="4" t="s">
        <v>112</v>
      </c>
      <c r="G99" s="11"/>
    </row>
    <row r="100" spans="1:7" ht="25.5" x14ac:dyDescent="0.25">
      <c r="A100" s="18" t="s">
        <v>180</v>
      </c>
      <c r="B100" s="11" t="s">
        <v>559</v>
      </c>
      <c r="C100" s="11" t="s">
        <v>560</v>
      </c>
      <c r="E100" s="4" t="s">
        <v>112</v>
      </c>
      <c r="F100" s="4" t="s">
        <v>112</v>
      </c>
      <c r="G100" s="11"/>
    </row>
    <row r="101" spans="1:7" x14ac:dyDescent="0.25">
      <c r="A101" s="18" t="s">
        <v>180</v>
      </c>
      <c r="B101" s="11" t="s">
        <v>561</v>
      </c>
      <c r="C101" s="11" t="s">
        <v>562</v>
      </c>
      <c r="D101" s="11" t="s">
        <v>563</v>
      </c>
      <c r="E101" s="4" t="s">
        <v>110</v>
      </c>
      <c r="F101" s="4" t="s">
        <v>110</v>
      </c>
      <c r="G101" s="11"/>
    </row>
    <row r="102" spans="1:7" ht="25.5" x14ac:dyDescent="0.25">
      <c r="A102" s="29" t="s">
        <v>155</v>
      </c>
      <c r="B102" s="11" t="s">
        <v>564</v>
      </c>
      <c r="C102" s="11" t="s">
        <v>565</v>
      </c>
      <c r="D102" s="11"/>
      <c r="E102" s="4" t="s">
        <v>107</v>
      </c>
      <c r="F102" s="4" t="s">
        <v>107</v>
      </c>
      <c r="G102" s="11"/>
    </row>
    <row r="103" spans="1:7" ht="25.5" x14ac:dyDescent="0.25">
      <c r="A103" s="29" t="s">
        <v>155</v>
      </c>
      <c r="B103" s="11" t="s">
        <v>566</v>
      </c>
      <c r="C103" s="11" t="s">
        <v>567</v>
      </c>
      <c r="D103" s="11"/>
      <c r="E103" s="4" t="s">
        <v>107</v>
      </c>
      <c r="F103" s="4" t="s">
        <v>107</v>
      </c>
      <c r="G103" s="11"/>
    </row>
    <row r="104" spans="1:7" ht="25.5" x14ac:dyDescent="0.25">
      <c r="A104" s="29" t="s">
        <v>155</v>
      </c>
      <c r="B104" s="11" t="s">
        <v>568</v>
      </c>
      <c r="C104" s="11" t="s">
        <v>569</v>
      </c>
      <c r="D104" s="11"/>
      <c r="E104" s="4" t="s">
        <v>107</v>
      </c>
      <c r="F104" s="4" t="s">
        <v>107</v>
      </c>
      <c r="G104" s="11"/>
    </row>
    <row r="105" spans="1:7" ht="25.5" x14ac:dyDescent="0.25">
      <c r="A105" s="29" t="s">
        <v>155</v>
      </c>
      <c r="B105" s="11" t="s">
        <v>570</v>
      </c>
      <c r="C105" s="11" t="s">
        <v>571</v>
      </c>
      <c r="D105" s="11"/>
      <c r="E105" s="4" t="s">
        <v>107</v>
      </c>
      <c r="F105" s="4" t="s">
        <v>107</v>
      </c>
      <c r="G105" s="11"/>
    </row>
    <row r="106" spans="1:7" ht="25.5" x14ac:dyDescent="0.25">
      <c r="A106" s="29" t="s">
        <v>155</v>
      </c>
      <c r="B106" s="11" t="s">
        <v>572</v>
      </c>
      <c r="C106" s="11" t="s">
        <v>573</v>
      </c>
      <c r="D106" s="11"/>
      <c r="E106" s="4" t="s">
        <v>107</v>
      </c>
      <c r="F106" s="4" t="s">
        <v>107</v>
      </c>
      <c r="G106" s="11"/>
    </row>
    <row r="107" spans="1:7" ht="25.5" x14ac:dyDescent="0.25">
      <c r="A107" s="29" t="s">
        <v>155</v>
      </c>
      <c r="B107" s="11" t="s">
        <v>574</v>
      </c>
      <c r="C107" s="11" t="s">
        <v>575</v>
      </c>
      <c r="D107" s="11"/>
      <c r="E107" s="4" t="s">
        <v>107</v>
      </c>
      <c r="F107" s="4" t="s">
        <v>107</v>
      </c>
      <c r="G107" s="11"/>
    </row>
    <row r="108" spans="1:7" ht="16.5" thickBot="1" x14ac:dyDescent="0.3">
      <c r="A108" s="234" t="s">
        <v>576</v>
      </c>
      <c r="B108" s="235"/>
      <c r="C108" s="20" t="s">
        <v>536</v>
      </c>
      <c r="D108" s="4" t="s">
        <v>120</v>
      </c>
      <c r="E108" s="4" t="s">
        <v>77</v>
      </c>
      <c r="F108" s="4" t="s">
        <v>78</v>
      </c>
      <c r="G108" s="4" t="s">
        <v>121</v>
      </c>
    </row>
    <row r="109" spans="1:7" ht="38.25" x14ac:dyDescent="0.25">
      <c r="A109" s="16" t="s">
        <v>144</v>
      </c>
      <c r="B109" s="11" t="s">
        <v>577</v>
      </c>
      <c r="C109" s="11" t="s">
        <v>578</v>
      </c>
      <c r="D109" s="11" t="s">
        <v>579</v>
      </c>
      <c r="E109" s="4" t="s">
        <v>112</v>
      </c>
      <c r="F109" s="4" t="s">
        <v>112</v>
      </c>
      <c r="G109" s="11" t="s">
        <v>384</v>
      </c>
    </row>
    <row r="110" spans="1:7" ht="25.5" x14ac:dyDescent="0.25">
      <c r="A110" s="47" t="s">
        <v>150</v>
      </c>
      <c r="B110" s="11" t="s">
        <v>580</v>
      </c>
      <c r="C110" s="11" t="s">
        <v>581</v>
      </c>
      <c r="D110" s="11"/>
      <c r="E110" s="4" t="s">
        <v>107</v>
      </c>
      <c r="F110" s="4" t="s">
        <v>107</v>
      </c>
      <c r="G110" s="11"/>
    </row>
    <row r="111" spans="1:7" ht="25.5" x14ac:dyDescent="0.25">
      <c r="A111" s="18" t="s">
        <v>180</v>
      </c>
      <c r="B111" s="11" t="s">
        <v>582</v>
      </c>
      <c r="C111" s="11" t="s">
        <v>583</v>
      </c>
      <c r="D111" s="11"/>
      <c r="E111" s="4" t="s">
        <v>107</v>
      </c>
      <c r="F111" s="4" t="s">
        <v>107</v>
      </c>
      <c r="G111" s="11"/>
    </row>
    <row r="112" spans="1:7" ht="25.5" x14ac:dyDescent="0.25">
      <c r="A112" s="29" t="s">
        <v>155</v>
      </c>
      <c r="B112" s="11" t="s">
        <v>584</v>
      </c>
      <c r="C112" s="11" t="s">
        <v>585</v>
      </c>
      <c r="D112" s="11"/>
      <c r="E112" s="4" t="s">
        <v>107</v>
      </c>
      <c r="F112" s="4" t="s">
        <v>107</v>
      </c>
      <c r="G112" s="11"/>
    </row>
    <row r="113" spans="1:7" x14ac:dyDescent="0.25">
      <c r="A113" s="29" t="s">
        <v>155</v>
      </c>
      <c r="B113" s="11" t="s">
        <v>586</v>
      </c>
      <c r="C113" s="11" t="s">
        <v>587</v>
      </c>
      <c r="D113" s="11"/>
      <c r="E113" s="4" t="s">
        <v>107</v>
      </c>
      <c r="F113" s="4" t="s">
        <v>107</v>
      </c>
      <c r="G113" s="11"/>
    </row>
    <row r="114" spans="1:7" ht="16.5" thickBot="1" x14ac:dyDescent="0.3">
      <c r="A114" s="234" t="s">
        <v>588</v>
      </c>
      <c r="B114" s="235"/>
      <c r="C114" s="4" t="s">
        <v>589</v>
      </c>
      <c r="D114" s="4" t="s">
        <v>120</v>
      </c>
      <c r="E114" s="4" t="s">
        <v>77</v>
      </c>
      <c r="F114" s="4" t="s">
        <v>78</v>
      </c>
      <c r="G114" s="4" t="s">
        <v>121</v>
      </c>
    </row>
    <row r="115" spans="1:7" ht="25.5" x14ac:dyDescent="0.25">
      <c r="A115" s="26" t="s">
        <v>139</v>
      </c>
      <c r="B115" s="11" t="s">
        <v>590</v>
      </c>
      <c r="C115" s="13" t="s">
        <v>591</v>
      </c>
      <c r="D115" s="11"/>
      <c r="E115" s="4" t="s">
        <v>116</v>
      </c>
      <c r="F115" s="4" t="s">
        <v>116</v>
      </c>
      <c r="G115" s="11" t="s">
        <v>384</v>
      </c>
    </row>
    <row r="116" spans="1:7" ht="25.5" x14ac:dyDescent="0.25">
      <c r="A116" s="16" t="s">
        <v>144</v>
      </c>
      <c r="B116" s="11" t="s">
        <v>592</v>
      </c>
      <c r="C116" s="13" t="s">
        <v>593</v>
      </c>
      <c r="D116" s="11"/>
      <c r="E116" s="4" t="s">
        <v>116</v>
      </c>
      <c r="F116" s="4" t="s">
        <v>116</v>
      </c>
      <c r="G116" s="11"/>
    </row>
    <row r="117" spans="1:7" ht="25.5" x14ac:dyDescent="0.25">
      <c r="A117" s="16" t="s">
        <v>144</v>
      </c>
      <c r="B117" s="11" t="s">
        <v>594</v>
      </c>
      <c r="C117" s="13" t="s">
        <v>595</v>
      </c>
      <c r="D117" s="11"/>
      <c r="E117" s="4" t="s">
        <v>116</v>
      </c>
      <c r="F117" s="4" t="s">
        <v>116</v>
      </c>
      <c r="G117" s="11"/>
    </row>
    <row r="118" spans="1:7" x14ac:dyDescent="0.25">
      <c r="A118" s="47" t="s">
        <v>150</v>
      </c>
      <c r="B118" s="11" t="s">
        <v>596</v>
      </c>
      <c r="C118" s="13" t="s">
        <v>597</v>
      </c>
      <c r="D118" s="11"/>
      <c r="E118" s="4" t="s">
        <v>116</v>
      </c>
      <c r="F118" s="4" t="s">
        <v>116</v>
      </c>
      <c r="G118" s="11"/>
    </row>
    <row r="119" spans="1:7" x14ac:dyDescent="0.25">
      <c r="A119" s="18" t="s">
        <v>180</v>
      </c>
      <c r="B119" s="11" t="s">
        <v>598</v>
      </c>
      <c r="C119" s="13" t="s">
        <v>599</v>
      </c>
      <c r="D119" s="11"/>
      <c r="E119" s="4" t="s">
        <v>116</v>
      </c>
      <c r="F119" s="4" t="s">
        <v>116</v>
      </c>
      <c r="G119" s="11"/>
    </row>
    <row r="120" spans="1:7" x14ac:dyDescent="0.25">
      <c r="A120" s="29" t="s">
        <v>155</v>
      </c>
      <c r="B120" s="11" t="s">
        <v>600</v>
      </c>
      <c r="C120" s="11" t="s">
        <v>601</v>
      </c>
      <c r="D120" s="11"/>
      <c r="E120" s="4" t="s">
        <v>116</v>
      </c>
      <c r="F120" s="4" t="s">
        <v>116</v>
      </c>
      <c r="G120" s="11"/>
    </row>
    <row r="121" spans="1:7" ht="16.5" thickBot="1" x14ac:dyDescent="0.3">
      <c r="A121" s="234" t="s">
        <v>602</v>
      </c>
      <c r="B121" s="235"/>
      <c r="C121" s="4" t="s">
        <v>603</v>
      </c>
      <c r="D121" s="4" t="s">
        <v>120</v>
      </c>
      <c r="E121" s="4" t="s">
        <v>77</v>
      </c>
      <c r="F121" s="4" t="s">
        <v>78</v>
      </c>
      <c r="G121" s="4" t="s">
        <v>121</v>
      </c>
    </row>
    <row r="122" spans="1:7" ht="25.5" x14ac:dyDescent="0.25">
      <c r="A122" s="26" t="s">
        <v>139</v>
      </c>
      <c r="B122" s="11" t="s">
        <v>604</v>
      </c>
      <c r="C122" s="13" t="s">
        <v>605</v>
      </c>
      <c r="D122" s="11"/>
      <c r="E122" s="4" t="s">
        <v>116</v>
      </c>
      <c r="F122" s="4" t="s">
        <v>116</v>
      </c>
      <c r="G122" s="11" t="s">
        <v>384</v>
      </c>
    </row>
    <row r="123" spans="1:7" ht="38.25" x14ac:dyDescent="0.25">
      <c r="A123" s="16" t="s">
        <v>144</v>
      </c>
      <c r="B123" s="11" t="s">
        <v>606</v>
      </c>
      <c r="C123" s="11" t="s">
        <v>607</v>
      </c>
      <c r="D123" s="11"/>
      <c r="E123" s="4" t="s">
        <v>116</v>
      </c>
      <c r="F123" s="4" t="s">
        <v>116</v>
      </c>
      <c r="G123" s="11"/>
    </row>
    <row r="124" spans="1:7" ht="25.5" x14ac:dyDescent="0.25">
      <c r="A124" s="16" t="s">
        <v>144</v>
      </c>
      <c r="B124" s="11" t="s">
        <v>608</v>
      </c>
      <c r="C124" s="11" t="s">
        <v>609</v>
      </c>
      <c r="D124" s="11"/>
      <c r="E124" s="4" t="s">
        <v>116</v>
      </c>
      <c r="F124" s="4" t="s">
        <v>116</v>
      </c>
      <c r="G124" s="11"/>
    </row>
    <row r="125" spans="1:7" x14ac:dyDescent="0.25">
      <c r="A125" s="47" t="s">
        <v>150</v>
      </c>
      <c r="B125" s="11" t="s">
        <v>610</v>
      </c>
      <c r="C125" s="13" t="s">
        <v>611</v>
      </c>
      <c r="D125" s="11"/>
      <c r="E125" s="4" t="s">
        <v>116</v>
      </c>
      <c r="F125" s="4" t="s">
        <v>116</v>
      </c>
      <c r="G125" s="11"/>
    </row>
    <row r="126" spans="1:7" x14ac:dyDescent="0.25">
      <c r="A126" s="18" t="s">
        <v>180</v>
      </c>
      <c r="B126" s="11" t="s">
        <v>612</v>
      </c>
      <c r="C126" s="13" t="s">
        <v>613</v>
      </c>
      <c r="D126" s="11"/>
      <c r="E126" s="4" t="s">
        <v>116</v>
      </c>
      <c r="F126" s="4" t="s">
        <v>116</v>
      </c>
      <c r="G126" s="11"/>
    </row>
    <row r="127" spans="1:7" x14ac:dyDescent="0.25">
      <c r="A127" s="29" t="s">
        <v>155</v>
      </c>
      <c r="B127" s="11" t="s">
        <v>614</v>
      </c>
      <c r="C127" s="11" t="s">
        <v>615</v>
      </c>
      <c r="D127" s="11"/>
      <c r="E127" s="4" t="s">
        <v>116</v>
      </c>
      <c r="F127" s="4" t="s">
        <v>116</v>
      </c>
      <c r="G127" s="11"/>
    </row>
    <row r="128" spans="1:7" x14ac:dyDescent="0.25">
      <c r="A128" s="29" t="s">
        <v>155</v>
      </c>
      <c r="B128" s="11" t="s">
        <v>616</v>
      </c>
      <c r="C128" s="11" t="s">
        <v>617</v>
      </c>
      <c r="D128" s="11"/>
      <c r="E128" s="4" t="s">
        <v>116</v>
      </c>
      <c r="F128" s="4" t="s">
        <v>116</v>
      </c>
      <c r="G128" s="11"/>
    </row>
    <row r="129" spans="1:7" ht="25.5" x14ac:dyDescent="0.25">
      <c r="A129" s="29" t="s">
        <v>155</v>
      </c>
      <c r="B129" s="11" t="s">
        <v>618</v>
      </c>
      <c r="C129" s="11" t="s">
        <v>619</v>
      </c>
      <c r="D129" s="11"/>
      <c r="E129" s="4" t="s">
        <v>116</v>
      </c>
      <c r="F129" s="4" t="s">
        <v>116</v>
      </c>
      <c r="G129" s="11"/>
    </row>
    <row r="130" spans="1:7" ht="16.5" thickBot="1" x14ac:dyDescent="0.3">
      <c r="A130" s="234" t="s">
        <v>620</v>
      </c>
      <c r="B130" s="235"/>
      <c r="C130" s="4" t="s">
        <v>119</v>
      </c>
      <c r="D130" s="4" t="s">
        <v>120</v>
      </c>
      <c r="E130" s="4" t="s">
        <v>77</v>
      </c>
      <c r="F130" s="4" t="s">
        <v>78</v>
      </c>
      <c r="G130" s="4" t="s">
        <v>121</v>
      </c>
    </row>
    <row r="131" spans="1:7" ht="25.5" x14ac:dyDescent="0.25">
      <c r="A131" s="16" t="s">
        <v>144</v>
      </c>
      <c r="B131" s="11" t="s">
        <v>621</v>
      </c>
      <c r="C131" s="11" t="s">
        <v>622</v>
      </c>
      <c r="D131" s="11"/>
      <c r="E131" s="4" t="s">
        <v>112</v>
      </c>
      <c r="F131" s="4" t="s">
        <v>112</v>
      </c>
      <c r="G131" s="11" t="s">
        <v>384</v>
      </c>
    </row>
    <row r="132" spans="1:7" ht="63.75" x14ac:dyDescent="0.25">
      <c r="A132" s="16" t="s">
        <v>144</v>
      </c>
      <c r="B132" s="11" t="s">
        <v>623</v>
      </c>
      <c r="C132" s="11" t="s">
        <v>624</v>
      </c>
      <c r="D132" s="11"/>
      <c r="E132" s="4" t="s">
        <v>112</v>
      </c>
      <c r="F132" s="4" t="s">
        <v>112</v>
      </c>
      <c r="G132" s="11"/>
    </row>
    <row r="133" spans="1:7" x14ac:dyDescent="0.25">
      <c r="A133" s="47" t="s">
        <v>150</v>
      </c>
      <c r="B133" s="11" t="s">
        <v>625</v>
      </c>
      <c r="C133" s="11" t="s">
        <v>626</v>
      </c>
      <c r="D133" s="11"/>
      <c r="E133" s="4" t="s">
        <v>112</v>
      </c>
      <c r="F133" s="4" t="s">
        <v>112</v>
      </c>
      <c r="G133" s="11"/>
    </row>
    <row r="134" spans="1:7" x14ac:dyDescent="0.25">
      <c r="A134" s="18" t="s">
        <v>180</v>
      </c>
      <c r="B134" s="11" t="s">
        <v>627</v>
      </c>
      <c r="C134" s="11" t="s">
        <v>628</v>
      </c>
      <c r="D134" s="11"/>
      <c r="E134" s="4" t="s">
        <v>107</v>
      </c>
      <c r="F134" s="4" t="s">
        <v>107</v>
      </c>
      <c r="G134" s="11"/>
    </row>
    <row r="135" spans="1:7" x14ac:dyDescent="0.25">
      <c r="A135" s="29" t="s">
        <v>155</v>
      </c>
      <c r="B135" s="11" t="s">
        <v>629</v>
      </c>
      <c r="C135" s="11" t="s">
        <v>630</v>
      </c>
      <c r="D135" s="11"/>
      <c r="E135" s="4" t="s">
        <v>107</v>
      </c>
      <c r="F135" s="4" t="s">
        <v>107</v>
      </c>
      <c r="G135" s="11"/>
    </row>
  </sheetData>
  <mergeCells count="15">
    <mergeCell ref="A130:B130"/>
    <mergeCell ref="A114:B114"/>
    <mergeCell ref="C2:D6"/>
    <mergeCell ref="A74:B74"/>
    <mergeCell ref="A7:B7"/>
    <mergeCell ref="A46:B46"/>
    <mergeCell ref="A58:B58"/>
    <mergeCell ref="A89:B89"/>
    <mergeCell ref="A108:B108"/>
    <mergeCell ref="A95:B95"/>
    <mergeCell ref="A40:B40"/>
    <mergeCell ref="A34:B34"/>
    <mergeCell ref="A12:B12"/>
    <mergeCell ref="A19:B19"/>
    <mergeCell ref="A121:B121"/>
  </mergeCells>
  <conditionalFormatting sqref="A136:A208">
    <cfRule type="beginsWith" dxfId="3849" priority="3378" stopIfTrue="1" operator="beginsWith" text="Exceptional">
      <formula>LEFT(A136,LEN("Exceptional"))="Exceptional"</formula>
    </cfRule>
    <cfRule type="beginsWith" dxfId="3848" priority="3379" stopIfTrue="1" operator="beginsWith" text="Professional">
      <formula>LEFT(A136,LEN("Professional"))="Professional"</formula>
    </cfRule>
    <cfRule type="beginsWith" dxfId="3847" priority="3380" stopIfTrue="1" operator="beginsWith" text="Advanced">
      <formula>LEFT(A136,LEN("Advanced"))="Advanced"</formula>
    </cfRule>
    <cfRule type="beginsWith" dxfId="3846" priority="3381" stopIfTrue="1" operator="beginsWith" text="Intermediate">
      <formula>LEFT(A136,LEN("Intermediate"))="Intermediate"</formula>
    </cfRule>
    <cfRule type="beginsWith" dxfId="3845" priority="3382" stopIfTrue="1" operator="beginsWith" text="Basic">
      <formula>LEFT(A136,LEN("Basic"))="Basic"</formula>
    </cfRule>
    <cfRule type="beginsWith" dxfId="3844" priority="3383" stopIfTrue="1" operator="beginsWith" text="Required">
      <formula>LEFT(A136,LEN("Required"))="Required"</formula>
    </cfRule>
    <cfRule type="notContainsBlanks" dxfId="3843" priority="3384" stopIfTrue="1">
      <formula>LEN(TRIM(A136))&gt;0</formula>
    </cfRule>
  </conditionalFormatting>
  <conditionalFormatting sqref="E61 E136:F208 E96:E107">
    <cfRule type="beginsWith" dxfId="3842" priority="3371" stopIfTrue="1" operator="beginsWith" text="Not Applicable">
      <formula>LEFT(E61,LEN("Not Applicable"))="Not Applicable"</formula>
    </cfRule>
    <cfRule type="beginsWith" dxfId="3841" priority="3372" stopIfTrue="1" operator="beginsWith" text="Waived">
      <formula>LEFT(E61,LEN("Waived"))="Waived"</formula>
    </cfRule>
    <cfRule type="beginsWith" dxfId="3840" priority="3373" stopIfTrue="1" operator="beginsWith" text="Pre-Passed">
      <formula>LEFT(E61,LEN("Pre-Passed"))="Pre-Passed"</formula>
    </cfRule>
    <cfRule type="beginsWith" dxfId="3839" priority="3374" stopIfTrue="1" operator="beginsWith" text="Completed">
      <formula>LEFT(E61,LEN("Completed"))="Completed"</formula>
    </cfRule>
    <cfRule type="beginsWith" dxfId="3838" priority="3375" stopIfTrue="1" operator="beginsWith" text="Partial">
      <formula>LEFT(E61,LEN("Partial"))="Partial"</formula>
    </cfRule>
    <cfRule type="beginsWith" dxfId="3837" priority="3376" stopIfTrue="1" operator="beginsWith" text="Missing">
      <formula>LEFT(E61,LEN("Missing"))="Missing"</formula>
    </cfRule>
    <cfRule type="beginsWith" dxfId="3836" priority="3377" stopIfTrue="1" operator="beginsWith" text="Untested">
      <formula>LEFT(E61,LEN("Untested"))="Untested"</formula>
    </cfRule>
    <cfRule type="notContainsBlanks" dxfId="3835" priority="3385" stopIfTrue="1">
      <formula>LEN(TRIM(E61))&gt;0</formula>
    </cfRule>
  </conditionalFormatting>
  <conditionalFormatting sqref="E74">
    <cfRule type="beginsWith" dxfId="3834" priority="3062" stopIfTrue="1" operator="beginsWith" text="Not Applicable">
      <formula>LEFT(E74,LEN("Not Applicable"))="Not Applicable"</formula>
    </cfRule>
    <cfRule type="beginsWith" dxfId="3833" priority="3063" stopIfTrue="1" operator="beginsWith" text="Waived">
      <formula>LEFT(E74,LEN("Waived"))="Waived"</formula>
    </cfRule>
    <cfRule type="beginsWith" dxfId="3832" priority="3064" stopIfTrue="1" operator="beginsWith" text="Pre-Passed">
      <formula>LEFT(E74,LEN("Pre-Passed"))="Pre-Passed"</formula>
    </cfRule>
    <cfRule type="beginsWith" dxfId="3831" priority="3065" stopIfTrue="1" operator="beginsWith" text="Completed">
      <formula>LEFT(E74,LEN("Completed"))="Completed"</formula>
    </cfRule>
    <cfRule type="beginsWith" dxfId="3830" priority="3066" stopIfTrue="1" operator="beginsWith" text="Partial">
      <formula>LEFT(E74,LEN("Partial"))="Partial"</formula>
    </cfRule>
    <cfRule type="beginsWith" dxfId="3829" priority="3067" stopIfTrue="1" operator="beginsWith" text="Missing">
      <formula>LEFT(E74,LEN("Missing"))="Missing"</formula>
    </cfRule>
    <cfRule type="beginsWith" dxfId="3828" priority="3068" stopIfTrue="1" operator="beginsWith" text="Untested">
      <formula>LEFT(E74,LEN("Untested"))="Untested"</formula>
    </cfRule>
    <cfRule type="notContainsBlanks" dxfId="3827" priority="3069" stopIfTrue="1">
      <formula>LEN(TRIM(E74))&gt;0</formula>
    </cfRule>
  </conditionalFormatting>
  <conditionalFormatting sqref="F7">
    <cfRule type="beginsWith" dxfId="3826" priority="3086" stopIfTrue="1" operator="beginsWith" text="Not Applicable">
      <formula>LEFT(F7,LEN("Not Applicable"))="Not Applicable"</formula>
    </cfRule>
    <cfRule type="beginsWith" dxfId="3825" priority="3087" stopIfTrue="1" operator="beginsWith" text="Waived">
      <formula>LEFT(F7,LEN("Waived"))="Waived"</formula>
    </cfRule>
    <cfRule type="beginsWith" dxfId="3824" priority="3088" stopIfTrue="1" operator="beginsWith" text="Pre-Passed">
      <formula>LEFT(F7,LEN("Pre-Passed"))="Pre-Passed"</formula>
    </cfRule>
    <cfRule type="beginsWith" dxfId="3823" priority="3089" stopIfTrue="1" operator="beginsWith" text="Completed">
      <formula>LEFT(F7,LEN("Completed"))="Completed"</formula>
    </cfRule>
    <cfRule type="beginsWith" dxfId="3822" priority="3090" stopIfTrue="1" operator="beginsWith" text="Partial">
      <formula>LEFT(F7,LEN("Partial"))="Partial"</formula>
    </cfRule>
    <cfRule type="beginsWith" dxfId="3821" priority="3091" stopIfTrue="1" operator="beginsWith" text="Missing">
      <formula>LEFT(F7,LEN("Missing"))="Missing"</formula>
    </cfRule>
    <cfRule type="beginsWith" dxfId="3820" priority="3092" stopIfTrue="1" operator="beginsWith" text="Untested">
      <formula>LEFT(F7,LEN("Untested"))="Untested"</formula>
    </cfRule>
    <cfRule type="notContainsBlanks" dxfId="3819" priority="3093" stopIfTrue="1">
      <formula>LEN(TRIM(F7))&gt;0</formula>
    </cfRule>
  </conditionalFormatting>
  <conditionalFormatting sqref="E7">
    <cfRule type="beginsWith" dxfId="3818" priority="3094" stopIfTrue="1" operator="beginsWith" text="Not Applicable">
      <formula>LEFT(E7,LEN("Not Applicable"))="Not Applicable"</formula>
    </cfRule>
    <cfRule type="beginsWith" dxfId="3817" priority="3095" stopIfTrue="1" operator="beginsWith" text="Waived">
      <formula>LEFT(E7,LEN("Waived"))="Waived"</formula>
    </cfRule>
    <cfRule type="beginsWith" dxfId="3816" priority="3096" stopIfTrue="1" operator="beginsWith" text="Pre-Passed">
      <formula>LEFT(E7,LEN("Pre-Passed"))="Pre-Passed"</formula>
    </cfRule>
    <cfRule type="beginsWith" dxfId="3815" priority="3097" stopIfTrue="1" operator="beginsWith" text="Completed">
      <formula>LEFT(E7,LEN("Completed"))="Completed"</formula>
    </cfRule>
    <cfRule type="beginsWith" dxfId="3814" priority="3098" stopIfTrue="1" operator="beginsWith" text="Partial">
      <formula>LEFT(E7,LEN("Partial"))="Partial"</formula>
    </cfRule>
    <cfRule type="beginsWith" dxfId="3813" priority="3099" stopIfTrue="1" operator="beginsWith" text="Missing">
      <formula>LEFT(E7,LEN("Missing"))="Missing"</formula>
    </cfRule>
    <cfRule type="beginsWith" dxfId="3812" priority="3100" stopIfTrue="1" operator="beginsWith" text="Untested">
      <formula>LEFT(E7,LEN("Untested"))="Untested"</formula>
    </cfRule>
    <cfRule type="notContainsBlanks" dxfId="3811" priority="3101" stopIfTrue="1">
      <formula>LEN(TRIM(E7))&gt;0</formula>
    </cfRule>
  </conditionalFormatting>
  <conditionalFormatting sqref="E46">
    <cfRule type="beginsWith" dxfId="3810" priority="2806" stopIfTrue="1" operator="beginsWith" text="Not Applicable">
      <formula>LEFT(E46,LEN("Not Applicable"))="Not Applicable"</formula>
    </cfRule>
    <cfRule type="beginsWith" dxfId="3809" priority="2807" stopIfTrue="1" operator="beginsWith" text="Waived">
      <formula>LEFT(E46,LEN("Waived"))="Waived"</formula>
    </cfRule>
    <cfRule type="beginsWith" dxfId="3808" priority="2808" stopIfTrue="1" operator="beginsWith" text="Pre-Passed">
      <formula>LEFT(E46,LEN("Pre-Passed"))="Pre-Passed"</formula>
    </cfRule>
    <cfRule type="beginsWith" dxfId="3807" priority="2809" stopIfTrue="1" operator="beginsWith" text="Completed">
      <formula>LEFT(E46,LEN("Completed"))="Completed"</formula>
    </cfRule>
    <cfRule type="beginsWith" dxfId="3806" priority="2810" stopIfTrue="1" operator="beginsWith" text="Partial">
      <formula>LEFT(E46,LEN("Partial"))="Partial"</formula>
    </cfRule>
    <cfRule type="beginsWith" dxfId="3805" priority="2811" stopIfTrue="1" operator="beginsWith" text="Missing">
      <formula>LEFT(E46,LEN("Missing"))="Missing"</formula>
    </cfRule>
    <cfRule type="beginsWith" dxfId="3804" priority="2812" stopIfTrue="1" operator="beginsWith" text="Untested">
      <formula>LEFT(E46,LEN("Untested"))="Untested"</formula>
    </cfRule>
    <cfRule type="notContainsBlanks" dxfId="3803" priority="2813" stopIfTrue="1">
      <formula>LEN(TRIM(E46))&gt;0</formula>
    </cfRule>
  </conditionalFormatting>
  <conditionalFormatting sqref="E59">
    <cfRule type="beginsWith" dxfId="3802" priority="2886" stopIfTrue="1" operator="beginsWith" text="Not Applicable">
      <formula>LEFT(E59,LEN("Not Applicable"))="Not Applicable"</formula>
    </cfRule>
    <cfRule type="beginsWith" dxfId="3801" priority="2887" stopIfTrue="1" operator="beginsWith" text="Waived">
      <formula>LEFT(E59,LEN("Waived"))="Waived"</formula>
    </cfRule>
    <cfRule type="beginsWith" dxfId="3800" priority="2888" stopIfTrue="1" operator="beginsWith" text="Pre-Passed">
      <formula>LEFT(E59,LEN("Pre-Passed"))="Pre-Passed"</formula>
    </cfRule>
    <cfRule type="beginsWith" dxfId="3799" priority="2889" stopIfTrue="1" operator="beginsWith" text="Completed">
      <formula>LEFT(E59,LEN("Completed"))="Completed"</formula>
    </cfRule>
    <cfRule type="beginsWith" dxfId="3798" priority="2890" stopIfTrue="1" operator="beginsWith" text="Partial">
      <formula>LEFT(E59,LEN("Partial"))="Partial"</formula>
    </cfRule>
    <cfRule type="beginsWith" dxfId="3797" priority="2891" stopIfTrue="1" operator="beginsWith" text="Missing">
      <formula>LEFT(E59,LEN("Missing"))="Missing"</formula>
    </cfRule>
    <cfRule type="beginsWith" dxfId="3796" priority="2892" stopIfTrue="1" operator="beginsWith" text="Untested">
      <formula>LEFT(E59,LEN("Untested"))="Untested"</formula>
    </cfRule>
    <cfRule type="notContainsBlanks" dxfId="3795" priority="2893" stopIfTrue="1">
      <formula>LEN(TRIM(E59))&gt;0</formula>
    </cfRule>
  </conditionalFormatting>
  <conditionalFormatting sqref="E49">
    <cfRule type="beginsWith" dxfId="3794" priority="2774" stopIfTrue="1" operator="beginsWith" text="Not Applicable">
      <formula>LEFT(E49,LEN("Not Applicable"))="Not Applicable"</formula>
    </cfRule>
    <cfRule type="beginsWith" dxfId="3793" priority="2775" stopIfTrue="1" operator="beginsWith" text="Waived">
      <formula>LEFT(E49,LEN("Waived"))="Waived"</formula>
    </cfRule>
    <cfRule type="beginsWith" dxfId="3792" priority="2776" stopIfTrue="1" operator="beginsWith" text="Pre-Passed">
      <formula>LEFT(E49,LEN("Pre-Passed"))="Pre-Passed"</formula>
    </cfRule>
    <cfRule type="beginsWith" dxfId="3791" priority="2777" stopIfTrue="1" operator="beginsWith" text="Completed">
      <formula>LEFT(E49,LEN("Completed"))="Completed"</formula>
    </cfRule>
    <cfRule type="beginsWith" dxfId="3790" priority="2778" stopIfTrue="1" operator="beginsWith" text="Partial">
      <formula>LEFT(E49,LEN("Partial"))="Partial"</formula>
    </cfRule>
    <cfRule type="beginsWith" dxfId="3789" priority="2779" stopIfTrue="1" operator="beginsWith" text="Missing">
      <formula>LEFT(E49,LEN("Missing"))="Missing"</formula>
    </cfRule>
    <cfRule type="beginsWith" dxfId="3788" priority="2780" stopIfTrue="1" operator="beginsWith" text="Untested">
      <formula>LEFT(E49,LEN("Untested"))="Untested"</formula>
    </cfRule>
    <cfRule type="notContainsBlanks" dxfId="3787" priority="2781" stopIfTrue="1">
      <formula>LEN(TRIM(E49))&gt;0</formula>
    </cfRule>
  </conditionalFormatting>
  <conditionalFormatting sqref="E76:E88">
    <cfRule type="beginsWith" dxfId="3786" priority="2670" stopIfTrue="1" operator="beginsWith" text="Not Applicable">
      <formula>LEFT(E76,LEN("Not Applicable"))="Not Applicable"</formula>
    </cfRule>
    <cfRule type="beginsWith" dxfId="3785" priority="2671" stopIfTrue="1" operator="beginsWith" text="Waived">
      <formula>LEFT(E76,LEN("Waived"))="Waived"</formula>
    </cfRule>
    <cfRule type="beginsWith" dxfId="3784" priority="2672" stopIfTrue="1" operator="beginsWith" text="Pre-Passed">
      <formula>LEFT(E76,LEN("Pre-Passed"))="Pre-Passed"</formula>
    </cfRule>
    <cfRule type="beginsWith" dxfId="3783" priority="2673" stopIfTrue="1" operator="beginsWith" text="Completed">
      <formula>LEFT(E76,LEN("Completed"))="Completed"</formula>
    </cfRule>
    <cfRule type="beginsWith" dxfId="3782" priority="2674" stopIfTrue="1" operator="beginsWith" text="Partial">
      <formula>LEFT(E76,LEN("Partial"))="Partial"</formula>
    </cfRule>
    <cfRule type="beginsWith" dxfId="3781" priority="2675" stopIfTrue="1" operator="beginsWith" text="Missing">
      <formula>LEFT(E76,LEN("Missing"))="Missing"</formula>
    </cfRule>
    <cfRule type="beginsWith" dxfId="3780" priority="2676" stopIfTrue="1" operator="beginsWith" text="Untested">
      <formula>LEFT(E76,LEN("Untested"))="Untested"</formula>
    </cfRule>
    <cfRule type="notContainsBlanks" dxfId="3779" priority="2677" stopIfTrue="1">
      <formula>LEN(TRIM(E76))&gt;0</formula>
    </cfRule>
  </conditionalFormatting>
  <conditionalFormatting sqref="E58">
    <cfRule type="beginsWith" dxfId="3778" priority="2418" stopIfTrue="1" operator="beginsWith" text="Not Applicable">
      <formula>LEFT(E58,LEN("Not Applicable"))="Not Applicable"</formula>
    </cfRule>
    <cfRule type="beginsWith" dxfId="3777" priority="2419" stopIfTrue="1" operator="beginsWith" text="Waived">
      <formula>LEFT(E58,LEN("Waived"))="Waived"</formula>
    </cfRule>
    <cfRule type="beginsWith" dxfId="3776" priority="2420" stopIfTrue="1" operator="beginsWith" text="Pre-Passed">
      <formula>LEFT(E58,LEN("Pre-Passed"))="Pre-Passed"</formula>
    </cfRule>
    <cfRule type="beginsWith" dxfId="3775" priority="2421" stopIfTrue="1" operator="beginsWith" text="Completed">
      <formula>LEFT(E58,LEN("Completed"))="Completed"</formula>
    </cfRule>
    <cfRule type="beginsWith" dxfId="3774" priority="2422" stopIfTrue="1" operator="beginsWith" text="Partial">
      <formula>LEFT(E58,LEN("Partial"))="Partial"</formula>
    </cfRule>
    <cfRule type="beginsWith" dxfId="3773" priority="2423" stopIfTrue="1" operator="beginsWith" text="Missing">
      <formula>LEFT(E58,LEN("Missing"))="Missing"</formula>
    </cfRule>
    <cfRule type="beginsWith" dxfId="3772" priority="2424" stopIfTrue="1" operator="beginsWith" text="Untested">
      <formula>LEFT(E58,LEN("Untested"))="Untested"</formula>
    </cfRule>
    <cfRule type="notContainsBlanks" dxfId="3771" priority="2425" stopIfTrue="1">
      <formula>LEN(TRIM(E58))&gt;0</formula>
    </cfRule>
  </conditionalFormatting>
  <conditionalFormatting sqref="E90:E94">
    <cfRule type="beginsWith" dxfId="3770" priority="2261" stopIfTrue="1" operator="beginsWith" text="Not Applicable">
      <formula>LEFT(E90,LEN("Not Applicable"))="Not Applicable"</formula>
    </cfRule>
    <cfRule type="beginsWith" dxfId="3769" priority="2262" stopIfTrue="1" operator="beginsWith" text="Waived">
      <formula>LEFT(E90,LEN("Waived"))="Waived"</formula>
    </cfRule>
    <cfRule type="beginsWith" dxfId="3768" priority="2263" stopIfTrue="1" operator="beginsWith" text="Pre-Passed">
      <formula>LEFT(E90,LEN("Pre-Passed"))="Pre-Passed"</formula>
    </cfRule>
    <cfRule type="beginsWith" dxfId="3767" priority="2264" stopIfTrue="1" operator="beginsWith" text="Completed">
      <formula>LEFT(E90,LEN("Completed"))="Completed"</formula>
    </cfRule>
    <cfRule type="beginsWith" dxfId="3766" priority="2265" stopIfTrue="1" operator="beginsWith" text="Partial">
      <formula>LEFT(E90,LEN("Partial"))="Partial"</formula>
    </cfRule>
    <cfRule type="beginsWith" dxfId="3765" priority="2266" stopIfTrue="1" operator="beginsWith" text="Missing">
      <formula>LEFT(E90,LEN("Missing"))="Missing"</formula>
    </cfRule>
    <cfRule type="beginsWith" dxfId="3764" priority="2267" stopIfTrue="1" operator="beginsWith" text="Untested">
      <formula>LEFT(E90,LEN("Untested"))="Untested"</formula>
    </cfRule>
    <cfRule type="notContainsBlanks" dxfId="3763" priority="2268" stopIfTrue="1">
      <formula>LEN(TRIM(E90))&gt;0</formula>
    </cfRule>
  </conditionalFormatting>
  <conditionalFormatting sqref="E89">
    <cfRule type="beginsWith" dxfId="3762" priority="2229" stopIfTrue="1" operator="beginsWith" text="Not Applicable">
      <formula>LEFT(E89,LEN("Not Applicable"))="Not Applicable"</formula>
    </cfRule>
    <cfRule type="beginsWith" dxfId="3761" priority="2230" stopIfTrue="1" operator="beginsWith" text="Waived">
      <formula>LEFT(E89,LEN("Waived"))="Waived"</formula>
    </cfRule>
    <cfRule type="beginsWith" dxfId="3760" priority="2231" stopIfTrue="1" operator="beginsWith" text="Pre-Passed">
      <formula>LEFT(E89,LEN("Pre-Passed"))="Pre-Passed"</formula>
    </cfRule>
    <cfRule type="beginsWith" dxfId="3759" priority="2232" stopIfTrue="1" operator="beginsWith" text="Completed">
      <formula>LEFT(E89,LEN("Completed"))="Completed"</formula>
    </cfRule>
    <cfRule type="beginsWith" dxfId="3758" priority="2233" stopIfTrue="1" operator="beginsWith" text="Partial">
      <formula>LEFT(E89,LEN("Partial"))="Partial"</formula>
    </cfRule>
    <cfRule type="beginsWith" dxfId="3757" priority="2234" stopIfTrue="1" operator="beginsWith" text="Missing">
      <formula>LEFT(E89,LEN("Missing"))="Missing"</formula>
    </cfRule>
    <cfRule type="beginsWith" dxfId="3756" priority="2235" stopIfTrue="1" operator="beginsWith" text="Untested">
      <formula>LEFT(E89,LEN("Untested"))="Untested"</formula>
    </cfRule>
    <cfRule type="notContainsBlanks" dxfId="3755" priority="2236" stopIfTrue="1">
      <formula>LEN(TRIM(E89))&gt;0</formula>
    </cfRule>
  </conditionalFormatting>
  <conditionalFormatting sqref="A91">
    <cfRule type="beginsWith" dxfId="3754" priority="2193" stopIfTrue="1" operator="beginsWith" text="Exceptional">
      <formula>LEFT(A91,LEN("Exceptional"))="Exceptional"</formula>
    </cfRule>
    <cfRule type="beginsWith" dxfId="3753" priority="2194" stopIfTrue="1" operator="beginsWith" text="Professional">
      <formula>LEFT(A91,LEN("Professional"))="Professional"</formula>
    </cfRule>
    <cfRule type="beginsWith" dxfId="3752" priority="2195" stopIfTrue="1" operator="beginsWith" text="Advanced">
      <formula>LEFT(A91,LEN("Advanced"))="Advanced"</formula>
    </cfRule>
    <cfRule type="beginsWith" dxfId="3751" priority="2196" stopIfTrue="1" operator="beginsWith" text="Intermediate">
      <formula>LEFT(A91,LEN("Intermediate"))="Intermediate"</formula>
    </cfRule>
    <cfRule type="beginsWith" dxfId="3750" priority="2197" stopIfTrue="1" operator="beginsWith" text="Basic">
      <formula>LEFT(A91,LEN("Basic"))="Basic"</formula>
    </cfRule>
    <cfRule type="beginsWith" dxfId="3749" priority="2198" stopIfTrue="1" operator="beginsWith" text="Required">
      <formula>LEFT(A91,LEN("Required"))="Required"</formula>
    </cfRule>
    <cfRule type="notContainsBlanks" dxfId="3748" priority="2199" stopIfTrue="1">
      <formula>LEN(TRIM(A91))&gt;0</formula>
    </cfRule>
  </conditionalFormatting>
  <conditionalFormatting sqref="E109:E113">
    <cfRule type="beginsWith" dxfId="3747" priority="2177" stopIfTrue="1" operator="beginsWith" text="Not Applicable">
      <formula>LEFT(E109,LEN("Not Applicable"))="Not Applicable"</formula>
    </cfRule>
    <cfRule type="beginsWith" dxfId="3746" priority="2178" stopIfTrue="1" operator="beginsWith" text="Waived">
      <formula>LEFT(E109,LEN("Waived"))="Waived"</formula>
    </cfRule>
    <cfRule type="beginsWith" dxfId="3745" priority="2179" stopIfTrue="1" operator="beginsWith" text="Pre-Passed">
      <formula>LEFT(E109,LEN("Pre-Passed"))="Pre-Passed"</formula>
    </cfRule>
    <cfRule type="beginsWith" dxfId="3744" priority="2180" stopIfTrue="1" operator="beginsWith" text="Completed">
      <formula>LEFT(E109,LEN("Completed"))="Completed"</formula>
    </cfRule>
    <cfRule type="beginsWith" dxfId="3743" priority="2181" stopIfTrue="1" operator="beginsWith" text="Partial">
      <formula>LEFT(E109,LEN("Partial"))="Partial"</formula>
    </cfRule>
    <cfRule type="beginsWith" dxfId="3742" priority="2182" stopIfTrue="1" operator="beginsWith" text="Missing">
      <formula>LEFT(E109,LEN("Missing"))="Missing"</formula>
    </cfRule>
    <cfRule type="beginsWith" dxfId="3741" priority="2183" stopIfTrue="1" operator="beginsWith" text="Untested">
      <formula>LEFT(E109,LEN("Untested"))="Untested"</formula>
    </cfRule>
    <cfRule type="notContainsBlanks" dxfId="3740" priority="2184" stopIfTrue="1">
      <formula>LEN(TRIM(E109))&gt;0</formula>
    </cfRule>
  </conditionalFormatting>
  <conditionalFormatting sqref="E108">
    <cfRule type="beginsWith" dxfId="3739" priority="2169" stopIfTrue="1" operator="beginsWith" text="Not Applicable">
      <formula>LEFT(E108,LEN("Not Applicable"))="Not Applicable"</formula>
    </cfRule>
    <cfRule type="beginsWith" dxfId="3738" priority="2170" stopIfTrue="1" operator="beginsWith" text="Waived">
      <formula>LEFT(E108,LEN("Waived"))="Waived"</formula>
    </cfRule>
    <cfRule type="beginsWith" dxfId="3737" priority="2171" stopIfTrue="1" operator="beginsWith" text="Pre-Passed">
      <formula>LEFT(E108,LEN("Pre-Passed"))="Pre-Passed"</formula>
    </cfRule>
    <cfRule type="beginsWith" dxfId="3736" priority="2172" stopIfTrue="1" operator="beginsWith" text="Completed">
      <formula>LEFT(E108,LEN("Completed"))="Completed"</formula>
    </cfRule>
    <cfRule type="beginsWith" dxfId="3735" priority="2173" stopIfTrue="1" operator="beginsWith" text="Partial">
      <formula>LEFT(E108,LEN("Partial"))="Partial"</formula>
    </cfRule>
    <cfRule type="beginsWith" dxfId="3734" priority="2174" stopIfTrue="1" operator="beginsWith" text="Missing">
      <formula>LEFT(E108,LEN("Missing"))="Missing"</formula>
    </cfRule>
    <cfRule type="beginsWith" dxfId="3733" priority="2175" stopIfTrue="1" operator="beginsWith" text="Untested">
      <formula>LEFT(E108,LEN("Untested"))="Untested"</formula>
    </cfRule>
    <cfRule type="notContainsBlanks" dxfId="3732" priority="2176" stopIfTrue="1">
      <formula>LEN(TRIM(E108))&gt;0</formula>
    </cfRule>
  </conditionalFormatting>
  <conditionalFormatting sqref="A110">
    <cfRule type="beginsWith" dxfId="3731" priority="2154" stopIfTrue="1" operator="beginsWith" text="Exceptional">
      <formula>LEFT(A110,LEN("Exceptional"))="Exceptional"</formula>
    </cfRule>
    <cfRule type="beginsWith" dxfId="3730" priority="2155" stopIfTrue="1" operator="beginsWith" text="Professional">
      <formula>LEFT(A110,LEN("Professional"))="Professional"</formula>
    </cfRule>
    <cfRule type="beginsWith" dxfId="3729" priority="2156" stopIfTrue="1" operator="beginsWith" text="Advanced">
      <formula>LEFT(A110,LEN("Advanced"))="Advanced"</formula>
    </cfRule>
    <cfRule type="beginsWith" dxfId="3728" priority="2157" stopIfTrue="1" operator="beginsWith" text="Intermediate">
      <formula>LEFT(A110,LEN("Intermediate"))="Intermediate"</formula>
    </cfRule>
    <cfRule type="beginsWith" dxfId="3727" priority="2158" stopIfTrue="1" operator="beginsWith" text="Basic">
      <formula>LEFT(A110,LEN("Basic"))="Basic"</formula>
    </cfRule>
    <cfRule type="beginsWith" dxfId="3726" priority="2159" stopIfTrue="1" operator="beginsWith" text="Required">
      <formula>LEFT(A110,LEN("Required"))="Required"</formula>
    </cfRule>
    <cfRule type="notContainsBlanks" dxfId="3725" priority="2160" stopIfTrue="1">
      <formula>LEN(TRIM(A110))&gt;0</formula>
    </cfRule>
  </conditionalFormatting>
  <conditionalFormatting sqref="E95">
    <cfRule type="beginsWith" dxfId="3724" priority="2114" stopIfTrue="1" operator="beginsWith" text="Not Applicable">
      <formula>LEFT(E95,LEN("Not Applicable"))="Not Applicable"</formula>
    </cfRule>
    <cfRule type="beginsWith" dxfId="3723" priority="2115" stopIfTrue="1" operator="beginsWith" text="Waived">
      <formula>LEFT(E95,LEN("Waived"))="Waived"</formula>
    </cfRule>
    <cfRule type="beginsWith" dxfId="3722" priority="2116" stopIfTrue="1" operator="beginsWith" text="Pre-Passed">
      <formula>LEFT(E95,LEN("Pre-Passed"))="Pre-Passed"</formula>
    </cfRule>
    <cfRule type="beginsWith" dxfId="3721" priority="2117" stopIfTrue="1" operator="beginsWith" text="Completed">
      <formula>LEFT(E95,LEN("Completed"))="Completed"</formula>
    </cfRule>
    <cfRule type="beginsWith" dxfId="3720" priority="2118" stopIfTrue="1" operator="beginsWith" text="Partial">
      <formula>LEFT(E95,LEN("Partial"))="Partial"</formula>
    </cfRule>
    <cfRule type="beginsWith" dxfId="3719" priority="2119" stopIfTrue="1" operator="beginsWith" text="Missing">
      <formula>LEFT(E95,LEN("Missing"))="Missing"</formula>
    </cfRule>
    <cfRule type="beginsWith" dxfId="3718" priority="2120" stopIfTrue="1" operator="beginsWith" text="Untested">
      <formula>LEFT(E95,LEN("Untested"))="Untested"</formula>
    </cfRule>
    <cfRule type="notContainsBlanks" dxfId="3717" priority="2121" stopIfTrue="1">
      <formula>LEN(TRIM(E95))&gt;0</formula>
    </cfRule>
  </conditionalFormatting>
  <conditionalFormatting sqref="A98">
    <cfRule type="beginsWith" dxfId="3716" priority="2052" stopIfTrue="1" operator="beginsWith" text="Exceptional">
      <formula>LEFT(A98,LEN("Exceptional"))="Exceptional"</formula>
    </cfRule>
    <cfRule type="beginsWith" dxfId="3715" priority="2053" stopIfTrue="1" operator="beginsWith" text="Professional">
      <formula>LEFT(A98,LEN("Professional"))="Professional"</formula>
    </cfRule>
    <cfRule type="beginsWith" dxfId="3714" priority="2054" stopIfTrue="1" operator="beginsWith" text="Advanced">
      <formula>LEFT(A98,LEN("Advanced"))="Advanced"</formula>
    </cfRule>
    <cfRule type="beginsWith" dxfId="3713" priority="2055" stopIfTrue="1" operator="beginsWith" text="Intermediate">
      <formula>LEFT(A98,LEN("Intermediate"))="Intermediate"</formula>
    </cfRule>
    <cfRule type="beginsWith" dxfId="3712" priority="2056" stopIfTrue="1" operator="beginsWith" text="Basic">
      <formula>LEFT(A98,LEN("Basic"))="Basic"</formula>
    </cfRule>
    <cfRule type="beginsWith" dxfId="3711" priority="2057" stopIfTrue="1" operator="beginsWith" text="Required">
      <formula>LEFT(A98,LEN("Required"))="Required"</formula>
    </cfRule>
    <cfRule type="notContainsBlanks" dxfId="3710" priority="2058" stopIfTrue="1">
      <formula>LEN(TRIM(A98))&gt;0</formula>
    </cfRule>
  </conditionalFormatting>
  <conditionalFormatting sqref="A99">
    <cfRule type="beginsWith" dxfId="3709" priority="1998" stopIfTrue="1" operator="beginsWith" text="Exceptional">
      <formula>LEFT(A99,LEN("Exceptional"))="Exceptional"</formula>
    </cfRule>
    <cfRule type="beginsWith" dxfId="3708" priority="1999" stopIfTrue="1" operator="beginsWith" text="Professional">
      <formula>LEFT(A99,LEN("Professional"))="Professional"</formula>
    </cfRule>
    <cfRule type="beginsWith" dxfId="3707" priority="2000" stopIfTrue="1" operator="beginsWith" text="Advanced">
      <formula>LEFT(A99,LEN("Advanced"))="Advanced"</formula>
    </cfRule>
    <cfRule type="beginsWith" dxfId="3706" priority="2001" stopIfTrue="1" operator="beginsWith" text="Intermediate">
      <formula>LEFT(A99,LEN("Intermediate"))="Intermediate"</formula>
    </cfRule>
    <cfRule type="beginsWith" dxfId="3705" priority="2002" stopIfTrue="1" operator="beginsWith" text="Basic">
      <formula>LEFT(A99,LEN("Basic"))="Basic"</formula>
    </cfRule>
    <cfRule type="beginsWith" dxfId="3704" priority="2003" stopIfTrue="1" operator="beginsWith" text="Required">
      <formula>LEFT(A99,LEN("Required"))="Required"</formula>
    </cfRule>
    <cfRule type="notContainsBlanks" dxfId="3703" priority="2004" stopIfTrue="1">
      <formula>LEN(TRIM(A99))&gt;0</formula>
    </cfRule>
  </conditionalFormatting>
  <conditionalFormatting sqref="E75">
    <cfRule type="beginsWith" dxfId="3702" priority="1990" stopIfTrue="1" operator="beginsWith" text="Not Applicable">
      <formula>LEFT(E75,LEN("Not Applicable"))="Not Applicable"</formula>
    </cfRule>
    <cfRule type="beginsWith" dxfId="3701" priority="1991" stopIfTrue="1" operator="beginsWith" text="Waived">
      <formula>LEFT(E75,LEN("Waived"))="Waived"</formula>
    </cfRule>
    <cfRule type="beginsWith" dxfId="3700" priority="1992" stopIfTrue="1" operator="beginsWith" text="Pre-Passed">
      <formula>LEFT(E75,LEN("Pre-Passed"))="Pre-Passed"</formula>
    </cfRule>
    <cfRule type="beginsWith" dxfId="3699" priority="1993" stopIfTrue="1" operator="beginsWith" text="Completed">
      <formula>LEFT(E75,LEN("Completed"))="Completed"</formula>
    </cfRule>
    <cfRule type="beginsWith" dxfId="3698" priority="1994" stopIfTrue="1" operator="beginsWith" text="Partial">
      <formula>LEFT(E75,LEN("Partial"))="Partial"</formula>
    </cfRule>
    <cfRule type="beginsWith" dxfId="3697" priority="1995" stopIfTrue="1" operator="beginsWith" text="Missing">
      <formula>LEFT(E75,LEN("Missing"))="Missing"</formula>
    </cfRule>
    <cfRule type="beginsWith" dxfId="3696" priority="1996" stopIfTrue="1" operator="beginsWith" text="Untested">
      <formula>LEFT(E75,LEN("Untested"))="Untested"</formula>
    </cfRule>
    <cfRule type="notContainsBlanks" dxfId="3695" priority="1997" stopIfTrue="1">
      <formula>LEN(TRIM(E75))&gt;0</formula>
    </cfRule>
  </conditionalFormatting>
  <conditionalFormatting sqref="E60">
    <cfRule type="beginsWith" dxfId="3694" priority="1905" stopIfTrue="1" operator="beginsWith" text="Not Applicable">
      <formula>LEFT(E60,LEN("Not Applicable"))="Not Applicable"</formula>
    </cfRule>
    <cfRule type="beginsWith" dxfId="3693" priority="1906" stopIfTrue="1" operator="beginsWith" text="Waived">
      <formula>LEFT(E60,LEN("Waived"))="Waived"</formula>
    </cfRule>
    <cfRule type="beginsWith" dxfId="3692" priority="1907" stopIfTrue="1" operator="beginsWith" text="Pre-Passed">
      <formula>LEFT(E60,LEN("Pre-Passed"))="Pre-Passed"</formula>
    </cfRule>
    <cfRule type="beginsWith" dxfId="3691" priority="1908" stopIfTrue="1" operator="beginsWith" text="Completed">
      <formula>LEFT(E60,LEN("Completed"))="Completed"</formula>
    </cfRule>
    <cfRule type="beginsWith" dxfId="3690" priority="1909" stopIfTrue="1" operator="beginsWith" text="Partial">
      <formula>LEFT(E60,LEN("Partial"))="Partial"</formula>
    </cfRule>
    <cfRule type="beginsWith" dxfId="3689" priority="1910" stopIfTrue="1" operator="beginsWith" text="Missing">
      <formula>LEFT(E60,LEN("Missing"))="Missing"</formula>
    </cfRule>
    <cfRule type="beginsWith" dxfId="3688" priority="1911" stopIfTrue="1" operator="beginsWith" text="Untested">
      <formula>LEFT(E60,LEN("Untested"))="Untested"</formula>
    </cfRule>
    <cfRule type="notContainsBlanks" dxfId="3687" priority="1912" stopIfTrue="1">
      <formula>LEN(TRIM(E60))&gt;0</formula>
    </cfRule>
  </conditionalFormatting>
  <conditionalFormatting sqref="E48">
    <cfRule type="beginsWith" dxfId="3686" priority="1851" stopIfTrue="1" operator="beginsWith" text="Not Applicable">
      <formula>LEFT(E48,LEN("Not Applicable"))="Not Applicable"</formula>
    </cfRule>
    <cfRule type="beginsWith" dxfId="3685" priority="1852" stopIfTrue="1" operator="beginsWith" text="Waived">
      <formula>LEFT(E48,LEN("Waived"))="Waived"</formula>
    </cfRule>
    <cfRule type="beginsWith" dxfId="3684" priority="1853" stopIfTrue="1" operator="beginsWith" text="Pre-Passed">
      <formula>LEFT(E48,LEN("Pre-Passed"))="Pre-Passed"</formula>
    </cfRule>
    <cfRule type="beginsWith" dxfId="3683" priority="1854" stopIfTrue="1" operator="beginsWith" text="Completed">
      <formula>LEFT(E48,LEN("Completed"))="Completed"</formula>
    </cfRule>
    <cfRule type="beginsWith" dxfId="3682" priority="1855" stopIfTrue="1" operator="beginsWith" text="Partial">
      <formula>LEFT(E48,LEN("Partial"))="Partial"</formula>
    </cfRule>
    <cfRule type="beginsWith" dxfId="3681" priority="1856" stopIfTrue="1" operator="beginsWith" text="Missing">
      <formula>LEFT(E48,LEN("Missing"))="Missing"</formula>
    </cfRule>
    <cfRule type="beginsWith" dxfId="3680" priority="1857" stopIfTrue="1" operator="beginsWith" text="Untested">
      <formula>LEFT(E48,LEN("Untested"))="Untested"</formula>
    </cfRule>
    <cfRule type="notContainsBlanks" dxfId="3679" priority="1858" stopIfTrue="1">
      <formula>LEN(TRIM(E48))&gt;0</formula>
    </cfRule>
  </conditionalFormatting>
  <conditionalFormatting sqref="E47">
    <cfRule type="beginsWith" dxfId="3678" priority="1843" stopIfTrue="1" operator="beginsWith" text="Not Applicable">
      <formula>LEFT(E47,LEN("Not Applicable"))="Not Applicable"</formula>
    </cfRule>
    <cfRule type="beginsWith" dxfId="3677" priority="1844" stopIfTrue="1" operator="beginsWith" text="Waived">
      <formula>LEFT(E47,LEN("Waived"))="Waived"</formula>
    </cfRule>
    <cfRule type="beginsWith" dxfId="3676" priority="1845" stopIfTrue="1" operator="beginsWith" text="Pre-Passed">
      <formula>LEFT(E47,LEN("Pre-Passed"))="Pre-Passed"</formula>
    </cfRule>
    <cfRule type="beginsWith" dxfId="3675" priority="1846" stopIfTrue="1" operator="beginsWith" text="Completed">
      <formula>LEFT(E47,LEN("Completed"))="Completed"</formula>
    </cfRule>
    <cfRule type="beginsWith" dxfId="3674" priority="1847" stopIfTrue="1" operator="beginsWith" text="Partial">
      <formula>LEFT(E47,LEN("Partial"))="Partial"</formula>
    </cfRule>
    <cfRule type="beginsWith" dxfId="3673" priority="1848" stopIfTrue="1" operator="beginsWith" text="Missing">
      <formula>LEFT(E47,LEN("Missing"))="Missing"</formula>
    </cfRule>
    <cfRule type="beginsWith" dxfId="3672" priority="1849" stopIfTrue="1" operator="beginsWith" text="Untested">
      <formula>LEFT(E47,LEN("Untested"))="Untested"</formula>
    </cfRule>
    <cfRule type="notContainsBlanks" dxfId="3671" priority="1850" stopIfTrue="1">
      <formula>LEN(TRIM(E47))&gt;0</formula>
    </cfRule>
  </conditionalFormatting>
  <conditionalFormatting sqref="F51">
    <cfRule type="beginsWith" dxfId="3670" priority="1827" stopIfTrue="1" operator="beginsWith" text="Not Applicable">
      <formula>LEFT(F51,LEN("Not Applicable"))="Not Applicable"</formula>
    </cfRule>
    <cfRule type="beginsWith" dxfId="3669" priority="1828" stopIfTrue="1" operator="beginsWith" text="Waived">
      <formula>LEFT(F51,LEN("Waived"))="Waived"</formula>
    </cfRule>
    <cfRule type="beginsWith" dxfId="3668" priority="1829" stopIfTrue="1" operator="beginsWith" text="Pre-Passed">
      <formula>LEFT(F51,LEN("Pre-Passed"))="Pre-Passed"</formula>
    </cfRule>
    <cfRule type="beginsWith" dxfId="3667" priority="1830" stopIfTrue="1" operator="beginsWith" text="Completed">
      <formula>LEFT(F51,LEN("Completed"))="Completed"</formula>
    </cfRule>
    <cfRule type="beginsWith" dxfId="3666" priority="1831" stopIfTrue="1" operator="beginsWith" text="Partial">
      <formula>LEFT(F51,LEN("Partial"))="Partial"</formula>
    </cfRule>
    <cfRule type="beginsWith" dxfId="3665" priority="1832" stopIfTrue="1" operator="beginsWith" text="Missing">
      <formula>LEFT(F51,LEN("Missing"))="Missing"</formula>
    </cfRule>
    <cfRule type="beginsWith" dxfId="3664" priority="1833" stopIfTrue="1" operator="beginsWith" text="Untested">
      <formula>LEFT(F51,LEN("Untested"))="Untested"</formula>
    </cfRule>
    <cfRule type="notContainsBlanks" dxfId="3663" priority="1834" stopIfTrue="1">
      <formula>LEN(TRIM(F51))&gt;0</formula>
    </cfRule>
  </conditionalFormatting>
  <conditionalFormatting sqref="E50:E57">
    <cfRule type="beginsWith" dxfId="3662" priority="1819" stopIfTrue="1" operator="beginsWith" text="Not Applicable">
      <formula>LEFT(E50,LEN("Not Applicable"))="Not Applicable"</formula>
    </cfRule>
    <cfRule type="beginsWith" dxfId="3661" priority="1820" stopIfTrue="1" operator="beginsWith" text="Waived">
      <formula>LEFT(E50,LEN("Waived"))="Waived"</formula>
    </cfRule>
    <cfRule type="beginsWith" dxfId="3660" priority="1821" stopIfTrue="1" operator="beginsWith" text="Pre-Passed">
      <formula>LEFT(E50,LEN("Pre-Passed"))="Pre-Passed"</formula>
    </cfRule>
    <cfRule type="beginsWith" dxfId="3659" priority="1822" stopIfTrue="1" operator="beginsWith" text="Completed">
      <formula>LEFT(E50,LEN("Completed"))="Completed"</formula>
    </cfRule>
    <cfRule type="beginsWith" dxfId="3658" priority="1823" stopIfTrue="1" operator="beginsWith" text="Partial">
      <formula>LEFT(E50,LEN("Partial"))="Partial"</formula>
    </cfRule>
    <cfRule type="beginsWith" dxfId="3657" priority="1824" stopIfTrue="1" operator="beginsWith" text="Missing">
      <formula>LEFT(E50,LEN("Missing"))="Missing"</formula>
    </cfRule>
    <cfRule type="beginsWith" dxfId="3656" priority="1825" stopIfTrue="1" operator="beginsWith" text="Untested">
      <formula>LEFT(E50,LEN("Untested"))="Untested"</formula>
    </cfRule>
    <cfRule type="notContainsBlanks" dxfId="3655" priority="1826" stopIfTrue="1">
      <formula>LEN(TRIM(E50))&gt;0</formula>
    </cfRule>
  </conditionalFormatting>
  <conditionalFormatting sqref="E62:E73">
    <cfRule type="beginsWith" dxfId="3654" priority="1737" stopIfTrue="1" operator="beginsWith" text="Not Applicable">
      <formula>LEFT(E62,LEN("Not Applicable"))="Not Applicable"</formula>
    </cfRule>
    <cfRule type="beginsWith" dxfId="3653" priority="1738" stopIfTrue="1" operator="beginsWith" text="Waived">
      <formula>LEFT(E62,LEN("Waived"))="Waived"</formula>
    </cfRule>
    <cfRule type="beginsWith" dxfId="3652" priority="1739" stopIfTrue="1" operator="beginsWith" text="Pre-Passed">
      <formula>LEFT(E62,LEN("Pre-Passed"))="Pre-Passed"</formula>
    </cfRule>
    <cfRule type="beginsWith" dxfId="3651" priority="1740" stopIfTrue="1" operator="beginsWith" text="Completed">
      <formula>LEFT(E62,LEN("Completed"))="Completed"</formula>
    </cfRule>
    <cfRule type="beginsWith" dxfId="3650" priority="1741" stopIfTrue="1" operator="beginsWith" text="Partial">
      <formula>LEFT(E62,LEN("Partial"))="Partial"</formula>
    </cfRule>
    <cfRule type="beginsWith" dxfId="3649" priority="1742" stopIfTrue="1" operator="beginsWith" text="Missing">
      <formula>LEFT(E62,LEN("Missing"))="Missing"</formula>
    </cfRule>
    <cfRule type="beginsWith" dxfId="3648" priority="1743" stopIfTrue="1" operator="beginsWith" text="Untested">
      <formula>LEFT(E62,LEN("Untested"))="Untested"</formula>
    </cfRule>
    <cfRule type="notContainsBlanks" dxfId="3647" priority="1744" stopIfTrue="1">
      <formula>LEN(TRIM(E62))&gt;0</formula>
    </cfRule>
  </conditionalFormatting>
  <conditionalFormatting sqref="A45">
    <cfRule type="beginsWith" dxfId="3646" priority="1517" stopIfTrue="1" operator="beginsWith" text="Exceptional">
      <formula>LEFT(A45,LEN("Exceptional"))="Exceptional"</formula>
    </cfRule>
    <cfRule type="beginsWith" dxfId="3645" priority="1518" stopIfTrue="1" operator="beginsWith" text="Professional">
      <formula>LEFT(A45,LEN("Professional"))="Professional"</formula>
    </cfRule>
    <cfRule type="beginsWith" dxfId="3644" priority="1519" stopIfTrue="1" operator="beginsWith" text="Advanced">
      <formula>LEFT(A45,LEN("Advanced"))="Advanced"</formula>
    </cfRule>
    <cfRule type="beginsWith" dxfId="3643" priority="1520" stopIfTrue="1" operator="beginsWith" text="Intermediate">
      <formula>LEFT(A45,LEN("Intermediate"))="Intermediate"</formula>
    </cfRule>
    <cfRule type="beginsWith" dxfId="3642" priority="1521" stopIfTrue="1" operator="beginsWith" text="Basic">
      <formula>LEFT(A45,LEN("Basic"))="Basic"</formula>
    </cfRule>
    <cfRule type="beginsWith" dxfId="3641" priority="1522" stopIfTrue="1" operator="beginsWith" text="Required">
      <formula>LEFT(A45,LEN("Required"))="Required"</formula>
    </cfRule>
    <cfRule type="notContainsBlanks" dxfId="3640" priority="1523" stopIfTrue="1">
      <formula>LEN(TRIM(A45))&gt;0</formula>
    </cfRule>
  </conditionalFormatting>
  <conditionalFormatting sqref="E43:E45">
    <cfRule type="beginsWith" dxfId="3639" priority="1607" stopIfTrue="1" operator="beginsWith" text="Not Applicable">
      <formula>LEFT(E43,LEN("Not Applicable"))="Not Applicable"</formula>
    </cfRule>
    <cfRule type="beginsWith" dxfId="3638" priority="1608" stopIfTrue="1" operator="beginsWith" text="Waived">
      <formula>LEFT(E43,LEN("Waived"))="Waived"</formula>
    </cfRule>
    <cfRule type="beginsWith" dxfId="3637" priority="1609" stopIfTrue="1" operator="beginsWith" text="Pre-Passed">
      <formula>LEFT(E43,LEN("Pre-Passed"))="Pre-Passed"</formula>
    </cfRule>
    <cfRule type="beginsWith" dxfId="3636" priority="1610" stopIfTrue="1" operator="beginsWith" text="Completed">
      <formula>LEFT(E43,LEN("Completed"))="Completed"</formula>
    </cfRule>
    <cfRule type="beginsWith" dxfId="3635" priority="1611" stopIfTrue="1" operator="beginsWith" text="Partial">
      <formula>LEFT(E43,LEN("Partial"))="Partial"</formula>
    </cfRule>
    <cfRule type="beginsWith" dxfId="3634" priority="1612" stopIfTrue="1" operator="beginsWith" text="Missing">
      <formula>LEFT(E43,LEN("Missing"))="Missing"</formula>
    </cfRule>
    <cfRule type="beginsWith" dxfId="3633" priority="1613" stopIfTrue="1" operator="beginsWith" text="Untested">
      <formula>LEFT(E43,LEN("Untested"))="Untested"</formula>
    </cfRule>
    <cfRule type="notContainsBlanks" dxfId="3632" priority="1621" stopIfTrue="1">
      <formula>LEN(TRIM(E43))&gt;0</formula>
    </cfRule>
  </conditionalFormatting>
  <conditionalFormatting sqref="E41:E42">
    <cfRule type="beginsWith" dxfId="3631" priority="1599" stopIfTrue="1" operator="beginsWith" text="Not Applicable">
      <formula>LEFT(E41,LEN("Not Applicable"))="Not Applicable"</formula>
    </cfRule>
    <cfRule type="beginsWith" dxfId="3630" priority="1600" stopIfTrue="1" operator="beginsWith" text="Waived">
      <formula>LEFT(E41,LEN("Waived"))="Waived"</formula>
    </cfRule>
    <cfRule type="beginsWith" dxfId="3629" priority="1601" stopIfTrue="1" operator="beginsWith" text="Pre-Passed">
      <formula>LEFT(E41,LEN("Pre-Passed"))="Pre-Passed"</formula>
    </cfRule>
    <cfRule type="beginsWith" dxfId="3628" priority="1602" stopIfTrue="1" operator="beginsWith" text="Completed">
      <formula>LEFT(E41,LEN("Completed"))="Completed"</formula>
    </cfRule>
    <cfRule type="beginsWith" dxfId="3627" priority="1603" stopIfTrue="1" operator="beginsWith" text="Partial">
      <formula>LEFT(E41,LEN("Partial"))="Partial"</formula>
    </cfRule>
    <cfRule type="beginsWith" dxfId="3626" priority="1604" stopIfTrue="1" operator="beginsWith" text="Missing">
      <formula>LEFT(E41,LEN("Missing"))="Missing"</formula>
    </cfRule>
    <cfRule type="beginsWith" dxfId="3625" priority="1605" stopIfTrue="1" operator="beginsWith" text="Untested">
      <formula>LEFT(E41,LEN("Untested"))="Untested"</formula>
    </cfRule>
    <cfRule type="notContainsBlanks" dxfId="3624" priority="1606" stopIfTrue="1">
      <formula>LEN(TRIM(E41))&gt;0</formula>
    </cfRule>
  </conditionalFormatting>
  <conditionalFormatting sqref="E40">
    <cfRule type="beginsWith" dxfId="3623" priority="1583" stopIfTrue="1" operator="beginsWith" text="Not Applicable">
      <formula>LEFT(E40,LEN("Not Applicable"))="Not Applicable"</formula>
    </cfRule>
    <cfRule type="beginsWith" dxfId="3622" priority="1584" stopIfTrue="1" operator="beginsWith" text="Waived">
      <formula>LEFT(E40,LEN("Waived"))="Waived"</formula>
    </cfRule>
    <cfRule type="beginsWith" dxfId="3621" priority="1585" stopIfTrue="1" operator="beginsWith" text="Pre-Passed">
      <formula>LEFT(E40,LEN("Pre-Passed"))="Pre-Passed"</formula>
    </cfRule>
    <cfRule type="beginsWith" dxfId="3620" priority="1586" stopIfTrue="1" operator="beginsWith" text="Completed">
      <formula>LEFT(E40,LEN("Completed"))="Completed"</formula>
    </cfRule>
    <cfRule type="beginsWith" dxfId="3619" priority="1587" stopIfTrue="1" operator="beginsWith" text="Partial">
      <formula>LEFT(E40,LEN("Partial"))="Partial"</formula>
    </cfRule>
    <cfRule type="beginsWith" dxfId="3618" priority="1588" stopIfTrue="1" operator="beginsWith" text="Missing">
      <formula>LEFT(E40,LEN("Missing"))="Missing"</formula>
    </cfRule>
    <cfRule type="beginsWith" dxfId="3617" priority="1589" stopIfTrue="1" operator="beginsWith" text="Untested">
      <formula>LEFT(E40,LEN("Untested"))="Untested"</formula>
    </cfRule>
    <cfRule type="notContainsBlanks" dxfId="3616" priority="1590" stopIfTrue="1">
      <formula>LEN(TRIM(E40))&gt;0</formula>
    </cfRule>
  </conditionalFormatting>
  <conditionalFormatting sqref="E38:E39">
    <cfRule type="beginsWith" dxfId="3615" priority="1509" stopIfTrue="1" operator="beginsWith" text="Not Applicable">
      <formula>LEFT(E38,LEN("Not Applicable"))="Not Applicable"</formula>
    </cfRule>
    <cfRule type="beginsWith" dxfId="3614" priority="1510" stopIfTrue="1" operator="beginsWith" text="Waived">
      <formula>LEFT(E38,LEN("Waived"))="Waived"</formula>
    </cfRule>
    <cfRule type="beginsWith" dxfId="3613" priority="1511" stopIfTrue="1" operator="beginsWith" text="Pre-Passed">
      <formula>LEFT(E38,LEN("Pre-Passed"))="Pre-Passed"</formula>
    </cfRule>
    <cfRule type="beginsWith" dxfId="3612" priority="1512" stopIfTrue="1" operator="beginsWith" text="Completed">
      <formula>LEFT(E38,LEN("Completed"))="Completed"</formula>
    </cfRule>
    <cfRule type="beginsWith" dxfId="3611" priority="1513" stopIfTrue="1" operator="beginsWith" text="Partial">
      <formula>LEFT(E38,LEN("Partial"))="Partial"</formula>
    </cfRule>
    <cfRule type="beginsWith" dxfId="3610" priority="1514" stopIfTrue="1" operator="beginsWith" text="Missing">
      <formula>LEFT(E38,LEN("Missing"))="Missing"</formula>
    </cfRule>
    <cfRule type="beginsWith" dxfId="3609" priority="1515" stopIfTrue="1" operator="beginsWith" text="Untested">
      <formula>LEFT(E38,LEN("Untested"))="Untested"</formula>
    </cfRule>
    <cfRule type="notContainsBlanks" dxfId="3608" priority="1516" stopIfTrue="1">
      <formula>LEN(TRIM(E38))&gt;0</formula>
    </cfRule>
  </conditionalFormatting>
  <conditionalFormatting sqref="E36">
    <cfRule type="beginsWith" dxfId="3607" priority="1501" stopIfTrue="1" operator="beginsWith" text="Not Applicable">
      <formula>LEFT(E36,LEN("Not Applicable"))="Not Applicable"</formula>
    </cfRule>
    <cfRule type="beginsWith" dxfId="3606" priority="1502" stopIfTrue="1" operator="beginsWith" text="Waived">
      <formula>LEFT(E36,LEN("Waived"))="Waived"</formula>
    </cfRule>
    <cfRule type="beginsWith" dxfId="3605" priority="1503" stopIfTrue="1" operator="beginsWith" text="Pre-Passed">
      <formula>LEFT(E36,LEN("Pre-Passed"))="Pre-Passed"</formula>
    </cfRule>
    <cfRule type="beginsWith" dxfId="3604" priority="1504" stopIfTrue="1" operator="beginsWith" text="Completed">
      <formula>LEFT(E36,LEN("Completed"))="Completed"</formula>
    </cfRule>
    <cfRule type="beginsWith" dxfId="3603" priority="1505" stopIfTrue="1" operator="beginsWith" text="Partial">
      <formula>LEFT(E36,LEN("Partial"))="Partial"</formula>
    </cfRule>
    <cfRule type="beginsWith" dxfId="3602" priority="1506" stopIfTrue="1" operator="beginsWith" text="Missing">
      <formula>LEFT(E36,LEN("Missing"))="Missing"</formula>
    </cfRule>
    <cfRule type="beginsWith" dxfId="3601" priority="1507" stopIfTrue="1" operator="beginsWith" text="Untested">
      <formula>LEFT(E36,LEN("Untested"))="Untested"</formula>
    </cfRule>
    <cfRule type="notContainsBlanks" dxfId="3600" priority="1508" stopIfTrue="1">
      <formula>LEN(TRIM(E36))&gt;0</formula>
    </cfRule>
  </conditionalFormatting>
  <conditionalFormatting sqref="E34">
    <cfRule type="beginsWith" dxfId="3599" priority="1493" stopIfTrue="1" operator="beginsWith" text="Not Applicable">
      <formula>LEFT(E34,LEN("Not Applicable"))="Not Applicable"</formula>
    </cfRule>
    <cfRule type="beginsWith" dxfId="3598" priority="1494" stopIfTrue="1" operator="beginsWith" text="Waived">
      <formula>LEFT(E34,LEN("Waived"))="Waived"</formula>
    </cfRule>
    <cfRule type="beginsWith" dxfId="3597" priority="1495" stopIfTrue="1" operator="beginsWith" text="Pre-Passed">
      <formula>LEFT(E34,LEN("Pre-Passed"))="Pre-Passed"</formula>
    </cfRule>
    <cfRule type="beginsWith" dxfId="3596" priority="1496" stopIfTrue="1" operator="beginsWith" text="Completed">
      <formula>LEFT(E34,LEN("Completed"))="Completed"</formula>
    </cfRule>
    <cfRule type="beginsWith" dxfId="3595" priority="1497" stopIfTrue="1" operator="beginsWith" text="Partial">
      <formula>LEFT(E34,LEN("Partial"))="Partial"</formula>
    </cfRule>
    <cfRule type="beginsWith" dxfId="3594" priority="1498" stopIfTrue="1" operator="beginsWith" text="Missing">
      <formula>LEFT(E34,LEN("Missing"))="Missing"</formula>
    </cfRule>
    <cfRule type="beginsWith" dxfId="3593" priority="1499" stopIfTrue="1" operator="beginsWith" text="Untested">
      <formula>LEFT(E34,LEN("Untested"))="Untested"</formula>
    </cfRule>
    <cfRule type="notContainsBlanks" dxfId="3592" priority="1500" stopIfTrue="1">
      <formula>LEN(TRIM(E34))&gt;0</formula>
    </cfRule>
  </conditionalFormatting>
  <conditionalFormatting sqref="E37">
    <cfRule type="beginsWith" dxfId="3591" priority="1477" stopIfTrue="1" operator="beginsWith" text="Not Applicable">
      <formula>LEFT(E37,LEN("Not Applicable"))="Not Applicable"</formula>
    </cfRule>
    <cfRule type="beginsWith" dxfId="3590" priority="1478" stopIfTrue="1" operator="beginsWith" text="Waived">
      <formula>LEFT(E37,LEN("Waived"))="Waived"</formula>
    </cfRule>
    <cfRule type="beginsWith" dxfId="3589" priority="1479" stopIfTrue="1" operator="beginsWith" text="Pre-Passed">
      <formula>LEFT(E37,LEN("Pre-Passed"))="Pre-Passed"</formula>
    </cfRule>
    <cfRule type="beginsWith" dxfId="3588" priority="1480" stopIfTrue="1" operator="beginsWith" text="Completed">
      <formula>LEFT(E37,LEN("Completed"))="Completed"</formula>
    </cfRule>
    <cfRule type="beginsWith" dxfId="3587" priority="1481" stopIfTrue="1" operator="beginsWith" text="Partial">
      <formula>LEFT(E37,LEN("Partial"))="Partial"</formula>
    </cfRule>
    <cfRule type="beginsWith" dxfId="3586" priority="1482" stopIfTrue="1" operator="beginsWith" text="Missing">
      <formula>LEFT(E37,LEN("Missing"))="Missing"</formula>
    </cfRule>
    <cfRule type="beginsWith" dxfId="3585" priority="1483" stopIfTrue="1" operator="beginsWith" text="Untested">
      <formula>LEFT(E37,LEN("Untested"))="Untested"</formula>
    </cfRule>
    <cfRule type="notContainsBlanks" dxfId="3584" priority="1484" stopIfTrue="1">
      <formula>LEN(TRIM(E37))&gt;0</formula>
    </cfRule>
  </conditionalFormatting>
  <conditionalFormatting sqref="A37:A39">
    <cfRule type="beginsWith" dxfId="3583" priority="1441" stopIfTrue="1" operator="beginsWith" text="Exceptional">
      <formula>LEFT(A37,LEN("Exceptional"))="Exceptional"</formula>
    </cfRule>
    <cfRule type="beginsWith" dxfId="3582" priority="1442" stopIfTrue="1" operator="beginsWith" text="Professional">
      <formula>LEFT(A37,LEN("Professional"))="Professional"</formula>
    </cfRule>
    <cfRule type="beginsWith" dxfId="3581" priority="1443" stopIfTrue="1" operator="beginsWith" text="Advanced">
      <formula>LEFT(A37,LEN("Advanced"))="Advanced"</formula>
    </cfRule>
    <cfRule type="beginsWith" dxfId="3580" priority="1444" stopIfTrue="1" operator="beginsWith" text="Intermediate">
      <formula>LEFT(A37,LEN("Intermediate"))="Intermediate"</formula>
    </cfRule>
    <cfRule type="beginsWith" dxfId="3579" priority="1445" stopIfTrue="1" operator="beginsWith" text="Basic">
      <formula>LEFT(A37,LEN("Basic"))="Basic"</formula>
    </cfRule>
    <cfRule type="beginsWith" dxfId="3578" priority="1446" stopIfTrue="1" operator="beginsWith" text="Required">
      <formula>LEFT(A37,LEN("Required"))="Required"</formula>
    </cfRule>
    <cfRule type="notContainsBlanks" dxfId="3577" priority="1447" stopIfTrue="1">
      <formula>LEN(TRIM(A37))&gt;0</formula>
    </cfRule>
  </conditionalFormatting>
  <conditionalFormatting sqref="F34">
    <cfRule type="beginsWith" dxfId="3576" priority="1186" stopIfTrue="1" operator="beginsWith" text="Not Applicable">
      <formula>LEFT(F34,LEN("Not Applicable"))="Not Applicable"</formula>
    </cfRule>
    <cfRule type="beginsWith" dxfId="3575" priority="1187" stopIfTrue="1" operator="beginsWith" text="Waived">
      <formula>LEFT(F34,LEN("Waived"))="Waived"</formula>
    </cfRule>
    <cfRule type="beginsWith" dxfId="3574" priority="1188" stopIfTrue="1" operator="beginsWith" text="Pre-Passed">
      <formula>LEFT(F34,LEN("Pre-Passed"))="Pre-Passed"</formula>
    </cfRule>
    <cfRule type="beginsWith" dxfId="3573" priority="1189" stopIfTrue="1" operator="beginsWith" text="Completed">
      <formula>LEFT(F34,LEN("Completed"))="Completed"</formula>
    </cfRule>
    <cfRule type="beginsWith" dxfId="3572" priority="1190" stopIfTrue="1" operator="beginsWith" text="Partial">
      <formula>LEFT(F34,LEN("Partial"))="Partial"</formula>
    </cfRule>
    <cfRule type="beginsWith" dxfId="3571" priority="1191" stopIfTrue="1" operator="beginsWith" text="Missing">
      <formula>LEFT(F34,LEN("Missing"))="Missing"</formula>
    </cfRule>
    <cfRule type="beginsWith" dxfId="3570" priority="1192" stopIfTrue="1" operator="beginsWith" text="Untested">
      <formula>LEFT(F34,LEN("Untested"))="Untested"</formula>
    </cfRule>
    <cfRule type="notContainsBlanks" dxfId="3569" priority="1193" stopIfTrue="1">
      <formula>LEN(TRIM(F34))&gt;0</formula>
    </cfRule>
  </conditionalFormatting>
  <conditionalFormatting sqref="F40">
    <cfRule type="beginsWith" dxfId="3568" priority="1178" stopIfTrue="1" operator="beginsWith" text="Not Applicable">
      <formula>LEFT(F40,LEN("Not Applicable"))="Not Applicable"</formula>
    </cfRule>
    <cfRule type="beginsWith" dxfId="3567" priority="1179" stopIfTrue="1" operator="beginsWith" text="Waived">
      <formula>LEFT(F40,LEN("Waived"))="Waived"</formula>
    </cfRule>
    <cfRule type="beginsWith" dxfId="3566" priority="1180" stopIfTrue="1" operator="beginsWith" text="Pre-Passed">
      <formula>LEFT(F40,LEN("Pre-Passed"))="Pre-Passed"</formula>
    </cfRule>
    <cfRule type="beginsWith" dxfId="3565" priority="1181" stopIfTrue="1" operator="beginsWith" text="Completed">
      <formula>LEFT(F40,LEN("Completed"))="Completed"</formula>
    </cfRule>
    <cfRule type="beginsWith" dxfId="3564" priority="1182" stopIfTrue="1" operator="beginsWith" text="Partial">
      <formula>LEFT(F40,LEN("Partial"))="Partial"</formula>
    </cfRule>
    <cfRule type="beginsWith" dxfId="3563" priority="1183" stopIfTrue="1" operator="beginsWith" text="Missing">
      <formula>LEFT(F40,LEN("Missing"))="Missing"</formula>
    </cfRule>
    <cfRule type="beginsWith" dxfId="3562" priority="1184" stopIfTrue="1" operator="beginsWith" text="Untested">
      <formula>LEFT(F40,LEN("Untested"))="Untested"</formula>
    </cfRule>
    <cfRule type="notContainsBlanks" dxfId="3561" priority="1185" stopIfTrue="1">
      <formula>LEN(TRIM(F40))&gt;0</formula>
    </cfRule>
  </conditionalFormatting>
  <conditionalFormatting sqref="F46">
    <cfRule type="beginsWith" dxfId="3560" priority="1170" stopIfTrue="1" operator="beginsWith" text="Not Applicable">
      <formula>LEFT(F46,LEN("Not Applicable"))="Not Applicable"</formula>
    </cfRule>
    <cfRule type="beginsWith" dxfId="3559" priority="1171" stopIfTrue="1" operator="beginsWith" text="Waived">
      <formula>LEFT(F46,LEN("Waived"))="Waived"</formula>
    </cfRule>
    <cfRule type="beginsWith" dxfId="3558" priority="1172" stopIfTrue="1" operator="beginsWith" text="Pre-Passed">
      <formula>LEFT(F46,LEN("Pre-Passed"))="Pre-Passed"</formula>
    </cfRule>
    <cfRule type="beginsWith" dxfId="3557" priority="1173" stopIfTrue="1" operator="beginsWith" text="Completed">
      <formula>LEFT(F46,LEN("Completed"))="Completed"</formula>
    </cfRule>
    <cfRule type="beginsWith" dxfId="3556" priority="1174" stopIfTrue="1" operator="beginsWith" text="Partial">
      <formula>LEFT(F46,LEN("Partial"))="Partial"</formula>
    </cfRule>
    <cfRule type="beginsWith" dxfId="3555" priority="1175" stopIfTrue="1" operator="beginsWith" text="Missing">
      <formula>LEFT(F46,LEN("Missing"))="Missing"</formula>
    </cfRule>
    <cfRule type="beginsWith" dxfId="3554" priority="1176" stopIfTrue="1" operator="beginsWith" text="Untested">
      <formula>LEFT(F46,LEN("Untested"))="Untested"</formula>
    </cfRule>
    <cfRule type="notContainsBlanks" dxfId="3553" priority="1177" stopIfTrue="1">
      <formula>LEN(TRIM(F46))&gt;0</formula>
    </cfRule>
  </conditionalFormatting>
  <conditionalFormatting sqref="F58">
    <cfRule type="beginsWith" dxfId="3552" priority="1162" stopIfTrue="1" operator="beginsWith" text="Not Applicable">
      <formula>LEFT(F58,LEN("Not Applicable"))="Not Applicable"</formula>
    </cfRule>
    <cfRule type="beginsWith" dxfId="3551" priority="1163" stopIfTrue="1" operator="beginsWith" text="Waived">
      <formula>LEFT(F58,LEN("Waived"))="Waived"</formula>
    </cfRule>
    <cfRule type="beginsWith" dxfId="3550" priority="1164" stopIfTrue="1" operator="beginsWith" text="Pre-Passed">
      <formula>LEFT(F58,LEN("Pre-Passed"))="Pre-Passed"</formula>
    </cfRule>
    <cfRule type="beginsWith" dxfId="3549" priority="1165" stopIfTrue="1" operator="beginsWith" text="Completed">
      <formula>LEFT(F58,LEN("Completed"))="Completed"</formula>
    </cfRule>
    <cfRule type="beginsWith" dxfId="3548" priority="1166" stopIfTrue="1" operator="beginsWith" text="Partial">
      <formula>LEFT(F58,LEN("Partial"))="Partial"</formula>
    </cfRule>
    <cfRule type="beginsWith" dxfId="3547" priority="1167" stopIfTrue="1" operator="beginsWith" text="Missing">
      <formula>LEFT(F58,LEN("Missing"))="Missing"</formula>
    </cfRule>
    <cfRule type="beginsWith" dxfId="3546" priority="1168" stopIfTrue="1" operator="beginsWith" text="Untested">
      <formula>LEFT(F58,LEN("Untested"))="Untested"</formula>
    </cfRule>
    <cfRule type="notContainsBlanks" dxfId="3545" priority="1169" stopIfTrue="1">
      <formula>LEN(TRIM(F58))&gt;0</formula>
    </cfRule>
  </conditionalFormatting>
  <conditionalFormatting sqref="F74">
    <cfRule type="beginsWith" dxfId="3544" priority="1154" stopIfTrue="1" operator="beginsWith" text="Not Applicable">
      <formula>LEFT(F74,LEN("Not Applicable"))="Not Applicable"</formula>
    </cfRule>
    <cfRule type="beginsWith" dxfId="3543" priority="1155" stopIfTrue="1" operator="beginsWith" text="Waived">
      <formula>LEFT(F74,LEN("Waived"))="Waived"</formula>
    </cfRule>
    <cfRule type="beginsWith" dxfId="3542" priority="1156" stopIfTrue="1" operator="beginsWith" text="Pre-Passed">
      <formula>LEFT(F74,LEN("Pre-Passed"))="Pre-Passed"</formula>
    </cfRule>
    <cfRule type="beginsWith" dxfId="3541" priority="1157" stopIfTrue="1" operator="beginsWith" text="Completed">
      <formula>LEFT(F74,LEN("Completed"))="Completed"</formula>
    </cfRule>
    <cfRule type="beginsWith" dxfId="3540" priority="1158" stopIfTrue="1" operator="beginsWith" text="Partial">
      <formula>LEFT(F74,LEN("Partial"))="Partial"</formula>
    </cfRule>
    <cfRule type="beginsWith" dxfId="3539" priority="1159" stopIfTrue="1" operator="beginsWith" text="Missing">
      <formula>LEFT(F74,LEN("Missing"))="Missing"</formula>
    </cfRule>
    <cfRule type="beginsWith" dxfId="3538" priority="1160" stopIfTrue="1" operator="beginsWith" text="Untested">
      <formula>LEFT(F74,LEN("Untested"))="Untested"</formula>
    </cfRule>
    <cfRule type="notContainsBlanks" dxfId="3537" priority="1161" stopIfTrue="1">
      <formula>LEN(TRIM(F74))&gt;0</formula>
    </cfRule>
  </conditionalFormatting>
  <conditionalFormatting sqref="F89">
    <cfRule type="beginsWith" dxfId="3536" priority="1146" stopIfTrue="1" operator="beginsWith" text="Not Applicable">
      <formula>LEFT(F89,LEN("Not Applicable"))="Not Applicable"</formula>
    </cfRule>
    <cfRule type="beginsWith" dxfId="3535" priority="1147" stopIfTrue="1" operator="beginsWith" text="Waived">
      <formula>LEFT(F89,LEN("Waived"))="Waived"</formula>
    </cfRule>
    <cfRule type="beginsWith" dxfId="3534" priority="1148" stopIfTrue="1" operator="beginsWith" text="Pre-Passed">
      <formula>LEFT(F89,LEN("Pre-Passed"))="Pre-Passed"</formula>
    </cfRule>
    <cfRule type="beginsWith" dxfId="3533" priority="1149" stopIfTrue="1" operator="beginsWith" text="Completed">
      <formula>LEFT(F89,LEN("Completed"))="Completed"</formula>
    </cfRule>
    <cfRule type="beginsWith" dxfId="3532" priority="1150" stopIfTrue="1" operator="beginsWith" text="Partial">
      <formula>LEFT(F89,LEN("Partial"))="Partial"</formula>
    </cfRule>
    <cfRule type="beginsWith" dxfId="3531" priority="1151" stopIfTrue="1" operator="beginsWith" text="Missing">
      <formula>LEFT(F89,LEN("Missing"))="Missing"</formula>
    </cfRule>
    <cfRule type="beginsWith" dxfId="3530" priority="1152" stopIfTrue="1" operator="beginsWith" text="Untested">
      <formula>LEFT(F89,LEN("Untested"))="Untested"</formula>
    </cfRule>
    <cfRule type="notContainsBlanks" dxfId="3529" priority="1153" stopIfTrue="1">
      <formula>LEN(TRIM(F89))&gt;0</formula>
    </cfRule>
  </conditionalFormatting>
  <conditionalFormatting sqref="F95">
    <cfRule type="beginsWith" dxfId="3528" priority="1138" stopIfTrue="1" operator="beginsWith" text="Not Applicable">
      <formula>LEFT(F95,LEN("Not Applicable"))="Not Applicable"</formula>
    </cfRule>
    <cfRule type="beginsWith" dxfId="3527" priority="1139" stopIfTrue="1" operator="beginsWith" text="Waived">
      <formula>LEFT(F95,LEN("Waived"))="Waived"</formula>
    </cfRule>
    <cfRule type="beginsWith" dxfId="3526" priority="1140" stopIfTrue="1" operator="beginsWith" text="Pre-Passed">
      <formula>LEFT(F95,LEN("Pre-Passed"))="Pre-Passed"</formula>
    </cfRule>
    <cfRule type="beginsWith" dxfId="3525" priority="1141" stopIfTrue="1" operator="beginsWith" text="Completed">
      <formula>LEFT(F95,LEN("Completed"))="Completed"</formula>
    </cfRule>
    <cfRule type="beginsWith" dxfId="3524" priority="1142" stopIfTrue="1" operator="beginsWith" text="Partial">
      <formula>LEFT(F95,LEN("Partial"))="Partial"</formula>
    </cfRule>
    <cfRule type="beginsWith" dxfId="3523" priority="1143" stopIfTrue="1" operator="beginsWith" text="Missing">
      <formula>LEFT(F95,LEN("Missing"))="Missing"</formula>
    </cfRule>
    <cfRule type="beginsWith" dxfId="3522" priority="1144" stopIfTrue="1" operator="beginsWith" text="Untested">
      <formula>LEFT(F95,LEN("Untested"))="Untested"</formula>
    </cfRule>
    <cfRule type="notContainsBlanks" dxfId="3521" priority="1145" stopIfTrue="1">
      <formula>LEN(TRIM(F95))&gt;0</formula>
    </cfRule>
  </conditionalFormatting>
  <conditionalFormatting sqref="F108">
    <cfRule type="beginsWith" dxfId="3520" priority="1130" stopIfTrue="1" operator="beginsWith" text="Not Applicable">
      <formula>LEFT(F108,LEN("Not Applicable"))="Not Applicable"</formula>
    </cfRule>
    <cfRule type="beginsWith" dxfId="3519" priority="1131" stopIfTrue="1" operator="beginsWith" text="Waived">
      <formula>LEFT(F108,LEN("Waived"))="Waived"</formula>
    </cfRule>
    <cfRule type="beginsWith" dxfId="3518" priority="1132" stopIfTrue="1" operator="beginsWith" text="Pre-Passed">
      <formula>LEFT(F108,LEN("Pre-Passed"))="Pre-Passed"</formula>
    </cfRule>
    <cfRule type="beginsWith" dxfId="3517" priority="1133" stopIfTrue="1" operator="beginsWith" text="Completed">
      <formula>LEFT(F108,LEN("Completed"))="Completed"</formula>
    </cfRule>
    <cfRule type="beginsWith" dxfId="3516" priority="1134" stopIfTrue="1" operator="beginsWith" text="Partial">
      <formula>LEFT(F108,LEN("Partial"))="Partial"</formula>
    </cfRule>
    <cfRule type="beginsWith" dxfId="3515" priority="1135" stopIfTrue="1" operator="beginsWith" text="Missing">
      <formula>LEFT(F108,LEN("Missing"))="Missing"</formula>
    </cfRule>
    <cfRule type="beginsWith" dxfId="3514" priority="1136" stopIfTrue="1" operator="beginsWith" text="Untested">
      <formula>LEFT(F108,LEN("Untested"))="Untested"</formula>
    </cfRule>
    <cfRule type="notContainsBlanks" dxfId="3513" priority="1137" stopIfTrue="1">
      <formula>LEN(TRIM(F108))&gt;0</formula>
    </cfRule>
  </conditionalFormatting>
  <conditionalFormatting sqref="A21:A23 A29 A32 A27 A25">
    <cfRule type="beginsWith" dxfId="3512" priority="1099" stopIfTrue="1" operator="beginsWith" text="Exceptional">
      <formula>LEFT(A21,LEN("Exceptional"))="Exceptional"</formula>
    </cfRule>
    <cfRule type="beginsWith" dxfId="3511" priority="1100" stopIfTrue="1" operator="beginsWith" text="Professional">
      <formula>LEFT(A21,LEN("Professional"))="Professional"</formula>
    </cfRule>
    <cfRule type="beginsWith" dxfId="3510" priority="1101" stopIfTrue="1" operator="beginsWith" text="Advanced">
      <formula>LEFT(A21,LEN("Advanced"))="Advanced"</formula>
    </cfRule>
    <cfRule type="beginsWith" dxfId="3509" priority="1102" stopIfTrue="1" operator="beginsWith" text="Intermediate">
      <formula>LEFT(A21,LEN("Intermediate"))="Intermediate"</formula>
    </cfRule>
    <cfRule type="beginsWith" dxfId="3508" priority="1103" stopIfTrue="1" operator="beginsWith" text="Basic">
      <formula>LEFT(A21,LEN("Basic"))="Basic"</formula>
    </cfRule>
    <cfRule type="beginsWith" dxfId="3507" priority="1104" stopIfTrue="1" operator="beginsWith" text="Required">
      <formula>LEFT(A21,LEN("Required"))="Required"</formula>
    </cfRule>
    <cfRule type="notContainsBlanks" dxfId="3506" priority="1105" stopIfTrue="1">
      <formula>LEN(TRIM(A21))&gt;0</formula>
    </cfRule>
  </conditionalFormatting>
  <conditionalFormatting sqref="E12">
    <cfRule type="beginsWith" dxfId="3505" priority="1091" stopIfTrue="1" operator="beginsWith" text="Not Applicable">
      <formula>LEFT(E12,LEN("Not Applicable"))="Not Applicable"</formula>
    </cfRule>
    <cfRule type="beginsWith" dxfId="3504" priority="1092" stopIfTrue="1" operator="beginsWith" text="Waived">
      <formula>LEFT(E12,LEN("Waived"))="Waived"</formula>
    </cfRule>
    <cfRule type="beginsWith" dxfId="3503" priority="1093" stopIfTrue="1" operator="beginsWith" text="Pre-Passed">
      <formula>LEFT(E12,LEN("Pre-Passed"))="Pre-Passed"</formula>
    </cfRule>
    <cfRule type="beginsWith" dxfId="3502" priority="1094" stopIfTrue="1" operator="beginsWith" text="Completed">
      <formula>LEFT(E12,LEN("Completed"))="Completed"</formula>
    </cfRule>
    <cfRule type="beginsWith" dxfId="3501" priority="1095" stopIfTrue="1" operator="beginsWith" text="Partial">
      <formula>LEFT(E12,LEN("Partial"))="Partial"</formula>
    </cfRule>
    <cfRule type="beginsWith" dxfId="3500" priority="1096" stopIfTrue="1" operator="beginsWith" text="Missing">
      <formula>LEFT(E12,LEN("Missing"))="Missing"</formula>
    </cfRule>
    <cfRule type="beginsWith" dxfId="3499" priority="1097" stopIfTrue="1" operator="beginsWith" text="Untested">
      <formula>LEFT(E12,LEN("Untested"))="Untested"</formula>
    </cfRule>
    <cfRule type="notContainsBlanks" dxfId="3498" priority="1098" stopIfTrue="1">
      <formula>LEN(TRIM(E12))&gt;0</formula>
    </cfRule>
  </conditionalFormatting>
  <conditionalFormatting sqref="E20 E22:E33">
    <cfRule type="beginsWith" dxfId="3497" priority="1068" stopIfTrue="1" operator="beginsWith" text="Not Applicable">
      <formula>LEFT(E20,LEN("Not Applicable"))="Not Applicable"</formula>
    </cfRule>
    <cfRule type="beginsWith" dxfId="3496" priority="1069" stopIfTrue="1" operator="beginsWith" text="Waived">
      <formula>LEFT(E20,LEN("Waived"))="Waived"</formula>
    </cfRule>
    <cfRule type="beginsWith" dxfId="3495" priority="1070" stopIfTrue="1" operator="beginsWith" text="Pre-Passed">
      <formula>LEFT(E20,LEN("Pre-Passed"))="Pre-Passed"</formula>
    </cfRule>
    <cfRule type="beginsWith" dxfId="3494" priority="1071" stopIfTrue="1" operator="beginsWith" text="Completed">
      <formula>LEFT(E20,LEN("Completed"))="Completed"</formula>
    </cfRule>
    <cfRule type="beginsWith" dxfId="3493" priority="1072" stopIfTrue="1" operator="beginsWith" text="Partial">
      <formula>LEFT(E20,LEN("Partial"))="Partial"</formula>
    </cfRule>
    <cfRule type="beginsWith" dxfId="3492" priority="1073" stopIfTrue="1" operator="beginsWith" text="Missing">
      <formula>LEFT(E20,LEN("Missing"))="Missing"</formula>
    </cfRule>
    <cfRule type="beginsWith" dxfId="3491" priority="1074" stopIfTrue="1" operator="beginsWith" text="Untested">
      <formula>LEFT(E20,LEN("Untested"))="Untested"</formula>
    </cfRule>
    <cfRule type="notContainsBlanks" dxfId="3490" priority="1075" stopIfTrue="1">
      <formula>LEN(TRIM(E20))&gt;0</formula>
    </cfRule>
  </conditionalFormatting>
  <conditionalFormatting sqref="A20">
    <cfRule type="beginsWith" dxfId="3489" priority="1045" stopIfTrue="1" operator="beginsWith" text="Exceptional">
      <formula>LEFT(A20,LEN("Exceptional"))="Exceptional"</formula>
    </cfRule>
    <cfRule type="beginsWith" dxfId="3488" priority="1046" stopIfTrue="1" operator="beginsWith" text="Professional">
      <formula>LEFT(A20,LEN("Professional"))="Professional"</formula>
    </cfRule>
    <cfRule type="beginsWith" dxfId="3487" priority="1047" stopIfTrue="1" operator="beginsWith" text="Advanced">
      <formula>LEFT(A20,LEN("Advanced"))="Advanced"</formula>
    </cfRule>
    <cfRule type="beginsWith" dxfId="3486" priority="1048" stopIfTrue="1" operator="beginsWith" text="Intermediate">
      <formula>LEFT(A20,LEN("Intermediate"))="Intermediate"</formula>
    </cfRule>
    <cfRule type="beginsWith" dxfId="3485" priority="1049" stopIfTrue="1" operator="beginsWith" text="Basic">
      <formula>LEFT(A20,LEN("Basic"))="Basic"</formula>
    </cfRule>
    <cfRule type="beginsWith" dxfId="3484" priority="1050" stopIfTrue="1" operator="beginsWith" text="Required">
      <formula>LEFT(A20,LEN("Required"))="Required"</formula>
    </cfRule>
    <cfRule type="notContainsBlanks" dxfId="3483" priority="1051" stopIfTrue="1">
      <formula>LEN(TRIM(A20))&gt;0</formula>
    </cfRule>
  </conditionalFormatting>
  <conditionalFormatting sqref="E21">
    <cfRule type="beginsWith" dxfId="3482" priority="1037" stopIfTrue="1" operator="beginsWith" text="Not Applicable">
      <formula>LEFT(E21,LEN("Not Applicable"))="Not Applicable"</formula>
    </cfRule>
    <cfRule type="beginsWith" dxfId="3481" priority="1038" stopIfTrue="1" operator="beginsWith" text="Waived">
      <formula>LEFT(E21,LEN("Waived"))="Waived"</formula>
    </cfRule>
    <cfRule type="beginsWith" dxfId="3480" priority="1039" stopIfTrue="1" operator="beginsWith" text="Pre-Passed">
      <formula>LEFT(E21,LEN("Pre-Passed"))="Pre-Passed"</formula>
    </cfRule>
    <cfRule type="beginsWith" dxfId="3479" priority="1040" stopIfTrue="1" operator="beginsWith" text="Completed">
      <formula>LEFT(E21,LEN("Completed"))="Completed"</formula>
    </cfRule>
    <cfRule type="beginsWith" dxfId="3478" priority="1041" stopIfTrue="1" operator="beginsWith" text="Partial">
      <formula>LEFT(E21,LEN("Partial"))="Partial"</formula>
    </cfRule>
    <cfRule type="beginsWith" dxfId="3477" priority="1042" stopIfTrue="1" operator="beginsWith" text="Missing">
      <formula>LEFT(E21,LEN("Missing"))="Missing"</formula>
    </cfRule>
    <cfRule type="beginsWith" dxfId="3476" priority="1043" stopIfTrue="1" operator="beginsWith" text="Untested">
      <formula>LEFT(E21,LEN("Untested"))="Untested"</formula>
    </cfRule>
    <cfRule type="notContainsBlanks" dxfId="3475" priority="1044" stopIfTrue="1">
      <formula>LEN(TRIM(E21))&gt;0</formula>
    </cfRule>
  </conditionalFormatting>
  <conditionalFormatting sqref="A33">
    <cfRule type="beginsWith" dxfId="3474" priority="1022" stopIfTrue="1" operator="beginsWith" text="Exceptional">
      <formula>LEFT(A33,LEN("Exceptional"))="Exceptional"</formula>
    </cfRule>
    <cfRule type="beginsWith" dxfId="3473" priority="1023" stopIfTrue="1" operator="beginsWith" text="Professional">
      <formula>LEFT(A33,LEN("Professional"))="Professional"</formula>
    </cfRule>
    <cfRule type="beginsWith" dxfId="3472" priority="1024" stopIfTrue="1" operator="beginsWith" text="Advanced">
      <formula>LEFT(A33,LEN("Advanced"))="Advanced"</formula>
    </cfRule>
    <cfRule type="beginsWith" dxfId="3471" priority="1025" stopIfTrue="1" operator="beginsWith" text="Intermediate">
      <formula>LEFT(A33,LEN("Intermediate"))="Intermediate"</formula>
    </cfRule>
    <cfRule type="beginsWith" dxfId="3470" priority="1026" stopIfTrue="1" operator="beginsWith" text="Basic">
      <formula>LEFT(A33,LEN("Basic"))="Basic"</formula>
    </cfRule>
    <cfRule type="beginsWith" dxfId="3469" priority="1027" stopIfTrue="1" operator="beginsWith" text="Required">
      <formula>LEFT(A33,LEN("Required"))="Required"</formula>
    </cfRule>
    <cfRule type="notContainsBlanks" dxfId="3468" priority="1028" stopIfTrue="1">
      <formula>LEN(TRIM(A33))&gt;0</formula>
    </cfRule>
  </conditionalFormatting>
  <conditionalFormatting sqref="E19">
    <cfRule type="beginsWith" dxfId="3467" priority="1014" stopIfTrue="1" operator="beginsWith" text="Not Applicable">
      <formula>LEFT(E19,LEN("Not Applicable"))="Not Applicable"</formula>
    </cfRule>
    <cfRule type="beginsWith" dxfId="3466" priority="1015" stopIfTrue="1" operator="beginsWith" text="Waived">
      <formula>LEFT(E19,LEN("Waived"))="Waived"</formula>
    </cfRule>
    <cfRule type="beginsWith" dxfId="3465" priority="1016" stopIfTrue="1" operator="beginsWith" text="Pre-Passed">
      <formula>LEFT(E19,LEN("Pre-Passed"))="Pre-Passed"</formula>
    </cfRule>
    <cfRule type="beginsWith" dxfId="3464" priority="1017" stopIfTrue="1" operator="beginsWith" text="Completed">
      <formula>LEFT(E19,LEN("Completed"))="Completed"</formula>
    </cfRule>
    <cfRule type="beginsWith" dxfId="3463" priority="1018" stopIfTrue="1" operator="beginsWith" text="Partial">
      <formula>LEFT(E19,LEN("Partial"))="Partial"</formula>
    </cfRule>
    <cfRule type="beginsWith" dxfId="3462" priority="1019" stopIfTrue="1" operator="beginsWith" text="Missing">
      <formula>LEFT(E19,LEN("Missing"))="Missing"</formula>
    </cfRule>
    <cfRule type="beginsWith" dxfId="3461" priority="1020" stopIfTrue="1" operator="beginsWith" text="Untested">
      <formula>LEFT(E19,LEN("Untested"))="Untested"</formula>
    </cfRule>
    <cfRule type="notContainsBlanks" dxfId="3460" priority="1021" stopIfTrue="1">
      <formula>LEN(TRIM(E19))&gt;0</formula>
    </cfRule>
  </conditionalFormatting>
  <conditionalFormatting sqref="A28">
    <cfRule type="beginsWith" dxfId="3459" priority="999" stopIfTrue="1" operator="beginsWith" text="Exceptional">
      <formula>LEFT(A28,LEN("Exceptional"))="Exceptional"</formula>
    </cfRule>
    <cfRule type="beginsWith" dxfId="3458" priority="1000" stopIfTrue="1" operator="beginsWith" text="Professional">
      <formula>LEFT(A28,LEN("Professional"))="Professional"</formula>
    </cfRule>
    <cfRule type="beginsWith" dxfId="3457" priority="1001" stopIfTrue="1" operator="beginsWith" text="Advanced">
      <formula>LEFT(A28,LEN("Advanced"))="Advanced"</formula>
    </cfRule>
    <cfRule type="beginsWith" dxfId="3456" priority="1002" stopIfTrue="1" operator="beginsWith" text="Intermediate">
      <formula>LEFT(A28,LEN("Intermediate"))="Intermediate"</formula>
    </cfRule>
    <cfRule type="beginsWith" dxfId="3455" priority="1003" stopIfTrue="1" operator="beginsWith" text="Basic">
      <formula>LEFT(A28,LEN("Basic"))="Basic"</formula>
    </cfRule>
    <cfRule type="beginsWith" dxfId="3454" priority="1004" stopIfTrue="1" operator="beginsWith" text="Required">
      <formula>LEFT(A28,LEN("Required"))="Required"</formula>
    </cfRule>
    <cfRule type="notContainsBlanks" dxfId="3453" priority="1005" stopIfTrue="1">
      <formula>LEN(TRIM(A28))&gt;0</formula>
    </cfRule>
  </conditionalFormatting>
  <conditionalFormatting sqref="A31">
    <cfRule type="beginsWith" dxfId="3452" priority="984" stopIfTrue="1" operator="beginsWith" text="Exceptional">
      <formula>LEFT(A31,LEN("Exceptional"))="Exceptional"</formula>
    </cfRule>
    <cfRule type="beginsWith" dxfId="3451" priority="985" stopIfTrue="1" operator="beginsWith" text="Professional">
      <formula>LEFT(A31,LEN("Professional"))="Professional"</formula>
    </cfRule>
    <cfRule type="beginsWith" dxfId="3450" priority="986" stopIfTrue="1" operator="beginsWith" text="Advanced">
      <formula>LEFT(A31,LEN("Advanced"))="Advanced"</formula>
    </cfRule>
    <cfRule type="beginsWith" dxfId="3449" priority="987" stopIfTrue="1" operator="beginsWith" text="Intermediate">
      <formula>LEFT(A31,LEN("Intermediate"))="Intermediate"</formula>
    </cfRule>
    <cfRule type="beginsWith" dxfId="3448" priority="988" stopIfTrue="1" operator="beginsWith" text="Basic">
      <formula>LEFT(A31,LEN("Basic"))="Basic"</formula>
    </cfRule>
    <cfRule type="beginsWith" dxfId="3447" priority="989" stopIfTrue="1" operator="beginsWith" text="Required">
      <formula>LEFT(A31,LEN("Required"))="Required"</formula>
    </cfRule>
    <cfRule type="notContainsBlanks" dxfId="3446" priority="990" stopIfTrue="1">
      <formula>LEN(TRIM(A31))&gt;0</formula>
    </cfRule>
  </conditionalFormatting>
  <conditionalFormatting sqref="A26">
    <cfRule type="beginsWith" dxfId="3445" priority="969" stopIfTrue="1" operator="beginsWith" text="Exceptional">
      <formula>LEFT(A26,LEN("Exceptional"))="Exceptional"</formula>
    </cfRule>
    <cfRule type="beginsWith" dxfId="3444" priority="970" stopIfTrue="1" operator="beginsWith" text="Professional">
      <formula>LEFT(A26,LEN("Professional"))="Professional"</formula>
    </cfRule>
    <cfRule type="beginsWith" dxfId="3443" priority="971" stopIfTrue="1" operator="beginsWith" text="Advanced">
      <formula>LEFT(A26,LEN("Advanced"))="Advanced"</formula>
    </cfRule>
    <cfRule type="beginsWith" dxfId="3442" priority="972" stopIfTrue="1" operator="beginsWith" text="Intermediate">
      <formula>LEFT(A26,LEN("Intermediate"))="Intermediate"</formula>
    </cfRule>
    <cfRule type="beginsWith" dxfId="3441" priority="973" stopIfTrue="1" operator="beginsWith" text="Basic">
      <formula>LEFT(A26,LEN("Basic"))="Basic"</formula>
    </cfRule>
    <cfRule type="beginsWith" dxfId="3440" priority="974" stopIfTrue="1" operator="beginsWith" text="Required">
      <formula>LEFT(A26,LEN("Required"))="Required"</formula>
    </cfRule>
    <cfRule type="notContainsBlanks" dxfId="3439" priority="975" stopIfTrue="1">
      <formula>LEN(TRIM(A26))&gt;0</formula>
    </cfRule>
  </conditionalFormatting>
  <conditionalFormatting sqref="F26">
    <cfRule type="beginsWith" dxfId="3438" priority="961" stopIfTrue="1" operator="beginsWith" text="Not Applicable">
      <formula>LEFT(F26,LEN("Not Applicable"))="Not Applicable"</formula>
    </cfRule>
    <cfRule type="beginsWith" dxfId="3437" priority="962" stopIfTrue="1" operator="beginsWith" text="Waived">
      <formula>LEFT(F26,LEN("Waived"))="Waived"</formula>
    </cfRule>
    <cfRule type="beginsWith" dxfId="3436" priority="963" stopIfTrue="1" operator="beginsWith" text="Pre-Passed">
      <formula>LEFT(F26,LEN("Pre-Passed"))="Pre-Passed"</formula>
    </cfRule>
    <cfRule type="beginsWith" dxfId="3435" priority="964" stopIfTrue="1" operator="beginsWith" text="Completed">
      <formula>LEFT(F26,LEN("Completed"))="Completed"</formula>
    </cfRule>
    <cfRule type="beginsWith" dxfId="3434" priority="965" stopIfTrue="1" operator="beginsWith" text="Partial">
      <formula>LEFT(F26,LEN("Partial"))="Partial"</formula>
    </cfRule>
    <cfRule type="beginsWith" dxfId="3433" priority="966" stopIfTrue="1" operator="beginsWith" text="Missing">
      <formula>LEFT(F26,LEN("Missing"))="Missing"</formula>
    </cfRule>
    <cfRule type="beginsWith" dxfId="3432" priority="967" stopIfTrue="1" operator="beginsWith" text="Untested">
      <formula>LEFT(F26,LEN("Untested"))="Untested"</formula>
    </cfRule>
    <cfRule type="notContainsBlanks" dxfId="3431" priority="968" stopIfTrue="1">
      <formula>LEN(TRIM(F26))&gt;0</formula>
    </cfRule>
  </conditionalFormatting>
  <conditionalFormatting sqref="A30">
    <cfRule type="beginsWith" dxfId="3430" priority="954" stopIfTrue="1" operator="beginsWith" text="Exceptional">
      <formula>LEFT(A30,LEN("Exceptional"))="Exceptional"</formula>
    </cfRule>
    <cfRule type="beginsWith" dxfId="3429" priority="955" stopIfTrue="1" operator="beginsWith" text="Professional">
      <formula>LEFT(A30,LEN("Professional"))="Professional"</formula>
    </cfRule>
    <cfRule type="beginsWith" dxfId="3428" priority="956" stopIfTrue="1" operator="beginsWith" text="Advanced">
      <formula>LEFT(A30,LEN("Advanced"))="Advanced"</formula>
    </cfRule>
    <cfRule type="beginsWith" dxfId="3427" priority="957" stopIfTrue="1" operator="beginsWith" text="Intermediate">
      <formula>LEFT(A30,LEN("Intermediate"))="Intermediate"</formula>
    </cfRule>
    <cfRule type="beginsWith" dxfId="3426" priority="958" stopIfTrue="1" operator="beginsWith" text="Basic">
      <formula>LEFT(A30,LEN("Basic"))="Basic"</formula>
    </cfRule>
    <cfRule type="beginsWith" dxfId="3425" priority="959" stopIfTrue="1" operator="beginsWith" text="Required">
      <formula>LEFT(A30,LEN("Required"))="Required"</formula>
    </cfRule>
    <cfRule type="notContainsBlanks" dxfId="3424" priority="960" stopIfTrue="1">
      <formula>LEN(TRIM(A30))&gt;0</formula>
    </cfRule>
  </conditionalFormatting>
  <conditionalFormatting sqref="A24">
    <cfRule type="beginsWith" dxfId="3423" priority="939" stopIfTrue="1" operator="beginsWith" text="Exceptional">
      <formula>LEFT(A24,LEN("Exceptional"))="Exceptional"</formula>
    </cfRule>
    <cfRule type="beginsWith" dxfId="3422" priority="940" stopIfTrue="1" operator="beginsWith" text="Professional">
      <formula>LEFT(A24,LEN("Professional"))="Professional"</formula>
    </cfRule>
    <cfRule type="beginsWith" dxfId="3421" priority="941" stopIfTrue="1" operator="beginsWith" text="Advanced">
      <formula>LEFT(A24,LEN("Advanced"))="Advanced"</formula>
    </cfRule>
    <cfRule type="beginsWith" dxfId="3420" priority="942" stopIfTrue="1" operator="beginsWith" text="Intermediate">
      <formula>LEFT(A24,LEN("Intermediate"))="Intermediate"</formula>
    </cfRule>
    <cfRule type="beginsWith" dxfId="3419" priority="943" stopIfTrue="1" operator="beginsWith" text="Basic">
      <formula>LEFT(A24,LEN("Basic"))="Basic"</formula>
    </cfRule>
    <cfRule type="beginsWith" dxfId="3418" priority="944" stopIfTrue="1" operator="beginsWith" text="Required">
      <formula>LEFT(A24,LEN("Required"))="Required"</formula>
    </cfRule>
    <cfRule type="notContainsBlanks" dxfId="3417" priority="945" stopIfTrue="1">
      <formula>LEN(TRIM(A24))&gt;0</formula>
    </cfRule>
  </conditionalFormatting>
  <conditionalFormatting sqref="E13:E18">
    <cfRule type="beginsWith" dxfId="3416" priority="899" stopIfTrue="1" operator="beginsWith" text="Not Applicable">
      <formula>LEFT(E13,LEN("Not Applicable"))="Not Applicable"</formula>
    </cfRule>
    <cfRule type="beginsWith" dxfId="3415" priority="900" stopIfTrue="1" operator="beginsWith" text="Waived">
      <formula>LEFT(E13,LEN("Waived"))="Waived"</formula>
    </cfRule>
    <cfRule type="beginsWith" dxfId="3414" priority="901" stopIfTrue="1" operator="beginsWith" text="Pre-Passed">
      <formula>LEFT(E13,LEN("Pre-Passed"))="Pre-Passed"</formula>
    </cfRule>
    <cfRule type="beginsWith" dxfId="3413" priority="902" stopIfTrue="1" operator="beginsWith" text="Completed">
      <formula>LEFT(E13,LEN("Completed"))="Completed"</formula>
    </cfRule>
    <cfRule type="beginsWith" dxfId="3412" priority="903" stopIfTrue="1" operator="beginsWith" text="Partial">
      <formula>LEFT(E13,LEN("Partial"))="Partial"</formula>
    </cfRule>
    <cfRule type="beginsWith" dxfId="3411" priority="904" stopIfTrue="1" operator="beginsWith" text="Missing">
      <formula>LEFT(E13,LEN("Missing"))="Missing"</formula>
    </cfRule>
    <cfRule type="beginsWith" dxfId="3410" priority="905" stopIfTrue="1" operator="beginsWith" text="Untested">
      <formula>LEFT(E13,LEN("Untested"))="Untested"</formula>
    </cfRule>
    <cfRule type="notContainsBlanks" dxfId="3409" priority="906" stopIfTrue="1">
      <formula>LEN(TRIM(E13))&gt;0</formula>
    </cfRule>
  </conditionalFormatting>
  <conditionalFormatting sqref="F12">
    <cfRule type="beginsWith" dxfId="3408" priority="875" stopIfTrue="1" operator="beginsWith" text="Not Applicable">
      <formula>LEFT(F12,LEN("Not Applicable"))="Not Applicable"</formula>
    </cfRule>
    <cfRule type="beginsWith" dxfId="3407" priority="876" stopIfTrue="1" operator="beginsWith" text="Waived">
      <formula>LEFT(F12,LEN("Waived"))="Waived"</formula>
    </cfRule>
    <cfRule type="beginsWith" dxfId="3406" priority="877" stopIfTrue="1" operator="beginsWith" text="Pre-Passed">
      <formula>LEFT(F12,LEN("Pre-Passed"))="Pre-Passed"</formula>
    </cfRule>
    <cfRule type="beginsWith" dxfId="3405" priority="878" stopIfTrue="1" operator="beginsWith" text="Completed">
      <formula>LEFT(F12,LEN("Completed"))="Completed"</formula>
    </cfRule>
    <cfRule type="beginsWith" dxfId="3404" priority="879" stopIfTrue="1" operator="beginsWith" text="Partial">
      <formula>LEFT(F12,LEN("Partial"))="Partial"</formula>
    </cfRule>
    <cfRule type="beginsWith" dxfId="3403" priority="880" stopIfTrue="1" operator="beginsWith" text="Missing">
      <formula>LEFT(F12,LEN("Missing"))="Missing"</formula>
    </cfRule>
    <cfRule type="beginsWith" dxfId="3402" priority="881" stopIfTrue="1" operator="beginsWith" text="Untested">
      <formula>LEFT(F12,LEN("Untested"))="Untested"</formula>
    </cfRule>
    <cfRule type="notContainsBlanks" dxfId="3401" priority="882" stopIfTrue="1">
      <formula>LEN(TRIM(F12))&gt;0</formula>
    </cfRule>
  </conditionalFormatting>
  <conditionalFormatting sqref="F19">
    <cfRule type="beginsWith" dxfId="3400" priority="867" stopIfTrue="1" operator="beginsWith" text="Not Applicable">
      <formula>LEFT(F19,LEN("Not Applicable"))="Not Applicable"</formula>
    </cfRule>
    <cfRule type="beginsWith" dxfId="3399" priority="868" stopIfTrue="1" operator="beginsWith" text="Waived">
      <formula>LEFT(F19,LEN("Waived"))="Waived"</formula>
    </cfRule>
    <cfRule type="beginsWith" dxfId="3398" priority="869" stopIfTrue="1" operator="beginsWith" text="Pre-Passed">
      <formula>LEFT(F19,LEN("Pre-Passed"))="Pre-Passed"</formula>
    </cfRule>
    <cfRule type="beginsWith" dxfId="3397" priority="870" stopIfTrue="1" operator="beginsWith" text="Completed">
      <formula>LEFT(F19,LEN("Completed"))="Completed"</formula>
    </cfRule>
    <cfRule type="beginsWith" dxfId="3396" priority="871" stopIfTrue="1" operator="beginsWith" text="Partial">
      <formula>LEFT(F19,LEN("Partial"))="Partial"</formula>
    </cfRule>
    <cfRule type="beginsWith" dxfId="3395" priority="872" stopIfTrue="1" operator="beginsWith" text="Missing">
      <formula>LEFT(F19,LEN("Missing"))="Missing"</formula>
    </cfRule>
    <cfRule type="beginsWith" dxfId="3394" priority="873" stopIfTrue="1" operator="beginsWith" text="Untested">
      <formula>LEFT(F19,LEN("Untested"))="Untested"</formula>
    </cfRule>
    <cfRule type="notContainsBlanks" dxfId="3393" priority="874" stopIfTrue="1">
      <formula>LEN(TRIM(F19))&gt;0</formula>
    </cfRule>
  </conditionalFormatting>
  <conditionalFormatting sqref="A13">
    <cfRule type="beginsWith" dxfId="3392" priority="860" stopIfTrue="1" operator="beginsWith" text="Exceptional">
      <formula>LEFT(A13,LEN("Exceptional"))="Exceptional"</formula>
    </cfRule>
    <cfRule type="beginsWith" dxfId="3391" priority="861" stopIfTrue="1" operator="beginsWith" text="Professional">
      <formula>LEFT(A13,LEN("Professional"))="Professional"</formula>
    </cfRule>
    <cfRule type="beginsWith" dxfId="3390" priority="862" stopIfTrue="1" operator="beginsWith" text="Advanced">
      <formula>LEFT(A13,LEN("Advanced"))="Advanced"</formula>
    </cfRule>
    <cfRule type="beginsWith" dxfId="3389" priority="863" stopIfTrue="1" operator="beginsWith" text="Intermediate">
      <formula>LEFT(A13,LEN("Intermediate"))="Intermediate"</formula>
    </cfRule>
    <cfRule type="beginsWith" dxfId="3388" priority="864" stopIfTrue="1" operator="beginsWith" text="Basic">
      <formula>LEFT(A13,LEN("Basic"))="Basic"</formula>
    </cfRule>
    <cfRule type="beginsWith" dxfId="3387" priority="865" stopIfTrue="1" operator="beginsWith" text="Required">
      <formula>LEFT(A13,LEN("Required"))="Required"</formula>
    </cfRule>
    <cfRule type="notContainsBlanks" dxfId="3386" priority="866" stopIfTrue="1">
      <formula>LEN(TRIM(A13))&gt;0</formula>
    </cfRule>
  </conditionalFormatting>
  <conditionalFormatting sqref="A15">
    <cfRule type="beginsWith" dxfId="3385" priority="846" stopIfTrue="1" operator="beginsWith" text="Exceptional">
      <formula>LEFT(A15,LEN("Exceptional"))="Exceptional"</formula>
    </cfRule>
    <cfRule type="beginsWith" dxfId="3384" priority="847" stopIfTrue="1" operator="beginsWith" text="Professional">
      <formula>LEFT(A15,LEN("Professional"))="Professional"</formula>
    </cfRule>
    <cfRule type="beginsWith" dxfId="3383" priority="848" stopIfTrue="1" operator="beginsWith" text="Advanced">
      <formula>LEFT(A15,LEN("Advanced"))="Advanced"</formula>
    </cfRule>
    <cfRule type="beginsWith" dxfId="3382" priority="849" stopIfTrue="1" operator="beginsWith" text="Intermediate">
      <formula>LEFT(A15,LEN("Intermediate"))="Intermediate"</formula>
    </cfRule>
    <cfRule type="beginsWith" dxfId="3381" priority="850" stopIfTrue="1" operator="beginsWith" text="Basic">
      <formula>LEFT(A15,LEN("Basic"))="Basic"</formula>
    </cfRule>
    <cfRule type="beginsWith" dxfId="3380" priority="851" stopIfTrue="1" operator="beginsWith" text="Required">
      <formula>LEFT(A15,LEN("Required"))="Required"</formula>
    </cfRule>
    <cfRule type="notContainsBlanks" dxfId="3379" priority="852" stopIfTrue="1">
      <formula>LEN(TRIM(A15))&gt;0</formula>
    </cfRule>
  </conditionalFormatting>
  <conditionalFormatting sqref="A16:A17">
    <cfRule type="beginsWith" dxfId="3378" priority="839" stopIfTrue="1" operator="beginsWith" text="Exceptional">
      <formula>LEFT(A16,LEN("Exceptional"))="Exceptional"</formula>
    </cfRule>
    <cfRule type="beginsWith" dxfId="3377" priority="840" stopIfTrue="1" operator="beginsWith" text="Professional">
      <formula>LEFT(A16,LEN("Professional"))="Professional"</formula>
    </cfRule>
    <cfRule type="beginsWith" dxfId="3376" priority="841" stopIfTrue="1" operator="beginsWith" text="Advanced">
      <formula>LEFT(A16,LEN("Advanced"))="Advanced"</formula>
    </cfRule>
    <cfRule type="beginsWith" dxfId="3375" priority="842" stopIfTrue="1" operator="beginsWith" text="Intermediate">
      <formula>LEFT(A16,LEN("Intermediate"))="Intermediate"</formula>
    </cfRule>
    <cfRule type="beginsWith" dxfId="3374" priority="843" stopIfTrue="1" operator="beginsWith" text="Basic">
      <formula>LEFT(A16,LEN("Basic"))="Basic"</formula>
    </cfRule>
    <cfRule type="beginsWith" dxfId="3373" priority="844" stopIfTrue="1" operator="beginsWith" text="Required">
      <formula>LEFT(A16,LEN("Required"))="Required"</formula>
    </cfRule>
    <cfRule type="notContainsBlanks" dxfId="3372" priority="845" stopIfTrue="1">
      <formula>LEN(TRIM(A16))&gt;0</formula>
    </cfRule>
  </conditionalFormatting>
  <conditionalFormatting sqref="A18">
    <cfRule type="beginsWith" dxfId="3371" priority="832" stopIfTrue="1" operator="beginsWith" text="Exceptional">
      <formula>LEFT(A18,LEN("Exceptional"))="Exceptional"</formula>
    </cfRule>
    <cfRule type="beginsWith" dxfId="3370" priority="833" stopIfTrue="1" operator="beginsWith" text="Professional">
      <formula>LEFT(A18,LEN("Professional"))="Professional"</formula>
    </cfRule>
    <cfRule type="beginsWith" dxfId="3369" priority="834" stopIfTrue="1" operator="beginsWith" text="Advanced">
      <formula>LEFT(A18,LEN("Advanced"))="Advanced"</formula>
    </cfRule>
    <cfRule type="beginsWith" dxfId="3368" priority="835" stopIfTrue="1" operator="beginsWith" text="Intermediate">
      <formula>LEFT(A18,LEN("Intermediate"))="Intermediate"</formula>
    </cfRule>
    <cfRule type="beginsWith" dxfId="3367" priority="836" stopIfTrue="1" operator="beginsWith" text="Basic">
      <formula>LEFT(A18,LEN("Basic"))="Basic"</formula>
    </cfRule>
    <cfRule type="beginsWith" dxfId="3366" priority="837" stopIfTrue="1" operator="beginsWith" text="Required">
      <formula>LEFT(A18,LEN("Required"))="Required"</formula>
    </cfRule>
    <cfRule type="notContainsBlanks" dxfId="3365" priority="838" stopIfTrue="1">
      <formula>LEN(TRIM(A18))&gt;0</formula>
    </cfRule>
  </conditionalFormatting>
  <conditionalFormatting sqref="E35">
    <cfRule type="beginsWith" dxfId="3364" priority="824" stopIfTrue="1" operator="beginsWith" text="Not Applicable">
      <formula>LEFT(E35,LEN("Not Applicable"))="Not Applicable"</formula>
    </cfRule>
    <cfRule type="beginsWith" dxfId="3363" priority="825" stopIfTrue="1" operator="beginsWith" text="Waived">
      <formula>LEFT(E35,LEN("Waived"))="Waived"</formula>
    </cfRule>
    <cfRule type="beginsWith" dxfId="3362" priority="826" stopIfTrue="1" operator="beginsWith" text="Pre-Passed">
      <formula>LEFT(E35,LEN("Pre-Passed"))="Pre-Passed"</formula>
    </cfRule>
    <cfRule type="beginsWith" dxfId="3361" priority="827" stopIfTrue="1" operator="beginsWith" text="Completed">
      <formula>LEFT(E35,LEN("Completed"))="Completed"</formula>
    </cfRule>
    <cfRule type="beginsWith" dxfId="3360" priority="828" stopIfTrue="1" operator="beginsWith" text="Partial">
      <formula>LEFT(E35,LEN("Partial"))="Partial"</formula>
    </cfRule>
    <cfRule type="beginsWith" dxfId="3359" priority="829" stopIfTrue="1" operator="beginsWith" text="Missing">
      <formula>LEFT(E35,LEN("Missing"))="Missing"</formula>
    </cfRule>
    <cfRule type="beginsWith" dxfId="3358" priority="830" stopIfTrue="1" operator="beginsWith" text="Untested">
      <formula>LEFT(E35,LEN("Untested"))="Untested"</formula>
    </cfRule>
    <cfRule type="notContainsBlanks" dxfId="3357" priority="831" stopIfTrue="1">
      <formula>LEN(TRIM(E35))&gt;0</formula>
    </cfRule>
  </conditionalFormatting>
  <conditionalFormatting sqref="A35">
    <cfRule type="beginsWith" dxfId="3356" priority="817" stopIfTrue="1" operator="beginsWith" text="Exceptional">
      <formula>LEFT(A35,LEN("Exceptional"))="Exceptional"</formula>
    </cfRule>
    <cfRule type="beginsWith" dxfId="3355" priority="818" stopIfTrue="1" operator="beginsWith" text="Professional">
      <formula>LEFT(A35,LEN("Professional"))="Professional"</formula>
    </cfRule>
    <cfRule type="beginsWith" dxfId="3354" priority="819" stopIfTrue="1" operator="beginsWith" text="Advanced">
      <formula>LEFT(A35,LEN("Advanced"))="Advanced"</formula>
    </cfRule>
    <cfRule type="beginsWith" dxfId="3353" priority="820" stopIfTrue="1" operator="beginsWith" text="Intermediate">
      <formula>LEFT(A35,LEN("Intermediate"))="Intermediate"</formula>
    </cfRule>
    <cfRule type="beginsWith" dxfId="3352" priority="821" stopIfTrue="1" operator="beginsWith" text="Basic">
      <formula>LEFT(A35,LEN("Basic"))="Basic"</formula>
    </cfRule>
    <cfRule type="beginsWith" dxfId="3351" priority="822" stopIfTrue="1" operator="beginsWith" text="Required">
      <formula>LEFT(A35,LEN("Required"))="Required"</formula>
    </cfRule>
    <cfRule type="notContainsBlanks" dxfId="3350" priority="823" stopIfTrue="1">
      <formula>LEN(TRIM(A35))&gt;0</formula>
    </cfRule>
  </conditionalFormatting>
  <conditionalFormatting sqref="A36">
    <cfRule type="beginsWith" dxfId="3349" priority="810" stopIfTrue="1" operator="beginsWith" text="Exceptional">
      <formula>LEFT(A36,LEN("Exceptional"))="Exceptional"</formula>
    </cfRule>
    <cfRule type="beginsWith" dxfId="3348" priority="811" stopIfTrue="1" operator="beginsWith" text="Professional">
      <formula>LEFT(A36,LEN("Professional"))="Professional"</formula>
    </cfRule>
    <cfRule type="beginsWith" dxfId="3347" priority="812" stopIfTrue="1" operator="beginsWith" text="Advanced">
      <formula>LEFT(A36,LEN("Advanced"))="Advanced"</formula>
    </cfRule>
    <cfRule type="beginsWith" dxfId="3346" priority="813" stopIfTrue="1" operator="beginsWith" text="Intermediate">
      <formula>LEFT(A36,LEN("Intermediate"))="Intermediate"</formula>
    </cfRule>
    <cfRule type="beginsWith" dxfId="3345" priority="814" stopIfTrue="1" operator="beginsWith" text="Basic">
      <formula>LEFT(A36,LEN("Basic"))="Basic"</formula>
    </cfRule>
    <cfRule type="beginsWith" dxfId="3344" priority="815" stopIfTrue="1" operator="beginsWith" text="Required">
      <formula>LEFT(A36,LEN("Required"))="Required"</formula>
    </cfRule>
    <cfRule type="notContainsBlanks" dxfId="3343" priority="816" stopIfTrue="1">
      <formula>LEN(TRIM(A36))&gt;0</formula>
    </cfRule>
  </conditionalFormatting>
  <conditionalFormatting sqref="A41">
    <cfRule type="beginsWith" dxfId="3342" priority="803" stopIfTrue="1" operator="beginsWith" text="Exceptional">
      <formula>LEFT(A41,LEN("Exceptional"))="Exceptional"</formula>
    </cfRule>
    <cfRule type="beginsWith" dxfId="3341" priority="804" stopIfTrue="1" operator="beginsWith" text="Professional">
      <formula>LEFT(A41,LEN("Professional"))="Professional"</formula>
    </cfRule>
    <cfRule type="beginsWith" dxfId="3340" priority="805" stopIfTrue="1" operator="beginsWith" text="Advanced">
      <formula>LEFT(A41,LEN("Advanced"))="Advanced"</formula>
    </cfRule>
    <cfRule type="beginsWith" dxfId="3339" priority="806" stopIfTrue="1" operator="beginsWith" text="Intermediate">
      <formula>LEFT(A41,LEN("Intermediate"))="Intermediate"</formula>
    </cfRule>
    <cfRule type="beginsWith" dxfId="3338" priority="807" stopIfTrue="1" operator="beginsWith" text="Basic">
      <formula>LEFT(A41,LEN("Basic"))="Basic"</formula>
    </cfRule>
    <cfRule type="beginsWith" dxfId="3337" priority="808" stopIfTrue="1" operator="beginsWith" text="Required">
      <formula>LEFT(A41,LEN("Required"))="Required"</formula>
    </cfRule>
    <cfRule type="notContainsBlanks" dxfId="3336" priority="809" stopIfTrue="1">
      <formula>LEN(TRIM(A41))&gt;0</formula>
    </cfRule>
  </conditionalFormatting>
  <conditionalFormatting sqref="A42">
    <cfRule type="beginsWith" dxfId="3335" priority="796" stopIfTrue="1" operator="beginsWith" text="Exceptional">
      <formula>LEFT(A42,LEN("Exceptional"))="Exceptional"</formula>
    </cfRule>
    <cfRule type="beginsWith" dxfId="3334" priority="797" stopIfTrue="1" operator="beginsWith" text="Professional">
      <formula>LEFT(A42,LEN("Professional"))="Professional"</formula>
    </cfRule>
    <cfRule type="beginsWith" dxfId="3333" priority="798" stopIfTrue="1" operator="beginsWith" text="Advanced">
      <formula>LEFT(A42,LEN("Advanced"))="Advanced"</formula>
    </cfRule>
    <cfRule type="beginsWith" dxfId="3332" priority="799" stopIfTrue="1" operator="beginsWith" text="Intermediate">
      <formula>LEFT(A42,LEN("Intermediate"))="Intermediate"</formula>
    </cfRule>
    <cfRule type="beginsWith" dxfId="3331" priority="800" stopIfTrue="1" operator="beginsWith" text="Basic">
      <formula>LEFT(A42,LEN("Basic"))="Basic"</formula>
    </cfRule>
    <cfRule type="beginsWith" dxfId="3330" priority="801" stopIfTrue="1" operator="beginsWith" text="Required">
      <formula>LEFT(A42,LEN("Required"))="Required"</formula>
    </cfRule>
    <cfRule type="notContainsBlanks" dxfId="3329" priority="802" stopIfTrue="1">
      <formula>LEN(TRIM(A42))&gt;0</formula>
    </cfRule>
  </conditionalFormatting>
  <conditionalFormatting sqref="A44">
    <cfRule type="beginsWith" dxfId="3328" priority="789" stopIfTrue="1" operator="beginsWith" text="Exceptional">
      <formula>LEFT(A44,LEN("Exceptional"))="Exceptional"</formula>
    </cfRule>
    <cfRule type="beginsWith" dxfId="3327" priority="790" stopIfTrue="1" operator="beginsWith" text="Professional">
      <formula>LEFT(A44,LEN("Professional"))="Professional"</formula>
    </cfRule>
    <cfRule type="beginsWith" dxfId="3326" priority="791" stopIfTrue="1" operator="beginsWith" text="Advanced">
      <formula>LEFT(A44,LEN("Advanced"))="Advanced"</formula>
    </cfRule>
    <cfRule type="beginsWith" dxfId="3325" priority="792" stopIfTrue="1" operator="beginsWith" text="Intermediate">
      <formula>LEFT(A44,LEN("Intermediate"))="Intermediate"</formula>
    </cfRule>
    <cfRule type="beginsWith" dxfId="3324" priority="793" stopIfTrue="1" operator="beginsWith" text="Basic">
      <formula>LEFT(A44,LEN("Basic"))="Basic"</formula>
    </cfRule>
    <cfRule type="beginsWith" dxfId="3323" priority="794" stopIfTrue="1" operator="beginsWith" text="Required">
      <formula>LEFT(A44,LEN("Required"))="Required"</formula>
    </cfRule>
    <cfRule type="notContainsBlanks" dxfId="3322" priority="795" stopIfTrue="1">
      <formula>LEN(TRIM(A44))&gt;0</formula>
    </cfRule>
  </conditionalFormatting>
  <conditionalFormatting sqref="A43">
    <cfRule type="beginsWith" dxfId="3321" priority="782" stopIfTrue="1" operator="beginsWith" text="Exceptional">
      <formula>LEFT(A43,LEN("Exceptional"))="Exceptional"</formula>
    </cfRule>
    <cfRule type="beginsWith" dxfId="3320" priority="783" stopIfTrue="1" operator="beginsWith" text="Professional">
      <formula>LEFT(A43,LEN("Professional"))="Professional"</formula>
    </cfRule>
    <cfRule type="beginsWith" dxfId="3319" priority="784" stopIfTrue="1" operator="beginsWith" text="Advanced">
      <formula>LEFT(A43,LEN("Advanced"))="Advanced"</formula>
    </cfRule>
    <cfRule type="beginsWith" dxfId="3318" priority="785" stopIfTrue="1" operator="beginsWith" text="Intermediate">
      <formula>LEFT(A43,LEN("Intermediate"))="Intermediate"</formula>
    </cfRule>
    <cfRule type="beginsWith" dxfId="3317" priority="786" stopIfTrue="1" operator="beginsWith" text="Basic">
      <formula>LEFT(A43,LEN("Basic"))="Basic"</formula>
    </cfRule>
    <cfRule type="beginsWith" dxfId="3316" priority="787" stopIfTrue="1" operator="beginsWith" text="Required">
      <formula>LEFT(A43,LEN("Required"))="Required"</formula>
    </cfRule>
    <cfRule type="notContainsBlanks" dxfId="3315" priority="788" stopIfTrue="1">
      <formula>LEN(TRIM(A43))&gt;0</formula>
    </cfRule>
  </conditionalFormatting>
  <conditionalFormatting sqref="A49">
    <cfRule type="beginsWith" dxfId="3314" priority="761" stopIfTrue="1" operator="beginsWith" text="Exceptional">
      <formula>LEFT(A49,LEN("Exceptional"))="Exceptional"</formula>
    </cfRule>
    <cfRule type="beginsWith" dxfId="3313" priority="762" stopIfTrue="1" operator="beginsWith" text="Professional">
      <formula>LEFT(A49,LEN("Professional"))="Professional"</formula>
    </cfRule>
    <cfRule type="beginsWith" dxfId="3312" priority="763" stopIfTrue="1" operator="beginsWith" text="Advanced">
      <formula>LEFT(A49,LEN("Advanced"))="Advanced"</formula>
    </cfRule>
    <cfRule type="beginsWith" dxfId="3311" priority="764" stopIfTrue="1" operator="beginsWith" text="Intermediate">
      <formula>LEFT(A49,LEN("Intermediate"))="Intermediate"</formula>
    </cfRule>
    <cfRule type="beginsWith" dxfId="3310" priority="765" stopIfTrue="1" operator="beginsWith" text="Basic">
      <formula>LEFT(A49,LEN("Basic"))="Basic"</formula>
    </cfRule>
    <cfRule type="beginsWith" dxfId="3309" priority="766" stopIfTrue="1" operator="beginsWith" text="Required">
      <formula>LEFT(A49,LEN("Required"))="Required"</formula>
    </cfRule>
    <cfRule type="notContainsBlanks" dxfId="3308" priority="767" stopIfTrue="1">
      <formula>LEN(TRIM(A49))&gt;0</formula>
    </cfRule>
  </conditionalFormatting>
  <conditionalFormatting sqref="A47">
    <cfRule type="beginsWith" dxfId="3307" priority="775" stopIfTrue="1" operator="beginsWith" text="Exceptional">
      <formula>LEFT(A47,LEN("Exceptional"))="Exceptional"</formula>
    </cfRule>
    <cfRule type="beginsWith" dxfId="3306" priority="776" stopIfTrue="1" operator="beginsWith" text="Professional">
      <formula>LEFT(A47,LEN("Professional"))="Professional"</formula>
    </cfRule>
    <cfRule type="beginsWith" dxfId="3305" priority="777" stopIfTrue="1" operator="beginsWith" text="Advanced">
      <formula>LEFT(A47,LEN("Advanced"))="Advanced"</formula>
    </cfRule>
    <cfRule type="beginsWith" dxfId="3304" priority="778" stopIfTrue="1" operator="beginsWith" text="Intermediate">
      <formula>LEFT(A47,LEN("Intermediate"))="Intermediate"</formula>
    </cfRule>
    <cfRule type="beginsWith" dxfId="3303" priority="779" stopIfTrue="1" operator="beginsWith" text="Basic">
      <formula>LEFT(A47,LEN("Basic"))="Basic"</formula>
    </cfRule>
    <cfRule type="beginsWith" dxfId="3302" priority="780" stopIfTrue="1" operator="beginsWith" text="Required">
      <formula>LEFT(A47,LEN("Required"))="Required"</formula>
    </cfRule>
    <cfRule type="notContainsBlanks" dxfId="3301" priority="781" stopIfTrue="1">
      <formula>LEN(TRIM(A47))&gt;0</formula>
    </cfRule>
  </conditionalFormatting>
  <conditionalFormatting sqref="A48">
    <cfRule type="beginsWith" dxfId="3300" priority="768" stopIfTrue="1" operator="beginsWith" text="Exceptional">
      <formula>LEFT(A48,LEN("Exceptional"))="Exceptional"</formula>
    </cfRule>
    <cfRule type="beginsWith" dxfId="3299" priority="769" stopIfTrue="1" operator="beginsWith" text="Professional">
      <formula>LEFT(A48,LEN("Professional"))="Professional"</formula>
    </cfRule>
    <cfRule type="beginsWith" dxfId="3298" priority="770" stopIfTrue="1" operator="beginsWith" text="Advanced">
      <formula>LEFT(A48,LEN("Advanced"))="Advanced"</formula>
    </cfRule>
    <cfRule type="beginsWith" dxfId="3297" priority="771" stopIfTrue="1" operator="beginsWith" text="Intermediate">
      <formula>LEFT(A48,LEN("Intermediate"))="Intermediate"</formula>
    </cfRule>
    <cfRule type="beginsWith" dxfId="3296" priority="772" stopIfTrue="1" operator="beginsWith" text="Basic">
      <formula>LEFT(A48,LEN("Basic"))="Basic"</formula>
    </cfRule>
    <cfRule type="beginsWith" dxfId="3295" priority="773" stopIfTrue="1" operator="beginsWith" text="Required">
      <formula>LEFT(A48,LEN("Required"))="Required"</formula>
    </cfRule>
    <cfRule type="notContainsBlanks" dxfId="3294" priority="774" stopIfTrue="1">
      <formula>LEN(TRIM(A48))&gt;0</formula>
    </cfRule>
  </conditionalFormatting>
  <conditionalFormatting sqref="A53">
    <cfRule type="beginsWith" dxfId="3293" priority="754" stopIfTrue="1" operator="beginsWith" text="Exceptional">
      <formula>LEFT(A53,LEN("Exceptional"))="Exceptional"</formula>
    </cfRule>
    <cfRule type="beginsWith" dxfId="3292" priority="755" stopIfTrue="1" operator="beginsWith" text="Professional">
      <formula>LEFT(A53,LEN("Professional"))="Professional"</formula>
    </cfRule>
    <cfRule type="beginsWith" dxfId="3291" priority="756" stopIfTrue="1" operator="beginsWith" text="Advanced">
      <formula>LEFT(A53,LEN("Advanced"))="Advanced"</formula>
    </cfRule>
    <cfRule type="beginsWith" dxfId="3290" priority="757" stopIfTrue="1" operator="beginsWith" text="Intermediate">
      <formula>LEFT(A53,LEN("Intermediate"))="Intermediate"</formula>
    </cfRule>
    <cfRule type="beginsWith" dxfId="3289" priority="758" stopIfTrue="1" operator="beginsWith" text="Basic">
      <formula>LEFT(A53,LEN("Basic"))="Basic"</formula>
    </cfRule>
    <cfRule type="beginsWith" dxfId="3288" priority="759" stopIfTrue="1" operator="beginsWith" text="Required">
      <formula>LEFT(A53,LEN("Required"))="Required"</formula>
    </cfRule>
    <cfRule type="notContainsBlanks" dxfId="3287" priority="760" stopIfTrue="1">
      <formula>LEN(TRIM(A53))&gt;0</formula>
    </cfRule>
  </conditionalFormatting>
  <conditionalFormatting sqref="A54">
    <cfRule type="beginsWith" dxfId="3286" priority="740" stopIfTrue="1" operator="beginsWith" text="Exceptional">
      <formula>LEFT(A54,LEN("Exceptional"))="Exceptional"</formula>
    </cfRule>
    <cfRule type="beginsWith" dxfId="3285" priority="741" stopIfTrue="1" operator="beginsWith" text="Professional">
      <formula>LEFT(A54,LEN("Professional"))="Professional"</formula>
    </cfRule>
    <cfRule type="beginsWith" dxfId="3284" priority="742" stopIfTrue="1" operator="beginsWith" text="Advanced">
      <formula>LEFT(A54,LEN("Advanced"))="Advanced"</formula>
    </cfRule>
    <cfRule type="beginsWith" dxfId="3283" priority="743" stopIfTrue="1" operator="beginsWith" text="Intermediate">
      <formula>LEFT(A54,LEN("Intermediate"))="Intermediate"</formula>
    </cfRule>
    <cfRule type="beginsWith" dxfId="3282" priority="744" stopIfTrue="1" operator="beginsWith" text="Basic">
      <formula>LEFT(A54,LEN("Basic"))="Basic"</formula>
    </cfRule>
    <cfRule type="beginsWith" dxfId="3281" priority="745" stopIfTrue="1" operator="beginsWith" text="Required">
      <formula>LEFT(A54,LEN("Required"))="Required"</formula>
    </cfRule>
    <cfRule type="notContainsBlanks" dxfId="3280" priority="746" stopIfTrue="1">
      <formula>LEN(TRIM(A54))&gt;0</formula>
    </cfRule>
  </conditionalFormatting>
  <conditionalFormatting sqref="A55">
    <cfRule type="beginsWith" dxfId="3279" priority="733" stopIfTrue="1" operator="beginsWith" text="Exceptional">
      <formula>LEFT(A55,LEN("Exceptional"))="Exceptional"</formula>
    </cfRule>
    <cfRule type="beginsWith" dxfId="3278" priority="734" stopIfTrue="1" operator="beginsWith" text="Professional">
      <formula>LEFT(A55,LEN("Professional"))="Professional"</formula>
    </cfRule>
    <cfRule type="beginsWith" dxfId="3277" priority="735" stopIfTrue="1" operator="beginsWith" text="Advanced">
      <formula>LEFT(A55,LEN("Advanced"))="Advanced"</formula>
    </cfRule>
    <cfRule type="beginsWith" dxfId="3276" priority="736" stopIfTrue="1" operator="beginsWith" text="Intermediate">
      <formula>LEFT(A55,LEN("Intermediate"))="Intermediate"</formula>
    </cfRule>
    <cfRule type="beginsWith" dxfId="3275" priority="737" stopIfTrue="1" operator="beginsWith" text="Basic">
      <formula>LEFT(A55,LEN("Basic"))="Basic"</formula>
    </cfRule>
    <cfRule type="beginsWith" dxfId="3274" priority="738" stopIfTrue="1" operator="beginsWith" text="Required">
      <formula>LEFT(A55,LEN("Required"))="Required"</formula>
    </cfRule>
    <cfRule type="notContainsBlanks" dxfId="3273" priority="739" stopIfTrue="1">
      <formula>LEN(TRIM(A55))&gt;0</formula>
    </cfRule>
  </conditionalFormatting>
  <conditionalFormatting sqref="A56">
    <cfRule type="beginsWith" dxfId="3272" priority="726" stopIfTrue="1" operator="beginsWith" text="Exceptional">
      <formula>LEFT(A56,LEN("Exceptional"))="Exceptional"</formula>
    </cfRule>
    <cfRule type="beginsWith" dxfId="3271" priority="727" stopIfTrue="1" operator="beginsWith" text="Professional">
      <formula>LEFT(A56,LEN("Professional"))="Professional"</formula>
    </cfRule>
    <cfRule type="beginsWith" dxfId="3270" priority="728" stopIfTrue="1" operator="beginsWith" text="Advanced">
      <formula>LEFT(A56,LEN("Advanced"))="Advanced"</formula>
    </cfRule>
    <cfRule type="beginsWith" dxfId="3269" priority="729" stopIfTrue="1" operator="beginsWith" text="Intermediate">
      <formula>LEFT(A56,LEN("Intermediate"))="Intermediate"</formula>
    </cfRule>
    <cfRule type="beginsWith" dxfId="3268" priority="730" stopIfTrue="1" operator="beginsWith" text="Basic">
      <formula>LEFT(A56,LEN("Basic"))="Basic"</formula>
    </cfRule>
    <cfRule type="beginsWith" dxfId="3267" priority="731" stopIfTrue="1" operator="beginsWith" text="Required">
      <formula>LEFT(A56,LEN("Required"))="Required"</formula>
    </cfRule>
    <cfRule type="notContainsBlanks" dxfId="3266" priority="732" stopIfTrue="1">
      <formula>LEN(TRIM(A56))&gt;0</formula>
    </cfRule>
  </conditionalFormatting>
  <conditionalFormatting sqref="A57">
    <cfRule type="beginsWith" dxfId="3265" priority="719" stopIfTrue="1" operator="beginsWith" text="Exceptional">
      <formula>LEFT(A57,LEN("Exceptional"))="Exceptional"</formula>
    </cfRule>
    <cfRule type="beginsWith" dxfId="3264" priority="720" stopIfTrue="1" operator="beginsWith" text="Professional">
      <formula>LEFT(A57,LEN("Professional"))="Professional"</formula>
    </cfRule>
    <cfRule type="beginsWith" dxfId="3263" priority="721" stopIfTrue="1" operator="beginsWith" text="Advanced">
      <formula>LEFT(A57,LEN("Advanced"))="Advanced"</formula>
    </cfRule>
    <cfRule type="beginsWith" dxfId="3262" priority="722" stopIfTrue="1" operator="beginsWith" text="Intermediate">
      <formula>LEFT(A57,LEN("Intermediate"))="Intermediate"</formula>
    </cfRule>
    <cfRule type="beginsWith" dxfId="3261" priority="723" stopIfTrue="1" operator="beginsWith" text="Basic">
      <formula>LEFT(A57,LEN("Basic"))="Basic"</formula>
    </cfRule>
    <cfRule type="beginsWith" dxfId="3260" priority="724" stopIfTrue="1" operator="beginsWith" text="Required">
      <formula>LEFT(A57,LEN("Required"))="Required"</formula>
    </cfRule>
    <cfRule type="notContainsBlanks" dxfId="3259" priority="725" stopIfTrue="1">
      <formula>LEN(TRIM(A57))&gt;0</formula>
    </cfRule>
  </conditionalFormatting>
  <conditionalFormatting sqref="A61">
    <cfRule type="beginsWith" dxfId="3258" priority="712" stopIfTrue="1" operator="beginsWith" text="Exceptional">
      <formula>LEFT(A61,LEN("Exceptional"))="Exceptional"</formula>
    </cfRule>
    <cfRule type="beginsWith" dxfId="3257" priority="713" stopIfTrue="1" operator="beginsWith" text="Professional">
      <formula>LEFT(A61,LEN("Professional"))="Professional"</formula>
    </cfRule>
    <cfRule type="beginsWith" dxfId="3256" priority="714" stopIfTrue="1" operator="beginsWith" text="Advanced">
      <formula>LEFT(A61,LEN("Advanced"))="Advanced"</formula>
    </cfRule>
    <cfRule type="beginsWith" dxfId="3255" priority="715" stopIfTrue="1" operator="beginsWith" text="Intermediate">
      <formula>LEFT(A61,LEN("Intermediate"))="Intermediate"</formula>
    </cfRule>
    <cfRule type="beginsWith" dxfId="3254" priority="716" stopIfTrue="1" operator="beginsWith" text="Basic">
      <formula>LEFT(A61,LEN("Basic"))="Basic"</formula>
    </cfRule>
    <cfRule type="beginsWith" dxfId="3253" priority="717" stopIfTrue="1" operator="beginsWith" text="Required">
      <formula>LEFT(A61,LEN("Required"))="Required"</formula>
    </cfRule>
    <cfRule type="notContainsBlanks" dxfId="3252" priority="718" stopIfTrue="1">
      <formula>LEN(TRIM(A61))&gt;0</formula>
    </cfRule>
  </conditionalFormatting>
  <conditionalFormatting sqref="A59">
    <cfRule type="beginsWith" dxfId="3251" priority="698" stopIfTrue="1" operator="beginsWith" text="Exceptional">
      <formula>LEFT(A59,LEN("Exceptional"))="Exceptional"</formula>
    </cfRule>
    <cfRule type="beginsWith" dxfId="3250" priority="699" stopIfTrue="1" operator="beginsWith" text="Professional">
      <formula>LEFT(A59,LEN("Professional"))="Professional"</formula>
    </cfRule>
    <cfRule type="beginsWith" dxfId="3249" priority="700" stopIfTrue="1" operator="beginsWith" text="Advanced">
      <formula>LEFT(A59,LEN("Advanced"))="Advanced"</formula>
    </cfRule>
    <cfRule type="beginsWith" dxfId="3248" priority="701" stopIfTrue="1" operator="beginsWith" text="Intermediate">
      <formula>LEFT(A59,LEN("Intermediate"))="Intermediate"</formula>
    </cfRule>
    <cfRule type="beginsWith" dxfId="3247" priority="702" stopIfTrue="1" operator="beginsWith" text="Basic">
      <formula>LEFT(A59,LEN("Basic"))="Basic"</formula>
    </cfRule>
    <cfRule type="beginsWith" dxfId="3246" priority="703" stopIfTrue="1" operator="beginsWith" text="Required">
      <formula>LEFT(A59,LEN("Required"))="Required"</formula>
    </cfRule>
    <cfRule type="notContainsBlanks" dxfId="3245" priority="704" stopIfTrue="1">
      <formula>LEN(TRIM(A59))&gt;0</formula>
    </cfRule>
  </conditionalFormatting>
  <conditionalFormatting sqref="A60">
    <cfRule type="beginsWith" dxfId="3244" priority="705" stopIfTrue="1" operator="beginsWith" text="Exceptional">
      <formula>LEFT(A60,LEN("Exceptional"))="Exceptional"</formula>
    </cfRule>
    <cfRule type="beginsWith" dxfId="3243" priority="706" stopIfTrue="1" operator="beginsWith" text="Professional">
      <formula>LEFT(A60,LEN("Professional"))="Professional"</formula>
    </cfRule>
    <cfRule type="beginsWith" dxfId="3242" priority="707" stopIfTrue="1" operator="beginsWith" text="Advanced">
      <formula>LEFT(A60,LEN("Advanced"))="Advanced"</formula>
    </cfRule>
    <cfRule type="beginsWith" dxfId="3241" priority="708" stopIfTrue="1" operator="beginsWith" text="Intermediate">
      <formula>LEFT(A60,LEN("Intermediate"))="Intermediate"</formula>
    </cfRule>
    <cfRule type="beginsWith" dxfId="3240" priority="709" stopIfTrue="1" operator="beginsWith" text="Basic">
      <formula>LEFT(A60,LEN("Basic"))="Basic"</formula>
    </cfRule>
    <cfRule type="beginsWith" dxfId="3239" priority="710" stopIfTrue="1" operator="beginsWith" text="Required">
      <formula>LEFT(A60,LEN("Required"))="Required"</formula>
    </cfRule>
    <cfRule type="notContainsBlanks" dxfId="3238" priority="711" stopIfTrue="1">
      <formula>LEN(TRIM(A60))&gt;0</formula>
    </cfRule>
  </conditionalFormatting>
  <conditionalFormatting sqref="A62">
    <cfRule type="beginsWith" dxfId="3237" priority="691" stopIfTrue="1" operator="beginsWith" text="Exceptional">
      <formula>LEFT(A62,LEN("Exceptional"))="Exceptional"</formula>
    </cfRule>
    <cfRule type="beginsWith" dxfId="3236" priority="692" stopIfTrue="1" operator="beginsWith" text="Professional">
      <formula>LEFT(A62,LEN("Professional"))="Professional"</formula>
    </cfRule>
    <cfRule type="beginsWith" dxfId="3235" priority="693" stopIfTrue="1" operator="beginsWith" text="Advanced">
      <formula>LEFT(A62,LEN("Advanced"))="Advanced"</formula>
    </cfRule>
    <cfRule type="beginsWith" dxfId="3234" priority="694" stopIfTrue="1" operator="beginsWith" text="Intermediate">
      <formula>LEFT(A62,LEN("Intermediate"))="Intermediate"</formula>
    </cfRule>
    <cfRule type="beginsWith" dxfId="3233" priority="695" stopIfTrue="1" operator="beginsWith" text="Basic">
      <formula>LEFT(A62,LEN("Basic"))="Basic"</formula>
    </cfRule>
    <cfRule type="beginsWith" dxfId="3232" priority="696" stopIfTrue="1" operator="beginsWith" text="Required">
      <formula>LEFT(A62,LEN("Required"))="Required"</formula>
    </cfRule>
    <cfRule type="notContainsBlanks" dxfId="3231" priority="697" stopIfTrue="1">
      <formula>LEN(TRIM(A62))&gt;0</formula>
    </cfRule>
  </conditionalFormatting>
  <conditionalFormatting sqref="A67:A68">
    <cfRule type="beginsWith" dxfId="3230" priority="684" stopIfTrue="1" operator="beginsWith" text="Exceptional">
      <formula>LEFT(A67,LEN("Exceptional"))="Exceptional"</formula>
    </cfRule>
    <cfRule type="beginsWith" dxfId="3229" priority="685" stopIfTrue="1" operator="beginsWith" text="Professional">
      <formula>LEFT(A67,LEN("Professional"))="Professional"</formula>
    </cfRule>
    <cfRule type="beginsWith" dxfId="3228" priority="686" stopIfTrue="1" operator="beginsWith" text="Advanced">
      <formula>LEFT(A67,LEN("Advanced"))="Advanced"</formula>
    </cfRule>
    <cfRule type="beginsWith" dxfId="3227" priority="687" stopIfTrue="1" operator="beginsWith" text="Intermediate">
      <formula>LEFT(A67,LEN("Intermediate"))="Intermediate"</formula>
    </cfRule>
    <cfRule type="beginsWith" dxfId="3226" priority="688" stopIfTrue="1" operator="beginsWith" text="Basic">
      <formula>LEFT(A67,LEN("Basic"))="Basic"</formula>
    </cfRule>
    <cfRule type="beginsWith" dxfId="3225" priority="689" stopIfTrue="1" operator="beginsWith" text="Required">
      <formula>LEFT(A67,LEN("Required"))="Required"</formula>
    </cfRule>
    <cfRule type="notContainsBlanks" dxfId="3224" priority="690" stopIfTrue="1">
      <formula>LEN(TRIM(A67))&gt;0</formula>
    </cfRule>
  </conditionalFormatting>
  <conditionalFormatting sqref="A69:A70">
    <cfRule type="beginsWith" dxfId="3223" priority="677" stopIfTrue="1" operator="beginsWith" text="Exceptional">
      <formula>LEFT(A69,LEN("Exceptional"))="Exceptional"</formula>
    </cfRule>
    <cfRule type="beginsWith" dxfId="3222" priority="678" stopIfTrue="1" operator="beginsWith" text="Professional">
      <formula>LEFT(A69,LEN("Professional"))="Professional"</formula>
    </cfRule>
    <cfRule type="beginsWith" dxfId="3221" priority="679" stopIfTrue="1" operator="beginsWith" text="Advanced">
      <formula>LEFT(A69,LEN("Advanced"))="Advanced"</formula>
    </cfRule>
    <cfRule type="beginsWith" dxfId="3220" priority="680" stopIfTrue="1" operator="beginsWith" text="Intermediate">
      <formula>LEFT(A69,LEN("Intermediate"))="Intermediate"</formula>
    </cfRule>
    <cfRule type="beginsWith" dxfId="3219" priority="681" stopIfTrue="1" operator="beginsWith" text="Basic">
      <formula>LEFT(A69,LEN("Basic"))="Basic"</formula>
    </cfRule>
    <cfRule type="beginsWith" dxfId="3218" priority="682" stopIfTrue="1" operator="beginsWith" text="Required">
      <formula>LEFT(A69,LEN("Required"))="Required"</formula>
    </cfRule>
    <cfRule type="notContainsBlanks" dxfId="3217" priority="683" stopIfTrue="1">
      <formula>LEN(TRIM(A69))&gt;0</formula>
    </cfRule>
  </conditionalFormatting>
  <conditionalFormatting sqref="A71">
    <cfRule type="beginsWith" dxfId="3216" priority="670" stopIfTrue="1" operator="beginsWith" text="Exceptional">
      <formula>LEFT(A71,LEN("Exceptional"))="Exceptional"</formula>
    </cfRule>
    <cfRule type="beginsWith" dxfId="3215" priority="671" stopIfTrue="1" operator="beginsWith" text="Professional">
      <formula>LEFT(A71,LEN("Professional"))="Professional"</formula>
    </cfRule>
    <cfRule type="beginsWith" dxfId="3214" priority="672" stopIfTrue="1" operator="beginsWith" text="Advanced">
      <formula>LEFT(A71,LEN("Advanced"))="Advanced"</formula>
    </cfRule>
    <cfRule type="beginsWith" dxfId="3213" priority="673" stopIfTrue="1" operator="beginsWith" text="Intermediate">
      <formula>LEFT(A71,LEN("Intermediate"))="Intermediate"</formula>
    </cfRule>
    <cfRule type="beginsWith" dxfId="3212" priority="674" stopIfTrue="1" operator="beginsWith" text="Basic">
      <formula>LEFT(A71,LEN("Basic"))="Basic"</formula>
    </cfRule>
    <cfRule type="beginsWith" dxfId="3211" priority="675" stopIfTrue="1" operator="beginsWith" text="Required">
      <formula>LEFT(A71,LEN("Required"))="Required"</formula>
    </cfRule>
    <cfRule type="notContainsBlanks" dxfId="3210" priority="676" stopIfTrue="1">
      <formula>LEN(TRIM(A71))&gt;0</formula>
    </cfRule>
  </conditionalFormatting>
  <conditionalFormatting sqref="A72">
    <cfRule type="beginsWith" dxfId="3209" priority="663" stopIfTrue="1" operator="beginsWith" text="Exceptional">
      <formula>LEFT(A72,LEN("Exceptional"))="Exceptional"</formula>
    </cfRule>
    <cfRule type="beginsWith" dxfId="3208" priority="664" stopIfTrue="1" operator="beginsWith" text="Professional">
      <formula>LEFT(A72,LEN("Professional"))="Professional"</formula>
    </cfRule>
    <cfRule type="beginsWith" dxfId="3207" priority="665" stopIfTrue="1" operator="beginsWith" text="Advanced">
      <formula>LEFT(A72,LEN("Advanced"))="Advanced"</formula>
    </cfRule>
    <cfRule type="beginsWith" dxfId="3206" priority="666" stopIfTrue="1" operator="beginsWith" text="Intermediate">
      <formula>LEFT(A72,LEN("Intermediate"))="Intermediate"</formula>
    </cfRule>
    <cfRule type="beginsWith" dxfId="3205" priority="667" stopIfTrue="1" operator="beginsWith" text="Basic">
      <formula>LEFT(A72,LEN("Basic"))="Basic"</formula>
    </cfRule>
    <cfRule type="beginsWith" dxfId="3204" priority="668" stopIfTrue="1" operator="beginsWith" text="Required">
      <formula>LEFT(A72,LEN("Required"))="Required"</formula>
    </cfRule>
    <cfRule type="notContainsBlanks" dxfId="3203" priority="669" stopIfTrue="1">
      <formula>LEN(TRIM(A72))&gt;0</formula>
    </cfRule>
  </conditionalFormatting>
  <conditionalFormatting sqref="A73">
    <cfRule type="beginsWith" dxfId="3202" priority="656" stopIfTrue="1" operator="beginsWith" text="Exceptional">
      <formula>LEFT(A73,LEN("Exceptional"))="Exceptional"</formula>
    </cfRule>
    <cfRule type="beginsWith" dxfId="3201" priority="657" stopIfTrue="1" operator="beginsWith" text="Professional">
      <formula>LEFT(A73,LEN("Professional"))="Professional"</formula>
    </cfRule>
    <cfRule type="beginsWith" dxfId="3200" priority="658" stopIfTrue="1" operator="beginsWith" text="Advanced">
      <formula>LEFT(A73,LEN("Advanced"))="Advanced"</formula>
    </cfRule>
    <cfRule type="beginsWith" dxfId="3199" priority="659" stopIfTrue="1" operator="beginsWith" text="Intermediate">
      <formula>LEFT(A73,LEN("Intermediate"))="Intermediate"</formula>
    </cfRule>
    <cfRule type="beginsWith" dxfId="3198" priority="660" stopIfTrue="1" operator="beginsWith" text="Basic">
      <formula>LEFT(A73,LEN("Basic"))="Basic"</formula>
    </cfRule>
    <cfRule type="beginsWith" dxfId="3197" priority="661" stopIfTrue="1" operator="beginsWith" text="Required">
      <formula>LEFT(A73,LEN("Required"))="Required"</formula>
    </cfRule>
    <cfRule type="notContainsBlanks" dxfId="3196" priority="662" stopIfTrue="1">
      <formula>LEN(TRIM(A73))&gt;0</formula>
    </cfRule>
  </conditionalFormatting>
  <conditionalFormatting sqref="A76">
    <cfRule type="beginsWith" dxfId="3195" priority="649" stopIfTrue="1" operator="beginsWith" text="Exceptional">
      <formula>LEFT(A76,LEN("Exceptional"))="Exceptional"</formula>
    </cfRule>
    <cfRule type="beginsWith" dxfId="3194" priority="650" stopIfTrue="1" operator="beginsWith" text="Professional">
      <formula>LEFT(A76,LEN("Professional"))="Professional"</formula>
    </cfRule>
    <cfRule type="beginsWith" dxfId="3193" priority="651" stopIfTrue="1" operator="beginsWith" text="Advanced">
      <formula>LEFT(A76,LEN("Advanced"))="Advanced"</formula>
    </cfRule>
    <cfRule type="beginsWith" dxfId="3192" priority="652" stopIfTrue="1" operator="beginsWith" text="Intermediate">
      <formula>LEFT(A76,LEN("Intermediate"))="Intermediate"</formula>
    </cfRule>
    <cfRule type="beginsWith" dxfId="3191" priority="653" stopIfTrue="1" operator="beginsWith" text="Basic">
      <formula>LEFT(A76,LEN("Basic"))="Basic"</formula>
    </cfRule>
    <cfRule type="beginsWith" dxfId="3190" priority="654" stopIfTrue="1" operator="beginsWith" text="Required">
      <formula>LEFT(A76,LEN("Required"))="Required"</formula>
    </cfRule>
    <cfRule type="notContainsBlanks" dxfId="3189" priority="655" stopIfTrue="1">
      <formula>LEN(TRIM(A76))&gt;0</formula>
    </cfRule>
  </conditionalFormatting>
  <conditionalFormatting sqref="A80">
    <cfRule type="beginsWith" dxfId="3188" priority="642" stopIfTrue="1" operator="beginsWith" text="Exceptional">
      <formula>LEFT(A80,LEN("Exceptional"))="Exceptional"</formula>
    </cfRule>
    <cfRule type="beginsWith" dxfId="3187" priority="643" stopIfTrue="1" operator="beginsWith" text="Professional">
      <formula>LEFT(A80,LEN("Professional"))="Professional"</formula>
    </cfRule>
    <cfRule type="beginsWith" dxfId="3186" priority="644" stopIfTrue="1" operator="beginsWith" text="Advanced">
      <formula>LEFT(A80,LEN("Advanced"))="Advanced"</formula>
    </cfRule>
    <cfRule type="beginsWith" dxfId="3185" priority="645" stopIfTrue="1" operator="beginsWith" text="Intermediate">
      <formula>LEFT(A80,LEN("Intermediate"))="Intermediate"</formula>
    </cfRule>
    <cfRule type="beginsWith" dxfId="3184" priority="646" stopIfTrue="1" operator="beginsWith" text="Basic">
      <formula>LEFT(A80,LEN("Basic"))="Basic"</formula>
    </cfRule>
    <cfRule type="beginsWith" dxfId="3183" priority="647" stopIfTrue="1" operator="beginsWith" text="Required">
      <formula>LEFT(A80,LEN("Required"))="Required"</formula>
    </cfRule>
    <cfRule type="notContainsBlanks" dxfId="3182" priority="648" stopIfTrue="1">
      <formula>LEN(TRIM(A80))&gt;0</formula>
    </cfRule>
  </conditionalFormatting>
  <conditionalFormatting sqref="A81">
    <cfRule type="beginsWith" dxfId="3181" priority="635" stopIfTrue="1" operator="beginsWith" text="Exceptional">
      <formula>LEFT(A81,LEN("Exceptional"))="Exceptional"</formula>
    </cfRule>
    <cfRule type="beginsWith" dxfId="3180" priority="636" stopIfTrue="1" operator="beginsWith" text="Professional">
      <formula>LEFT(A81,LEN("Professional"))="Professional"</formula>
    </cfRule>
    <cfRule type="beginsWith" dxfId="3179" priority="637" stopIfTrue="1" operator="beginsWith" text="Advanced">
      <formula>LEFT(A81,LEN("Advanced"))="Advanced"</formula>
    </cfRule>
    <cfRule type="beginsWith" dxfId="3178" priority="638" stopIfTrue="1" operator="beginsWith" text="Intermediate">
      <formula>LEFT(A81,LEN("Intermediate"))="Intermediate"</formula>
    </cfRule>
    <cfRule type="beginsWith" dxfId="3177" priority="639" stopIfTrue="1" operator="beginsWith" text="Basic">
      <formula>LEFT(A81,LEN("Basic"))="Basic"</formula>
    </cfRule>
    <cfRule type="beginsWith" dxfId="3176" priority="640" stopIfTrue="1" operator="beginsWith" text="Required">
      <formula>LEFT(A81,LEN("Required"))="Required"</formula>
    </cfRule>
    <cfRule type="notContainsBlanks" dxfId="3175" priority="641" stopIfTrue="1">
      <formula>LEN(TRIM(A81))&gt;0</formula>
    </cfRule>
  </conditionalFormatting>
  <conditionalFormatting sqref="A82">
    <cfRule type="beginsWith" dxfId="3174" priority="628" stopIfTrue="1" operator="beginsWith" text="Exceptional">
      <formula>LEFT(A82,LEN("Exceptional"))="Exceptional"</formula>
    </cfRule>
    <cfRule type="beginsWith" dxfId="3173" priority="629" stopIfTrue="1" operator="beginsWith" text="Professional">
      <formula>LEFT(A82,LEN("Professional"))="Professional"</formula>
    </cfRule>
    <cfRule type="beginsWith" dxfId="3172" priority="630" stopIfTrue="1" operator="beginsWith" text="Advanced">
      <formula>LEFT(A82,LEN("Advanced"))="Advanced"</formula>
    </cfRule>
    <cfRule type="beginsWith" dxfId="3171" priority="631" stopIfTrue="1" operator="beginsWith" text="Intermediate">
      <formula>LEFT(A82,LEN("Intermediate"))="Intermediate"</formula>
    </cfRule>
    <cfRule type="beginsWith" dxfId="3170" priority="632" stopIfTrue="1" operator="beginsWith" text="Basic">
      <formula>LEFT(A82,LEN("Basic"))="Basic"</formula>
    </cfRule>
    <cfRule type="beginsWith" dxfId="3169" priority="633" stopIfTrue="1" operator="beginsWith" text="Required">
      <formula>LEFT(A82,LEN("Required"))="Required"</formula>
    </cfRule>
    <cfRule type="notContainsBlanks" dxfId="3168" priority="634" stopIfTrue="1">
      <formula>LEN(TRIM(A82))&gt;0</formula>
    </cfRule>
  </conditionalFormatting>
  <conditionalFormatting sqref="A90">
    <cfRule type="beginsWith" dxfId="3167" priority="621" stopIfTrue="1" operator="beginsWith" text="Exceptional">
      <formula>LEFT(A90,LEN("Exceptional"))="Exceptional"</formula>
    </cfRule>
    <cfRule type="beginsWith" dxfId="3166" priority="622" stopIfTrue="1" operator="beginsWith" text="Professional">
      <formula>LEFT(A90,LEN("Professional"))="Professional"</formula>
    </cfRule>
    <cfRule type="beginsWith" dxfId="3165" priority="623" stopIfTrue="1" operator="beginsWith" text="Advanced">
      <formula>LEFT(A90,LEN("Advanced"))="Advanced"</formula>
    </cfRule>
    <cfRule type="beginsWith" dxfId="3164" priority="624" stopIfTrue="1" operator="beginsWith" text="Intermediate">
      <formula>LEFT(A90,LEN("Intermediate"))="Intermediate"</formula>
    </cfRule>
    <cfRule type="beginsWith" dxfId="3163" priority="625" stopIfTrue="1" operator="beginsWith" text="Basic">
      <formula>LEFT(A90,LEN("Basic"))="Basic"</formula>
    </cfRule>
    <cfRule type="beginsWith" dxfId="3162" priority="626" stopIfTrue="1" operator="beginsWith" text="Required">
      <formula>LEFT(A90,LEN("Required"))="Required"</formula>
    </cfRule>
    <cfRule type="notContainsBlanks" dxfId="3161" priority="627" stopIfTrue="1">
      <formula>LEN(TRIM(A90))&gt;0</formula>
    </cfRule>
  </conditionalFormatting>
  <conditionalFormatting sqref="A92">
    <cfRule type="beginsWith" dxfId="3160" priority="614" stopIfTrue="1" operator="beginsWith" text="Exceptional">
      <formula>LEFT(A92,LEN("Exceptional"))="Exceptional"</formula>
    </cfRule>
    <cfRule type="beginsWith" dxfId="3159" priority="615" stopIfTrue="1" operator="beginsWith" text="Professional">
      <formula>LEFT(A92,LEN("Professional"))="Professional"</formula>
    </cfRule>
    <cfRule type="beginsWith" dxfId="3158" priority="616" stopIfTrue="1" operator="beginsWith" text="Advanced">
      <formula>LEFT(A92,LEN("Advanced"))="Advanced"</formula>
    </cfRule>
    <cfRule type="beginsWith" dxfId="3157" priority="617" stopIfTrue="1" operator="beginsWith" text="Intermediate">
      <formula>LEFT(A92,LEN("Intermediate"))="Intermediate"</formula>
    </cfRule>
    <cfRule type="beginsWith" dxfId="3156" priority="618" stopIfTrue="1" operator="beginsWith" text="Basic">
      <formula>LEFT(A92,LEN("Basic"))="Basic"</formula>
    </cfRule>
    <cfRule type="beginsWith" dxfId="3155" priority="619" stopIfTrue="1" operator="beginsWith" text="Required">
      <formula>LEFT(A92,LEN("Required"))="Required"</formula>
    </cfRule>
    <cfRule type="notContainsBlanks" dxfId="3154" priority="620" stopIfTrue="1">
      <formula>LEN(TRIM(A92))&gt;0</formula>
    </cfRule>
  </conditionalFormatting>
  <conditionalFormatting sqref="A96">
    <cfRule type="beginsWith" dxfId="3153" priority="607" stopIfTrue="1" operator="beginsWith" text="Exceptional">
      <formula>LEFT(A96,LEN("Exceptional"))="Exceptional"</formula>
    </cfRule>
    <cfRule type="beginsWith" dxfId="3152" priority="608" stopIfTrue="1" operator="beginsWith" text="Professional">
      <formula>LEFT(A96,LEN("Professional"))="Professional"</formula>
    </cfRule>
    <cfRule type="beginsWith" dxfId="3151" priority="609" stopIfTrue="1" operator="beginsWith" text="Advanced">
      <formula>LEFT(A96,LEN("Advanced"))="Advanced"</formula>
    </cfRule>
    <cfRule type="beginsWith" dxfId="3150" priority="610" stopIfTrue="1" operator="beginsWith" text="Intermediate">
      <formula>LEFT(A96,LEN("Intermediate"))="Intermediate"</formula>
    </cfRule>
    <cfRule type="beginsWith" dxfId="3149" priority="611" stopIfTrue="1" operator="beginsWith" text="Basic">
      <formula>LEFT(A96,LEN("Basic"))="Basic"</formula>
    </cfRule>
    <cfRule type="beginsWith" dxfId="3148" priority="612" stopIfTrue="1" operator="beginsWith" text="Required">
      <formula>LEFT(A96,LEN("Required"))="Required"</formula>
    </cfRule>
    <cfRule type="notContainsBlanks" dxfId="3147" priority="613" stopIfTrue="1">
      <formula>LEN(TRIM(A96))&gt;0</formula>
    </cfRule>
  </conditionalFormatting>
  <conditionalFormatting sqref="A97">
    <cfRule type="beginsWith" dxfId="3146" priority="600" stopIfTrue="1" operator="beginsWith" text="Exceptional">
      <formula>LEFT(A97,LEN("Exceptional"))="Exceptional"</formula>
    </cfRule>
    <cfRule type="beginsWith" dxfId="3145" priority="601" stopIfTrue="1" operator="beginsWith" text="Professional">
      <formula>LEFT(A97,LEN("Professional"))="Professional"</formula>
    </cfRule>
    <cfRule type="beginsWith" dxfId="3144" priority="602" stopIfTrue="1" operator="beginsWith" text="Advanced">
      <formula>LEFT(A97,LEN("Advanced"))="Advanced"</formula>
    </cfRule>
    <cfRule type="beginsWith" dxfId="3143" priority="603" stopIfTrue="1" operator="beginsWith" text="Intermediate">
      <formula>LEFT(A97,LEN("Intermediate"))="Intermediate"</formula>
    </cfRule>
    <cfRule type="beginsWith" dxfId="3142" priority="604" stopIfTrue="1" operator="beginsWith" text="Basic">
      <formula>LEFT(A97,LEN("Basic"))="Basic"</formula>
    </cfRule>
    <cfRule type="beginsWith" dxfId="3141" priority="605" stopIfTrue="1" operator="beginsWith" text="Required">
      <formula>LEFT(A97,LEN("Required"))="Required"</formula>
    </cfRule>
    <cfRule type="notContainsBlanks" dxfId="3140" priority="606" stopIfTrue="1">
      <formula>LEN(TRIM(A97))&gt;0</formula>
    </cfRule>
  </conditionalFormatting>
  <conditionalFormatting sqref="A100">
    <cfRule type="beginsWith" dxfId="3139" priority="593" stopIfTrue="1" operator="beginsWith" text="Exceptional">
      <formula>LEFT(A100,LEN("Exceptional"))="Exceptional"</formula>
    </cfRule>
    <cfRule type="beginsWith" dxfId="3138" priority="594" stopIfTrue="1" operator="beginsWith" text="Professional">
      <formula>LEFT(A100,LEN("Professional"))="Professional"</formula>
    </cfRule>
    <cfRule type="beginsWith" dxfId="3137" priority="595" stopIfTrue="1" operator="beginsWith" text="Advanced">
      <formula>LEFT(A100,LEN("Advanced"))="Advanced"</formula>
    </cfRule>
    <cfRule type="beginsWith" dxfId="3136" priority="596" stopIfTrue="1" operator="beginsWith" text="Intermediate">
      <formula>LEFT(A100,LEN("Intermediate"))="Intermediate"</formula>
    </cfRule>
    <cfRule type="beginsWith" dxfId="3135" priority="597" stopIfTrue="1" operator="beginsWith" text="Basic">
      <formula>LEFT(A100,LEN("Basic"))="Basic"</formula>
    </cfRule>
    <cfRule type="beginsWith" dxfId="3134" priority="598" stopIfTrue="1" operator="beginsWith" text="Required">
      <formula>LEFT(A100,LEN("Required"))="Required"</formula>
    </cfRule>
    <cfRule type="notContainsBlanks" dxfId="3133" priority="599" stopIfTrue="1">
      <formula>LEN(TRIM(A100))&gt;0</formula>
    </cfRule>
  </conditionalFormatting>
  <conditionalFormatting sqref="A101">
    <cfRule type="beginsWith" dxfId="3132" priority="586" stopIfTrue="1" operator="beginsWith" text="Exceptional">
      <formula>LEFT(A101,LEN("Exceptional"))="Exceptional"</formula>
    </cfRule>
    <cfRule type="beginsWith" dxfId="3131" priority="587" stopIfTrue="1" operator="beginsWith" text="Professional">
      <formula>LEFT(A101,LEN("Professional"))="Professional"</formula>
    </cfRule>
    <cfRule type="beginsWith" dxfId="3130" priority="588" stopIfTrue="1" operator="beginsWith" text="Advanced">
      <formula>LEFT(A101,LEN("Advanced"))="Advanced"</formula>
    </cfRule>
    <cfRule type="beginsWith" dxfId="3129" priority="589" stopIfTrue="1" operator="beginsWith" text="Intermediate">
      <formula>LEFT(A101,LEN("Intermediate"))="Intermediate"</formula>
    </cfRule>
    <cfRule type="beginsWith" dxfId="3128" priority="590" stopIfTrue="1" operator="beginsWith" text="Basic">
      <formula>LEFT(A101,LEN("Basic"))="Basic"</formula>
    </cfRule>
    <cfRule type="beginsWith" dxfId="3127" priority="591" stopIfTrue="1" operator="beginsWith" text="Required">
      <formula>LEFT(A101,LEN("Required"))="Required"</formula>
    </cfRule>
    <cfRule type="notContainsBlanks" dxfId="3126" priority="592" stopIfTrue="1">
      <formula>LEN(TRIM(A101))&gt;0</formula>
    </cfRule>
  </conditionalFormatting>
  <conditionalFormatting sqref="A109">
    <cfRule type="beginsWith" dxfId="3125" priority="579" stopIfTrue="1" operator="beginsWith" text="Exceptional">
      <formula>LEFT(A109,LEN("Exceptional"))="Exceptional"</formula>
    </cfRule>
    <cfRule type="beginsWith" dxfId="3124" priority="580" stopIfTrue="1" operator="beginsWith" text="Professional">
      <formula>LEFT(A109,LEN("Professional"))="Professional"</formula>
    </cfRule>
    <cfRule type="beginsWith" dxfId="3123" priority="581" stopIfTrue="1" operator="beginsWith" text="Advanced">
      <formula>LEFT(A109,LEN("Advanced"))="Advanced"</formula>
    </cfRule>
    <cfRule type="beginsWith" dxfId="3122" priority="582" stopIfTrue="1" operator="beginsWith" text="Intermediate">
      <formula>LEFT(A109,LEN("Intermediate"))="Intermediate"</formula>
    </cfRule>
    <cfRule type="beginsWith" dxfId="3121" priority="583" stopIfTrue="1" operator="beginsWith" text="Basic">
      <formula>LEFT(A109,LEN("Basic"))="Basic"</formula>
    </cfRule>
    <cfRule type="beginsWith" dxfId="3120" priority="584" stopIfTrue="1" operator="beginsWith" text="Required">
      <formula>LEFT(A109,LEN("Required"))="Required"</formula>
    </cfRule>
    <cfRule type="notContainsBlanks" dxfId="3119" priority="585" stopIfTrue="1">
      <formula>LEN(TRIM(A109))&gt;0</formula>
    </cfRule>
  </conditionalFormatting>
  <conditionalFormatting sqref="A111">
    <cfRule type="beginsWith" dxfId="3118" priority="572" stopIfTrue="1" operator="beginsWith" text="Exceptional">
      <formula>LEFT(A111,LEN("Exceptional"))="Exceptional"</formula>
    </cfRule>
    <cfRule type="beginsWith" dxfId="3117" priority="573" stopIfTrue="1" operator="beginsWith" text="Professional">
      <formula>LEFT(A111,LEN("Professional"))="Professional"</formula>
    </cfRule>
    <cfRule type="beginsWith" dxfId="3116" priority="574" stopIfTrue="1" operator="beginsWith" text="Advanced">
      <formula>LEFT(A111,LEN("Advanced"))="Advanced"</formula>
    </cfRule>
    <cfRule type="beginsWith" dxfId="3115" priority="575" stopIfTrue="1" operator="beginsWith" text="Intermediate">
      <formula>LEFT(A111,LEN("Intermediate"))="Intermediate"</formula>
    </cfRule>
    <cfRule type="beginsWith" dxfId="3114" priority="576" stopIfTrue="1" operator="beginsWith" text="Basic">
      <formula>LEFT(A111,LEN("Basic"))="Basic"</formula>
    </cfRule>
    <cfRule type="beginsWith" dxfId="3113" priority="577" stopIfTrue="1" operator="beginsWith" text="Required">
      <formula>LEFT(A111,LEN("Required"))="Required"</formula>
    </cfRule>
    <cfRule type="notContainsBlanks" dxfId="3112" priority="578" stopIfTrue="1">
      <formula>LEN(TRIM(A111))&gt;0</formula>
    </cfRule>
  </conditionalFormatting>
  <conditionalFormatting sqref="A14">
    <cfRule type="beginsWith" dxfId="3111" priority="535" stopIfTrue="1" operator="beginsWith" text="Exceptional">
      <formula>LEFT(A14,LEN("Exceptional"))="Exceptional"</formula>
    </cfRule>
    <cfRule type="beginsWith" dxfId="3110" priority="536" stopIfTrue="1" operator="beginsWith" text="Professional">
      <formula>LEFT(A14,LEN("Professional"))="Professional"</formula>
    </cfRule>
    <cfRule type="beginsWith" dxfId="3109" priority="537" stopIfTrue="1" operator="beginsWith" text="Advanced">
      <formula>LEFT(A14,LEN("Advanced"))="Advanced"</formula>
    </cfRule>
    <cfRule type="beginsWith" dxfId="3108" priority="538" stopIfTrue="1" operator="beginsWith" text="Intermediate">
      <formula>LEFT(A14,LEN("Intermediate"))="Intermediate"</formula>
    </cfRule>
    <cfRule type="beginsWith" dxfId="3107" priority="539" stopIfTrue="1" operator="beginsWith" text="Basic">
      <formula>LEFT(A14,LEN("Basic"))="Basic"</formula>
    </cfRule>
    <cfRule type="beginsWith" dxfId="3106" priority="540" stopIfTrue="1" operator="beginsWith" text="Required">
      <formula>LEFT(A14,LEN("Required"))="Required"</formula>
    </cfRule>
    <cfRule type="notContainsBlanks" dxfId="3105" priority="541" stopIfTrue="1">
      <formula>LEN(TRIM(A14))&gt;0</formula>
    </cfRule>
  </conditionalFormatting>
  <conditionalFormatting sqref="E122:E129">
    <cfRule type="beginsWith" dxfId="3104" priority="519" stopIfTrue="1" operator="beginsWith" text="Not Applicable">
      <formula>LEFT(E122,LEN("Not Applicable"))="Not Applicable"</formula>
    </cfRule>
    <cfRule type="beginsWith" dxfId="3103" priority="520" stopIfTrue="1" operator="beginsWith" text="Waived">
      <formula>LEFT(E122,LEN("Waived"))="Waived"</formula>
    </cfRule>
    <cfRule type="beginsWith" dxfId="3102" priority="521" stopIfTrue="1" operator="beginsWith" text="Pre-Passed">
      <formula>LEFT(E122,LEN("Pre-Passed"))="Pre-Passed"</formula>
    </cfRule>
    <cfRule type="beginsWith" dxfId="3101" priority="522" stopIfTrue="1" operator="beginsWith" text="Completed">
      <formula>LEFT(E122,LEN("Completed"))="Completed"</formula>
    </cfRule>
    <cfRule type="beginsWith" dxfId="3100" priority="523" stopIfTrue="1" operator="beginsWith" text="Partial">
      <formula>LEFT(E122,LEN("Partial"))="Partial"</formula>
    </cfRule>
    <cfRule type="beginsWith" dxfId="3099" priority="524" stopIfTrue="1" operator="beginsWith" text="Missing">
      <formula>LEFT(E122,LEN("Missing"))="Missing"</formula>
    </cfRule>
    <cfRule type="beginsWith" dxfId="3098" priority="525" stopIfTrue="1" operator="beginsWith" text="Untested">
      <formula>LEFT(E122,LEN("Untested"))="Untested"</formula>
    </cfRule>
    <cfRule type="notContainsBlanks" dxfId="3097" priority="526" stopIfTrue="1">
      <formula>LEN(TRIM(E122))&gt;0</formula>
    </cfRule>
  </conditionalFormatting>
  <conditionalFormatting sqref="A119">
    <cfRule type="beginsWith" dxfId="3096" priority="371" stopIfTrue="1" operator="beginsWith" text="Exceptional">
      <formula>LEFT(A119,LEN("Exceptional"))="Exceptional"</formula>
    </cfRule>
    <cfRule type="beginsWith" dxfId="3095" priority="372" stopIfTrue="1" operator="beginsWith" text="Professional">
      <formula>LEFT(A119,LEN("Professional"))="Professional"</formula>
    </cfRule>
    <cfRule type="beginsWith" dxfId="3094" priority="373" stopIfTrue="1" operator="beginsWith" text="Advanced">
      <formula>LEFT(A119,LEN("Advanced"))="Advanced"</formula>
    </cfRule>
    <cfRule type="beginsWith" dxfId="3093" priority="374" stopIfTrue="1" operator="beginsWith" text="Intermediate">
      <formula>LEFT(A119,LEN("Intermediate"))="Intermediate"</formula>
    </cfRule>
    <cfRule type="beginsWith" dxfId="3092" priority="375" stopIfTrue="1" operator="beginsWith" text="Basic">
      <formula>LEFT(A119,LEN("Basic"))="Basic"</formula>
    </cfRule>
    <cfRule type="beginsWith" dxfId="3091" priority="376" stopIfTrue="1" operator="beginsWith" text="Required">
      <formula>LEFT(A119,LEN("Required"))="Required"</formula>
    </cfRule>
    <cfRule type="notContainsBlanks" dxfId="3090" priority="377" stopIfTrue="1">
      <formula>LEN(TRIM(A119))&gt;0</formula>
    </cfRule>
  </conditionalFormatting>
  <conditionalFormatting sqref="A117">
    <cfRule type="beginsWith" dxfId="3089" priority="378" stopIfTrue="1" operator="beginsWith" text="Exceptional">
      <formula>LEFT(A117,LEN("Exceptional"))="Exceptional"</formula>
    </cfRule>
    <cfRule type="beginsWith" dxfId="3088" priority="379" stopIfTrue="1" operator="beginsWith" text="Professional">
      <formula>LEFT(A117,LEN("Professional"))="Professional"</formula>
    </cfRule>
    <cfRule type="beginsWith" dxfId="3087" priority="380" stopIfTrue="1" operator="beginsWith" text="Advanced">
      <formula>LEFT(A117,LEN("Advanced"))="Advanced"</formula>
    </cfRule>
    <cfRule type="beginsWith" dxfId="3086" priority="381" stopIfTrue="1" operator="beginsWith" text="Intermediate">
      <formula>LEFT(A117,LEN("Intermediate"))="Intermediate"</formula>
    </cfRule>
    <cfRule type="beginsWith" dxfId="3085" priority="382" stopIfTrue="1" operator="beginsWith" text="Basic">
      <formula>LEFT(A117,LEN("Basic"))="Basic"</formula>
    </cfRule>
    <cfRule type="beginsWith" dxfId="3084" priority="383" stopIfTrue="1" operator="beginsWith" text="Required">
      <formula>LEFT(A117,LEN("Required"))="Required"</formula>
    </cfRule>
    <cfRule type="notContainsBlanks" dxfId="3083" priority="384" stopIfTrue="1">
      <formula>LEN(TRIM(A117))&gt;0</formula>
    </cfRule>
  </conditionalFormatting>
  <conditionalFormatting sqref="E121">
    <cfRule type="beginsWith" dxfId="3082" priority="511" stopIfTrue="1" operator="beginsWith" text="Not Applicable">
      <formula>LEFT(E121,LEN("Not Applicable"))="Not Applicable"</formula>
    </cfRule>
    <cfRule type="beginsWith" dxfId="3081" priority="512" stopIfTrue="1" operator="beginsWith" text="Waived">
      <formula>LEFT(E121,LEN("Waived"))="Waived"</formula>
    </cfRule>
    <cfRule type="beginsWith" dxfId="3080" priority="513" stopIfTrue="1" operator="beginsWith" text="Pre-Passed">
      <formula>LEFT(E121,LEN("Pre-Passed"))="Pre-Passed"</formula>
    </cfRule>
    <cfRule type="beginsWith" dxfId="3079" priority="514" stopIfTrue="1" operator="beginsWith" text="Completed">
      <formula>LEFT(E121,LEN("Completed"))="Completed"</formula>
    </cfRule>
    <cfRule type="beginsWith" dxfId="3078" priority="515" stopIfTrue="1" operator="beginsWith" text="Partial">
      <formula>LEFT(E121,LEN("Partial"))="Partial"</formula>
    </cfRule>
    <cfRule type="beginsWith" dxfId="3077" priority="516" stopIfTrue="1" operator="beginsWith" text="Missing">
      <formula>LEFT(E121,LEN("Missing"))="Missing"</formula>
    </cfRule>
    <cfRule type="beginsWith" dxfId="3076" priority="517" stopIfTrue="1" operator="beginsWith" text="Untested">
      <formula>LEFT(E121,LEN("Untested"))="Untested"</formula>
    </cfRule>
    <cfRule type="notContainsBlanks" dxfId="3075" priority="518" stopIfTrue="1">
      <formula>LEN(TRIM(E121))&gt;0</formula>
    </cfRule>
  </conditionalFormatting>
  <conditionalFormatting sqref="A126">
    <cfRule type="beginsWith" dxfId="3074" priority="496" stopIfTrue="1" operator="beginsWith" text="Exceptional">
      <formula>LEFT(A126,LEN("Exceptional"))="Exceptional"</formula>
    </cfRule>
    <cfRule type="beginsWith" dxfId="3073" priority="497" stopIfTrue="1" operator="beginsWith" text="Professional">
      <formula>LEFT(A126,LEN("Professional"))="Professional"</formula>
    </cfRule>
    <cfRule type="beginsWith" dxfId="3072" priority="498" stopIfTrue="1" operator="beginsWith" text="Advanced">
      <formula>LEFT(A126,LEN("Advanced"))="Advanced"</formula>
    </cfRule>
    <cfRule type="beginsWith" dxfId="3071" priority="499" stopIfTrue="1" operator="beginsWith" text="Intermediate">
      <formula>LEFT(A126,LEN("Intermediate"))="Intermediate"</formula>
    </cfRule>
    <cfRule type="beginsWith" dxfId="3070" priority="500" stopIfTrue="1" operator="beginsWith" text="Basic">
      <formula>LEFT(A126,LEN("Basic"))="Basic"</formula>
    </cfRule>
    <cfRule type="beginsWith" dxfId="3069" priority="501" stopIfTrue="1" operator="beginsWith" text="Required">
      <formula>LEFT(A126,LEN("Required"))="Required"</formula>
    </cfRule>
    <cfRule type="notContainsBlanks" dxfId="3068" priority="502" stopIfTrue="1">
      <formula>LEN(TRIM(A126))&gt;0</formula>
    </cfRule>
  </conditionalFormatting>
  <conditionalFormatting sqref="E115:E120">
    <cfRule type="beginsWith" dxfId="3067" priority="464" stopIfTrue="1" operator="beginsWith" text="Not Applicable">
      <formula>LEFT(E115,LEN("Not Applicable"))="Not Applicable"</formula>
    </cfRule>
    <cfRule type="beginsWith" dxfId="3066" priority="465" stopIfTrue="1" operator="beginsWith" text="Waived">
      <formula>LEFT(E115,LEN("Waived"))="Waived"</formula>
    </cfRule>
    <cfRule type="beginsWith" dxfId="3065" priority="466" stopIfTrue="1" operator="beginsWith" text="Pre-Passed">
      <formula>LEFT(E115,LEN("Pre-Passed"))="Pre-Passed"</formula>
    </cfRule>
    <cfRule type="beginsWith" dxfId="3064" priority="467" stopIfTrue="1" operator="beginsWith" text="Completed">
      <formula>LEFT(E115,LEN("Completed"))="Completed"</formula>
    </cfRule>
    <cfRule type="beginsWith" dxfId="3063" priority="468" stopIfTrue="1" operator="beginsWith" text="Partial">
      <formula>LEFT(E115,LEN("Partial"))="Partial"</formula>
    </cfRule>
    <cfRule type="beginsWith" dxfId="3062" priority="469" stopIfTrue="1" operator="beginsWith" text="Missing">
      <formula>LEFT(E115,LEN("Missing"))="Missing"</formula>
    </cfRule>
    <cfRule type="beginsWith" dxfId="3061" priority="470" stopIfTrue="1" operator="beginsWith" text="Untested">
      <formula>LEFT(E115,LEN("Untested"))="Untested"</formula>
    </cfRule>
    <cfRule type="notContainsBlanks" dxfId="3060" priority="471" stopIfTrue="1">
      <formula>LEN(TRIM(E115))&gt;0</formula>
    </cfRule>
  </conditionalFormatting>
  <conditionalFormatting sqref="E114">
    <cfRule type="beginsWith" dxfId="3059" priority="456" stopIfTrue="1" operator="beginsWith" text="Not Applicable">
      <formula>LEFT(E114,LEN("Not Applicable"))="Not Applicable"</formula>
    </cfRule>
    <cfRule type="beginsWith" dxfId="3058" priority="457" stopIfTrue="1" operator="beginsWith" text="Waived">
      <formula>LEFT(E114,LEN("Waived"))="Waived"</formula>
    </cfRule>
    <cfRule type="beginsWith" dxfId="3057" priority="458" stopIfTrue="1" operator="beginsWith" text="Pre-Passed">
      <formula>LEFT(E114,LEN("Pre-Passed"))="Pre-Passed"</formula>
    </cfRule>
    <cfRule type="beginsWith" dxfId="3056" priority="459" stopIfTrue="1" operator="beginsWith" text="Completed">
      <formula>LEFT(E114,LEN("Completed"))="Completed"</formula>
    </cfRule>
    <cfRule type="beginsWith" dxfId="3055" priority="460" stopIfTrue="1" operator="beginsWith" text="Partial">
      <formula>LEFT(E114,LEN("Partial"))="Partial"</formula>
    </cfRule>
    <cfRule type="beginsWith" dxfId="3054" priority="461" stopIfTrue="1" operator="beginsWith" text="Missing">
      <formula>LEFT(E114,LEN("Missing"))="Missing"</formula>
    </cfRule>
    <cfRule type="beginsWith" dxfId="3053" priority="462" stopIfTrue="1" operator="beginsWith" text="Untested">
      <formula>LEFT(E114,LEN("Untested"))="Untested"</formula>
    </cfRule>
    <cfRule type="notContainsBlanks" dxfId="3052" priority="463" stopIfTrue="1">
      <formula>LEN(TRIM(E114))&gt;0</formula>
    </cfRule>
  </conditionalFormatting>
  <conditionalFormatting sqref="E135">
    <cfRule type="beginsWith" dxfId="3051" priority="416" stopIfTrue="1" operator="beginsWith" text="Not Applicable">
      <formula>LEFT(E135,LEN("Not Applicable"))="Not Applicable"</formula>
    </cfRule>
    <cfRule type="beginsWith" dxfId="3050" priority="417" stopIfTrue="1" operator="beginsWith" text="Waived">
      <formula>LEFT(E135,LEN("Waived"))="Waived"</formula>
    </cfRule>
    <cfRule type="beginsWith" dxfId="3049" priority="418" stopIfTrue="1" operator="beginsWith" text="Pre-Passed">
      <formula>LEFT(E135,LEN("Pre-Passed"))="Pre-Passed"</formula>
    </cfRule>
    <cfRule type="beginsWith" dxfId="3048" priority="419" stopIfTrue="1" operator="beginsWith" text="Completed">
      <formula>LEFT(E135,LEN("Completed"))="Completed"</formula>
    </cfRule>
    <cfRule type="beginsWith" dxfId="3047" priority="420" stopIfTrue="1" operator="beginsWith" text="Partial">
      <formula>LEFT(E135,LEN("Partial"))="Partial"</formula>
    </cfRule>
    <cfRule type="beginsWith" dxfId="3046" priority="421" stopIfTrue="1" operator="beginsWith" text="Missing">
      <formula>LEFT(E135,LEN("Missing"))="Missing"</formula>
    </cfRule>
    <cfRule type="beginsWith" dxfId="3045" priority="422" stopIfTrue="1" operator="beginsWith" text="Untested">
      <formula>LEFT(E135,LEN("Untested"))="Untested"</formula>
    </cfRule>
    <cfRule type="notContainsBlanks" dxfId="3044" priority="423" stopIfTrue="1">
      <formula>LEN(TRIM(E135))&gt;0</formula>
    </cfRule>
  </conditionalFormatting>
  <conditionalFormatting sqref="E134">
    <cfRule type="beginsWith" dxfId="3043" priority="440" stopIfTrue="1" operator="beginsWith" text="Not Applicable">
      <formula>LEFT(E134,LEN("Not Applicable"))="Not Applicable"</formula>
    </cfRule>
    <cfRule type="beginsWith" dxfId="3042" priority="441" stopIfTrue="1" operator="beginsWith" text="Waived">
      <formula>LEFT(E134,LEN("Waived"))="Waived"</formula>
    </cfRule>
    <cfRule type="beginsWith" dxfId="3041" priority="442" stopIfTrue="1" operator="beginsWith" text="Pre-Passed">
      <formula>LEFT(E134,LEN("Pre-Passed"))="Pre-Passed"</formula>
    </cfRule>
    <cfRule type="beginsWith" dxfId="3040" priority="443" stopIfTrue="1" operator="beginsWith" text="Completed">
      <formula>LEFT(E134,LEN("Completed"))="Completed"</formula>
    </cfRule>
    <cfRule type="beginsWith" dxfId="3039" priority="444" stopIfTrue="1" operator="beginsWith" text="Partial">
      <formula>LEFT(E134,LEN("Partial"))="Partial"</formula>
    </cfRule>
    <cfRule type="beginsWith" dxfId="3038" priority="445" stopIfTrue="1" operator="beginsWith" text="Missing">
      <formula>LEFT(E134,LEN("Missing"))="Missing"</formula>
    </cfRule>
    <cfRule type="beginsWith" dxfId="3037" priority="446" stopIfTrue="1" operator="beginsWith" text="Untested">
      <formula>LEFT(E134,LEN("Untested"))="Untested"</formula>
    </cfRule>
    <cfRule type="notContainsBlanks" dxfId="3036" priority="447" stopIfTrue="1">
      <formula>LEN(TRIM(E134))&gt;0</formula>
    </cfRule>
  </conditionalFormatting>
  <conditionalFormatting sqref="E131 E133">
    <cfRule type="beginsWith" dxfId="3035" priority="432" stopIfTrue="1" operator="beginsWith" text="Not Applicable">
      <formula>LEFT(E131,LEN("Not Applicable"))="Not Applicable"</formula>
    </cfRule>
    <cfRule type="beginsWith" dxfId="3034" priority="433" stopIfTrue="1" operator="beginsWith" text="Waived">
      <formula>LEFT(E131,LEN("Waived"))="Waived"</formula>
    </cfRule>
    <cfRule type="beginsWith" dxfId="3033" priority="434" stopIfTrue="1" operator="beginsWith" text="Pre-Passed">
      <formula>LEFT(E131,LEN("Pre-Passed"))="Pre-Passed"</formula>
    </cfRule>
    <cfRule type="beginsWith" dxfId="3032" priority="435" stopIfTrue="1" operator="beginsWith" text="Completed">
      <formula>LEFT(E131,LEN("Completed"))="Completed"</formula>
    </cfRule>
    <cfRule type="beginsWith" dxfId="3031" priority="436" stopIfTrue="1" operator="beginsWith" text="Partial">
      <formula>LEFT(E131,LEN("Partial"))="Partial"</formula>
    </cfRule>
    <cfRule type="beginsWith" dxfId="3030" priority="437" stopIfTrue="1" operator="beginsWith" text="Missing">
      <formula>LEFT(E131,LEN("Missing"))="Missing"</formula>
    </cfRule>
    <cfRule type="beginsWith" dxfId="3029" priority="438" stopIfTrue="1" operator="beginsWith" text="Untested">
      <formula>LEFT(E131,LEN("Untested"))="Untested"</formula>
    </cfRule>
    <cfRule type="notContainsBlanks" dxfId="3028" priority="439" stopIfTrue="1">
      <formula>LEN(TRIM(E131))&gt;0</formula>
    </cfRule>
  </conditionalFormatting>
  <conditionalFormatting sqref="E130">
    <cfRule type="beginsWith" dxfId="3027" priority="424" stopIfTrue="1" operator="beginsWith" text="Not Applicable">
      <formula>LEFT(E130,LEN("Not Applicable"))="Not Applicable"</formula>
    </cfRule>
    <cfRule type="beginsWith" dxfId="3026" priority="425" stopIfTrue="1" operator="beginsWith" text="Waived">
      <formula>LEFT(E130,LEN("Waived"))="Waived"</formula>
    </cfRule>
    <cfRule type="beginsWith" dxfId="3025" priority="426" stopIfTrue="1" operator="beginsWith" text="Pre-Passed">
      <formula>LEFT(E130,LEN("Pre-Passed"))="Pre-Passed"</formula>
    </cfRule>
    <cfRule type="beginsWith" dxfId="3024" priority="427" stopIfTrue="1" operator="beginsWith" text="Completed">
      <formula>LEFT(E130,LEN("Completed"))="Completed"</formula>
    </cfRule>
    <cfRule type="beginsWith" dxfId="3023" priority="428" stopIfTrue="1" operator="beginsWith" text="Partial">
      <formula>LEFT(E130,LEN("Partial"))="Partial"</formula>
    </cfRule>
    <cfRule type="beginsWith" dxfId="3022" priority="429" stopIfTrue="1" operator="beginsWith" text="Missing">
      <formula>LEFT(E130,LEN("Missing"))="Missing"</formula>
    </cfRule>
    <cfRule type="beginsWith" dxfId="3021" priority="430" stopIfTrue="1" operator="beginsWith" text="Untested">
      <formula>LEFT(E130,LEN("Untested"))="Untested"</formula>
    </cfRule>
    <cfRule type="notContainsBlanks" dxfId="3020" priority="431" stopIfTrue="1">
      <formula>LEN(TRIM(E130))&gt;0</formula>
    </cfRule>
  </conditionalFormatting>
  <conditionalFormatting sqref="F114">
    <cfRule type="beginsWith" dxfId="3019" priority="408" stopIfTrue="1" operator="beginsWith" text="Not Applicable">
      <formula>LEFT(F114,LEN("Not Applicable"))="Not Applicable"</formula>
    </cfRule>
    <cfRule type="beginsWith" dxfId="3018" priority="409" stopIfTrue="1" operator="beginsWith" text="Waived">
      <formula>LEFT(F114,LEN("Waived"))="Waived"</formula>
    </cfRule>
    <cfRule type="beginsWith" dxfId="3017" priority="410" stopIfTrue="1" operator="beginsWith" text="Pre-Passed">
      <formula>LEFT(F114,LEN("Pre-Passed"))="Pre-Passed"</formula>
    </cfRule>
    <cfRule type="beginsWith" dxfId="3016" priority="411" stopIfTrue="1" operator="beginsWith" text="Completed">
      <formula>LEFT(F114,LEN("Completed"))="Completed"</formula>
    </cfRule>
    <cfRule type="beginsWith" dxfId="3015" priority="412" stopIfTrue="1" operator="beginsWith" text="Partial">
      <formula>LEFT(F114,LEN("Partial"))="Partial"</formula>
    </cfRule>
    <cfRule type="beginsWith" dxfId="3014" priority="413" stopIfTrue="1" operator="beginsWith" text="Missing">
      <formula>LEFT(F114,LEN("Missing"))="Missing"</formula>
    </cfRule>
    <cfRule type="beginsWith" dxfId="3013" priority="414" stopIfTrue="1" operator="beginsWith" text="Untested">
      <formula>LEFT(F114,LEN("Untested"))="Untested"</formula>
    </cfRule>
    <cfRule type="notContainsBlanks" dxfId="3012" priority="415" stopIfTrue="1">
      <formula>LEN(TRIM(F114))&gt;0</formula>
    </cfRule>
  </conditionalFormatting>
  <conditionalFormatting sqref="F121">
    <cfRule type="beginsWith" dxfId="3011" priority="400" stopIfTrue="1" operator="beginsWith" text="Not Applicable">
      <formula>LEFT(F121,LEN("Not Applicable"))="Not Applicable"</formula>
    </cfRule>
    <cfRule type="beginsWith" dxfId="3010" priority="401" stopIfTrue="1" operator="beginsWith" text="Waived">
      <formula>LEFT(F121,LEN("Waived"))="Waived"</formula>
    </cfRule>
    <cfRule type="beginsWith" dxfId="3009" priority="402" stopIfTrue="1" operator="beginsWith" text="Pre-Passed">
      <formula>LEFT(F121,LEN("Pre-Passed"))="Pre-Passed"</formula>
    </cfRule>
    <cfRule type="beginsWith" dxfId="3008" priority="403" stopIfTrue="1" operator="beginsWith" text="Completed">
      <formula>LEFT(F121,LEN("Completed"))="Completed"</formula>
    </cfRule>
    <cfRule type="beginsWith" dxfId="3007" priority="404" stopIfTrue="1" operator="beginsWith" text="Partial">
      <formula>LEFT(F121,LEN("Partial"))="Partial"</formula>
    </cfRule>
    <cfRule type="beginsWith" dxfId="3006" priority="405" stopIfTrue="1" operator="beginsWith" text="Missing">
      <formula>LEFT(F121,LEN("Missing"))="Missing"</formula>
    </cfRule>
    <cfRule type="beginsWith" dxfId="3005" priority="406" stopIfTrue="1" operator="beginsWith" text="Untested">
      <formula>LEFT(F121,LEN("Untested"))="Untested"</formula>
    </cfRule>
    <cfRule type="notContainsBlanks" dxfId="3004" priority="407" stopIfTrue="1">
      <formula>LEN(TRIM(F121))&gt;0</formula>
    </cfRule>
  </conditionalFormatting>
  <conditionalFormatting sqref="F130">
    <cfRule type="beginsWith" dxfId="3003" priority="392" stopIfTrue="1" operator="beginsWith" text="Not Applicable">
      <formula>LEFT(F130,LEN("Not Applicable"))="Not Applicable"</formula>
    </cfRule>
    <cfRule type="beginsWith" dxfId="3002" priority="393" stopIfTrue="1" operator="beginsWith" text="Waived">
      <formula>LEFT(F130,LEN("Waived"))="Waived"</formula>
    </cfRule>
    <cfRule type="beginsWith" dxfId="3001" priority="394" stopIfTrue="1" operator="beginsWith" text="Pre-Passed">
      <formula>LEFT(F130,LEN("Pre-Passed"))="Pre-Passed"</formula>
    </cfRule>
    <cfRule type="beginsWith" dxfId="3000" priority="395" stopIfTrue="1" operator="beginsWith" text="Completed">
      <formula>LEFT(F130,LEN("Completed"))="Completed"</formula>
    </cfRule>
    <cfRule type="beginsWith" dxfId="2999" priority="396" stopIfTrue="1" operator="beginsWith" text="Partial">
      <formula>LEFT(F130,LEN("Partial"))="Partial"</formula>
    </cfRule>
    <cfRule type="beginsWith" dxfId="2998" priority="397" stopIfTrue="1" operator="beginsWith" text="Missing">
      <formula>LEFT(F130,LEN("Missing"))="Missing"</formula>
    </cfRule>
    <cfRule type="beginsWith" dxfId="2997" priority="398" stopIfTrue="1" operator="beginsWith" text="Untested">
      <formula>LEFT(F130,LEN("Untested"))="Untested"</formula>
    </cfRule>
    <cfRule type="notContainsBlanks" dxfId="2996" priority="399" stopIfTrue="1">
      <formula>LEN(TRIM(F130))&gt;0</formula>
    </cfRule>
  </conditionalFormatting>
  <conditionalFormatting sqref="A124">
    <cfRule type="beginsWith" dxfId="2995" priority="385" stopIfTrue="1" operator="beginsWith" text="Exceptional">
      <formula>LEFT(A124,LEN("Exceptional"))="Exceptional"</formula>
    </cfRule>
    <cfRule type="beginsWith" dxfId="2994" priority="386" stopIfTrue="1" operator="beginsWith" text="Professional">
      <formula>LEFT(A124,LEN("Professional"))="Professional"</formula>
    </cfRule>
    <cfRule type="beginsWith" dxfId="2993" priority="387" stopIfTrue="1" operator="beginsWith" text="Advanced">
      <formula>LEFT(A124,LEN("Advanced"))="Advanced"</formula>
    </cfRule>
    <cfRule type="beginsWith" dxfId="2992" priority="388" stopIfTrue="1" operator="beginsWith" text="Intermediate">
      <formula>LEFT(A124,LEN("Intermediate"))="Intermediate"</formula>
    </cfRule>
    <cfRule type="beginsWith" dxfId="2991" priority="389" stopIfTrue="1" operator="beginsWith" text="Basic">
      <formula>LEFT(A124,LEN("Basic"))="Basic"</formula>
    </cfRule>
    <cfRule type="beginsWith" dxfId="2990" priority="390" stopIfTrue="1" operator="beginsWith" text="Required">
      <formula>LEFT(A124,LEN("Required"))="Required"</formula>
    </cfRule>
    <cfRule type="notContainsBlanks" dxfId="2989" priority="391" stopIfTrue="1">
      <formula>LEN(TRIM(A124))&gt;0</formula>
    </cfRule>
  </conditionalFormatting>
  <conditionalFormatting sqref="E132">
    <cfRule type="beginsWith" dxfId="2988" priority="363" stopIfTrue="1" operator="beginsWith" text="Not Applicable">
      <formula>LEFT(E132,LEN("Not Applicable"))="Not Applicable"</formula>
    </cfRule>
    <cfRule type="beginsWith" dxfId="2987" priority="364" stopIfTrue="1" operator="beginsWith" text="Waived">
      <formula>LEFT(E132,LEN("Waived"))="Waived"</formula>
    </cfRule>
    <cfRule type="beginsWith" dxfId="2986" priority="365" stopIfTrue="1" operator="beginsWith" text="Pre-Passed">
      <formula>LEFT(E132,LEN("Pre-Passed"))="Pre-Passed"</formula>
    </cfRule>
    <cfRule type="beginsWith" dxfId="2985" priority="366" stopIfTrue="1" operator="beginsWith" text="Completed">
      <formula>LEFT(E132,LEN("Completed"))="Completed"</formula>
    </cfRule>
    <cfRule type="beginsWith" dxfId="2984" priority="367" stopIfTrue="1" operator="beginsWith" text="Partial">
      <formula>LEFT(E132,LEN("Partial"))="Partial"</formula>
    </cfRule>
    <cfRule type="beginsWith" dxfId="2983" priority="368" stopIfTrue="1" operator="beginsWith" text="Missing">
      <formula>LEFT(E132,LEN("Missing"))="Missing"</formula>
    </cfRule>
    <cfRule type="beginsWith" dxfId="2982" priority="369" stopIfTrue="1" operator="beginsWith" text="Untested">
      <formula>LEFT(E132,LEN("Untested"))="Untested"</formula>
    </cfRule>
    <cfRule type="notContainsBlanks" dxfId="2981" priority="370" stopIfTrue="1">
      <formula>LEN(TRIM(E132))&gt;0</formula>
    </cfRule>
  </conditionalFormatting>
  <conditionalFormatting sqref="A116">
    <cfRule type="beginsWith" dxfId="2980" priority="348" stopIfTrue="1" operator="beginsWith" text="Exceptional">
      <formula>LEFT(A116,LEN("Exceptional"))="Exceptional"</formula>
    </cfRule>
    <cfRule type="beginsWith" dxfId="2979" priority="349" stopIfTrue="1" operator="beginsWith" text="Professional">
      <formula>LEFT(A116,LEN("Professional"))="Professional"</formula>
    </cfRule>
    <cfRule type="beginsWith" dxfId="2978" priority="350" stopIfTrue="1" operator="beginsWith" text="Advanced">
      <formula>LEFT(A116,LEN("Advanced"))="Advanced"</formula>
    </cfRule>
    <cfRule type="beginsWith" dxfId="2977" priority="351" stopIfTrue="1" operator="beginsWith" text="Intermediate">
      <formula>LEFT(A116,LEN("Intermediate"))="Intermediate"</formula>
    </cfRule>
    <cfRule type="beginsWith" dxfId="2976" priority="352" stopIfTrue="1" operator="beginsWith" text="Basic">
      <formula>LEFT(A116,LEN("Basic"))="Basic"</formula>
    </cfRule>
    <cfRule type="beginsWith" dxfId="2975" priority="353" stopIfTrue="1" operator="beginsWith" text="Required">
      <formula>LEFT(A116,LEN("Required"))="Required"</formula>
    </cfRule>
    <cfRule type="notContainsBlanks" dxfId="2974" priority="354" stopIfTrue="1">
      <formula>LEN(TRIM(A116))&gt;0</formula>
    </cfRule>
  </conditionalFormatting>
  <conditionalFormatting sqref="A123">
    <cfRule type="beginsWith" dxfId="2973" priority="333" stopIfTrue="1" operator="beginsWith" text="Exceptional">
      <formula>LEFT(A123,LEN("Exceptional"))="Exceptional"</formula>
    </cfRule>
    <cfRule type="beginsWith" dxfId="2972" priority="334" stopIfTrue="1" operator="beginsWith" text="Professional">
      <formula>LEFT(A123,LEN("Professional"))="Professional"</formula>
    </cfRule>
    <cfRule type="beginsWith" dxfId="2971" priority="335" stopIfTrue="1" operator="beginsWith" text="Advanced">
      <formula>LEFT(A123,LEN("Advanced"))="Advanced"</formula>
    </cfRule>
    <cfRule type="beginsWith" dxfId="2970" priority="336" stopIfTrue="1" operator="beginsWith" text="Intermediate">
      <formula>LEFT(A123,LEN("Intermediate"))="Intermediate"</formula>
    </cfRule>
    <cfRule type="beginsWith" dxfId="2969" priority="337" stopIfTrue="1" operator="beginsWith" text="Basic">
      <formula>LEFT(A123,LEN("Basic"))="Basic"</formula>
    </cfRule>
    <cfRule type="beginsWith" dxfId="2968" priority="338" stopIfTrue="1" operator="beginsWith" text="Required">
      <formula>LEFT(A123,LEN("Required"))="Required"</formula>
    </cfRule>
    <cfRule type="notContainsBlanks" dxfId="2967" priority="339" stopIfTrue="1">
      <formula>LEN(TRIM(A123))&gt;0</formula>
    </cfRule>
  </conditionalFormatting>
  <conditionalFormatting sqref="A133">
    <cfRule type="beginsWith" dxfId="2966" priority="326" stopIfTrue="1" operator="beginsWith" text="Exceptional">
      <formula>LEFT(A133,LEN("Exceptional"))="Exceptional"</formula>
    </cfRule>
    <cfRule type="beginsWith" dxfId="2965" priority="327" stopIfTrue="1" operator="beginsWith" text="Professional">
      <formula>LEFT(A133,LEN("Professional"))="Professional"</formula>
    </cfRule>
    <cfRule type="beginsWith" dxfId="2964" priority="328" stopIfTrue="1" operator="beginsWith" text="Advanced">
      <formula>LEFT(A133,LEN("Advanced"))="Advanced"</formula>
    </cfRule>
    <cfRule type="beginsWith" dxfId="2963" priority="329" stopIfTrue="1" operator="beginsWith" text="Intermediate">
      <formula>LEFT(A133,LEN("Intermediate"))="Intermediate"</formula>
    </cfRule>
    <cfRule type="beginsWith" dxfId="2962" priority="330" stopIfTrue="1" operator="beginsWith" text="Basic">
      <formula>LEFT(A133,LEN("Basic"))="Basic"</formula>
    </cfRule>
    <cfRule type="beginsWith" dxfId="2961" priority="331" stopIfTrue="1" operator="beginsWith" text="Required">
      <formula>LEFT(A133,LEN("Required"))="Required"</formula>
    </cfRule>
    <cfRule type="notContainsBlanks" dxfId="2960" priority="332" stopIfTrue="1">
      <formula>LEN(TRIM(A133))&gt;0</formula>
    </cfRule>
  </conditionalFormatting>
  <conditionalFormatting sqref="A134">
    <cfRule type="beginsWith" dxfId="2959" priority="312" stopIfTrue="1" operator="beginsWith" text="Exceptional">
      <formula>LEFT(A134,LEN("Exceptional"))="Exceptional"</formula>
    </cfRule>
    <cfRule type="beginsWith" dxfId="2958" priority="313" stopIfTrue="1" operator="beginsWith" text="Professional">
      <formula>LEFT(A134,LEN("Professional"))="Professional"</formula>
    </cfRule>
    <cfRule type="beginsWith" dxfId="2957" priority="314" stopIfTrue="1" operator="beginsWith" text="Advanced">
      <formula>LEFT(A134,LEN("Advanced"))="Advanced"</formula>
    </cfRule>
    <cfRule type="beginsWith" dxfId="2956" priority="315" stopIfTrue="1" operator="beginsWith" text="Intermediate">
      <formula>LEFT(A134,LEN("Intermediate"))="Intermediate"</formula>
    </cfRule>
    <cfRule type="beginsWith" dxfId="2955" priority="316" stopIfTrue="1" operator="beginsWith" text="Basic">
      <formula>LEFT(A134,LEN("Basic"))="Basic"</formula>
    </cfRule>
    <cfRule type="beginsWith" dxfId="2954" priority="317" stopIfTrue="1" operator="beginsWith" text="Required">
      <formula>LEFT(A134,LEN("Required"))="Required"</formula>
    </cfRule>
    <cfRule type="notContainsBlanks" dxfId="2953" priority="318" stopIfTrue="1">
      <formula>LEN(TRIM(A134))&gt;0</formula>
    </cfRule>
  </conditionalFormatting>
  <conditionalFormatting sqref="A132">
    <cfRule type="beginsWith" dxfId="2952" priority="319" stopIfTrue="1" operator="beginsWith" text="Exceptional">
      <formula>LEFT(A132,LEN("Exceptional"))="Exceptional"</formula>
    </cfRule>
    <cfRule type="beginsWith" dxfId="2951" priority="320" stopIfTrue="1" operator="beginsWith" text="Professional">
      <formula>LEFT(A132,LEN("Professional"))="Professional"</formula>
    </cfRule>
    <cfRule type="beginsWith" dxfId="2950" priority="321" stopIfTrue="1" operator="beginsWith" text="Advanced">
      <formula>LEFT(A132,LEN("Advanced"))="Advanced"</formula>
    </cfRule>
    <cfRule type="beginsWith" dxfId="2949" priority="322" stopIfTrue="1" operator="beginsWith" text="Intermediate">
      <formula>LEFT(A132,LEN("Intermediate"))="Intermediate"</formula>
    </cfRule>
    <cfRule type="beginsWith" dxfId="2948" priority="323" stopIfTrue="1" operator="beginsWith" text="Basic">
      <formula>LEFT(A132,LEN("Basic"))="Basic"</formula>
    </cfRule>
    <cfRule type="beginsWith" dxfId="2947" priority="324" stopIfTrue="1" operator="beginsWith" text="Required">
      <formula>LEFT(A132,LEN("Required"))="Required"</formula>
    </cfRule>
    <cfRule type="notContainsBlanks" dxfId="2946" priority="325" stopIfTrue="1">
      <formula>LEN(TRIM(A132))&gt;0</formula>
    </cfRule>
  </conditionalFormatting>
  <conditionalFormatting sqref="A131">
    <cfRule type="beginsWith" dxfId="2945" priority="305" stopIfTrue="1" operator="beginsWith" text="Exceptional">
      <formula>LEFT(A131,LEN("Exceptional"))="Exceptional"</formula>
    </cfRule>
    <cfRule type="beginsWith" dxfId="2944" priority="306" stopIfTrue="1" operator="beginsWith" text="Professional">
      <formula>LEFT(A131,LEN("Professional"))="Professional"</formula>
    </cfRule>
    <cfRule type="beginsWith" dxfId="2943" priority="307" stopIfTrue="1" operator="beginsWith" text="Advanced">
      <formula>LEFT(A131,LEN("Advanced"))="Advanced"</formula>
    </cfRule>
    <cfRule type="beginsWith" dxfId="2942" priority="308" stopIfTrue="1" operator="beginsWith" text="Intermediate">
      <formula>LEFT(A131,LEN("Intermediate"))="Intermediate"</formula>
    </cfRule>
    <cfRule type="beginsWith" dxfId="2941" priority="309" stopIfTrue="1" operator="beginsWith" text="Basic">
      <formula>LEFT(A131,LEN("Basic"))="Basic"</formula>
    </cfRule>
    <cfRule type="beginsWith" dxfId="2940" priority="310" stopIfTrue="1" operator="beginsWith" text="Required">
      <formula>LEFT(A131,LEN("Required"))="Required"</formula>
    </cfRule>
    <cfRule type="notContainsBlanks" dxfId="2939" priority="311" stopIfTrue="1">
      <formula>LEN(TRIM(A131))&gt;0</formula>
    </cfRule>
  </conditionalFormatting>
  <conditionalFormatting sqref="F20:F22">
    <cfRule type="beginsWith" dxfId="2938" priority="281" stopIfTrue="1" operator="beginsWith" text="Not Applicable">
      <formula>LEFT(F20,LEN("Not Applicable"))="Not Applicable"</formula>
    </cfRule>
    <cfRule type="beginsWith" dxfId="2937" priority="282" stopIfTrue="1" operator="beginsWith" text="Waived">
      <formula>LEFT(F20,LEN("Waived"))="Waived"</formula>
    </cfRule>
    <cfRule type="beginsWith" dxfId="2936" priority="283" stopIfTrue="1" operator="beginsWith" text="Pre-Passed">
      <formula>LEFT(F20,LEN("Pre-Passed"))="Pre-Passed"</formula>
    </cfRule>
    <cfRule type="beginsWith" dxfId="2935" priority="284" stopIfTrue="1" operator="beginsWith" text="Completed">
      <formula>LEFT(F20,LEN("Completed"))="Completed"</formula>
    </cfRule>
    <cfRule type="beginsWith" dxfId="2934" priority="285" stopIfTrue="1" operator="beginsWith" text="Partial">
      <formula>LEFT(F20,LEN("Partial"))="Partial"</formula>
    </cfRule>
    <cfRule type="beginsWith" dxfId="2933" priority="286" stopIfTrue="1" operator="beginsWith" text="Missing">
      <formula>LEFT(F20,LEN("Missing"))="Missing"</formula>
    </cfRule>
    <cfRule type="beginsWith" dxfId="2932" priority="287" stopIfTrue="1" operator="beginsWith" text="Untested">
      <formula>LEFT(F20,LEN("Untested"))="Untested"</formula>
    </cfRule>
    <cfRule type="notContainsBlanks" dxfId="2931" priority="288" stopIfTrue="1">
      <formula>LEN(TRIM(F20))&gt;0</formula>
    </cfRule>
  </conditionalFormatting>
  <conditionalFormatting sqref="F30">
    <cfRule type="beginsWith" dxfId="2930" priority="273" stopIfTrue="1" operator="beginsWith" text="Not Applicable">
      <formula>LEFT(F30,LEN("Not Applicable"))="Not Applicable"</formula>
    </cfRule>
    <cfRule type="beginsWith" dxfId="2929" priority="274" stopIfTrue="1" operator="beginsWith" text="Waived">
      <formula>LEFT(F30,LEN("Waived"))="Waived"</formula>
    </cfRule>
    <cfRule type="beginsWith" dxfId="2928" priority="275" stopIfTrue="1" operator="beginsWith" text="Pre-Passed">
      <formula>LEFT(F30,LEN("Pre-Passed"))="Pre-Passed"</formula>
    </cfRule>
    <cfRule type="beginsWith" dxfId="2927" priority="276" stopIfTrue="1" operator="beginsWith" text="Completed">
      <formula>LEFT(F30,LEN("Completed"))="Completed"</formula>
    </cfRule>
    <cfRule type="beginsWith" dxfId="2926" priority="277" stopIfTrue="1" operator="beginsWith" text="Partial">
      <formula>LEFT(F30,LEN("Partial"))="Partial"</formula>
    </cfRule>
    <cfRule type="beginsWith" dxfId="2925" priority="278" stopIfTrue="1" operator="beginsWith" text="Missing">
      <formula>LEFT(F30,LEN("Missing"))="Missing"</formula>
    </cfRule>
    <cfRule type="beginsWith" dxfId="2924" priority="279" stopIfTrue="1" operator="beginsWith" text="Untested">
      <formula>LEFT(F30,LEN("Untested"))="Untested"</formula>
    </cfRule>
    <cfRule type="notContainsBlanks" dxfId="2923" priority="280" stopIfTrue="1">
      <formula>LEN(TRIM(F30))&gt;0</formula>
    </cfRule>
  </conditionalFormatting>
  <conditionalFormatting sqref="F23:F25">
    <cfRule type="beginsWith" dxfId="2922" priority="265" stopIfTrue="1" operator="beginsWith" text="Not Applicable">
      <formula>LEFT(F23,LEN("Not Applicable"))="Not Applicable"</formula>
    </cfRule>
    <cfRule type="beginsWith" dxfId="2921" priority="266" stopIfTrue="1" operator="beginsWith" text="Waived">
      <formula>LEFT(F23,LEN("Waived"))="Waived"</formula>
    </cfRule>
    <cfRule type="beginsWith" dxfId="2920" priority="267" stopIfTrue="1" operator="beginsWith" text="Pre-Passed">
      <formula>LEFT(F23,LEN("Pre-Passed"))="Pre-Passed"</formula>
    </cfRule>
    <cfRule type="beginsWith" dxfId="2919" priority="268" stopIfTrue="1" operator="beginsWith" text="Completed">
      <formula>LEFT(F23,LEN("Completed"))="Completed"</formula>
    </cfRule>
    <cfRule type="beginsWith" dxfId="2918" priority="269" stopIfTrue="1" operator="beginsWith" text="Partial">
      <formula>LEFT(F23,LEN("Partial"))="Partial"</formula>
    </cfRule>
    <cfRule type="beginsWith" dxfId="2917" priority="270" stopIfTrue="1" operator="beginsWith" text="Missing">
      <formula>LEFT(F23,LEN("Missing"))="Missing"</formula>
    </cfRule>
    <cfRule type="beginsWith" dxfId="2916" priority="271" stopIfTrue="1" operator="beginsWith" text="Untested">
      <formula>LEFT(F23,LEN("Untested"))="Untested"</formula>
    </cfRule>
    <cfRule type="notContainsBlanks" dxfId="2915" priority="272" stopIfTrue="1">
      <formula>LEN(TRIM(F23))&gt;0</formula>
    </cfRule>
  </conditionalFormatting>
  <conditionalFormatting sqref="F27:F29">
    <cfRule type="beginsWith" dxfId="2914" priority="257" stopIfTrue="1" operator="beginsWith" text="Not Applicable">
      <formula>LEFT(F27,LEN("Not Applicable"))="Not Applicable"</formula>
    </cfRule>
    <cfRule type="beginsWith" dxfId="2913" priority="258" stopIfTrue="1" operator="beginsWith" text="Waived">
      <formula>LEFT(F27,LEN("Waived"))="Waived"</formula>
    </cfRule>
    <cfRule type="beginsWith" dxfId="2912" priority="259" stopIfTrue="1" operator="beginsWith" text="Pre-Passed">
      <formula>LEFT(F27,LEN("Pre-Passed"))="Pre-Passed"</formula>
    </cfRule>
    <cfRule type="beginsWith" dxfId="2911" priority="260" stopIfTrue="1" operator="beginsWith" text="Completed">
      <formula>LEFT(F27,LEN("Completed"))="Completed"</formula>
    </cfRule>
    <cfRule type="beginsWith" dxfId="2910" priority="261" stopIfTrue="1" operator="beginsWith" text="Partial">
      <formula>LEFT(F27,LEN("Partial"))="Partial"</formula>
    </cfRule>
    <cfRule type="beginsWith" dxfId="2909" priority="262" stopIfTrue="1" operator="beginsWith" text="Missing">
      <formula>LEFT(F27,LEN("Missing"))="Missing"</formula>
    </cfRule>
    <cfRule type="beginsWith" dxfId="2908" priority="263" stopIfTrue="1" operator="beginsWith" text="Untested">
      <formula>LEFT(F27,LEN("Untested"))="Untested"</formula>
    </cfRule>
    <cfRule type="notContainsBlanks" dxfId="2907" priority="264" stopIfTrue="1">
      <formula>LEN(TRIM(F27))&gt;0</formula>
    </cfRule>
  </conditionalFormatting>
  <conditionalFormatting sqref="F31:F33">
    <cfRule type="beginsWith" dxfId="2906" priority="249" stopIfTrue="1" operator="beginsWith" text="Not Applicable">
      <formula>LEFT(F31,LEN("Not Applicable"))="Not Applicable"</formula>
    </cfRule>
    <cfRule type="beginsWith" dxfId="2905" priority="250" stopIfTrue="1" operator="beginsWith" text="Waived">
      <formula>LEFT(F31,LEN("Waived"))="Waived"</formula>
    </cfRule>
    <cfRule type="beginsWith" dxfId="2904" priority="251" stopIfTrue="1" operator="beginsWith" text="Pre-Passed">
      <formula>LEFT(F31,LEN("Pre-Passed"))="Pre-Passed"</formula>
    </cfRule>
    <cfRule type="beginsWith" dxfId="2903" priority="252" stopIfTrue="1" operator="beginsWith" text="Completed">
      <formula>LEFT(F31,LEN("Completed"))="Completed"</formula>
    </cfRule>
    <cfRule type="beginsWith" dxfId="2902" priority="253" stopIfTrue="1" operator="beginsWith" text="Partial">
      <formula>LEFT(F31,LEN("Partial"))="Partial"</formula>
    </cfRule>
    <cfRule type="beginsWith" dxfId="2901" priority="254" stopIfTrue="1" operator="beginsWith" text="Missing">
      <formula>LEFT(F31,LEN("Missing"))="Missing"</formula>
    </cfRule>
    <cfRule type="beginsWith" dxfId="2900" priority="255" stopIfTrue="1" operator="beginsWith" text="Untested">
      <formula>LEFT(F31,LEN("Untested"))="Untested"</formula>
    </cfRule>
    <cfRule type="notContainsBlanks" dxfId="2899" priority="256" stopIfTrue="1">
      <formula>LEN(TRIM(F31))&gt;0</formula>
    </cfRule>
  </conditionalFormatting>
  <conditionalFormatting sqref="F13:F18">
    <cfRule type="beginsWith" dxfId="2898" priority="241" stopIfTrue="1" operator="beginsWith" text="Not Applicable">
      <formula>LEFT(F13,LEN("Not Applicable"))="Not Applicable"</formula>
    </cfRule>
    <cfRule type="beginsWith" dxfId="2897" priority="242" stopIfTrue="1" operator="beginsWith" text="Waived">
      <formula>LEFT(F13,LEN("Waived"))="Waived"</formula>
    </cfRule>
    <cfRule type="beginsWith" dxfId="2896" priority="243" stopIfTrue="1" operator="beginsWith" text="Pre-Passed">
      <formula>LEFT(F13,LEN("Pre-Passed"))="Pre-Passed"</formula>
    </cfRule>
    <cfRule type="beginsWith" dxfId="2895" priority="244" stopIfTrue="1" operator="beginsWith" text="Completed">
      <formula>LEFT(F13,LEN("Completed"))="Completed"</formula>
    </cfRule>
    <cfRule type="beginsWith" dxfId="2894" priority="245" stopIfTrue="1" operator="beginsWith" text="Partial">
      <formula>LEFT(F13,LEN("Partial"))="Partial"</formula>
    </cfRule>
    <cfRule type="beginsWith" dxfId="2893" priority="246" stopIfTrue="1" operator="beginsWith" text="Missing">
      <formula>LEFT(F13,LEN("Missing"))="Missing"</formula>
    </cfRule>
    <cfRule type="beginsWith" dxfId="2892" priority="247" stopIfTrue="1" operator="beginsWith" text="Untested">
      <formula>LEFT(F13,LEN("Untested"))="Untested"</formula>
    </cfRule>
    <cfRule type="notContainsBlanks" dxfId="2891" priority="248" stopIfTrue="1">
      <formula>LEN(TRIM(F13))&gt;0</formula>
    </cfRule>
  </conditionalFormatting>
  <conditionalFormatting sqref="F38:F39">
    <cfRule type="beginsWith" dxfId="2890" priority="233" stopIfTrue="1" operator="beginsWith" text="Not Applicable">
      <formula>LEFT(F38,LEN("Not Applicable"))="Not Applicable"</formula>
    </cfRule>
    <cfRule type="beginsWith" dxfId="2889" priority="234" stopIfTrue="1" operator="beginsWith" text="Waived">
      <formula>LEFT(F38,LEN("Waived"))="Waived"</formula>
    </cfRule>
    <cfRule type="beginsWith" dxfId="2888" priority="235" stopIfTrue="1" operator="beginsWith" text="Pre-Passed">
      <formula>LEFT(F38,LEN("Pre-Passed"))="Pre-Passed"</formula>
    </cfRule>
    <cfRule type="beginsWith" dxfId="2887" priority="236" stopIfTrue="1" operator="beginsWith" text="Completed">
      <formula>LEFT(F38,LEN("Completed"))="Completed"</formula>
    </cfRule>
    <cfRule type="beginsWith" dxfId="2886" priority="237" stopIfTrue="1" operator="beginsWith" text="Partial">
      <formula>LEFT(F38,LEN("Partial"))="Partial"</formula>
    </cfRule>
    <cfRule type="beginsWith" dxfId="2885" priority="238" stopIfTrue="1" operator="beginsWith" text="Missing">
      <formula>LEFT(F38,LEN("Missing"))="Missing"</formula>
    </cfRule>
    <cfRule type="beginsWith" dxfId="2884" priority="239" stopIfTrue="1" operator="beginsWith" text="Untested">
      <formula>LEFT(F38,LEN("Untested"))="Untested"</formula>
    </cfRule>
    <cfRule type="notContainsBlanks" dxfId="2883" priority="240" stopIfTrue="1">
      <formula>LEN(TRIM(F38))&gt;0</formula>
    </cfRule>
  </conditionalFormatting>
  <conditionalFormatting sqref="F36">
    <cfRule type="beginsWith" dxfId="2882" priority="225" stopIfTrue="1" operator="beginsWith" text="Not Applicable">
      <formula>LEFT(F36,LEN("Not Applicable"))="Not Applicable"</formula>
    </cfRule>
    <cfRule type="beginsWith" dxfId="2881" priority="226" stopIfTrue="1" operator="beginsWith" text="Waived">
      <formula>LEFT(F36,LEN("Waived"))="Waived"</formula>
    </cfRule>
    <cfRule type="beginsWith" dxfId="2880" priority="227" stopIfTrue="1" operator="beginsWith" text="Pre-Passed">
      <formula>LEFT(F36,LEN("Pre-Passed"))="Pre-Passed"</formula>
    </cfRule>
    <cfRule type="beginsWith" dxfId="2879" priority="228" stopIfTrue="1" operator="beginsWith" text="Completed">
      <formula>LEFT(F36,LEN("Completed"))="Completed"</formula>
    </cfRule>
    <cfRule type="beginsWith" dxfId="2878" priority="229" stopIfTrue="1" operator="beginsWith" text="Partial">
      <formula>LEFT(F36,LEN("Partial"))="Partial"</formula>
    </cfRule>
    <cfRule type="beginsWith" dxfId="2877" priority="230" stopIfTrue="1" operator="beginsWith" text="Missing">
      <formula>LEFT(F36,LEN("Missing"))="Missing"</formula>
    </cfRule>
    <cfRule type="beginsWith" dxfId="2876" priority="231" stopIfTrue="1" operator="beginsWith" text="Untested">
      <formula>LEFT(F36,LEN("Untested"))="Untested"</formula>
    </cfRule>
    <cfRule type="notContainsBlanks" dxfId="2875" priority="232" stopIfTrue="1">
      <formula>LEN(TRIM(F36))&gt;0</formula>
    </cfRule>
  </conditionalFormatting>
  <conditionalFormatting sqref="F37">
    <cfRule type="beginsWith" dxfId="2874" priority="217" stopIfTrue="1" operator="beginsWith" text="Not Applicable">
      <formula>LEFT(F37,LEN("Not Applicable"))="Not Applicable"</formula>
    </cfRule>
    <cfRule type="beginsWith" dxfId="2873" priority="218" stopIfTrue="1" operator="beginsWith" text="Waived">
      <formula>LEFT(F37,LEN("Waived"))="Waived"</formula>
    </cfRule>
    <cfRule type="beginsWith" dxfId="2872" priority="219" stopIfTrue="1" operator="beginsWith" text="Pre-Passed">
      <formula>LEFT(F37,LEN("Pre-Passed"))="Pre-Passed"</formula>
    </cfRule>
    <cfRule type="beginsWith" dxfId="2871" priority="220" stopIfTrue="1" operator="beginsWith" text="Completed">
      <formula>LEFT(F37,LEN("Completed"))="Completed"</formula>
    </cfRule>
    <cfRule type="beginsWith" dxfId="2870" priority="221" stopIfTrue="1" operator="beginsWith" text="Partial">
      <formula>LEFT(F37,LEN("Partial"))="Partial"</formula>
    </cfRule>
    <cfRule type="beginsWith" dxfId="2869" priority="222" stopIfTrue="1" operator="beginsWith" text="Missing">
      <formula>LEFT(F37,LEN("Missing"))="Missing"</formula>
    </cfRule>
    <cfRule type="beginsWith" dxfId="2868" priority="223" stopIfTrue="1" operator="beginsWith" text="Untested">
      <formula>LEFT(F37,LEN("Untested"))="Untested"</formula>
    </cfRule>
    <cfRule type="notContainsBlanks" dxfId="2867" priority="224" stopIfTrue="1">
      <formula>LEN(TRIM(F37))&gt;0</formula>
    </cfRule>
  </conditionalFormatting>
  <conditionalFormatting sqref="F35">
    <cfRule type="beginsWith" dxfId="2866" priority="209" stopIfTrue="1" operator="beginsWith" text="Not Applicable">
      <formula>LEFT(F35,LEN("Not Applicable"))="Not Applicable"</formula>
    </cfRule>
    <cfRule type="beginsWith" dxfId="2865" priority="210" stopIfTrue="1" operator="beginsWith" text="Waived">
      <formula>LEFT(F35,LEN("Waived"))="Waived"</formula>
    </cfRule>
    <cfRule type="beginsWith" dxfId="2864" priority="211" stopIfTrue="1" operator="beginsWith" text="Pre-Passed">
      <formula>LEFT(F35,LEN("Pre-Passed"))="Pre-Passed"</formula>
    </cfRule>
    <cfRule type="beginsWith" dxfId="2863" priority="212" stopIfTrue="1" operator="beginsWith" text="Completed">
      <formula>LEFT(F35,LEN("Completed"))="Completed"</formula>
    </cfRule>
    <cfRule type="beginsWith" dxfId="2862" priority="213" stopIfTrue="1" operator="beginsWith" text="Partial">
      <formula>LEFT(F35,LEN("Partial"))="Partial"</formula>
    </cfRule>
    <cfRule type="beginsWith" dxfId="2861" priority="214" stopIfTrue="1" operator="beginsWith" text="Missing">
      <formula>LEFT(F35,LEN("Missing"))="Missing"</formula>
    </cfRule>
    <cfRule type="beginsWith" dxfId="2860" priority="215" stopIfTrue="1" operator="beginsWith" text="Untested">
      <formula>LEFT(F35,LEN("Untested"))="Untested"</formula>
    </cfRule>
    <cfRule type="notContainsBlanks" dxfId="2859" priority="216" stopIfTrue="1">
      <formula>LEN(TRIM(F35))&gt;0</formula>
    </cfRule>
  </conditionalFormatting>
  <conditionalFormatting sqref="F43:F45">
    <cfRule type="beginsWith" dxfId="2858" priority="201" stopIfTrue="1" operator="beginsWith" text="Not Applicable">
      <formula>LEFT(F43,LEN("Not Applicable"))="Not Applicable"</formula>
    </cfRule>
    <cfRule type="beginsWith" dxfId="2857" priority="202" stopIfTrue="1" operator="beginsWith" text="Waived">
      <formula>LEFT(F43,LEN("Waived"))="Waived"</formula>
    </cfRule>
    <cfRule type="beginsWith" dxfId="2856" priority="203" stopIfTrue="1" operator="beginsWith" text="Pre-Passed">
      <formula>LEFT(F43,LEN("Pre-Passed"))="Pre-Passed"</formula>
    </cfRule>
    <cfRule type="beginsWith" dxfId="2855" priority="204" stopIfTrue="1" operator="beginsWith" text="Completed">
      <formula>LEFT(F43,LEN("Completed"))="Completed"</formula>
    </cfRule>
    <cfRule type="beginsWith" dxfId="2854" priority="205" stopIfTrue="1" operator="beginsWith" text="Partial">
      <formula>LEFT(F43,LEN("Partial"))="Partial"</formula>
    </cfRule>
    <cfRule type="beginsWith" dxfId="2853" priority="206" stopIfTrue="1" operator="beginsWith" text="Missing">
      <formula>LEFT(F43,LEN("Missing"))="Missing"</formula>
    </cfRule>
    <cfRule type="beginsWith" dxfId="2852" priority="207" stopIfTrue="1" operator="beginsWith" text="Untested">
      <formula>LEFT(F43,LEN("Untested"))="Untested"</formula>
    </cfRule>
    <cfRule type="notContainsBlanks" dxfId="2851" priority="208" stopIfTrue="1">
      <formula>LEN(TRIM(F43))&gt;0</formula>
    </cfRule>
  </conditionalFormatting>
  <conditionalFormatting sqref="F41:F42">
    <cfRule type="beginsWith" dxfId="2850" priority="193" stopIfTrue="1" operator="beginsWith" text="Not Applicable">
      <formula>LEFT(F41,LEN("Not Applicable"))="Not Applicable"</formula>
    </cfRule>
    <cfRule type="beginsWith" dxfId="2849" priority="194" stopIfTrue="1" operator="beginsWith" text="Waived">
      <formula>LEFT(F41,LEN("Waived"))="Waived"</formula>
    </cfRule>
    <cfRule type="beginsWith" dxfId="2848" priority="195" stopIfTrue="1" operator="beginsWith" text="Pre-Passed">
      <formula>LEFT(F41,LEN("Pre-Passed"))="Pre-Passed"</formula>
    </cfRule>
    <cfRule type="beginsWith" dxfId="2847" priority="196" stopIfTrue="1" operator="beginsWith" text="Completed">
      <formula>LEFT(F41,LEN("Completed"))="Completed"</formula>
    </cfRule>
    <cfRule type="beginsWith" dxfId="2846" priority="197" stopIfTrue="1" operator="beginsWith" text="Partial">
      <formula>LEFT(F41,LEN("Partial"))="Partial"</formula>
    </cfRule>
    <cfRule type="beginsWith" dxfId="2845" priority="198" stopIfTrue="1" operator="beginsWith" text="Missing">
      <formula>LEFT(F41,LEN("Missing"))="Missing"</formula>
    </cfRule>
    <cfRule type="beginsWith" dxfId="2844" priority="199" stopIfTrue="1" operator="beginsWith" text="Untested">
      <formula>LEFT(F41,LEN("Untested"))="Untested"</formula>
    </cfRule>
    <cfRule type="notContainsBlanks" dxfId="2843" priority="200" stopIfTrue="1">
      <formula>LEN(TRIM(F41))&gt;0</formula>
    </cfRule>
  </conditionalFormatting>
  <conditionalFormatting sqref="F47:F50">
    <cfRule type="beginsWith" dxfId="2842" priority="185" stopIfTrue="1" operator="beginsWith" text="Not Applicable">
      <formula>LEFT(F47,LEN("Not Applicable"))="Not Applicable"</formula>
    </cfRule>
    <cfRule type="beginsWith" dxfId="2841" priority="186" stopIfTrue="1" operator="beginsWith" text="Waived">
      <formula>LEFT(F47,LEN("Waived"))="Waived"</formula>
    </cfRule>
    <cfRule type="beginsWith" dxfId="2840" priority="187" stopIfTrue="1" operator="beginsWith" text="Pre-Passed">
      <formula>LEFT(F47,LEN("Pre-Passed"))="Pre-Passed"</formula>
    </cfRule>
    <cfRule type="beginsWith" dxfId="2839" priority="188" stopIfTrue="1" operator="beginsWith" text="Completed">
      <formula>LEFT(F47,LEN("Completed"))="Completed"</formula>
    </cfRule>
    <cfRule type="beginsWith" dxfId="2838" priority="189" stopIfTrue="1" operator="beginsWith" text="Partial">
      <formula>LEFT(F47,LEN("Partial"))="Partial"</formula>
    </cfRule>
    <cfRule type="beginsWith" dxfId="2837" priority="190" stopIfTrue="1" operator="beginsWith" text="Missing">
      <formula>LEFT(F47,LEN("Missing"))="Missing"</formula>
    </cfRule>
    <cfRule type="beginsWith" dxfId="2836" priority="191" stopIfTrue="1" operator="beginsWith" text="Untested">
      <formula>LEFT(F47,LEN("Untested"))="Untested"</formula>
    </cfRule>
    <cfRule type="notContainsBlanks" dxfId="2835" priority="192" stopIfTrue="1">
      <formula>LEN(TRIM(F47))&gt;0</formula>
    </cfRule>
  </conditionalFormatting>
  <conditionalFormatting sqref="F52">
    <cfRule type="beginsWith" dxfId="2834" priority="177" stopIfTrue="1" operator="beginsWith" text="Not Applicable">
      <formula>LEFT(F52,LEN("Not Applicable"))="Not Applicable"</formula>
    </cfRule>
    <cfRule type="beginsWith" dxfId="2833" priority="178" stopIfTrue="1" operator="beginsWith" text="Waived">
      <formula>LEFT(F52,LEN("Waived"))="Waived"</formula>
    </cfRule>
    <cfRule type="beginsWith" dxfId="2832" priority="179" stopIfTrue="1" operator="beginsWith" text="Pre-Passed">
      <formula>LEFT(F52,LEN("Pre-Passed"))="Pre-Passed"</formula>
    </cfRule>
    <cfRule type="beginsWith" dxfId="2831" priority="180" stopIfTrue="1" operator="beginsWith" text="Completed">
      <formula>LEFT(F52,LEN("Completed"))="Completed"</formula>
    </cfRule>
    <cfRule type="beginsWith" dxfId="2830" priority="181" stopIfTrue="1" operator="beginsWith" text="Partial">
      <formula>LEFT(F52,LEN("Partial"))="Partial"</formula>
    </cfRule>
    <cfRule type="beginsWith" dxfId="2829" priority="182" stopIfTrue="1" operator="beginsWith" text="Missing">
      <formula>LEFT(F52,LEN("Missing"))="Missing"</formula>
    </cfRule>
    <cfRule type="beginsWith" dxfId="2828" priority="183" stopIfTrue="1" operator="beginsWith" text="Untested">
      <formula>LEFT(F52,LEN("Untested"))="Untested"</formula>
    </cfRule>
    <cfRule type="notContainsBlanks" dxfId="2827" priority="184" stopIfTrue="1">
      <formula>LEN(TRIM(F52))&gt;0</formula>
    </cfRule>
  </conditionalFormatting>
  <conditionalFormatting sqref="F53:F57">
    <cfRule type="beginsWith" dxfId="2826" priority="169" stopIfTrue="1" operator="beginsWith" text="Not Applicable">
      <formula>LEFT(F53,LEN("Not Applicable"))="Not Applicable"</formula>
    </cfRule>
    <cfRule type="beginsWith" dxfId="2825" priority="170" stopIfTrue="1" operator="beginsWith" text="Waived">
      <formula>LEFT(F53,LEN("Waived"))="Waived"</formula>
    </cfRule>
    <cfRule type="beginsWith" dxfId="2824" priority="171" stopIfTrue="1" operator="beginsWith" text="Pre-Passed">
      <formula>LEFT(F53,LEN("Pre-Passed"))="Pre-Passed"</formula>
    </cfRule>
    <cfRule type="beginsWith" dxfId="2823" priority="172" stopIfTrue="1" operator="beginsWith" text="Completed">
      <formula>LEFT(F53,LEN("Completed"))="Completed"</formula>
    </cfRule>
    <cfRule type="beginsWith" dxfId="2822" priority="173" stopIfTrue="1" operator="beginsWith" text="Partial">
      <formula>LEFT(F53,LEN("Partial"))="Partial"</formula>
    </cfRule>
    <cfRule type="beginsWith" dxfId="2821" priority="174" stopIfTrue="1" operator="beginsWith" text="Missing">
      <formula>LEFT(F53,LEN("Missing"))="Missing"</formula>
    </cfRule>
    <cfRule type="beginsWith" dxfId="2820" priority="175" stopIfTrue="1" operator="beginsWith" text="Untested">
      <formula>LEFT(F53,LEN("Untested"))="Untested"</formula>
    </cfRule>
    <cfRule type="notContainsBlanks" dxfId="2819" priority="176" stopIfTrue="1">
      <formula>LEN(TRIM(F53))&gt;0</formula>
    </cfRule>
  </conditionalFormatting>
  <conditionalFormatting sqref="F59:F62">
    <cfRule type="beginsWith" dxfId="2818" priority="161" stopIfTrue="1" operator="beginsWith" text="Not Applicable">
      <formula>LEFT(F59,LEN("Not Applicable"))="Not Applicable"</formula>
    </cfRule>
    <cfRule type="beginsWith" dxfId="2817" priority="162" stopIfTrue="1" operator="beginsWith" text="Waived">
      <formula>LEFT(F59,LEN("Waived"))="Waived"</formula>
    </cfRule>
    <cfRule type="beginsWith" dxfId="2816" priority="163" stopIfTrue="1" operator="beginsWith" text="Pre-Passed">
      <formula>LEFT(F59,LEN("Pre-Passed"))="Pre-Passed"</formula>
    </cfRule>
    <cfRule type="beginsWith" dxfId="2815" priority="164" stopIfTrue="1" operator="beginsWith" text="Completed">
      <formula>LEFT(F59,LEN("Completed"))="Completed"</formula>
    </cfRule>
    <cfRule type="beginsWith" dxfId="2814" priority="165" stopIfTrue="1" operator="beginsWith" text="Partial">
      <formula>LEFT(F59,LEN("Partial"))="Partial"</formula>
    </cfRule>
    <cfRule type="beginsWith" dxfId="2813" priority="166" stopIfTrue="1" operator="beginsWith" text="Missing">
      <formula>LEFT(F59,LEN("Missing"))="Missing"</formula>
    </cfRule>
    <cfRule type="beginsWith" dxfId="2812" priority="167" stopIfTrue="1" operator="beginsWith" text="Untested">
      <formula>LEFT(F59,LEN("Untested"))="Untested"</formula>
    </cfRule>
    <cfRule type="notContainsBlanks" dxfId="2811" priority="168" stopIfTrue="1">
      <formula>LEN(TRIM(F59))&gt;0</formula>
    </cfRule>
  </conditionalFormatting>
  <conditionalFormatting sqref="F63">
    <cfRule type="beginsWith" dxfId="2810" priority="153" stopIfTrue="1" operator="beginsWith" text="Not Applicable">
      <formula>LEFT(F63,LEN("Not Applicable"))="Not Applicable"</formula>
    </cfRule>
    <cfRule type="beginsWith" dxfId="2809" priority="154" stopIfTrue="1" operator="beginsWith" text="Waived">
      <formula>LEFT(F63,LEN("Waived"))="Waived"</formula>
    </cfRule>
    <cfRule type="beginsWith" dxfId="2808" priority="155" stopIfTrue="1" operator="beginsWith" text="Pre-Passed">
      <formula>LEFT(F63,LEN("Pre-Passed"))="Pre-Passed"</formula>
    </cfRule>
    <cfRule type="beginsWith" dxfId="2807" priority="156" stopIfTrue="1" operator="beginsWith" text="Completed">
      <formula>LEFT(F63,LEN("Completed"))="Completed"</formula>
    </cfRule>
    <cfRule type="beginsWith" dxfId="2806" priority="157" stopIfTrue="1" operator="beginsWith" text="Partial">
      <formula>LEFT(F63,LEN("Partial"))="Partial"</formula>
    </cfRule>
    <cfRule type="beginsWith" dxfId="2805" priority="158" stopIfTrue="1" operator="beginsWith" text="Missing">
      <formula>LEFT(F63,LEN("Missing"))="Missing"</formula>
    </cfRule>
    <cfRule type="beginsWith" dxfId="2804" priority="159" stopIfTrue="1" operator="beginsWith" text="Untested">
      <formula>LEFT(F63,LEN("Untested"))="Untested"</formula>
    </cfRule>
    <cfRule type="notContainsBlanks" dxfId="2803" priority="160" stopIfTrue="1">
      <formula>LEN(TRIM(F63))&gt;0</formula>
    </cfRule>
  </conditionalFormatting>
  <conditionalFormatting sqref="F64">
    <cfRule type="beginsWith" dxfId="2802" priority="145" stopIfTrue="1" operator="beginsWith" text="Not Applicable">
      <formula>LEFT(F64,LEN("Not Applicable"))="Not Applicable"</formula>
    </cfRule>
    <cfRule type="beginsWith" dxfId="2801" priority="146" stopIfTrue="1" operator="beginsWith" text="Waived">
      <formula>LEFT(F64,LEN("Waived"))="Waived"</formula>
    </cfRule>
    <cfRule type="beginsWith" dxfId="2800" priority="147" stopIfTrue="1" operator="beginsWith" text="Pre-Passed">
      <formula>LEFT(F64,LEN("Pre-Passed"))="Pre-Passed"</formula>
    </cfRule>
    <cfRule type="beginsWith" dxfId="2799" priority="148" stopIfTrue="1" operator="beginsWith" text="Completed">
      <formula>LEFT(F64,LEN("Completed"))="Completed"</formula>
    </cfRule>
    <cfRule type="beginsWith" dxfId="2798" priority="149" stopIfTrue="1" operator="beginsWith" text="Partial">
      <formula>LEFT(F64,LEN("Partial"))="Partial"</formula>
    </cfRule>
    <cfRule type="beginsWith" dxfId="2797" priority="150" stopIfTrue="1" operator="beginsWith" text="Missing">
      <formula>LEFT(F64,LEN("Missing"))="Missing"</formula>
    </cfRule>
    <cfRule type="beginsWith" dxfId="2796" priority="151" stopIfTrue="1" operator="beginsWith" text="Untested">
      <formula>LEFT(F64,LEN("Untested"))="Untested"</formula>
    </cfRule>
    <cfRule type="notContainsBlanks" dxfId="2795" priority="152" stopIfTrue="1">
      <formula>LEN(TRIM(F64))&gt;0</formula>
    </cfRule>
  </conditionalFormatting>
  <conditionalFormatting sqref="F65">
    <cfRule type="beginsWith" dxfId="2794" priority="137" stopIfTrue="1" operator="beginsWith" text="Not Applicable">
      <formula>LEFT(F65,LEN("Not Applicable"))="Not Applicable"</formula>
    </cfRule>
    <cfRule type="beginsWith" dxfId="2793" priority="138" stopIfTrue="1" operator="beginsWith" text="Waived">
      <formula>LEFT(F65,LEN("Waived"))="Waived"</formula>
    </cfRule>
    <cfRule type="beginsWith" dxfId="2792" priority="139" stopIfTrue="1" operator="beginsWith" text="Pre-Passed">
      <formula>LEFT(F65,LEN("Pre-Passed"))="Pre-Passed"</formula>
    </cfRule>
    <cfRule type="beginsWith" dxfId="2791" priority="140" stopIfTrue="1" operator="beginsWith" text="Completed">
      <formula>LEFT(F65,LEN("Completed"))="Completed"</formula>
    </cfRule>
    <cfRule type="beginsWith" dxfId="2790" priority="141" stopIfTrue="1" operator="beginsWith" text="Partial">
      <formula>LEFT(F65,LEN("Partial"))="Partial"</formula>
    </cfRule>
    <cfRule type="beginsWith" dxfId="2789" priority="142" stopIfTrue="1" operator="beginsWith" text="Missing">
      <formula>LEFT(F65,LEN("Missing"))="Missing"</formula>
    </cfRule>
    <cfRule type="beginsWith" dxfId="2788" priority="143" stopIfTrue="1" operator="beginsWith" text="Untested">
      <formula>LEFT(F65,LEN("Untested"))="Untested"</formula>
    </cfRule>
    <cfRule type="notContainsBlanks" dxfId="2787" priority="144" stopIfTrue="1">
      <formula>LEN(TRIM(F65))&gt;0</formula>
    </cfRule>
  </conditionalFormatting>
  <conditionalFormatting sqref="F66">
    <cfRule type="beginsWith" dxfId="2786" priority="129" stopIfTrue="1" operator="beginsWith" text="Not Applicable">
      <formula>LEFT(F66,LEN("Not Applicable"))="Not Applicable"</formula>
    </cfRule>
    <cfRule type="beginsWith" dxfId="2785" priority="130" stopIfTrue="1" operator="beginsWith" text="Waived">
      <formula>LEFT(F66,LEN("Waived"))="Waived"</formula>
    </cfRule>
    <cfRule type="beginsWith" dxfId="2784" priority="131" stopIfTrue="1" operator="beginsWith" text="Pre-Passed">
      <formula>LEFT(F66,LEN("Pre-Passed"))="Pre-Passed"</formula>
    </cfRule>
    <cfRule type="beginsWith" dxfId="2783" priority="132" stopIfTrue="1" operator="beginsWith" text="Completed">
      <formula>LEFT(F66,LEN("Completed"))="Completed"</formula>
    </cfRule>
    <cfRule type="beginsWith" dxfId="2782" priority="133" stopIfTrue="1" operator="beginsWith" text="Partial">
      <formula>LEFT(F66,LEN("Partial"))="Partial"</formula>
    </cfRule>
    <cfRule type="beginsWith" dxfId="2781" priority="134" stopIfTrue="1" operator="beginsWith" text="Missing">
      <formula>LEFT(F66,LEN("Missing"))="Missing"</formula>
    </cfRule>
    <cfRule type="beginsWith" dxfId="2780" priority="135" stopIfTrue="1" operator="beginsWith" text="Untested">
      <formula>LEFT(F66,LEN("Untested"))="Untested"</formula>
    </cfRule>
    <cfRule type="notContainsBlanks" dxfId="2779" priority="136" stopIfTrue="1">
      <formula>LEN(TRIM(F66))&gt;0</formula>
    </cfRule>
  </conditionalFormatting>
  <conditionalFormatting sqref="F67">
    <cfRule type="beginsWith" dxfId="2778" priority="121" stopIfTrue="1" operator="beginsWith" text="Not Applicable">
      <formula>LEFT(F67,LEN("Not Applicable"))="Not Applicable"</formula>
    </cfRule>
    <cfRule type="beginsWith" dxfId="2777" priority="122" stopIfTrue="1" operator="beginsWith" text="Waived">
      <formula>LEFT(F67,LEN("Waived"))="Waived"</formula>
    </cfRule>
    <cfRule type="beginsWith" dxfId="2776" priority="123" stopIfTrue="1" operator="beginsWith" text="Pre-Passed">
      <formula>LEFT(F67,LEN("Pre-Passed"))="Pre-Passed"</formula>
    </cfRule>
    <cfRule type="beginsWith" dxfId="2775" priority="124" stopIfTrue="1" operator="beginsWith" text="Completed">
      <formula>LEFT(F67,LEN("Completed"))="Completed"</formula>
    </cfRule>
    <cfRule type="beginsWith" dxfId="2774" priority="125" stopIfTrue="1" operator="beginsWith" text="Partial">
      <formula>LEFT(F67,LEN("Partial"))="Partial"</formula>
    </cfRule>
    <cfRule type="beginsWith" dxfId="2773" priority="126" stopIfTrue="1" operator="beginsWith" text="Missing">
      <formula>LEFT(F67,LEN("Missing"))="Missing"</formula>
    </cfRule>
    <cfRule type="beginsWith" dxfId="2772" priority="127" stopIfTrue="1" operator="beginsWith" text="Untested">
      <formula>LEFT(F67,LEN("Untested"))="Untested"</formula>
    </cfRule>
    <cfRule type="notContainsBlanks" dxfId="2771" priority="128" stopIfTrue="1">
      <formula>LEN(TRIM(F67))&gt;0</formula>
    </cfRule>
  </conditionalFormatting>
  <conditionalFormatting sqref="F68:F73">
    <cfRule type="beginsWith" dxfId="2770" priority="113" stopIfTrue="1" operator="beginsWith" text="Not Applicable">
      <formula>LEFT(F68,LEN("Not Applicable"))="Not Applicable"</formula>
    </cfRule>
    <cfRule type="beginsWith" dxfId="2769" priority="114" stopIfTrue="1" operator="beginsWith" text="Waived">
      <formula>LEFT(F68,LEN("Waived"))="Waived"</formula>
    </cfRule>
    <cfRule type="beginsWith" dxfId="2768" priority="115" stopIfTrue="1" operator="beginsWith" text="Pre-Passed">
      <formula>LEFT(F68,LEN("Pre-Passed"))="Pre-Passed"</formula>
    </cfRule>
    <cfRule type="beginsWith" dxfId="2767" priority="116" stopIfTrue="1" operator="beginsWith" text="Completed">
      <formula>LEFT(F68,LEN("Completed"))="Completed"</formula>
    </cfRule>
    <cfRule type="beginsWith" dxfId="2766" priority="117" stopIfTrue="1" operator="beginsWith" text="Partial">
      <formula>LEFT(F68,LEN("Partial"))="Partial"</formula>
    </cfRule>
    <cfRule type="beginsWith" dxfId="2765" priority="118" stopIfTrue="1" operator="beginsWith" text="Missing">
      <formula>LEFT(F68,LEN("Missing"))="Missing"</formula>
    </cfRule>
    <cfRule type="beginsWith" dxfId="2764" priority="119" stopIfTrue="1" operator="beginsWith" text="Untested">
      <formula>LEFT(F68,LEN("Untested"))="Untested"</formula>
    </cfRule>
    <cfRule type="notContainsBlanks" dxfId="2763" priority="120" stopIfTrue="1">
      <formula>LEN(TRIM(F68))&gt;0</formula>
    </cfRule>
  </conditionalFormatting>
  <conditionalFormatting sqref="F75:F79">
    <cfRule type="beginsWith" dxfId="2762" priority="105" stopIfTrue="1" operator="beginsWith" text="Not Applicable">
      <formula>LEFT(F75,LEN("Not Applicable"))="Not Applicable"</formula>
    </cfRule>
    <cfRule type="beginsWith" dxfId="2761" priority="106" stopIfTrue="1" operator="beginsWith" text="Waived">
      <formula>LEFT(F75,LEN("Waived"))="Waived"</formula>
    </cfRule>
    <cfRule type="beginsWith" dxfId="2760" priority="107" stopIfTrue="1" operator="beginsWith" text="Pre-Passed">
      <formula>LEFT(F75,LEN("Pre-Passed"))="Pre-Passed"</formula>
    </cfRule>
    <cfRule type="beginsWith" dxfId="2759" priority="108" stopIfTrue="1" operator="beginsWith" text="Completed">
      <formula>LEFT(F75,LEN("Completed"))="Completed"</formula>
    </cfRule>
    <cfRule type="beginsWith" dxfId="2758" priority="109" stopIfTrue="1" operator="beginsWith" text="Partial">
      <formula>LEFT(F75,LEN("Partial"))="Partial"</formula>
    </cfRule>
    <cfRule type="beginsWith" dxfId="2757" priority="110" stopIfTrue="1" operator="beginsWith" text="Missing">
      <formula>LEFT(F75,LEN("Missing"))="Missing"</formula>
    </cfRule>
    <cfRule type="beginsWith" dxfId="2756" priority="111" stopIfTrue="1" operator="beginsWith" text="Untested">
      <formula>LEFT(F75,LEN("Untested"))="Untested"</formula>
    </cfRule>
    <cfRule type="notContainsBlanks" dxfId="2755" priority="112" stopIfTrue="1">
      <formula>LEN(TRIM(F75))&gt;0</formula>
    </cfRule>
  </conditionalFormatting>
  <conditionalFormatting sqref="F80">
    <cfRule type="beginsWith" dxfId="2754" priority="97" stopIfTrue="1" operator="beginsWith" text="Not Applicable">
      <formula>LEFT(F80,LEN("Not Applicable"))="Not Applicable"</formula>
    </cfRule>
    <cfRule type="beginsWith" dxfId="2753" priority="98" stopIfTrue="1" operator="beginsWith" text="Waived">
      <formula>LEFT(F80,LEN("Waived"))="Waived"</formula>
    </cfRule>
    <cfRule type="beginsWith" dxfId="2752" priority="99" stopIfTrue="1" operator="beginsWith" text="Pre-Passed">
      <formula>LEFT(F80,LEN("Pre-Passed"))="Pre-Passed"</formula>
    </cfRule>
    <cfRule type="beginsWith" dxfId="2751" priority="100" stopIfTrue="1" operator="beginsWith" text="Completed">
      <formula>LEFT(F80,LEN("Completed"))="Completed"</formula>
    </cfRule>
    <cfRule type="beginsWith" dxfId="2750" priority="101" stopIfTrue="1" operator="beginsWith" text="Partial">
      <formula>LEFT(F80,LEN("Partial"))="Partial"</formula>
    </cfRule>
    <cfRule type="beginsWith" dxfId="2749" priority="102" stopIfTrue="1" operator="beginsWith" text="Missing">
      <formula>LEFT(F80,LEN("Missing"))="Missing"</formula>
    </cfRule>
    <cfRule type="beginsWith" dxfId="2748" priority="103" stopIfTrue="1" operator="beginsWith" text="Untested">
      <formula>LEFT(F80,LEN("Untested"))="Untested"</formula>
    </cfRule>
    <cfRule type="notContainsBlanks" dxfId="2747" priority="104" stopIfTrue="1">
      <formula>LEN(TRIM(F80))&gt;0</formula>
    </cfRule>
  </conditionalFormatting>
  <conditionalFormatting sqref="F81:F88">
    <cfRule type="beginsWith" dxfId="2746" priority="89" stopIfTrue="1" operator="beginsWith" text="Not Applicable">
      <formula>LEFT(F81,LEN("Not Applicable"))="Not Applicable"</formula>
    </cfRule>
    <cfRule type="beginsWith" dxfId="2745" priority="90" stopIfTrue="1" operator="beginsWith" text="Waived">
      <formula>LEFT(F81,LEN("Waived"))="Waived"</formula>
    </cfRule>
    <cfRule type="beginsWith" dxfId="2744" priority="91" stopIfTrue="1" operator="beginsWith" text="Pre-Passed">
      <formula>LEFT(F81,LEN("Pre-Passed"))="Pre-Passed"</formula>
    </cfRule>
    <cfRule type="beginsWith" dxfId="2743" priority="92" stopIfTrue="1" operator="beginsWith" text="Completed">
      <formula>LEFT(F81,LEN("Completed"))="Completed"</formula>
    </cfRule>
    <cfRule type="beginsWith" dxfId="2742" priority="93" stopIfTrue="1" operator="beginsWith" text="Partial">
      <formula>LEFT(F81,LEN("Partial"))="Partial"</formula>
    </cfRule>
    <cfRule type="beginsWith" dxfId="2741" priority="94" stopIfTrue="1" operator="beginsWith" text="Missing">
      <formula>LEFT(F81,LEN("Missing"))="Missing"</formula>
    </cfRule>
    <cfRule type="beginsWith" dxfId="2740" priority="95" stopIfTrue="1" operator="beginsWith" text="Untested">
      <formula>LEFT(F81,LEN("Untested"))="Untested"</formula>
    </cfRule>
    <cfRule type="notContainsBlanks" dxfId="2739" priority="96" stopIfTrue="1">
      <formula>LEN(TRIM(F81))&gt;0</formula>
    </cfRule>
  </conditionalFormatting>
  <conditionalFormatting sqref="F90:F94">
    <cfRule type="beginsWith" dxfId="2738" priority="81" stopIfTrue="1" operator="beginsWith" text="Not Applicable">
      <formula>LEFT(F90,LEN("Not Applicable"))="Not Applicable"</formula>
    </cfRule>
    <cfRule type="beginsWith" dxfId="2737" priority="82" stopIfTrue="1" operator="beginsWith" text="Waived">
      <formula>LEFT(F90,LEN("Waived"))="Waived"</formula>
    </cfRule>
    <cfRule type="beginsWith" dxfId="2736" priority="83" stopIfTrue="1" operator="beginsWith" text="Pre-Passed">
      <formula>LEFT(F90,LEN("Pre-Passed"))="Pre-Passed"</formula>
    </cfRule>
    <cfRule type="beginsWith" dxfId="2735" priority="84" stopIfTrue="1" operator="beginsWith" text="Completed">
      <formula>LEFT(F90,LEN("Completed"))="Completed"</formula>
    </cfRule>
    <cfRule type="beginsWith" dxfId="2734" priority="85" stopIfTrue="1" operator="beginsWith" text="Partial">
      <formula>LEFT(F90,LEN("Partial"))="Partial"</formula>
    </cfRule>
    <cfRule type="beginsWith" dxfId="2733" priority="86" stopIfTrue="1" operator="beginsWith" text="Missing">
      <formula>LEFT(F90,LEN("Missing"))="Missing"</formula>
    </cfRule>
    <cfRule type="beginsWith" dxfId="2732" priority="87" stopIfTrue="1" operator="beginsWith" text="Untested">
      <formula>LEFT(F90,LEN("Untested"))="Untested"</formula>
    </cfRule>
    <cfRule type="notContainsBlanks" dxfId="2731" priority="88" stopIfTrue="1">
      <formula>LEN(TRIM(F90))&gt;0</formula>
    </cfRule>
  </conditionalFormatting>
  <conditionalFormatting sqref="F96:F99">
    <cfRule type="beginsWith" dxfId="2730" priority="73" stopIfTrue="1" operator="beginsWith" text="Not Applicable">
      <formula>LEFT(F96,LEN("Not Applicable"))="Not Applicable"</formula>
    </cfRule>
    <cfRule type="beginsWith" dxfId="2729" priority="74" stopIfTrue="1" operator="beginsWith" text="Waived">
      <formula>LEFT(F96,LEN("Waived"))="Waived"</formula>
    </cfRule>
    <cfRule type="beginsWith" dxfId="2728" priority="75" stopIfTrue="1" operator="beginsWith" text="Pre-Passed">
      <formula>LEFT(F96,LEN("Pre-Passed"))="Pre-Passed"</formula>
    </cfRule>
    <cfRule type="beginsWith" dxfId="2727" priority="76" stopIfTrue="1" operator="beginsWith" text="Completed">
      <formula>LEFT(F96,LEN("Completed"))="Completed"</formula>
    </cfRule>
    <cfRule type="beginsWith" dxfId="2726" priority="77" stopIfTrue="1" operator="beginsWith" text="Partial">
      <formula>LEFT(F96,LEN("Partial"))="Partial"</formula>
    </cfRule>
    <cfRule type="beginsWith" dxfId="2725" priority="78" stopIfTrue="1" operator="beginsWith" text="Missing">
      <formula>LEFT(F96,LEN("Missing"))="Missing"</formula>
    </cfRule>
    <cfRule type="beginsWith" dxfId="2724" priority="79" stopIfTrue="1" operator="beginsWith" text="Untested">
      <formula>LEFT(F96,LEN("Untested"))="Untested"</formula>
    </cfRule>
    <cfRule type="notContainsBlanks" dxfId="2723" priority="80" stopIfTrue="1">
      <formula>LEN(TRIM(F96))&gt;0</formula>
    </cfRule>
  </conditionalFormatting>
  <conditionalFormatting sqref="F100">
    <cfRule type="beginsWith" dxfId="2722" priority="65" stopIfTrue="1" operator="beginsWith" text="Not Applicable">
      <formula>LEFT(F100,LEN("Not Applicable"))="Not Applicable"</formula>
    </cfRule>
    <cfRule type="beginsWith" dxfId="2721" priority="66" stopIfTrue="1" operator="beginsWith" text="Waived">
      <formula>LEFT(F100,LEN("Waived"))="Waived"</formula>
    </cfRule>
    <cfRule type="beginsWith" dxfId="2720" priority="67" stopIfTrue="1" operator="beginsWith" text="Pre-Passed">
      <formula>LEFT(F100,LEN("Pre-Passed"))="Pre-Passed"</formula>
    </cfRule>
    <cfRule type="beginsWith" dxfId="2719" priority="68" stopIfTrue="1" operator="beginsWith" text="Completed">
      <formula>LEFT(F100,LEN("Completed"))="Completed"</formula>
    </cfRule>
    <cfRule type="beginsWith" dxfId="2718" priority="69" stopIfTrue="1" operator="beginsWith" text="Partial">
      <formula>LEFT(F100,LEN("Partial"))="Partial"</formula>
    </cfRule>
    <cfRule type="beginsWith" dxfId="2717" priority="70" stopIfTrue="1" operator="beginsWith" text="Missing">
      <formula>LEFT(F100,LEN("Missing"))="Missing"</formula>
    </cfRule>
    <cfRule type="beginsWith" dxfId="2716" priority="71" stopIfTrue="1" operator="beginsWith" text="Untested">
      <formula>LEFT(F100,LEN("Untested"))="Untested"</formula>
    </cfRule>
    <cfRule type="notContainsBlanks" dxfId="2715" priority="72" stopIfTrue="1">
      <formula>LEN(TRIM(F100))&gt;0</formula>
    </cfRule>
  </conditionalFormatting>
  <conditionalFormatting sqref="F101:F107">
    <cfRule type="beginsWith" dxfId="2714" priority="57" stopIfTrue="1" operator="beginsWith" text="Not Applicable">
      <formula>LEFT(F101,LEN("Not Applicable"))="Not Applicable"</formula>
    </cfRule>
    <cfRule type="beginsWith" dxfId="2713" priority="58" stopIfTrue="1" operator="beginsWith" text="Waived">
      <formula>LEFT(F101,LEN("Waived"))="Waived"</formula>
    </cfRule>
    <cfRule type="beginsWith" dxfId="2712" priority="59" stopIfTrue="1" operator="beginsWith" text="Pre-Passed">
      <formula>LEFT(F101,LEN("Pre-Passed"))="Pre-Passed"</formula>
    </cfRule>
    <cfRule type="beginsWith" dxfId="2711" priority="60" stopIfTrue="1" operator="beginsWith" text="Completed">
      <formula>LEFT(F101,LEN("Completed"))="Completed"</formula>
    </cfRule>
    <cfRule type="beginsWith" dxfId="2710" priority="61" stopIfTrue="1" operator="beginsWith" text="Partial">
      <formula>LEFT(F101,LEN("Partial"))="Partial"</formula>
    </cfRule>
    <cfRule type="beginsWith" dxfId="2709" priority="62" stopIfTrue="1" operator="beginsWith" text="Missing">
      <formula>LEFT(F101,LEN("Missing"))="Missing"</formula>
    </cfRule>
    <cfRule type="beginsWith" dxfId="2708" priority="63" stopIfTrue="1" operator="beginsWith" text="Untested">
      <formula>LEFT(F101,LEN("Untested"))="Untested"</formula>
    </cfRule>
    <cfRule type="notContainsBlanks" dxfId="2707" priority="64" stopIfTrue="1">
      <formula>LEN(TRIM(F101))&gt;0</formula>
    </cfRule>
  </conditionalFormatting>
  <conditionalFormatting sqref="F109:F113">
    <cfRule type="beginsWith" dxfId="2706" priority="49" stopIfTrue="1" operator="beginsWith" text="Not Applicable">
      <formula>LEFT(F109,LEN("Not Applicable"))="Not Applicable"</formula>
    </cfRule>
    <cfRule type="beginsWith" dxfId="2705" priority="50" stopIfTrue="1" operator="beginsWith" text="Waived">
      <formula>LEFT(F109,LEN("Waived"))="Waived"</formula>
    </cfRule>
    <cfRule type="beginsWith" dxfId="2704" priority="51" stopIfTrue="1" operator="beginsWith" text="Pre-Passed">
      <formula>LEFT(F109,LEN("Pre-Passed"))="Pre-Passed"</formula>
    </cfRule>
    <cfRule type="beginsWith" dxfId="2703" priority="52" stopIfTrue="1" operator="beginsWith" text="Completed">
      <formula>LEFT(F109,LEN("Completed"))="Completed"</formula>
    </cfRule>
    <cfRule type="beginsWith" dxfId="2702" priority="53" stopIfTrue="1" operator="beginsWith" text="Partial">
      <formula>LEFT(F109,LEN("Partial"))="Partial"</formula>
    </cfRule>
    <cfRule type="beginsWith" dxfId="2701" priority="54" stopIfTrue="1" operator="beginsWith" text="Missing">
      <formula>LEFT(F109,LEN("Missing"))="Missing"</formula>
    </cfRule>
    <cfRule type="beginsWith" dxfId="2700" priority="55" stopIfTrue="1" operator="beginsWith" text="Untested">
      <formula>LEFT(F109,LEN("Untested"))="Untested"</formula>
    </cfRule>
    <cfRule type="notContainsBlanks" dxfId="2699" priority="56" stopIfTrue="1">
      <formula>LEN(TRIM(F109))&gt;0</formula>
    </cfRule>
  </conditionalFormatting>
  <conditionalFormatting sqref="F115:F120">
    <cfRule type="beginsWith" dxfId="2698" priority="41" stopIfTrue="1" operator="beginsWith" text="Not Applicable">
      <formula>LEFT(F115,LEN("Not Applicable"))="Not Applicable"</formula>
    </cfRule>
    <cfRule type="beginsWith" dxfId="2697" priority="42" stopIfTrue="1" operator="beginsWith" text="Waived">
      <formula>LEFT(F115,LEN("Waived"))="Waived"</formula>
    </cfRule>
    <cfRule type="beginsWith" dxfId="2696" priority="43" stopIfTrue="1" operator="beginsWith" text="Pre-Passed">
      <formula>LEFT(F115,LEN("Pre-Passed"))="Pre-Passed"</formula>
    </cfRule>
    <cfRule type="beginsWith" dxfId="2695" priority="44" stopIfTrue="1" operator="beginsWith" text="Completed">
      <formula>LEFT(F115,LEN("Completed"))="Completed"</formula>
    </cfRule>
    <cfRule type="beginsWith" dxfId="2694" priority="45" stopIfTrue="1" operator="beginsWith" text="Partial">
      <formula>LEFT(F115,LEN("Partial"))="Partial"</formula>
    </cfRule>
    <cfRule type="beginsWith" dxfId="2693" priority="46" stopIfTrue="1" operator="beginsWith" text="Missing">
      <formula>LEFT(F115,LEN("Missing"))="Missing"</formula>
    </cfRule>
    <cfRule type="beginsWith" dxfId="2692" priority="47" stopIfTrue="1" operator="beginsWith" text="Untested">
      <formula>LEFT(F115,LEN("Untested"))="Untested"</formula>
    </cfRule>
    <cfRule type="notContainsBlanks" dxfId="2691" priority="48" stopIfTrue="1">
      <formula>LEN(TRIM(F115))&gt;0</formula>
    </cfRule>
  </conditionalFormatting>
  <conditionalFormatting sqref="F122:F129">
    <cfRule type="beginsWith" dxfId="2690" priority="33" stopIfTrue="1" operator="beginsWith" text="Not Applicable">
      <formula>LEFT(F122,LEN("Not Applicable"))="Not Applicable"</formula>
    </cfRule>
    <cfRule type="beginsWith" dxfId="2689" priority="34" stopIfTrue="1" operator="beginsWith" text="Waived">
      <formula>LEFT(F122,LEN("Waived"))="Waived"</formula>
    </cfRule>
    <cfRule type="beginsWith" dxfId="2688" priority="35" stopIfTrue="1" operator="beginsWith" text="Pre-Passed">
      <formula>LEFT(F122,LEN("Pre-Passed"))="Pre-Passed"</formula>
    </cfRule>
    <cfRule type="beginsWith" dxfId="2687" priority="36" stopIfTrue="1" operator="beginsWith" text="Completed">
      <formula>LEFT(F122,LEN("Completed"))="Completed"</formula>
    </cfRule>
    <cfRule type="beginsWith" dxfId="2686" priority="37" stopIfTrue="1" operator="beginsWith" text="Partial">
      <formula>LEFT(F122,LEN("Partial"))="Partial"</formula>
    </cfRule>
    <cfRule type="beginsWith" dxfId="2685" priority="38" stopIfTrue="1" operator="beginsWith" text="Missing">
      <formula>LEFT(F122,LEN("Missing"))="Missing"</formula>
    </cfRule>
    <cfRule type="beginsWith" dxfId="2684" priority="39" stopIfTrue="1" operator="beginsWith" text="Untested">
      <formula>LEFT(F122,LEN("Untested"))="Untested"</formula>
    </cfRule>
    <cfRule type="notContainsBlanks" dxfId="2683" priority="40" stopIfTrue="1">
      <formula>LEN(TRIM(F122))&gt;0</formula>
    </cfRule>
  </conditionalFormatting>
  <conditionalFormatting sqref="F135">
    <cfRule type="beginsWith" dxfId="2682" priority="9" stopIfTrue="1" operator="beginsWith" text="Not Applicable">
      <formula>LEFT(F135,LEN("Not Applicable"))="Not Applicable"</formula>
    </cfRule>
    <cfRule type="beginsWith" dxfId="2681" priority="10" stopIfTrue="1" operator="beginsWith" text="Waived">
      <formula>LEFT(F135,LEN("Waived"))="Waived"</formula>
    </cfRule>
    <cfRule type="beginsWith" dxfId="2680" priority="11" stopIfTrue="1" operator="beginsWith" text="Pre-Passed">
      <formula>LEFT(F135,LEN("Pre-Passed"))="Pre-Passed"</formula>
    </cfRule>
    <cfRule type="beginsWith" dxfId="2679" priority="12" stopIfTrue="1" operator="beginsWith" text="Completed">
      <formula>LEFT(F135,LEN("Completed"))="Completed"</formula>
    </cfRule>
    <cfRule type="beginsWith" dxfId="2678" priority="13" stopIfTrue="1" operator="beginsWith" text="Partial">
      <formula>LEFT(F135,LEN("Partial"))="Partial"</formula>
    </cfRule>
    <cfRule type="beginsWith" dxfId="2677" priority="14" stopIfTrue="1" operator="beginsWith" text="Missing">
      <formula>LEFT(F135,LEN("Missing"))="Missing"</formula>
    </cfRule>
    <cfRule type="beginsWith" dxfId="2676" priority="15" stopIfTrue="1" operator="beginsWith" text="Untested">
      <formula>LEFT(F135,LEN("Untested"))="Untested"</formula>
    </cfRule>
    <cfRule type="notContainsBlanks" dxfId="2675" priority="16" stopIfTrue="1">
      <formula>LEN(TRIM(F135))&gt;0</formula>
    </cfRule>
  </conditionalFormatting>
  <conditionalFormatting sqref="F134">
    <cfRule type="beginsWith" dxfId="2674" priority="25" stopIfTrue="1" operator="beginsWith" text="Not Applicable">
      <formula>LEFT(F134,LEN("Not Applicable"))="Not Applicable"</formula>
    </cfRule>
    <cfRule type="beginsWith" dxfId="2673" priority="26" stopIfTrue="1" operator="beginsWith" text="Waived">
      <formula>LEFT(F134,LEN("Waived"))="Waived"</formula>
    </cfRule>
    <cfRule type="beginsWith" dxfId="2672" priority="27" stopIfTrue="1" operator="beginsWith" text="Pre-Passed">
      <formula>LEFT(F134,LEN("Pre-Passed"))="Pre-Passed"</formula>
    </cfRule>
    <cfRule type="beginsWith" dxfId="2671" priority="28" stopIfTrue="1" operator="beginsWith" text="Completed">
      <formula>LEFT(F134,LEN("Completed"))="Completed"</formula>
    </cfRule>
    <cfRule type="beginsWith" dxfId="2670" priority="29" stopIfTrue="1" operator="beginsWith" text="Partial">
      <formula>LEFT(F134,LEN("Partial"))="Partial"</formula>
    </cfRule>
    <cfRule type="beginsWith" dxfId="2669" priority="30" stopIfTrue="1" operator="beginsWith" text="Missing">
      <formula>LEFT(F134,LEN("Missing"))="Missing"</formula>
    </cfRule>
    <cfRule type="beginsWith" dxfId="2668" priority="31" stopIfTrue="1" operator="beginsWith" text="Untested">
      <formula>LEFT(F134,LEN("Untested"))="Untested"</formula>
    </cfRule>
    <cfRule type="notContainsBlanks" dxfId="2667" priority="32" stopIfTrue="1">
      <formula>LEN(TRIM(F134))&gt;0</formula>
    </cfRule>
  </conditionalFormatting>
  <conditionalFormatting sqref="F131 F133">
    <cfRule type="beginsWith" dxfId="2666" priority="17" stopIfTrue="1" operator="beginsWith" text="Not Applicable">
      <formula>LEFT(F131,LEN("Not Applicable"))="Not Applicable"</formula>
    </cfRule>
    <cfRule type="beginsWith" dxfId="2665" priority="18" stopIfTrue="1" operator="beginsWith" text="Waived">
      <formula>LEFT(F131,LEN("Waived"))="Waived"</formula>
    </cfRule>
    <cfRule type="beginsWith" dxfId="2664" priority="19" stopIfTrue="1" operator="beginsWith" text="Pre-Passed">
      <formula>LEFT(F131,LEN("Pre-Passed"))="Pre-Passed"</formula>
    </cfRule>
    <cfRule type="beginsWith" dxfId="2663" priority="20" stopIfTrue="1" operator="beginsWith" text="Completed">
      <formula>LEFT(F131,LEN("Completed"))="Completed"</formula>
    </cfRule>
    <cfRule type="beginsWith" dxfId="2662" priority="21" stopIfTrue="1" operator="beginsWith" text="Partial">
      <formula>LEFT(F131,LEN("Partial"))="Partial"</formula>
    </cfRule>
    <cfRule type="beginsWith" dxfId="2661" priority="22" stopIfTrue="1" operator="beginsWith" text="Missing">
      <formula>LEFT(F131,LEN("Missing"))="Missing"</formula>
    </cfRule>
    <cfRule type="beginsWith" dxfId="2660" priority="23" stopIfTrue="1" operator="beginsWith" text="Untested">
      <formula>LEFT(F131,LEN("Untested"))="Untested"</formula>
    </cfRule>
    <cfRule type="notContainsBlanks" dxfId="2659" priority="24" stopIfTrue="1">
      <formula>LEN(TRIM(F131))&gt;0</formula>
    </cfRule>
  </conditionalFormatting>
  <conditionalFormatting sqref="F132">
    <cfRule type="beginsWith" dxfId="2658" priority="1" stopIfTrue="1" operator="beginsWith" text="Not Applicable">
      <formula>LEFT(F132,LEN("Not Applicable"))="Not Applicable"</formula>
    </cfRule>
    <cfRule type="beginsWith" dxfId="2657" priority="2" stopIfTrue="1" operator="beginsWith" text="Waived">
      <formula>LEFT(F132,LEN("Waived"))="Waived"</formula>
    </cfRule>
    <cfRule type="beginsWith" dxfId="2656" priority="3" stopIfTrue="1" operator="beginsWith" text="Pre-Passed">
      <formula>LEFT(F132,LEN("Pre-Passed"))="Pre-Passed"</formula>
    </cfRule>
    <cfRule type="beginsWith" dxfId="2655" priority="4" stopIfTrue="1" operator="beginsWith" text="Completed">
      <formula>LEFT(F132,LEN("Completed"))="Completed"</formula>
    </cfRule>
    <cfRule type="beginsWith" dxfId="2654" priority="5" stopIfTrue="1" operator="beginsWith" text="Partial">
      <formula>LEFT(F132,LEN("Partial"))="Partial"</formula>
    </cfRule>
    <cfRule type="beginsWith" dxfId="2653" priority="6" stopIfTrue="1" operator="beginsWith" text="Missing">
      <formula>LEFT(F132,LEN("Missing"))="Missing"</formula>
    </cfRule>
    <cfRule type="beginsWith" dxfId="2652" priority="7" stopIfTrue="1" operator="beginsWith" text="Untested">
      <formula>LEFT(F132,LEN("Untested"))="Untested"</formula>
    </cfRule>
    <cfRule type="notContainsBlanks" dxfId="2651" priority="8" stopIfTrue="1">
      <formula>LEN(TRIM(F132))&gt;0</formula>
    </cfRule>
  </conditionalFormatting>
  <dataValidations count="1">
    <dataValidation type="list" showInputMessage="1" showErrorMessage="1" sqref="E115:F120 E109:F113 E47:F57 E131:F135 E35:F39 E41:F45 E13:F18 E75:F88 E90:F94 E96:F107 E59:F73 E122:F129 E20:F3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31"/>
  <sheetViews>
    <sheetView topLeftCell="C67" workbookViewId="0">
      <selection activeCell="E19" sqref="E19"/>
    </sheetView>
  </sheetViews>
  <sheetFormatPr defaultColWidth="10.875" defaultRowHeight="15.75" x14ac:dyDescent="0.2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x14ac:dyDescent="0.3">
      <c r="A1" s="4" t="s">
        <v>104</v>
      </c>
      <c r="B1" s="4" t="s">
        <v>105</v>
      </c>
      <c r="C1" s="4" t="s">
        <v>631</v>
      </c>
      <c r="D1" s="4"/>
      <c r="E1" s="3" t="str">
        <f>""&amp;COUNTIF(E$7:E$255,"Untested")&amp;" Untested"</f>
        <v>0 Untested</v>
      </c>
      <c r="F1" s="3" t="str">
        <f>""&amp;COUNTIF(F$7:F$255,"Untested")&amp;" Untested"</f>
        <v>0 Untested</v>
      </c>
      <c r="G1" s="4"/>
    </row>
    <row r="2" spans="1:7" ht="16.5" thickBot="1" x14ac:dyDescent="0.3">
      <c r="A2" s="12" t="s">
        <v>107</v>
      </c>
      <c r="B2" s="11" t="s">
        <v>108</v>
      </c>
      <c r="C2" s="236" t="s">
        <v>632</v>
      </c>
      <c r="D2" s="237"/>
      <c r="E2" s="14">
        <f>SUMPRODUCT(($A$7:$A$255="Required")*(E$7:E$255="Missing"))+0.5*SUMPRODUCT(($A$7:$A$255="Required")*(E$7:E$255="Partial"))</f>
        <v>0</v>
      </c>
      <c r="F2" s="14">
        <f>SUMPRODUCT(($A$7:$A$255="Required")*(F$7:F$255="Missing"))+0.5*SUMPRODUCT(($A$7:$A$255="Required")*(F$7:F$255="Partial"))</f>
        <v>0</v>
      </c>
      <c r="G2" s="11" t="str">
        <f>"Requireds "&amp;A2</f>
        <v>Requireds Missing</v>
      </c>
    </row>
    <row r="3" spans="1:7" ht="16.5" thickBot="1" x14ac:dyDescent="0.3">
      <c r="A3" s="12" t="s">
        <v>110</v>
      </c>
      <c r="B3" s="11" t="s">
        <v>111</v>
      </c>
      <c r="C3" s="238"/>
      <c r="D3" s="239"/>
      <c r="E3" s="14">
        <f>SUMPRODUCT(($A$7:$A$255="Basic")*(E$7:E$255="Missing"))+0.5*SUMPRODUCT(($A$7:$A$255="Basic")*(E$7:E$255="Partial"))</f>
        <v>0</v>
      </c>
      <c r="F3" s="14">
        <f>SUMPRODUCT(($A$7:$A$255="Basic")*(F$7:F$255="Missing"))+0.5*SUMPRODUCT(($A$7:$A$255="Basic")*(F$7:F$255="Partial"))</f>
        <v>0</v>
      </c>
      <c r="G3" s="11" t="str">
        <f>"Basics "&amp;A2</f>
        <v>Basics Missing</v>
      </c>
    </row>
    <row r="4" spans="1:7" ht="16.5" thickBot="1" x14ac:dyDescent="0.3">
      <c r="A4" s="12" t="s">
        <v>112</v>
      </c>
      <c r="B4" s="11" t="s">
        <v>113</v>
      </c>
      <c r="C4" s="238"/>
      <c r="D4" s="239"/>
      <c r="E4" s="14">
        <f>SUMPRODUCT(($A$7:$A$255="Advanced")*(E$7:E$255="Completed"))+SUMPRODUCT(($A$7:$A$255="Advanced")*(E$7:E$255="Pre-Passed"))+0.5*SUMPRODUCT(($A$7:$A$255="Advanced")*(E$7:E$255="Partial"))</f>
        <v>4</v>
      </c>
      <c r="F4" s="14">
        <f>SUMPRODUCT(($A$7:$A$255="Advanced")*(F$7:F$255="Completed"))+SUMPRODUCT(($A$7:$A$255="Advanced")*(F$7:F$255="Pre-Passed"))+0.5*SUMPRODUCT(($A$7:$A$255="Advanced")*(F$7:F$255="Partial"))</f>
        <v>4</v>
      </c>
      <c r="G4" s="11" t="str">
        <f>"Advanceds "&amp;A4</f>
        <v>Advanceds Completed</v>
      </c>
    </row>
    <row r="5" spans="1:7" ht="16.5" thickBot="1" x14ac:dyDescent="0.3">
      <c r="A5" s="12" t="s">
        <v>114</v>
      </c>
      <c r="B5" s="11" t="s">
        <v>115</v>
      </c>
      <c r="C5" s="238"/>
      <c r="D5" s="239"/>
      <c r="E5" s="14">
        <f>SUMPRODUCT(($A$7:$A$255="Professional")*(E$7:E$255="Completed"))+SUMPRODUCT(($A$7:$A$255="Professional")*(E$7:E$255="Pre-Passed"))+0.5*SUMPRODUCT(($A$7:$A$255="Professional")*(E$7:E$255="Partial"))</f>
        <v>0</v>
      </c>
      <c r="F5" s="14">
        <f>SUMPRODUCT(($A$7:$A$255="Professional")*(F$7:F$255="Completed"))+SUMPRODUCT(($A$7:$A$255="Professional")*(F$7:F$255="Pre-Passed"))+0.5*SUMPRODUCT(($A$7:$A$255="Professional")*(F$7:F$255="Partial"))</f>
        <v>0</v>
      </c>
      <c r="G5" s="11" t="str">
        <f>"Professionals "&amp;A4</f>
        <v>Professionals Completed</v>
      </c>
    </row>
    <row r="6" spans="1:7" ht="16.5" thickBot="1" x14ac:dyDescent="0.3">
      <c r="A6" s="10" t="s">
        <v>116</v>
      </c>
      <c r="B6" s="11" t="s">
        <v>117</v>
      </c>
      <c r="C6" s="240"/>
      <c r="D6" s="241"/>
      <c r="E6" s="14">
        <f>SUMPRODUCT(($A$7:$A$255="Exceptional")*(E$7:E$255="Completed"))+SUMPRODUCT(($A$7:$A$255="Exceptional")*(E$7:E$255="Pre-Passed"))+0.5*SUMPRODUCT(($A$7:$A$255="Exceptional")*(E$7:E$255="Partial"))</f>
        <v>0</v>
      </c>
      <c r="F6" s="14">
        <f>SUMPRODUCT(($A$7:$A$255="Exceptional")*(F$7:F$255="Completed"))+SUMPRODUCT(($A$7:$A$255="Exceptional")*(F$7:F$255="Pre-Passed"))+0.5*SUMPRODUCT(($A$7:$A$255="Exceptional")*(F$7:F$255="Partial"))</f>
        <v>0</v>
      </c>
      <c r="G6" s="11" t="str">
        <f>"Exceptionals "&amp;A4</f>
        <v>Exceptionals Completed</v>
      </c>
    </row>
    <row r="7" spans="1:7" ht="16.5" thickBot="1" x14ac:dyDescent="0.3">
      <c r="A7" s="234" t="s">
        <v>633</v>
      </c>
      <c r="B7" s="235"/>
      <c r="C7" s="4" t="s">
        <v>119</v>
      </c>
      <c r="D7" s="4" t="s">
        <v>120</v>
      </c>
      <c r="E7" s="4" t="s">
        <v>77</v>
      </c>
      <c r="F7" s="4" t="s">
        <v>78</v>
      </c>
      <c r="G7" s="4" t="s">
        <v>121</v>
      </c>
    </row>
    <row r="8" spans="1:7" ht="16.5" thickBot="1" x14ac:dyDescent="0.3">
      <c r="A8" s="105" t="s">
        <v>122</v>
      </c>
      <c r="B8" s="11" t="s">
        <v>634</v>
      </c>
      <c r="C8" s="11" t="s">
        <v>635</v>
      </c>
      <c r="D8" s="11"/>
      <c r="E8" s="14">
        <v>0</v>
      </c>
      <c r="F8" s="14">
        <v>0</v>
      </c>
      <c r="G8" s="11"/>
    </row>
    <row r="9" spans="1:7" ht="16.5" thickBot="1" x14ac:dyDescent="0.3">
      <c r="A9" s="106" t="s">
        <v>125</v>
      </c>
      <c r="B9" s="11" t="s">
        <v>126</v>
      </c>
      <c r="C9" s="11" t="s">
        <v>636</v>
      </c>
      <c r="D9" s="11"/>
      <c r="E9" s="14">
        <v>0</v>
      </c>
      <c r="F9" s="14">
        <v>0</v>
      </c>
      <c r="G9" s="11"/>
    </row>
    <row r="10" spans="1:7" ht="16.5" thickBot="1" x14ac:dyDescent="0.3">
      <c r="A10" s="106" t="s">
        <v>128</v>
      </c>
      <c r="B10" s="11" t="s">
        <v>129</v>
      </c>
      <c r="C10" s="11" t="s">
        <v>637</v>
      </c>
      <c r="D10" s="11"/>
      <c r="E10" s="14">
        <v>0</v>
      </c>
      <c r="F10" s="14">
        <v>0</v>
      </c>
      <c r="G10" s="11"/>
    </row>
    <row r="11" spans="1:7" ht="16.5" thickBot="1" x14ac:dyDescent="0.3">
      <c r="A11" s="107" t="s">
        <v>134</v>
      </c>
      <c r="B11" s="11" t="s">
        <v>135</v>
      </c>
      <c r="C11" s="11" t="s">
        <v>638</v>
      </c>
      <c r="D11" s="11"/>
      <c r="E11" s="14">
        <v>0</v>
      </c>
      <c r="F11" s="14">
        <v>0</v>
      </c>
      <c r="G11" s="11"/>
    </row>
    <row r="12" spans="1:7" ht="17.100000000000001" customHeight="1" thickBot="1" x14ac:dyDescent="0.3">
      <c r="A12" s="234" t="s">
        <v>639</v>
      </c>
      <c r="B12" s="235"/>
      <c r="C12" s="4" t="s">
        <v>640</v>
      </c>
      <c r="D12" s="4" t="s">
        <v>120</v>
      </c>
      <c r="E12" s="4" t="s">
        <v>77</v>
      </c>
      <c r="F12" s="4" t="s">
        <v>78</v>
      </c>
      <c r="G12" s="4" t="s">
        <v>121</v>
      </c>
    </row>
    <row r="13" spans="1:7" ht="25.5" x14ac:dyDescent="0.25">
      <c r="A13" s="16" t="s">
        <v>144</v>
      </c>
      <c r="B13" s="11" t="s">
        <v>641</v>
      </c>
      <c r="C13" s="11" t="s">
        <v>642</v>
      </c>
      <c r="D13" s="11"/>
      <c r="E13" s="4" t="s">
        <v>112</v>
      </c>
      <c r="F13" s="4" t="s">
        <v>112</v>
      </c>
      <c r="G13" s="11" t="s">
        <v>384</v>
      </c>
    </row>
    <row r="14" spans="1:7" ht="25.5" x14ac:dyDescent="0.25">
      <c r="A14" s="16" t="s">
        <v>144</v>
      </c>
      <c r="B14" s="11" t="s">
        <v>643</v>
      </c>
      <c r="C14" s="11" t="s">
        <v>644</v>
      </c>
      <c r="D14" s="11"/>
      <c r="E14" s="4" t="s">
        <v>112</v>
      </c>
      <c r="F14" s="4" t="s">
        <v>112</v>
      </c>
      <c r="G14" s="11"/>
    </row>
    <row r="15" spans="1:7" x14ac:dyDescent="0.25">
      <c r="A15" s="16" t="s">
        <v>144</v>
      </c>
      <c r="B15" s="11" t="s">
        <v>645</v>
      </c>
      <c r="C15" s="11" t="s">
        <v>646</v>
      </c>
      <c r="D15" s="11"/>
      <c r="E15" s="4" t="s">
        <v>112</v>
      </c>
      <c r="F15" s="4" t="s">
        <v>112</v>
      </c>
      <c r="G15" s="11"/>
    </row>
    <row r="16" spans="1:7" x14ac:dyDescent="0.25">
      <c r="A16" s="16" t="s">
        <v>144</v>
      </c>
      <c r="B16" s="11" t="s">
        <v>647</v>
      </c>
      <c r="C16" s="11" t="s">
        <v>648</v>
      </c>
      <c r="D16" s="11"/>
      <c r="E16" s="4" t="s">
        <v>112</v>
      </c>
      <c r="F16" s="4" t="s">
        <v>112</v>
      </c>
      <c r="G16" s="11"/>
    </row>
    <row r="17" spans="1:7" x14ac:dyDescent="0.25">
      <c r="A17" s="16" t="s">
        <v>144</v>
      </c>
      <c r="B17" s="11" t="s">
        <v>649</v>
      </c>
      <c r="C17" s="11" t="s">
        <v>650</v>
      </c>
      <c r="D17" s="11"/>
      <c r="E17" s="4" t="s">
        <v>112</v>
      </c>
      <c r="F17" s="4" t="s">
        <v>112</v>
      </c>
      <c r="G17" s="11"/>
    </row>
    <row r="18" spans="1:7" x14ac:dyDescent="0.25">
      <c r="A18" s="27" t="s">
        <v>150</v>
      </c>
      <c r="B18" s="11" t="s">
        <v>651</v>
      </c>
      <c r="C18" s="11" t="s">
        <v>652</v>
      </c>
      <c r="D18" s="11"/>
      <c r="E18" s="4" t="s">
        <v>112</v>
      </c>
      <c r="F18" s="4" t="s">
        <v>112</v>
      </c>
      <c r="G18" s="11"/>
    </row>
    <row r="19" spans="1:7" x14ac:dyDescent="0.25">
      <c r="A19" s="27" t="s">
        <v>150</v>
      </c>
      <c r="B19" s="11" t="s">
        <v>653</v>
      </c>
      <c r="C19" s="11" t="s">
        <v>654</v>
      </c>
      <c r="D19" s="11"/>
      <c r="E19" s="4" t="s">
        <v>107</v>
      </c>
      <c r="F19" s="4" t="s">
        <v>107</v>
      </c>
      <c r="G19" s="11"/>
    </row>
    <row r="20" spans="1:7" x14ac:dyDescent="0.25">
      <c r="A20" s="27" t="s">
        <v>150</v>
      </c>
      <c r="B20" s="11" t="s">
        <v>655</v>
      </c>
      <c r="C20" s="11" t="s">
        <v>656</v>
      </c>
      <c r="D20" s="11"/>
      <c r="E20" s="4" t="s">
        <v>107</v>
      </c>
      <c r="F20" s="4" t="s">
        <v>107</v>
      </c>
      <c r="G20" s="11"/>
    </row>
    <row r="21" spans="1:7" ht="25.5" x14ac:dyDescent="0.25">
      <c r="A21" s="28" t="s">
        <v>180</v>
      </c>
      <c r="B21" s="11" t="s">
        <v>657</v>
      </c>
      <c r="C21" s="11" t="s">
        <v>658</v>
      </c>
      <c r="D21" s="11"/>
      <c r="E21" s="4" t="s">
        <v>107</v>
      </c>
      <c r="F21" s="4" t="s">
        <v>107</v>
      </c>
      <c r="G21" s="11"/>
    </row>
    <row r="22" spans="1:7" ht="25.5" x14ac:dyDescent="0.25">
      <c r="A22" s="28" t="s">
        <v>180</v>
      </c>
      <c r="B22" s="11" t="s">
        <v>659</v>
      </c>
      <c r="C22" s="11" t="s">
        <v>660</v>
      </c>
      <c r="D22" s="11"/>
      <c r="E22" s="4" t="s">
        <v>107</v>
      </c>
      <c r="F22" s="4" t="s">
        <v>107</v>
      </c>
      <c r="G22" s="11"/>
    </row>
    <row r="23" spans="1:7" x14ac:dyDescent="0.25">
      <c r="A23" s="28" t="s">
        <v>180</v>
      </c>
      <c r="B23" s="11" t="s">
        <v>661</v>
      </c>
      <c r="C23" s="11" t="s">
        <v>662</v>
      </c>
      <c r="D23" s="11"/>
      <c r="E23" s="4" t="s">
        <v>107</v>
      </c>
      <c r="F23" s="4" t="s">
        <v>107</v>
      </c>
      <c r="G23" s="11"/>
    </row>
    <row r="24" spans="1:7" x14ac:dyDescent="0.25">
      <c r="A24" s="29" t="s">
        <v>155</v>
      </c>
      <c r="B24" s="11" t="s">
        <v>663</v>
      </c>
      <c r="C24" s="11" t="s">
        <v>664</v>
      </c>
      <c r="D24" s="11"/>
      <c r="E24" s="4" t="s">
        <v>107</v>
      </c>
      <c r="F24" s="4" t="s">
        <v>107</v>
      </c>
      <c r="G24" s="11"/>
    </row>
    <row r="25" spans="1:7" x14ac:dyDescent="0.25">
      <c r="A25" s="29" t="s">
        <v>155</v>
      </c>
      <c r="B25" s="11" t="s">
        <v>665</v>
      </c>
      <c r="C25" s="11" t="s">
        <v>666</v>
      </c>
      <c r="D25" s="11"/>
      <c r="E25" s="4" t="s">
        <v>107</v>
      </c>
      <c r="F25" s="4" t="s">
        <v>107</v>
      </c>
      <c r="G25" s="11"/>
    </row>
    <row r="26" spans="1:7" ht="17.100000000000001" customHeight="1" thickBot="1" x14ac:dyDescent="0.3">
      <c r="A26" s="29" t="s">
        <v>155</v>
      </c>
      <c r="B26" s="11" t="s">
        <v>667</v>
      </c>
      <c r="C26" s="11" t="s">
        <v>668</v>
      </c>
      <c r="D26" s="11"/>
      <c r="E26" s="4" t="s">
        <v>107</v>
      </c>
      <c r="F26" s="4" t="s">
        <v>107</v>
      </c>
      <c r="G26" s="11"/>
    </row>
    <row r="27" spans="1:7" x14ac:dyDescent="0.25">
      <c r="A27" s="29" t="s">
        <v>155</v>
      </c>
      <c r="B27" s="11" t="s">
        <v>669</v>
      </c>
      <c r="C27" s="11" t="s">
        <v>670</v>
      </c>
      <c r="D27" s="11"/>
      <c r="E27" s="4" t="s">
        <v>107</v>
      </c>
      <c r="F27" s="4" t="s">
        <v>107</v>
      </c>
      <c r="G27" s="11"/>
    </row>
    <row r="28" spans="1:7" ht="25.5" x14ac:dyDescent="0.25">
      <c r="A28" s="29" t="s">
        <v>155</v>
      </c>
      <c r="B28" s="11" t="s">
        <v>671</v>
      </c>
      <c r="C28" s="11" t="s">
        <v>672</v>
      </c>
      <c r="D28" s="11"/>
      <c r="E28" s="4" t="s">
        <v>107</v>
      </c>
      <c r="F28" s="4" t="s">
        <v>107</v>
      </c>
      <c r="G28" s="11"/>
    </row>
    <row r="29" spans="1:7" x14ac:dyDescent="0.25">
      <c r="A29" s="29" t="s">
        <v>155</v>
      </c>
      <c r="B29" s="11" t="s">
        <v>673</v>
      </c>
      <c r="C29" s="11" t="s">
        <v>674</v>
      </c>
      <c r="D29" s="11"/>
      <c r="E29" s="4" t="s">
        <v>107</v>
      </c>
      <c r="F29" s="4" t="s">
        <v>107</v>
      </c>
      <c r="G29" s="11"/>
    </row>
    <row r="30" spans="1:7" ht="16.5" thickBot="1" x14ac:dyDescent="0.3">
      <c r="A30" s="234" t="s">
        <v>675</v>
      </c>
      <c r="B30" s="235"/>
      <c r="C30" s="4" t="s">
        <v>676</v>
      </c>
      <c r="D30" s="4" t="s">
        <v>120</v>
      </c>
      <c r="E30" s="4" t="s">
        <v>77</v>
      </c>
      <c r="F30" s="4" t="s">
        <v>78</v>
      </c>
      <c r="G30" s="4" t="s">
        <v>121</v>
      </c>
    </row>
    <row r="31" spans="1:7" ht="102" x14ac:dyDescent="0.25">
      <c r="A31" s="16" t="s">
        <v>144</v>
      </c>
      <c r="B31" s="11" t="s">
        <v>677</v>
      </c>
      <c r="C31" s="11" t="s">
        <v>678</v>
      </c>
      <c r="D31" s="11" t="s">
        <v>679</v>
      </c>
      <c r="E31" s="4" t="s">
        <v>112</v>
      </c>
      <c r="F31" s="4" t="s">
        <v>112</v>
      </c>
      <c r="G31" s="11" t="s">
        <v>384</v>
      </c>
    </row>
    <row r="32" spans="1:7" x14ac:dyDescent="0.25">
      <c r="A32" s="16" t="s">
        <v>144</v>
      </c>
      <c r="B32" s="11" t="s">
        <v>680</v>
      </c>
      <c r="C32" s="11" t="s">
        <v>681</v>
      </c>
      <c r="D32" s="11"/>
      <c r="E32" s="4" t="s">
        <v>112</v>
      </c>
      <c r="F32" s="4" t="s">
        <v>112</v>
      </c>
      <c r="G32" s="11"/>
    </row>
    <row r="33" spans="1:7" x14ac:dyDescent="0.25">
      <c r="A33" s="16" t="s">
        <v>144</v>
      </c>
      <c r="B33" s="11" t="s">
        <v>682</v>
      </c>
      <c r="C33" s="11" t="s">
        <v>683</v>
      </c>
      <c r="D33" s="11"/>
      <c r="E33" s="4" t="s">
        <v>112</v>
      </c>
      <c r="F33" s="4" t="s">
        <v>112</v>
      </c>
      <c r="G33" s="11"/>
    </row>
    <row r="34" spans="1:7" ht="16.5" thickBot="1" x14ac:dyDescent="0.3">
      <c r="A34" s="27" t="s">
        <v>150</v>
      </c>
      <c r="B34" s="11" t="s">
        <v>684</v>
      </c>
      <c r="C34" s="11" t="s">
        <v>685</v>
      </c>
      <c r="D34" s="11"/>
      <c r="E34" s="4" t="s">
        <v>107</v>
      </c>
      <c r="F34" s="4" t="s">
        <v>107</v>
      </c>
      <c r="G34" s="11"/>
    </row>
    <row r="35" spans="1:7" ht="16.5" thickBot="1" x14ac:dyDescent="0.3">
      <c r="A35" s="28" t="s">
        <v>180</v>
      </c>
      <c r="B35" s="11" t="s">
        <v>686</v>
      </c>
      <c r="C35" s="11" t="s">
        <v>687</v>
      </c>
      <c r="D35" s="11"/>
      <c r="E35" s="4" t="s">
        <v>107</v>
      </c>
      <c r="F35" s="4" t="s">
        <v>107</v>
      </c>
      <c r="G35" s="11"/>
    </row>
    <row r="36" spans="1:7" ht="25.5" x14ac:dyDescent="0.25">
      <c r="A36" s="28" t="s">
        <v>180</v>
      </c>
      <c r="B36" s="11" t="s">
        <v>688</v>
      </c>
      <c r="C36" s="11" t="s">
        <v>689</v>
      </c>
      <c r="D36" s="11"/>
      <c r="E36" s="4" t="s">
        <v>107</v>
      </c>
      <c r="F36" s="4" t="s">
        <v>107</v>
      </c>
      <c r="G36" s="11"/>
    </row>
    <row r="37" spans="1:7" ht="16.5" thickBot="1" x14ac:dyDescent="0.3">
      <c r="A37" s="28" t="s">
        <v>180</v>
      </c>
      <c r="B37" s="11" t="s">
        <v>690</v>
      </c>
      <c r="C37" s="11" t="s">
        <v>691</v>
      </c>
      <c r="D37" s="11"/>
      <c r="E37" s="4" t="s">
        <v>107</v>
      </c>
      <c r="F37" s="4" t="s">
        <v>107</v>
      </c>
      <c r="G37" s="11"/>
    </row>
    <row r="38" spans="1:7" ht="25.5" x14ac:dyDescent="0.25">
      <c r="A38" s="29" t="s">
        <v>155</v>
      </c>
      <c r="B38" s="11" t="s">
        <v>692</v>
      </c>
      <c r="C38" s="11" t="s">
        <v>693</v>
      </c>
      <c r="D38" s="11"/>
      <c r="E38" s="4" t="s">
        <v>107</v>
      </c>
      <c r="F38" s="4" t="s">
        <v>107</v>
      </c>
      <c r="G38" s="11"/>
    </row>
    <row r="39" spans="1:7" ht="25.5" x14ac:dyDescent="0.25">
      <c r="A39" s="29" t="s">
        <v>155</v>
      </c>
      <c r="B39" s="11" t="s">
        <v>694</v>
      </c>
      <c r="C39" s="11" t="s">
        <v>695</v>
      </c>
      <c r="D39" s="11"/>
      <c r="E39" s="4" t="s">
        <v>107</v>
      </c>
      <c r="F39" s="4" t="s">
        <v>107</v>
      </c>
      <c r="G39" s="11"/>
    </row>
    <row r="40" spans="1:7" ht="16.5" thickBot="1" x14ac:dyDescent="0.3">
      <c r="A40" s="29" t="s">
        <v>155</v>
      </c>
      <c r="B40" s="11" t="s">
        <v>696</v>
      </c>
      <c r="C40" s="11" t="s">
        <v>697</v>
      </c>
      <c r="D40" s="11"/>
      <c r="E40" s="4" t="s">
        <v>107</v>
      </c>
      <c r="F40" s="4" t="s">
        <v>107</v>
      </c>
      <c r="G40" s="11"/>
    </row>
    <row r="41" spans="1:7" ht="16.5" thickBot="1" x14ac:dyDescent="0.3">
      <c r="A41" s="29" t="s">
        <v>155</v>
      </c>
      <c r="B41" s="11" t="s">
        <v>698</v>
      </c>
      <c r="C41" s="11" t="s">
        <v>699</v>
      </c>
      <c r="D41" s="11"/>
      <c r="E41" s="4" t="s">
        <v>107</v>
      </c>
      <c r="F41" s="4" t="s">
        <v>107</v>
      </c>
      <c r="G41" s="11"/>
    </row>
    <row r="42" spans="1:7" ht="17.100000000000001" customHeight="1" thickBot="1" x14ac:dyDescent="0.3">
      <c r="A42" s="234" t="s">
        <v>700</v>
      </c>
      <c r="B42" s="235"/>
      <c r="C42" s="4" t="s">
        <v>701</v>
      </c>
      <c r="D42" s="4" t="s">
        <v>120</v>
      </c>
      <c r="E42" s="4" t="s">
        <v>77</v>
      </c>
      <c r="F42" s="4" t="s">
        <v>78</v>
      </c>
      <c r="G42" s="4" t="s">
        <v>121</v>
      </c>
    </row>
    <row r="43" spans="1:7" ht="51" x14ac:dyDescent="0.25">
      <c r="A43" s="16" t="s">
        <v>144</v>
      </c>
      <c r="B43" s="11" t="s">
        <v>702</v>
      </c>
      <c r="C43" s="11" t="s">
        <v>703</v>
      </c>
      <c r="D43" s="11" t="s">
        <v>704</v>
      </c>
      <c r="E43" s="4" t="s">
        <v>116</v>
      </c>
      <c r="F43" s="4" t="s">
        <v>116</v>
      </c>
      <c r="G43" s="11" t="s">
        <v>384</v>
      </c>
    </row>
    <row r="44" spans="1:7" x14ac:dyDescent="0.25">
      <c r="A44" s="16" t="s">
        <v>144</v>
      </c>
      <c r="B44" s="11" t="s">
        <v>705</v>
      </c>
      <c r="C44" s="11" t="s">
        <v>706</v>
      </c>
      <c r="D44" s="11"/>
      <c r="E44" s="4" t="s">
        <v>116</v>
      </c>
      <c r="F44" s="4" t="s">
        <v>116</v>
      </c>
      <c r="G44" s="11"/>
    </row>
    <row r="45" spans="1:7" ht="25.5" x14ac:dyDescent="0.25">
      <c r="A45" s="27" t="s">
        <v>150</v>
      </c>
      <c r="B45" s="11" t="s">
        <v>707</v>
      </c>
      <c r="C45" s="11" t="s">
        <v>708</v>
      </c>
      <c r="D45" s="11"/>
      <c r="E45" s="4" t="s">
        <v>116</v>
      </c>
      <c r="F45" s="4" t="s">
        <v>116</v>
      </c>
      <c r="G45" s="11"/>
    </row>
    <row r="46" spans="1:7" x14ac:dyDescent="0.25">
      <c r="A46" s="27" t="s">
        <v>150</v>
      </c>
      <c r="B46" s="11" t="s">
        <v>709</v>
      </c>
      <c r="C46" s="11" t="s">
        <v>710</v>
      </c>
      <c r="D46" s="11"/>
      <c r="E46" s="4" t="s">
        <v>116</v>
      </c>
      <c r="F46" s="4" t="s">
        <v>116</v>
      </c>
      <c r="G46" s="11"/>
    </row>
    <row r="47" spans="1:7" x14ac:dyDescent="0.25">
      <c r="A47" s="28" t="s">
        <v>180</v>
      </c>
      <c r="B47" s="11" t="s">
        <v>711</v>
      </c>
      <c r="C47" s="11" t="s">
        <v>712</v>
      </c>
      <c r="D47" s="11"/>
      <c r="E47" s="4" t="s">
        <v>116</v>
      </c>
      <c r="F47" s="4" t="s">
        <v>116</v>
      </c>
      <c r="G47" s="11"/>
    </row>
    <row r="48" spans="1:7" ht="25.5" x14ac:dyDescent="0.25">
      <c r="A48" s="28" t="s">
        <v>180</v>
      </c>
      <c r="B48" s="11" t="s">
        <v>713</v>
      </c>
      <c r="C48" s="11" t="s">
        <v>714</v>
      </c>
      <c r="D48" s="11"/>
      <c r="E48" s="4" t="s">
        <v>116</v>
      </c>
      <c r="F48" s="4" t="s">
        <v>116</v>
      </c>
      <c r="G48" s="11"/>
    </row>
    <row r="49" spans="1:7" ht="25.5" x14ac:dyDescent="0.25">
      <c r="A49" s="28" t="s">
        <v>180</v>
      </c>
      <c r="B49" s="11" t="s">
        <v>715</v>
      </c>
      <c r="C49" s="11" t="s">
        <v>716</v>
      </c>
      <c r="D49" s="11"/>
      <c r="E49" s="4" t="s">
        <v>116</v>
      </c>
      <c r="F49" s="4" t="s">
        <v>116</v>
      </c>
      <c r="G49" s="11"/>
    </row>
    <row r="50" spans="1:7" ht="25.5" x14ac:dyDescent="0.25">
      <c r="A50" s="29" t="s">
        <v>155</v>
      </c>
      <c r="B50" s="11" t="s">
        <v>717</v>
      </c>
      <c r="C50" s="11" t="s">
        <v>718</v>
      </c>
      <c r="D50" s="11"/>
      <c r="E50" s="4" t="s">
        <v>116</v>
      </c>
      <c r="F50" s="4" t="s">
        <v>116</v>
      </c>
      <c r="G50" s="11"/>
    </row>
    <row r="51" spans="1:7" ht="25.5" x14ac:dyDescent="0.25">
      <c r="A51" s="29" t="s">
        <v>155</v>
      </c>
      <c r="B51" s="11" t="s">
        <v>719</v>
      </c>
      <c r="C51" s="11" t="s">
        <v>720</v>
      </c>
      <c r="D51" s="11"/>
      <c r="E51" s="4" t="s">
        <v>116</v>
      </c>
      <c r="F51" s="4" t="s">
        <v>116</v>
      </c>
      <c r="G51" s="11"/>
    </row>
    <row r="52" spans="1:7" ht="25.5" x14ac:dyDescent="0.25">
      <c r="A52" s="29" t="s">
        <v>155</v>
      </c>
      <c r="B52" s="11" t="s">
        <v>721</v>
      </c>
      <c r="C52" s="11" t="s">
        <v>722</v>
      </c>
      <c r="D52" s="11"/>
      <c r="E52" s="4" t="s">
        <v>116</v>
      </c>
      <c r="F52" s="4" t="s">
        <v>116</v>
      </c>
      <c r="G52" s="11"/>
    </row>
    <row r="53" spans="1:7" ht="25.5" x14ac:dyDescent="0.25">
      <c r="A53" s="29" t="s">
        <v>155</v>
      </c>
      <c r="B53" s="11" t="s">
        <v>723</v>
      </c>
      <c r="C53" s="11" t="s">
        <v>724</v>
      </c>
      <c r="D53" s="11"/>
      <c r="E53" s="4" t="s">
        <v>116</v>
      </c>
      <c r="F53" s="4" t="s">
        <v>116</v>
      </c>
      <c r="G53" s="11"/>
    </row>
    <row r="54" spans="1:7" x14ac:dyDescent="0.25">
      <c r="A54" s="29" t="s">
        <v>155</v>
      </c>
      <c r="B54" s="11" t="s">
        <v>725</v>
      </c>
      <c r="C54" s="11" t="s">
        <v>726</v>
      </c>
      <c r="D54" s="11"/>
      <c r="E54" s="4" t="s">
        <v>116</v>
      </c>
      <c r="F54" s="4" t="s">
        <v>116</v>
      </c>
      <c r="G54" s="11"/>
    </row>
    <row r="55" spans="1:7" ht="16.5" thickBot="1" x14ac:dyDescent="0.3">
      <c r="A55" s="234" t="s">
        <v>727</v>
      </c>
      <c r="B55" s="235"/>
      <c r="C55" s="4" t="s">
        <v>119</v>
      </c>
      <c r="D55" s="4" t="s">
        <v>120</v>
      </c>
      <c r="E55" s="4" t="s">
        <v>77</v>
      </c>
      <c r="F55" s="4" t="s">
        <v>78</v>
      </c>
      <c r="G55" s="4" t="s">
        <v>121</v>
      </c>
    </row>
    <row r="56" spans="1:7" ht="25.5" x14ac:dyDescent="0.25">
      <c r="A56" s="16" t="s">
        <v>144</v>
      </c>
      <c r="B56" s="11" t="s">
        <v>728</v>
      </c>
      <c r="C56" s="11" t="s">
        <v>729</v>
      </c>
      <c r="D56" s="11"/>
      <c r="E56" s="4" t="s">
        <v>112</v>
      </c>
      <c r="F56" s="4" t="s">
        <v>112</v>
      </c>
      <c r="G56" s="11" t="s">
        <v>384</v>
      </c>
    </row>
    <row r="57" spans="1:7" x14ac:dyDescent="0.25">
      <c r="A57" s="16" t="s">
        <v>144</v>
      </c>
      <c r="B57" s="11" t="s">
        <v>730</v>
      </c>
      <c r="C57" s="11" t="s">
        <v>731</v>
      </c>
      <c r="D57" s="11"/>
      <c r="E57" s="4" t="s">
        <v>112</v>
      </c>
      <c r="F57" s="4" t="s">
        <v>112</v>
      </c>
      <c r="G57" s="11"/>
    </row>
    <row r="58" spans="1:7" ht="38.25" x14ac:dyDescent="0.25">
      <c r="A58" s="16" t="s">
        <v>144</v>
      </c>
      <c r="B58" s="11" t="s">
        <v>732</v>
      </c>
      <c r="C58" s="11" t="s">
        <v>733</v>
      </c>
      <c r="D58" s="11"/>
      <c r="E58" s="4" t="s">
        <v>112</v>
      </c>
      <c r="F58" s="4" t="s">
        <v>112</v>
      </c>
      <c r="G58" s="11"/>
    </row>
    <row r="59" spans="1:7" x14ac:dyDescent="0.25">
      <c r="A59" s="27" t="s">
        <v>150</v>
      </c>
      <c r="B59" s="11" t="s">
        <v>734</v>
      </c>
      <c r="C59" s="11" t="s">
        <v>735</v>
      </c>
      <c r="D59" s="11"/>
      <c r="E59" s="4" t="s">
        <v>112</v>
      </c>
      <c r="F59" s="4" t="s">
        <v>112</v>
      </c>
      <c r="G59" s="11"/>
    </row>
    <row r="60" spans="1:7" ht="25.5" x14ac:dyDescent="0.25">
      <c r="A60" s="27" t="s">
        <v>150</v>
      </c>
      <c r="B60" s="11" t="s">
        <v>736</v>
      </c>
      <c r="C60" s="11" t="s">
        <v>737</v>
      </c>
      <c r="D60" s="11"/>
      <c r="E60" s="4" t="s">
        <v>112</v>
      </c>
      <c r="F60" s="4" t="s">
        <v>112</v>
      </c>
      <c r="G60" s="11"/>
    </row>
    <row r="61" spans="1:7" x14ac:dyDescent="0.25">
      <c r="A61" s="28" t="s">
        <v>180</v>
      </c>
      <c r="B61" s="11" t="s">
        <v>738</v>
      </c>
      <c r="C61" s="11" t="s">
        <v>739</v>
      </c>
      <c r="D61" s="11"/>
      <c r="E61" s="4" t="s">
        <v>107</v>
      </c>
      <c r="F61" s="4" t="s">
        <v>107</v>
      </c>
      <c r="G61" s="11"/>
    </row>
    <row r="62" spans="1:7" s="7" customFormat="1" x14ac:dyDescent="0.25">
      <c r="A62" s="28" t="s">
        <v>180</v>
      </c>
      <c r="B62" s="11" t="s">
        <v>740</v>
      </c>
      <c r="C62" s="11" t="s">
        <v>741</v>
      </c>
      <c r="D62" s="11"/>
      <c r="E62" s="4" t="s">
        <v>107</v>
      </c>
      <c r="F62" s="4" t="s">
        <v>107</v>
      </c>
      <c r="G62" s="11"/>
    </row>
    <row r="63" spans="1:7" s="7" customFormat="1" x14ac:dyDescent="0.25">
      <c r="A63" s="29" t="s">
        <v>155</v>
      </c>
      <c r="B63" s="11" t="s">
        <v>742</v>
      </c>
      <c r="C63" s="11" t="s">
        <v>743</v>
      </c>
      <c r="D63" s="11"/>
      <c r="E63" s="4" t="s">
        <v>107</v>
      </c>
      <c r="F63" s="4" t="s">
        <v>107</v>
      </c>
      <c r="G63" s="11"/>
    </row>
    <row r="64" spans="1:7" s="7" customFormat="1" ht="25.5" x14ac:dyDescent="0.25">
      <c r="A64" s="29" t="s">
        <v>155</v>
      </c>
      <c r="B64" s="11" t="s">
        <v>744</v>
      </c>
      <c r="C64" s="11" t="s">
        <v>745</v>
      </c>
      <c r="D64" s="11"/>
      <c r="E64" s="4" t="s">
        <v>107</v>
      </c>
      <c r="F64" s="4" t="s">
        <v>107</v>
      </c>
      <c r="G64" s="11"/>
    </row>
    <row r="65" spans="1:7" s="7" customFormat="1" x14ac:dyDescent="0.25">
      <c r="A65" s="29" t="s">
        <v>155</v>
      </c>
      <c r="B65" s="11" t="s">
        <v>746</v>
      </c>
      <c r="C65" s="11" t="s">
        <v>747</v>
      </c>
      <c r="D65" s="11"/>
      <c r="E65" s="4" t="s">
        <v>107</v>
      </c>
      <c r="F65" s="4" t="s">
        <v>107</v>
      </c>
      <c r="G65" s="11"/>
    </row>
    <row r="66" spans="1:7" s="7" customFormat="1" ht="16.5" thickBot="1" x14ac:dyDescent="0.3">
      <c r="A66" s="234" t="s">
        <v>748</v>
      </c>
      <c r="B66" s="235"/>
      <c r="C66" s="20" t="s">
        <v>749</v>
      </c>
      <c r="D66" s="4" t="s">
        <v>120</v>
      </c>
      <c r="E66" s="4" t="s">
        <v>77</v>
      </c>
      <c r="F66" s="4" t="s">
        <v>78</v>
      </c>
      <c r="G66" s="4" t="s">
        <v>121</v>
      </c>
    </row>
    <row r="67" spans="1:7" s="7" customFormat="1" ht="25.5" x14ac:dyDescent="0.25">
      <c r="A67" s="16" t="s">
        <v>144</v>
      </c>
      <c r="B67" s="11" t="s">
        <v>750</v>
      </c>
      <c r="C67" s="11" t="s">
        <v>751</v>
      </c>
      <c r="D67" s="11"/>
      <c r="E67" s="4" t="s">
        <v>112</v>
      </c>
      <c r="F67" s="4" t="s">
        <v>112</v>
      </c>
      <c r="G67" s="11" t="s">
        <v>384</v>
      </c>
    </row>
    <row r="68" spans="1:7" s="7" customFormat="1" ht="63.75" x14ac:dyDescent="0.25">
      <c r="A68" s="16" t="s">
        <v>144</v>
      </c>
      <c r="B68" s="11" t="s">
        <v>752</v>
      </c>
      <c r="C68" s="11" t="s">
        <v>753</v>
      </c>
      <c r="D68" s="11" t="s">
        <v>754</v>
      </c>
      <c r="E68" s="4" t="s">
        <v>112</v>
      </c>
      <c r="F68" s="4" t="s">
        <v>112</v>
      </c>
      <c r="G68" s="11"/>
    </row>
    <row r="69" spans="1:7" s="7" customFormat="1" ht="16.5" thickBot="1" x14ac:dyDescent="0.3">
      <c r="A69" s="27" t="s">
        <v>150</v>
      </c>
      <c r="B69" s="11" t="s">
        <v>755</v>
      </c>
      <c r="C69" s="11" t="s">
        <v>756</v>
      </c>
      <c r="D69" s="11"/>
      <c r="E69" s="4" t="s">
        <v>112</v>
      </c>
      <c r="F69" s="4" t="s">
        <v>112</v>
      </c>
      <c r="G69" s="11"/>
    </row>
    <row r="70" spans="1:7" s="7" customFormat="1" ht="25.5" x14ac:dyDescent="0.25">
      <c r="A70" s="27" t="s">
        <v>150</v>
      </c>
      <c r="B70" s="11" t="s">
        <v>757</v>
      </c>
      <c r="C70" s="11" t="s">
        <v>758</v>
      </c>
      <c r="D70" s="11"/>
      <c r="E70" s="4" t="s">
        <v>107</v>
      </c>
      <c r="F70" s="4" t="s">
        <v>107</v>
      </c>
      <c r="G70" s="11"/>
    </row>
    <row r="71" spans="1:7" s="7" customFormat="1" ht="16.5" thickBot="1" x14ac:dyDescent="0.3">
      <c r="A71" s="28" t="s">
        <v>180</v>
      </c>
      <c r="B71" s="11" t="s">
        <v>759</v>
      </c>
      <c r="C71" s="11" t="s">
        <v>760</v>
      </c>
      <c r="D71" s="11"/>
      <c r="E71" s="4" t="s">
        <v>107</v>
      </c>
      <c r="F71" s="4" t="s">
        <v>107</v>
      </c>
      <c r="G71" s="11"/>
    </row>
    <row r="72" spans="1:7" s="7" customFormat="1" ht="38.25" x14ac:dyDescent="0.25">
      <c r="A72" s="28" t="s">
        <v>180</v>
      </c>
      <c r="B72" s="11" t="s">
        <v>761</v>
      </c>
      <c r="C72" s="11" t="s">
        <v>762</v>
      </c>
      <c r="D72" s="11"/>
      <c r="E72" s="4" t="s">
        <v>107</v>
      </c>
      <c r="F72" s="4" t="s">
        <v>107</v>
      </c>
      <c r="G72" s="11"/>
    </row>
    <row r="73" spans="1:7" s="7" customFormat="1" ht="16.5" thickBot="1" x14ac:dyDescent="0.3">
      <c r="A73" s="28" t="s">
        <v>180</v>
      </c>
      <c r="B73" s="11" t="s">
        <v>763</v>
      </c>
      <c r="C73" s="11" t="s">
        <v>764</v>
      </c>
      <c r="D73" s="11"/>
      <c r="E73" s="4" t="s">
        <v>107</v>
      </c>
      <c r="F73" s="4" t="s">
        <v>107</v>
      </c>
      <c r="G73" s="11"/>
    </row>
    <row r="74" spans="1:7" s="7" customFormat="1" ht="25.5" x14ac:dyDescent="0.25">
      <c r="A74" s="29" t="s">
        <v>155</v>
      </c>
      <c r="B74" s="11" t="s">
        <v>765</v>
      </c>
      <c r="C74" s="11" t="s">
        <v>766</v>
      </c>
      <c r="D74" s="11"/>
      <c r="E74" s="4" t="s">
        <v>107</v>
      </c>
      <c r="F74" s="4" t="s">
        <v>107</v>
      </c>
      <c r="G74" s="11"/>
    </row>
    <row r="75" spans="1:7" s="7" customFormat="1" ht="16.5" thickBot="1" x14ac:dyDescent="0.3">
      <c r="A75" s="29" t="s">
        <v>155</v>
      </c>
      <c r="B75" s="11" t="s">
        <v>767</v>
      </c>
      <c r="C75" s="11" t="s">
        <v>768</v>
      </c>
      <c r="D75" s="11"/>
      <c r="E75" s="4" t="s">
        <v>107</v>
      </c>
      <c r="F75" s="4" t="s">
        <v>107</v>
      </c>
      <c r="G75" s="11"/>
    </row>
    <row r="76" spans="1:7" s="7" customFormat="1" x14ac:dyDescent="0.25"/>
    <row r="77" spans="1:7" s="7" customFormat="1" x14ac:dyDescent="0.25"/>
    <row r="78" spans="1:7" s="7" customFormat="1" x14ac:dyDescent="0.25"/>
    <row r="79" spans="1:7" s="7" customFormat="1" x14ac:dyDescent="0.25"/>
    <row r="80" spans="1:7" s="7" customFormat="1" x14ac:dyDescent="0.25"/>
    <row r="81" s="7" customFormat="1" x14ac:dyDescent="0.25"/>
    <row r="82" s="7" customFormat="1" x14ac:dyDescent="0.25"/>
    <row r="83" s="7" customFormat="1" x14ac:dyDescent="0.25"/>
    <row r="84" s="7" customFormat="1" x14ac:dyDescent="0.25"/>
    <row r="85" s="7" customFormat="1" x14ac:dyDescent="0.25"/>
    <row r="86" s="7" customFormat="1" x14ac:dyDescent="0.25"/>
    <row r="87" s="7" customFormat="1" x14ac:dyDescent="0.25"/>
    <row r="88" s="7" customFormat="1" x14ac:dyDescent="0.25"/>
    <row r="89" s="7" customFormat="1" x14ac:dyDescent="0.25"/>
    <row r="90" s="7" customFormat="1" x14ac:dyDescent="0.25"/>
    <row r="91" s="7" customFormat="1" x14ac:dyDescent="0.25"/>
    <row r="92" s="7" customFormat="1" x14ac:dyDescent="0.25"/>
    <row r="93" s="7" customFormat="1" x14ac:dyDescent="0.25"/>
    <row r="94" s="7" customFormat="1" x14ac:dyDescent="0.25"/>
    <row r="95" s="7" customFormat="1" x14ac:dyDescent="0.25"/>
    <row r="96" s="7" customFormat="1" x14ac:dyDescent="0.25"/>
    <row r="97" s="7" customFormat="1" x14ac:dyDescent="0.25"/>
    <row r="98" s="7" customFormat="1" x14ac:dyDescent="0.25"/>
    <row r="99" s="7" customFormat="1" x14ac:dyDescent="0.25"/>
    <row r="100" s="7" customFormat="1" x14ac:dyDescent="0.25"/>
    <row r="101" s="7" customFormat="1" x14ac:dyDescent="0.25"/>
    <row r="102" s="7" customFormat="1" x14ac:dyDescent="0.25"/>
    <row r="103" s="7" customFormat="1" x14ac:dyDescent="0.25"/>
    <row r="104" s="7" customFormat="1" x14ac:dyDescent="0.25"/>
    <row r="105" s="7" customFormat="1" x14ac:dyDescent="0.25"/>
    <row r="106" s="7" customFormat="1" x14ac:dyDescent="0.25"/>
    <row r="107" s="7" customFormat="1" x14ac:dyDescent="0.25"/>
    <row r="108" s="7" customFormat="1" x14ac:dyDescent="0.25"/>
    <row r="109" s="7" customFormat="1" x14ac:dyDescent="0.25"/>
    <row r="110" s="7" customFormat="1" x14ac:dyDescent="0.25"/>
    <row r="111" s="7" customFormat="1" x14ac:dyDescent="0.25"/>
    <row r="112" s="7" customFormat="1" x14ac:dyDescent="0.25"/>
    <row r="113" s="7" customFormat="1" x14ac:dyDescent="0.25"/>
    <row r="114" s="7" customFormat="1" x14ac:dyDescent="0.25"/>
    <row r="115" s="7" customFormat="1" x14ac:dyDescent="0.25"/>
    <row r="116" s="7" customFormat="1" x14ac:dyDescent="0.25"/>
    <row r="117" s="7" customFormat="1" x14ac:dyDescent="0.25"/>
    <row r="118" s="7" customFormat="1" x14ac:dyDescent="0.25"/>
    <row r="119" s="7" customFormat="1" x14ac:dyDescent="0.25"/>
    <row r="120" s="7" customFormat="1" x14ac:dyDescent="0.25"/>
    <row r="121" s="7" customFormat="1" x14ac:dyDescent="0.25"/>
    <row r="122" s="7" customFormat="1" x14ac:dyDescent="0.25"/>
    <row r="123" s="7" customFormat="1" x14ac:dyDescent="0.25"/>
    <row r="124" s="7" customFormat="1" x14ac:dyDescent="0.25"/>
    <row r="125" s="7" customFormat="1" x14ac:dyDescent="0.25"/>
    <row r="126" s="7" customFormat="1" x14ac:dyDescent="0.25"/>
    <row r="127" s="7" customFormat="1" x14ac:dyDescent="0.25"/>
    <row r="128" s="7" customFormat="1" x14ac:dyDescent="0.25"/>
    <row r="129" s="7" customFormat="1" x14ac:dyDescent="0.25"/>
    <row r="130" s="7" customFormat="1" x14ac:dyDescent="0.25"/>
    <row r="131" s="7" customFormat="1" x14ac:dyDescent="0.25"/>
  </sheetData>
  <mergeCells count="7">
    <mergeCell ref="A66:B66"/>
    <mergeCell ref="A55:B55"/>
    <mergeCell ref="C2:D6"/>
    <mergeCell ref="A7:B7"/>
    <mergeCell ref="A12:B12"/>
    <mergeCell ref="A30:B30"/>
    <mergeCell ref="A42:B42"/>
  </mergeCells>
  <conditionalFormatting sqref="E76:F256 E13:E29">
    <cfRule type="beginsWith" dxfId="2650" priority="1791" stopIfTrue="1" operator="beginsWith" text="Not Applicable">
      <formula>LEFT(E13,LEN("Not Applicable"))="Not Applicable"</formula>
    </cfRule>
    <cfRule type="beginsWith" dxfId="2649" priority="1792" stopIfTrue="1" operator="beginsWith" text="Waived">
      <formula>LEFT(E13,LEN("Waived"))="Waived"</formula>
    </cfRule>
    <cfRule type="beginsWith" dxfId="2648" priority="1793" stopIfTrue="1" operator="beginsWith" text="Pre-Passed">
      <formula>LEFT(E13,LEN("Pre-Passed"))="Pre-Passed"</formula>
    </cfRule>
    <cfRule type="beginsWith" dxfId="2647" priority="1794" stopIfTrue="1" operator="beginsWith" text="Completed">
      <formula>LEFT(E13,LEN("Completed"))="Completed"</formula>
    </cfRule>
    <cfRule type="beginsWith" dxfId="2646" priority="1795" stopIfTrue="1" operator="beginsWith" text="Partial">
      <formula>LEFT(E13,LEN("Partial"))="Partial"</formula>
    </cfRule>
    <cfRule type="beginsWith" dxfId="2645" priority="1796" stopIfTrue="1" operator="beginsWith" text="Missing">
      <formula>LEFT(E13,LEN("Missing"))="Missing"</formula>
    </cfRule>
    <cfRule type="beginsWith" dxfId="2644" priority="1797" stopIfTrue="1" operator="beginsWith" text="Untested">
      <formula>LEFT(E13,LEN("Untested"))="Untested"</formula>
    </cfRule>
    <cfRule type="notContainsBlanks" dxfId="2643" priority="1805" stopIfTrue="1">
      <formula>LEN(TRIM(E13))&gt;0</formula>
    </cfRule>
  </conditionalFormatting>
  <conditionalFormatting sqref="A7 A76:A256">
    <cfRule type="beginsWith" dxfId="2642" priority="1798" stopIfTrue="1" operator="beginsWith" text="Exceptional">
      <formula>LEFT(A7,LEN("Exceptional"))="Exceptional"</formula>
    </cfRule>
    <cfRule type="beginsWith" dxfId="2641" priority="1799" stopIfTrue="1" operator="beginsWith" text="Professional">
      <formula>LEFT(A7,LEN("Professional"))="Professional"</formula>
    </cfRule>
    <cfRule type="beginsWith" dxfId="2640" priority="1800" stopIfTrue="1" operator="beginsWith" text="Advanced">
      <formula>LEFT(A7,LEN("Advanced"))="Advanced"</formula>
    </cfRule>
    <cfRule type="beginsWith" dxfId="2639" priority="1801" stopIfTrue="1" operator="beginsWith" text="Intermediate">
      <formula>LEFT(A7,LEN("Intermediate"))="Intermediate"</formula>
    </cfRule>
    <cfRule type="beginsWith" dxfId="2638" priority="1802" stopIfTrue="1" operator="beginsWith" text="Basic">
      <formula>LEFT(A7,LEN("Basic"))="Basic"</formula>
    </cfRule>
    <cfRule type="beginsWith" dxfId="2637" priority="1803" stopIfTrue="1" operator="beginsWith" text="Required">
      <formula>LEFT(A7,LEN("Required"))="Required"</formula>
    </cfRule>
    <cfRule type="notContainsBlanks" dxfId="2636" priority="1804" stopIfTrue="1">
      <formula>LEN(TRIM(A7))&gt;0</formula>
    </cfRule>
  </conditionalFormatting>
  <conditionalFormatting sqref="F7">
    <cfRule type="beginsWith" dxfId="2635" priority="1751" stopIfTrue="1" operator="beginsWith" text="Not Applicable">
      <formula>LEFT(F7,LEN("Not Applicable"))="Not Applicable"</formula>
    </cfRule>
    <cfRule type="beginsWith" dxfId="2634" priority="1752" stopIfTrue="1" operator="beginsWith" text="Waived">
      <formula>LEFT(F7,LEN("Waived"))="Waived"</formula>
    </cfRule>
    <cfRule type="beginsWith" dxfId="2633" priority="1753" stopIfTrue="1" operator="beginsWith" text="Pre-Passed">
      <formula>LEFT(F7,LEN("Pre-Passed"))="Pre-Passed"</formula>
    </cfRule>
    <cfRule type="beginsWith" dxfId="2632" priority="1754" stopIfTrue="1" operator="beginsWith" text="Completed">
      <formula>LEFT(F7,LEN("Completed"))="Completed"</formula>
    </cfRule>
    <cfRule type="beginsWith" dxfId="2631" priority="1755" stopIfTrue="1" operator="beginsWith" text="Partial">
      <formula>LEFT(F7,LEN("Partial"))="Partial"</formula>
    </cfRule>
    <cfRule type="beginsWith" dxfId="2630" priority="1756" stopIfTrue="1" operator="beginsWith" text="Missing">
      <formula>LEFT(F7,LEN("Missing"))="Missing"</formula>
    </cfRule>
    <cfRule type="beginsWith" dxfId="2629" priority="1757" stopIfTrue="1" operator="beginsWith" text="Untested">
      <formula>LEFT(F7,LEN("Untested"))="Untested"</formula>
    </cfRule>
    <cfRule type="notContainsBlanks" dxfId="2628" priority="1758" stopIfTrue="1">
      <formula>LEN(TRIM(F7))&gt;0</formula>
    </cfRule>
  </conditionalFormatting>
  <conditionalFormatting sqref="E7">
    <cfRule type="beginsWith" dxfId="2627" priority="1759" stopIfTrue="1" operator="beginsWith" text="Not Applicable">
      <formula>LEFT(E7,LEN("Not Applicable"))="Not Applicable"</formula>
    </cfRule>
    <cfRule type="beginsWith" dxfId="2626" priority="1760" stopIfTrue="1" operator="beginsWith" text="Waived">
      <formula>LEFT(E7,LEN("Waived"))="Waived"</formula>
    </cfRule>
    <cfRule type="beginsWith" dxfId="2625" priority="1761" stopIfTrue="1" operator="beginsWith" text="Pre-Passed">
      <formula>LEFT(E7,LEN("Pre-Passed"))="Pre-Passed"</formula>
    </cfRule>
    <cfRule type="beginsWith" dxfId="2624" priority="1762" stopIfTrue="1" operator="beginsWith" text="Completed">
      <formula>LEFT(E7,LEN("Completed"))="Completed"</formula>
    </cfRule>
    <cfRule type="beginsWith" dxfId="2623" priority="1763" stopIfTrue="1" operator="beginsWith" text="Partial">
      <formula>LEFT(E7,LEN("Partial"))="Partial"</formula>
    </cfRule>
    <cfRule type="beginsWith" dxfId="2622" priority="1764" stopIfTrue="1" operator="beginsWith" text="Missing">
      <formula>LEFT(E7,LEN("Missing"))="Missing"</formula>
    </cfRule>
    <cfRule type="beginsWith" dxfId="2621" priority="1765" stopIfTrue="1" operator="beginsWith" text="Untested">
      <formula>LEFT(E7,LEN("Untested"))="Untested"</formula>
    </cfRule>
    <cfRule type="notContainsBlanks" dxfId="2620" priority="1766" stopIfTrue="1">
      <formula>LEN(TRIM(E7))&gt;0</formula>
    </cfRule>
  </conditionalFormatting>
  <conditionalFormatting sqref="A17">
    <cfRule type="beginsWith" dxfId="2619" priority="256" stopIfTrue="1" operator="beginsWith" text="Exceptional">
      <formula>LEFT(A17,LEN("Exceptional"))="Exceptional"</formula>
    </cfRule>
    <cfRule type="beginsWith" dxfId="2618" priority="257" stopIfTrue="1" operator="beginsWith" text="Professional">
      <formula>LEFT(A17,LEN("Professional"))="Professional"</formula>
    </cfRule>
    <cfRule type="beginsWith" dxfId="2617" priority="258" stopIfTrue="1" operator="beginsWith" text="Advanced">
      <formula>LEFT(A17,LEN("Advanced"))="Advanced"</formula>
    </cfRule>
    <cfRule type="beginsWith" dxfId="2616" priority="259" stopIfTrue="1" operator="beginsWith" text="Intermediate">
      <formula>LEFT(A17,LEN("Intermediate"))="Intermediate"</formula>
    </cfRule>
    <cfRule type="beginsWith" dxfId="2615" priority="260" stopIfTrue="1" operator="beginsWith" text="Basic">
      <formula>LEFT(A17,LEN("Basic"))="Basic"</formula>
    </cfRule>
    <cfRule type="beginsWith" dxfId="2614" priority="261" stopIfTrue="1" operator="beginsWith" text="Required">
      <formula>LEFT(A17,LEN("Required"))="Required"</formula>
    </cfRule>
    <cfRule type="notContainsBlanks" dxfId="2613" priority="262" stopIfTrue="1">
      <formula>LEN(TRIM(A17))&gt;0</formula>
    </cfRule>
  </conditionalFormatting>
  <conditionalFormatting sqref="F55">
    <cfRule type="beginsWith" dxfId="2612" priority="430" stopIfTrue="1" operator="beginsWith" text="Not Applicable">
      <formula>LEFT(F55,LEN("Not Applicable"))="Not Applicable"</formula>
    </cfRule>
    <cfRule type="beginsWith" dxfId="2611" priority="431" stopIfTrue="1" operator="beginsWith" text="Waived">
      <formula>LEFT(F55,LEN("Waived"))="Waived"</formula>
    </cfRule>
    <cfRule type="beginsWith" dxfId="2610" priority="432" stopIfTrue="1" operator="beginsWith" text="Pre-Passed">
      <formula>LEFT(F55,LEN("Pre-Passed"))="Pre-Passed"</formula>
    </cfRule>
    <cfRule type="beginsWith" dxfId="2609" priority="433" stopIfTrue="1" operator="beginsWith" text="Completed">
      <formula>LEFT(F55,LEN("Completed"))="Completed"</formula>
    </cfRule>
    <cfRule type="beginsWith" dxfId="2608" priority="434" stopIfTrue="1" operator="beginsWith" text="Partial">
      <formula>LEFT(F55,LEN("Partial"))="Partial"</formula>
    </cfRule>
    <cfRule type="beginsWith" dxfId="2607" priority="435" stopIfTrue="1" operator="beginsWith" text="Missing">
      <formula>LEFT(F55,LEN("Missing"))="Missing"</formula>
    </cfRule>
    <cfRule type="beginsWith" dxfId="2606" priority="436" stopIfTrue="1" operator="beginsWith" text="Untested">
      <formula>LEFT(F55,LEN("Untested"))="Untested"</formula>
    </cfRule>
    <cfRule type="notContainsBlanks" dxfId="2605" priority="437" stopIfTrue="1">
      <formula>LEN(TRIM(F55))&gt;0</formula>
    </cfRule>
  </conditionalFormatting>
  <conditionalFormatting sqref="F66">
    <cfRule type="beginsWith" dxfId="2604" priority="422" stopIfTrue="1" operator="beginsWith" text="Not Applicable">
      <formula>LEFT(F66,LEN("Not Applicable"))="Not Applicable"</formula>
    </cfRule>
    <cfRule type="beginsWith" dxfId="2603" priority="423" stopIfTrue="1" operator="beginsWith" text="Waived">
      <formula>LEFT(F66,LEN("Waived"))="Waived"</formula>
    </cfRule>
    <cfRule type="beginsWith" dxfId="2602" priority="424" stopIfTrue="1" operator="beginsWith" text="Pre-Passed">
      <formula>LEFT(F66,LEN("Pre-Passed"))="Pre-Passed"</formula>
    </cfRule>
    <cfRule type="beginsWith" dxfId="2601" priority="425" stopIfTrue="1" operator="beginsWith" text="Completed">
      <formula>LEFT(F66,LEN("Completed"))="Completed"</formula>
    </cfRule>
    <cfRule type="beginsWith" dxfId="2600" priority="426" stopIfTrue="1" operator="beginsWith" text="Partial">
      <formula>LEFT(F66,LEN("Partial"))="Partial"</formula>
    </cfRule>
    <cfRule type="beginsWith" dxfId="2599" priority="427" stopIfTrue="1" operator="beginsWith" text="Missing">
      <formula>LEFT(F66,LEN("Missing"))="Missing"</formula>
    </cfRule>
    <cfRule type="beginsWith" dxfId="2598" priority="428" stopIfTrue="1" operator="beginsWith" text="Untested">
      <formula>LEFT(F66,LEN("Untested"))="Untested"</formula>
    </cfRule>
    <cfRule type="notContainsBlanks" dxfId="2597" priority="429" stopIfTrue="1">
      <formula>LEN(TRIM(F66))&gt;0</formula>
    </cfRule>
  </conditionalFormatting>
  <conditionalFormatting sqref="E56 E58:E65 E67:F67 F68:F69">
    <cfRule type="beginsWith" dxfId="2596" priority="462" stopIfTrue="1" operator="beginsWith" text="Not Applicable">
      <formula>LEFT(E56,LEN("Not Applicable"))="Not Applicable"</formula>
    </cfRule>
    <cfRule type="beginsWith" dxfId="2595" priority="463" stopIfTrue="1" operator="beginsWith" text="Waived">
      <formula>LEFT(E56,LEN("Waived"))="Waived"</formula>
    </cfRule>
    <cfRule type="beginsWith" dxfId="2594" priority="464" stopIfTrue="1" operator="beginsWith" text="Pre-Passed">
      <formula>LEFT(E56,LEN("Pre-Passed"))="Pre-Passed"</formula>
    </cfRule>
    <cfRule type="beginsWith" dxfId="2593" priority="465" stopIfTrue="1" operator="beginsWith" text="Completed">
      <formula>LEFT(E56,LEN("Completed"))="Completed"</formula>
    </cfRule>
    <cfRule type="beginsWith" dxfId="2592" priority="466" stopIfTrue="1" operator="beginsWith" text="Partial">
      <formula>LEFT(E56,LEN("Partial"))="Partial"</formula>
    </cfRule>
    <cfRule type="beginsWith" dxfId="2591" priority="467" stopIfTrue="1" operator="beginsWith" text="Missing">
      <formula>LEFT(E56,LEN("Missing"))="Missing"</formula>
    </cfRule>
    <cfRule type="beginsWith" dxfId="2590" priority="468" stopIfTrue="1" operator="beginsWith" text="Untested">
      <formula>LEFT(E56,LEN("Untested"))="Untested"</formula>
    </cfRule>
    <cfRule type="notContainsBlanks" dxfId="2589" priority="469" stopIfTrue="1">
      <formula>LEN(TRIM(E56))&gt;0</formula>
    </cfRule>
  </conditionalFormatting>
  <conditionalFormatting sqref="E55">
    <cfRule type="beginsWith" dxfId="2588" priority="446" stopIfTrue="1" operator="beginsWith" text="Not Applicable">
      <formula>LEFT(E55,LEN("Not Applicable"))="Not Applicable"</formula>
    </cfRule>
    <cfRule type="beginsWith" dxfId="2587" priority="447" stopIfTrue="1" operator="beginsWith" text="Waived">
      <formula>LEFT(E55,LEN("Waived"))="Waived"</formula>
    </cfRule>
    <cfRule type="beginsWith" dxfId="2586" priority="448" stopIfTrue="1" operator="beginsWith" text="Pre-Passed">
      <formula>LEFT(E55,LEN("Pre-Passed"))="Pre-Passed"</formula>
    </cfRule>
    <cfRule type="beginsWith" dxfId="2585" priority="449" stopIfTrue="1" operator="beginsWith" text="Completed">
      <formula>LEFT(E55,LEN("Completed"))="Completed"</formula>
    </cfRule>
    <cfRule type="beginsWith" dxfId="2584" priority="450" stopIfTrue="1" operator="beginsWith" text="Partial">
      <formula>LEFT(E55,LEN("Partial"))="Partial"</formula>
    </cfRule>
    <cfRule type="beginsWith" dxfId="2583" priority="451" stopIfTrue="1" operator="beginsWith" text="Missing">
      <formula>LEFT(E55,LEN("Missing"))="Missing"</formula>
    </cfRule>
    <cfRule type="beginsWith" dxfId="2582" priority="452" stopIfTrue="1" operator="beginsWith" text="Untested">
      <formula>LEFT(E55,LEN("Untested"))="Untested"</formula>
    </cfRule>
    <cfRule type="notContainsBlanks" dxfId="2581" priority="453" stopIfTrue="1">
      <formula>LEN(TRIM(E55))&gt;0</formula>
    </cfRule>
  </conditionalFormatting>
  <conditionalFormatting sqref="E66">
    <cfRule type="beginsWith" dxfId="2580" priority="438" stopIfTrue="1" operator="beginsWith" text="Not Applicable">
      <formula>LEFT(E66,LEN("Not Applicable"))="Not Applicable"</formula>
    </cfRule>
    <cfRule type="beginsWith" dxfId="2579" priority="439" stopIfTrue="1" operator="beginsWith" text="Waived">
      <formula>LEFT(E66,LEN("Waived"))="Waived"</formula>
    </cfRule>
    <cfRule type="beginsWith" dxfId="2578" priority="440" stopIfTrue="1" operator="beginsWith" text="Pre-Passed">
      <formula>LEFT(E66,LEN("Pre-Passed"))="Pre-Passed"</formula>
    </cfRule>
    <cfRule type="beginsWith" dxfId="2577" priority="441" stopIfTrue="1" operator="beginsWith" text="Completed">
      <formula>LEFT(E66,LEN("Completed"))="Completed"</formula>
    </cfRule>
    <cfRule type="beginsWith" dxfId="2576" priority="442" stopIfTrue="1" operator="beginsWith" text="Partial">
      <formula>LEFT(E66,LEN("Partial"))="Partial"</formula>
    </cfRule>
    <cfRule type="beginsWith" dxfId="2575" priority="443" stopIfTrue="1" operator="beginsWith" text="Missing">
      <formula>LEFT(E66,LEN("Missing"))="Missing"</formula>
    </cfRule>
    <cfRule type="beginsWith" dxfId="2574" priority="444" stopIfTrue="1" operator="beginsWith" text="Untested">
      <formula>LEFT(E66,LEN("Untested"))="Untested"</formula>
    </cfRule>
    <cfRule type="notContainsBlanks" dxfId="2573" priority="445" stopIfTrue="1">
      <formula>LEN(TRIM(E66))&gt;0</formula>
    </cfRule>
  </conditionalFormatting>
  <conditionalFormatting sqref="A67">
    <cfRule type="beginsWith" dxfId="2572" priority="415" stopIfTrue="1" operator="beginsWith" text="Exceptional">
      <formula>LEFT(A67,LEN("Exceptional"))="Exceptional"</formula>
    </cfRule>
    <cfRule type="beginsWith" dxfId="2571" priority="416" stopIfTrue="1" operator="beginsWith" text="Professional">
      <formula>LEFT(A67,LEN("Professional"))="Professional"</formula>
    </cfRule>
    <cfRule type="beginsWith" dxfId="2570" priority="417" stopIfTrue="1" operator="beginsWith" text="Advanced">
      <formula>LEFT(A67,LEN("Advanced"))="Advanced"</formula>
    </cfRule>
    <cfRule type="beginsWith" dxfId="2569" priority="418" stopIfTrue="1" operator="beginsWith" text="Intermediate">
      <formula>LEFT(A67,LEN("Intermediate"))="Intermediate"</formula>
    </cfRule>
    <cfRule type="beginsWith" dxfId="2568" priority="419" stopIfTrue="1" operator="beginsWith" text="Basic">
      <formula>LEFT(A67,LEN("Basic"))="Basic"</formula>
    </cfRule>
    <cfRule type="beginsWith" dxfId="2567" priority="420" stopIfTrue="1" operator="beginsWith" text="Required">
      <formula>LEFT(A67,LEN("Required"))="Required"</formula>
    </cfRule>
    <cfRule type="notContainsBlanks" dxfId="2566" priority="421" stopIfTrue="1">
      <formula>LEN(TRIM(A67))&gt;0</formula>
    </cfRule>
  </conditionalFormatting>
  <conditionalFormatting sqref="A68">
    <cfRule type="beginsWith" dxfId="2565" priority="408" stopIfTrue="1" operator="beginsWith" text="Exceptional">
      <formula>LEFT(A68,LEN("Exceptional"))="Exceptional"</formula>
    </cfRule>
    <cfRule type="beginsWith" dxfId="2564" priority="409" stopIfTrue="1" operator="beginsWith" text="Professional">
      <formula>LEFT(A68,LEN("Professional"))="Professional"</formula>
    </cfRule>
    <cfRule type="beginsWith" dxfId="2563" priority="410" stopIfTrue="1" operator="beginsWith" text="Advanced">
      <formula>LEFT(A68,LEN("Advanced"))="Advanced"</formula>
    </cfRule>
    <cfRule type="beginsWith" dxfId="2562" priority="411" stopIfTrue="1" operator="beginsWith" text="Intermediate">
      <formula>LEFT(A68,LEN("Intermediate"))="Intermediate"</formula>
    </cfRule>
    <cfRule type="beginsWith" dxfId="2561" priority="412" stopIfTrue="1" operator="beginsWith" text="Basic">
      <formula>LEFT(A68,LEN("Basic"))="Basic"</formula>
    </cfRule>
    <cfRule type="beginsWith" dxfId="2560" priority="413" stopIfTrue="1" operator="beginsWith" text="Required">
      <formula>LEFT(A68,LEN("Required"))="Required"</formula>
    </cfRule>
    <cfRule type="notContainsBlanks" dxfId="2559" priority="414" stopIfTrue="1">
      <formula>LEN(TRIM(A68))&gt;0</formula>
    </cfRule>
  </conditionalFormatting>
  <conditionalFormatting sqref="E57">
    <cfRule type="beginsWith" dxfId="2558" priority="400" stopIfTrue="1" operator="beginsWith" text="Not Applicable">
      <formula>LEFT(E57,LEN("Not Applicable"))="Not Applicable"</formula>
    </cfRule>
    <cfRule type="beginsWith" dxfId="2557" priority="401" stopIfTrue="1" operator="beginsWith" text="Waived">
      <formula>LEFT(E57,LEN("Waived"))="Waived"</formula>
    </cfRule>
    <cfRule type="beginsWith" dxfId="2556" priority="402" stopIfTrue="1" operator="beginsWith" text="Pre-Passed">
      <formula>LEFT(E57,LEN("Pre-Passed"))="Pre-Passed"</formula>
    </cfRule>
    <cfRule type="beginsWith" dxfId="2555" priority="403" stopIfTrue="1" operator="beginsWith" text="Completed">
      <formula>LEFT(E57,LEN("Completed"))="Completed"</formula>
    </cfRule>
    <cfRule type="beginsWith" dxfId="2554" priority="404" stopIfTrue="1" operator="beginsWith" text="Partial">
      <formula>LEFT(E57,LEN("Partial"))="Partial"</formula>
    </cfRule>
    <cfRule type="beginsWith" dxfId="2553" priority="405" stopIfTrue="1" operator="beginsWith" text="Missing">
      <formula>LEFT(E57,LEN("Missing"))="Missing"</formula>
    </cfRule>
    <cfRule type="beginsWith" dxfId="2552" priority="406" stopIfTrue="1" operator="beginsWith" text="Untested">
      <formula>LEFT(E57,LEN("Untested"))="Untested"</formula>
    </cfRule>
    <cfRule type="notContainsBlanks" dxfId="2551" priority="407" stopIfTrue="1">
      <formula>LEN(TRIM(E57))&gt;0</formula>
    </cfRule>
  </conditionalFormatting>
  <conditionalFormatting sqref="A57">
    <cfRule type="beginsWith" dxfId="2550" priority="393" stopIfTrue="1" operator="beginsWith" text="Exceptional">
      <formula>LEFT(A57,LEN("Exceptional"))="Exceptional"</formula>
    </cfRule>
    <cfRule type="beginsWith" dxfId="2549" priority="394" stopIfTrue="1" operator="beginsWith" text="Professional">
      <formula>LEFT(A57,LEN("Professional"))="Professional"</formula>
    </cfRule>
    <cfRule type="beginsWith" dxfId="2548" priority="395" stopIfTrue="1" operator="beginsWith" text="Advanced">
      <formula>LEFT(A57,LEN("Advanced"))="Advanced"</formula>
    </cfRule>
    <cfRule type="beginsWith" dxfId="2547" priority="396" stopIfTrue="1" operator="beginsWith" text="Intermediate">
      <formula>LEFT(A57,LEN("Intermediate"))="Intermediate"</formula>
    </cfRule>
    <cfRule type="beginsWith" dxfId="2546" priority="397" stopIfTrue="1" operator="beginsWith" text="Basic">
      <formula>LEFT(A57,LEN("Basic"))="Basic"</formula>
    </cfRule>
    <cfRule type="beginsWith" dxfId="2545" priority="398" stopIfTrue="1" operator="beginsWith" text="Required">
      <formula>LEFT(A57,LEN("Required"))="Required"</formula>
    </cfRule>
    <cfRule type="notContainsBlanks" dxfId="2544" priority="399" stopIfTrue="1">
      <formula>LEN(TRIM(A57))&gt;0</formula>
    </cfRule>
  </conditionalFormatting>
  <conditionalFormatting sqref="A56">
    <cfRule type="beginsWith" dxfId="2543" priority="386" stopIfTrue="1" operator="beginsWith" text="Exceptional">
      <formula>LEFT(A56,LEN("Exceptional"))="Exceptional"</formula>
    </cfRule>
    <cfRule type="beginsWith" dxfId="2542" priority="387" stopIfTrue="1" operator="beginsWith" text="Professional">
      <formula>LEFT(A56,LEN("Professional"))="Professional"</formula>
    </cfRule>
    <cfRule type="beginsWith" dxfId="2541" priority="388" stopIfTrue="1" operator="beginsWith" text="Advanced">
      <formula>LEFT(A56,LEN("Advanced"))="Advanced"</formula>
    </cfRule>
    <cfRule type="beginsWith" dxfId="2540" priority="389" stopIfTrue="1" operator="beginsWith" text="Intermediate">
      <formula>LEFT(A56,LEN("Intermediate"))="Intermediate"</formula>
    </cfRule>
    <cfRule type="beginsWith" dxfId="2539" priority="390" stopIfTrue="1" operator="beginsWith" text="Basic">
      <formula>LEFT(A56,LEN("Basic"))="Basic"</formula>
    </cfRule>
    <cfRule type="beginsWith" dxfId="2538" priority="391" stopIfTrue="1" operator="beginsWith" text="Required">
      <formula>LEFT(A56,LEN("Required"))="Required"</formula>
    </cfRule>
    <cfRule type="notContainsBlanks" dxfId="2537" priority="392" stopIfTrue="1">
      <formula>LEN(TRIM(A56))&gt;0</formula>
    </cfRule>
  </conditionalFormatting>
  <conditionalFormatting sqref="A58">
    <cfRule type="beginsWith" dxfId="2536" priority="379" stopIfTrue="1" operator="beginsWith" text="Exceptional">
      <formula>LEFT(A58,LEN("Exceptional"))="Exceptional"</formula>
    </cfRule>
    <cfRule type="beginsWith" dxfId="2535" priority="380" stopIfTrue="1" operator="beginsWith" text="Professional">
      <formula>LEFT(A58,LEN("Professional"))="Professional"</formula>
    </cfRule>
    <cfRule type="beginsWith" dxfId="2534" priority="381" stopIfTrue="1" operator="beginsWith" text="Advanced">
      <formula>LEFT(A58,LEN("Advanced"))="Advanced"</formula>
    </cfRule>
    <cfRule type="beginsWith" dxfId="2533" priority="382" stopIfTrue="1" operator="beginsWith" text="Intermediate">
      <formula>LEFT(A58,LEN("Intermediate"))="Intermediate"</formula>
    </cfRule>
    <cfRule type="beginsWith" dxfId="2532" priority="383" stopIfTrue="1" operator="beginsWith" text="Basic">
      <formula>LEFT(A58,LEN("Basic"))="Basic"</formula>
    </cfRule>
    <cfRule type="beginsWith" dxfId="2531" priority="384" stopIfTrue="1" operator="beginsWith" text="Required">
      <formula>LEFT(A58,LEN("Required"))="Required"</formula>
    </cfRule>
    <cfRule type="notContainsBlanks" dxfId="2530" priority="385" stopIfTrue="1">
      <formula>LEN(TRIM(A58))&gt;0</formula>
    </cfRule>
  </conditionalFormatting>
  <conditionalFormatting sqref="E30">
    <cfRule type="beginsWith" dxfId="2529" priority="331" stopIfTrue="1" operator="beginsWith" text="Not Applicable">
      <formula>LEFT(E30,LEN("Not Applicable"))="Not Applicable"</formula>
    </cfRule>
    <cfRule type="beginsWith" dxfId="2528" priority="332" stopIfTrue="1" operator="beginsWith" text="Waived">
      <formula>LEFT(E30,LEN("Waived"))="Waived"</formula>
    </cfRule>
    <cfRule type="beginsWith" dxfId="2527" priority="333" stopIfTrue="1" operator="beginsWith" text="Pre-Passed">
      <formula>LEFT(E30,LEN("Pre-Passed"))="Pre-Passed"</formula>
    </cfRule>
    <cfRule type="beginsWith" dxfId="2526" priority="334" stopIfTrue="1" operator="beginsWith" text="Completed">
      <formula>LEFT(E30,LEN("Completed"))="Completed"</formula>
    </cfRule>
    <cfRule type="beginsWith" dxfId="2525" priority="335" stopIfTrue="1" operator="beginsWith" text="Partial">
      <formula>LEFT(E30,LEN("Partial"))="Partial"</formula>
    </cfRule>
    <cfRule type="beginsWith" dxfId="2524" priority="336" stopIfTrue="1" operator="beginsWith" text="Missing">
      <formula>LEFT(E30,LEN("Missing"))="Missing"</formula>
    </cfRule>
    <cfRule type="beginsWith" dxfId="2523" priority="337" stopIfTrue="1" operator="beginsWith" text="Untested">
      <formula>LEFT(E30,LEN("Untested"))="Untested"</formula>
    </cfRule>
    <cfRule type="notContainsBlanks" dxfId="2522" priority="338" stopIfTrue="1">
      <formula>LEN(TRIM(E30))&gt;0</formula>
    </cfRule>
  </conditionalFormatting>
  <conditionalFormatting sqref="E32:E33">
    <cfRule type="beginsWith" dxfId="2521" priority="347" stopIfTrue="1" operator="beginsWith" text="Not Applicable">
      <formula>LEFT(E32,LEN("Not Applicable"))="Not Applicable"</formula>
    </cfRule>
    <cfRule type="beginsWith" dxfId="2520" priority="348" stopIfTrue="1" operator="beginsWith" text="Waived">
      <formula>LEFT(E32,LEN("Waived"))="Waived"</formula>
    </cfRule>
    <cfRule type="beginsWith" dxfId="2519" priority="349" stopIfTrue="1" operator="beginsWith" text="Pre-Passed">
      <formula>LEFT(E32,LEN("Pre-Passed"))="Pre-Passed"</formula>
    </cfRule>
    <cfRule type="beginsWith" dxfId="2518" priority="350" stopIfTrue="1" operator="beginsWith" text="Completed">
      <formula>LEFT(E32,LEN("Completed"))="Completed"</formula>
    </cfRule>
    <cfRule type="beginsWith" dxfId="2517" priority="351" stopIfTrue="1" operator="beginsWith" text="Partial">
      <formula>LEFT(E32,LEN("Partial"))="Partial"</formula>
    </cfRule>
    <cfRule type="beginsWith" dxfId="2516" priority="352" stopIfTrue="1" operator="beginsWith" text="Missing">
      <formula>LEFT(E32,LEN("Missing"))="Missing"</formula>
    </cfRule>
    <cfRule type="beginsWith" dxfId="2515" priority="353" stopIfTrue="1" operator="beginsWith" text="Untested">
      <formula>LEFT(E32,LEN("Untested"))="Untested"</formula>
    </cfRule>
    <cfRule type="notContainsBlanks" dxfId="2514" priority="354" stopIfTrue="1">
      <formula>LEN(TRIM(E32))&gt;0</formula>
    </cfRule>
  </conditionalFormatting>
  <conditionalFormatting sqref="A33">
    <cfRule type="beginsWith" dxfId="2513" priority="324" stopIfTrue="1" operator="beginsWith" text="Exceptional">
      <formula>LEFT(A33,LEN("Exceptional"))="Exceptional"</formula>
    </cfRule>
    <cfRule type="beginsWith" dxfId="2512" priority="325" stopIfTrue="1" operator="beginsWith" text="Professional">
      <formula>LEFT(A33,LEN("Professional"))="Professional"</formula>
    </cfRule>
    <cfRule type="beginsWith" dxfId="2511" priority="326" stopIfTrue="1" operator="beginsWith" text="Advanced">
      <formula>LEFT(A33,LEN("Advanced"))="Advanced"</formula>
    </cfRule>
    <cfRule type="beginsWith" dxfId="2510" priority="327" stopIfTrue="1" operator="beginsWith" text="Intermediate">
      <formula>LEFT(A33,LEN("Intermediate"))="Intermediate"</formula>
    </cfRule>
    <cfRule type="beginsWith" dxfId="2509" priority="328" stopIfTrue="1" operator="beginsWith" text="Basic">
      <formula>LEFT(A33,LEN("Basic"))="Basic"</formula>
    </cfRule>
    <cfRule type="beginsWith" dxfId="2508" priority="329" stopIfTrue="1" operator="beginsWith" text="Required">
      <formula>LEFT(A33,LEN("Required"))="Required"</formula>
    </cfRule>
    <cfRule type="notContainsBlanks" dxfId="2507" priority="330" stopIfTrue="1">
      <formula>LEN(TRIM(A33))&gt;0</formula>
    </cfRule>
  </conditionalFormatting>
  <conditionalFormatting sqref="F30">
    <cfRule type="beginsWith" dxfId="2506" priority="316" stopIfTrue="1" operator="beginsWith" text="Not Applicable">
      <formula>LEFT(F30,LEN("Not Applicable"))="Not Applicable"</formula>
    </cfRule>
    <cfRule type="beginsWith" dxfId="2505" priority="317" stopIfTrue="1" operator="beginsWith" text="Waived">
      <formula>LEFT(F30,LEN("Waived"))="Waived"</formula>
    </cfRule>
    <cfRule type="beginsWith" dxfId="2504" priority="318" stopIfTrue="1" operator="beginsWith" text="Pre-Passed">
      <formula>LEFT(F30,LEN("Pre-Passed"))="Pre-Passed"</formula>
    </cfRule>
    <cfRule type="beginsWith" dxfId="2503" priority="319" stopIfTrue="1" operator="beginsWith" text="Completed">
      <formula>LEFT(F30,LEN("Completed"))="Completed"</formula>
    </cfRule>
    <cfRule type="beginsWith" dxfId="2502" priority="320" stopIfTrue="1" operator="beginsWith" text="Partial">
      <formula>LEFT(F30,LEN("Partial"))="Partial"</formula>
    </cfRule>
    <cfRule type="beginsWith" dxfId="2501" priority="321" stopIfTrue="1" operator="beginsWith" text="Missing">
      <formula>LEFT(F30,LEN("Missing"))="Missing"</formula>
    </cfRule>
    <cfRule type="beginsWith" dxfId="2500" priority="322" stopIfTrue="1" operator="beginsWith" text="Untested">
      <formula>LEFT(F30,LEN("Untested"))="Untested"</formula>
    </cfRule>
    <cfRule type="notContainsBlanks" dxfId="2499" priority="323" stopIfTrue="1">
      <formula>LEN(TRIM(F30))&gt;0</formula>
    </cfRule>
  </conditionalFormatting>
  <conditionalFormatting sqref="E31">
    <cfRule type="beginsWith" dxfId="2498" priority="308" stopIfTrue="1" operator="beginsWith" text="Not Applicable">
      <formula>LEFT(E31,LEN("Not Applicable"))="Not Applicable"</formula>
    </cfRule>
    <cfRule type="beginsWith" dxfId="2497" priority="309" stopIfTrue="1" operator="beginsWith" text="Waived">
      <formula>LEFT(E31,LEN("Waived"))="Waived"</formula>
    </cfRule>
    <cfRule type="beginsWith" dxfId="2496" priority="310" stopIfTrue="1" operator="beginsWith" text="Pre-Passed">
      <formula>LEFT(E31,LEN("Pre-Passed"))="Pre-Passed"</formula>
    </cfRule>
    <cfRule type="beginsWith" dxfId="2495" priority="311" stopIfTrue="1" operator="beginsWith" text="Completed">
      <formula>LEFT(E31,LEN("Completed"))="Completed"</formula>
    </cfRule>
    <cfRule type="beginsWith" dxfId="2494" priority="312" stopIfTrue="1" operator="beginsWith" text="Partial">
      <formula>LEFT(E31,LEN("Partial"))="Partial"</formula>
    </cfRule>
    <cfRule type="beginsWith" dxfId="2493" priority="313" stopIfTrue="1" operator="beginsWith" text="Missing">
      <formula>LEFT(E31,LEN("Missing"))="Missing"</formula>
    </cfRule>
    <cfRule type="beginsWith" dxfId="2492" priority="314" stopIfTrue="1" operator="beginsWith" text="Untested">
      <formula>LEFT(E31,LEN("Untested"))="Untested"</formula>
    </cfRule>
    <cfRule type="notContainsBlanks" dxfId="2491" priority="315" stopIfTrue="1">
      <formula>LEN(TRIM(E31))&gt;0</formula>
    </cfRule>
  </conditionalFormatting>
  <conditionalFormatting sqref="A31">
    <cfRule type="beginsWith" dxfId="2490" priority="301" stopIfTrue="1" operator="beginsWith" text="Exceptional">
      <formula>LEFT(A31,LEN("Exceptional"))="Exceptional"</formula>
    </cfRule>
    <cfRule type="beginsWith" dxfId="2489" priority="302" stopIfTrue="1" operator="beginsWith" text="Professional">
      <formula>LEFT(A31,LEN("Professional"))="Professional"</formula>
    </cfRule>
    <cfRule type="beginsWith" dxfId="2488" priority="303" stopIfTrue="1" operator="beginsWith" text="Advanced">
      <formula>LEFT(A31,LEN("Advanced"))="Advanced"</formula>
    </cfRule>
    <cfRule type="beginsWith" dxfId="2487" priority="304" stopIfTrue="1" operator="beginsWith" text="Intermediate">
      <formula>LEFT(A31,LEN("Intermediate"))="Intermediate"</formula>
    </cfRule>
    <cfRule type="beginsWith" dxfId="2486" priority="305" stopIfTrue="1" operator="beginsWith" text="Basic">
      <formula>LEFT(A31,LEN("Basic"))="Basic"</formula>
    </cfRule>
    <cfRule type="beginsWith" dxfId="2485" priority="306" stopIfTrue="1" operator="beginsWith" text="Required">
      <formula>LEFT(A31,LEN("Required"))="Required"</formula>
    </cfRule>
    <cfRule type="notContainsBlanks" dxfId="2484" priority="307" stopIfTrue="1">
      <formula>LEN(TRIM(A31))&gt;0</formula>
    </cfRule>
  </conditionalFormatting>
  <conditionalFormatting sqref="A33">
    <cfRule type="beginsWith" dxfId="2483" priority="294" stopIfTrue="1" operator="beginsWith" text="Exceptional">
      <formula>LEFT(A33,LEN("Exceptional"))="Exceptional"</formula>
    </cfRule>
    <cfRule type="beginsWith" dxfId="2482" priority="295" stopIfTrue="1" operator="beginsWith" text="Professional">
      <formula>LEFT(A33,LEN("Professional"))="Professional"</formula>
    </cfRule>
    <cfRule type="beginsWith" dxfId="2481" priority="296" stopIfTrue="1" operator="beginsWith" text="Advanced">
      <formula>LEFT(A33,LEN("Advanced"))="Advanced"</formula>
    </cfRule>
    <cfRule type="beginsWith" dxfId="2480" priority="297" stopIfTrue="1" operator="beginsWith" text="Intermediate">
      <formula>LEFT(A33,LEN("Intermediate"))="Intermediate"</formula>
    </cfRule>
    <cfRule type="beginsWith" dxfId="2479" priority="298" stopIfTrue="1" operator="beginsWith" text="Basic">
      <formula>LEFT(A33,LEN("Basic"))="Basic"</formula>
    </cfRule>
    <cfRule type="beginsWith" dxfId="2478" priority="299" stopIfTrue="1" operator="beginsWith" text="Required">
      <formula>LEFT(A33,LEN("Required"))="Required"</formula>
    </cfRule>
    <cfRule type="notContainsBlanks" dxfId="2477" priority="300" stopIfTrue="1">
      <formula>LEN(TRIM(A33))&gt;0</formula>
    </cfRule>
  </conditionalFormatting>
  <conditionalFormatting sqref="A32">
    <cfRule type="beginsWith" dxfId="2476" priority="287" stopIfTrue="1" operator="beginsWith" text="Exceptional">
      <formula>LEFT(A32,LEN("Exceptional"))="Exceptional"</formula>
    </cfRule>
    <cfRule type="beginsWith" dxfId="2475" priority="288" stopIfTrue="1" operator="beginsWith" text="Professional">
      <formula>LEFT(A32,LEN("Professional"))="Professional"</formula>
    </cfRule>
    <cfRule type="beginsWith" dxfId="2474" priority="289" stopIfTrue="1" operator="beginsWith" text="Advanced">
      <formula>LEFT(A32,LEN("Advanced"))="Advanced"</formula>
    </cfRule>
    <cfRule type="beginsWith" dxfId="2473" priority="290" stopIfTrue="1" operator="beginsWith" text="Intermediate">
      <formula>LEFT(A32,LEN("Intermediate"))="Intermediate"</formula>
    </cfRule>
    <cfRule type="beginsWith" dxfId="2472" priority="291" stopIfTrue="1" operator="beginsWith" text="Basic">
      <formula>LEFT(A32,LEN("Basic"))="Basic"</formula>
    </cfRule>
    <cfRule type="beginsWith" dxfId="2471" priority="292" stopIfTrue="1" operator="beginsWith" text="Required">
      <formula>LEFT(A32,LEN("Required"))="Required"</formula>
    </cfRule>
    <cfRule type="notContainsBlanks" dxfId="2470" priority="293" stopIfTrue="1">
      <formula>LEN(TRIM(A32))&gt;0</formula>
    </cfRule>
  </conditionalFormatting>
  <conditionalFormatting sqref="E12">
    <cfRule type="beginsWith" dxfId="2469" priority="263" stopIfTrue="1" operator="beginsWith" text="Not Applicable">
      <formula>LEFT(E12,LEN("Not Applicable"))="Not Applicable"</formula>
    </cfRule>
    <cfRule type="beginsWith" dxfId="2468" priority="264" stopIfTrue="1" operator="beginsWith" text="Waived">
      <formula>LEFT(E12,LEN("Waived"))="Waived"</formula>
    </cfRule>
    <cfRule type="beginsWith" dxfId="2467" priority="265" stopIfTrue="1" operator="beginsWith" text="Pre-Passed">
      <formula>LEFT(E12,LEN("Pre-Passed"))="Pre-Passed"</formula>
    </cfRule>
    <cfRule type="beginsWith" dxfId="2466" priority="266" stopIfTrue="1" operator="beginsWith" text="Completed">
      <formula>LEFT(E12,LEN("Completed"))="Completed"</formula>
    </cfRule>
    <cfRule type="beginsWith" dxfId="2465" priority="267" stopIfTrue="1" operator="beginsWith" text="Partial">
      <formula>LEFT(E12,LEN("Partial"))="Partial"</formula>
    </cfRule>
    <cfRule type="beginsWith" dxfId="2464" priority="268" stopIfTrue="1" operator="beginsWith" text="Missing">
      <formula>LEFT(E12,LEN("Missing"))="Missing"</formula>
    </cfRule>
    <cfRule type="beginsWith" dxfId="2463" priority="269" stopIfTrue="1" operator="beginsWith" text="Untested">
      <formula>LEFT(E12,LEN("Untested"))="Untested"</formula>
    </cfRule>
    <cfRule type="notContainsBlanks" dxfId="2462" priority="270" stopIfTrue="1">
      <formula>LEN(TRIM(E12))&gt;0</formula>
    </cfRule>
  </conditionalFormatting>
  <conditionalFormatting sqref="F12">
    <cfRule type="beginsWith" dxfId="2461" priority="248" stopIfTrue="1" operator="beginsWith" text="Not Applicable">
      <formula>LEFT(F12,LEN("Not Applicable"))="Not Applicable"</formula>
    </cfRule>
    <cfRule type="beginsWith" dxfId="2460" priority="249" stopIfTrue="1" operator="beginsWith" text="Waived">
      <formula>LEFT(F12,LEN("Waived"))="Waived"</formula>
    </cfRule>
    <cfRule type="beginsWith" dxfId="2459" priority="250" stopIfTrue="1" operator="beginsWith" text="Pre-Passed">
      <formula>LEFT(F12,LEN("Pre-Passed"))="Pre-Passed"</formula>
    </cfRule>
    <cfRule type="beginsWith" dxfId="2458" priority="251" stopIfTrue="1" operator="beginsWith" text="Completed">
      <formula>LEFT(F12,LEN("Completed"))="Completed"</formula>
    </cfRule>
    <cfRule type="beginsWith" dxfId="2457" priority="252" stopIfTrue="1" operator="beginsWith" text="Partial">
      <formula>LEFT(F12,LEN("Partial"))="Partial"</formula>
    </cfRule>
    <cfRule type="beginsWith" dxfId="2456" priority="253" stopIfTrue="1" operator="beginsWith" text="Missing">
      <formula>LEFT(F12,LEN("Missing"))="Missing"</formula>
    </cfRule>
    <cfRule type="beginsWith" dxfId="2455" priority="254" stopIfTrue="1" operator="beginsWith" text="Untested">
      <formula>LEFT(F12,LEN("Untested"))="Untested"</formula>
    </cfRule>
    <cfRule type="notContainsBlanks" dxfId="2454" priority="255" stopIfTrue="1">
      <formula>LEN(TRIM(F12))&gt;0</formula>
    </cfRule>
  </conditionalFormatting>
  <conditionalFormatting sqref="A17">
    <cfRule type="beginsWith" dxfId="2453" priority="241" stopIfTrue="1" operator="beginsWith" text="Exceptional">
      <formula>LEFT(A17,LEN("Exceptional"))="Exceptional"</formula>
    </cfRule>
    <cfRule type="beginsWith" dxfId="2452" priority="242" stopIfTrue="1" operator="beginsWith" text="Professional">
      <formula>LEFT(A17,LEN("Professional"))="Professional"</formula>
    </cfRule>
    <cfRule type="beginsWith" dxfId="2451" priority="243" stopIfTrue="1" operator="beginsWith" text="Advanced">
      <formula>LEFT(A17,LEN("Advanced"))="Advanced"</formula>
    </cfRule>
    <cfRule type="beginsWith" dxfId="2450" priority="244" stopIfTrue="1" operator="beginsWith" text="Intermediate">
      <formula>LEFT(A17,LEN("Intermediate"))="Intermediate"</formula>
    </cfRule>
    <cfRule type="beginsWith" dxfId="2449" priority="245" stopIfTrue="1" operator="beginsWith" text="Basic">
      <formula>LEFT(A17,LEN("Basic"))="Basic"</formula>
    </cfRule>
    <cfRule type="beginsWith" dxfId="2448" priority="246" stopIfTrue="1" operator="beginsWith" text="Required">
      <formula>LEFT(A17,LEN("Required"))="Required"</formula>
    </cfRule>
    <cfRule type="notContainsBlanks" dxfId="2447" priority="247" stopIfTrue="1">
      <formula>LEN(TRIM(A17))&gt;0</formula>
    </cfRule>
  </conditionalFormatting>
  <conditionalFormatting sqref="A16">
    <cfRule type="beginsWith" dxfId="2446" priority="234" stopIfTrue="1" operator="beginsWith" text="Exceptional">
      <formula>LEFT(A16,LEN("Exceptional"))="Exceptional"</formula>
    </cfRule>
    <cfRule type="beginsWith" dxfId="2445" priority="235" stopIfTrue="1" operator="beginsWith" text="Professional">
      <formula>LEFT(A16,LEN("Professional"))="Professional"</formula>
    </cfRule>
    <cfRule type="beginsWith" dxfId="2444" priority="236" stopIfTrue="1" operator="beginsWith" text="Advanced">
      <formula>LEFT(A16,LEN("Advanced"))="Advanced"</formula>
    </cfRule>
    <cfRule type="beginsWith" dxfId="2443" priority="237" stopIfTrue="1" operator="beginsWith" text="Intermediate">
      <formula>LEFT(A16,LEN("Intermediate"))="Intermediate"</formula>
    </cfRule>
    <cfRule type="beginsWith" dxfId="2442" priority="238" stopIfTrue="1" operator="beginsWith" text="Basic">
      <formula>LEFT(A16,LEN("Basic"))="Basic"</formula>
    </cfRule>
    <cfRule type="beginsWith" dxfId="2441" priority="239" stopIfTrue="1" operator="beginsWith" text="Required">
      <formula>LEFT(A16,LEN("Required"))="Required"</formula>
    </cfRule>
    <cfRule type="notContainsBlanks" dxfId="2440" priority="240" stopIfTrue="1">
      <formula>LEN(TRIM(A16))&gt;0</formula>
    </cfRule>
  </conditionalFormatting>
  <conditionalFormatting sqref="A15">
    <cfRule type="beginsWith" dxfId="2439" priority="227" stopIfTrue="1" operator="beginsWith" text="Exceptional">
      <formula>LEFT(A15,LEN("Exceptional"))="Exceptional"</formula>
    </cfRule>
    <cfRule type="beginsWith" dxfId="2438" priority="228" stopIfTrue="1" operator="beginsWith" text="Professional">
      <formula>LEFT(A15,LEN("Professional"))="Professional"</formula>
    </cfRule>
    <cfRule type="beginsWith" dxfId="2437" priority="229" stopIfTrue="1" operator="beginsWith" text="Advanced">
      <formula>LEFT(A15,LEN("Advanced"))="Advanced"</formula>
    </cfRule>
    <cfRule type="beginsWith" dxfId="2436" priority="230" stopIfTrue="1" operator="beginsWith" text="Intermediate">
      <formula>LEFT(A15,LEN("Intermediate"))="Intermediate"</formula>
    </cfRule>
    <cfRule type="beginsWith" dxfId="2435" priority="231" stopIfTrue="1" operator="beginsWith" text="Basic">
      <formula>LEFT(A15,LEN("Basic"))="Basic"</formula>
    </cfRule>
    <cfRule type="beginsWith" dxfId="2434" priority="232" stopIfTrue="1" operator="beginsWith" text="Required">
      <formula>LEFT(A15,LEN("Required"))="Required"</formula>
    </cfRule>
    <cfRule type="notContainsBlanks" dxfId="2433" priority="233" stopIfTrue="1">
      <formula>LEN(TRIM(A15))&gt;0</formula>
    </cfRule>
  </conditionalFormatting>
  <conditionalFormatting sqref="A14">
    <cfRule type="beginsWith" dxfId="2432" priority="220" stopIfTrue="1" operator="beginsWith" text="Exceptional">
      <formula>LEFT(A14,LEN("Exceptional"))="Exceptional"</formula>
    </cfRule>
    <cfRule type="beginsWith" dxfId="2431" priority="221" stopIfTrue="1" operator="beginsWith" text="Professional">
      <formula>LEFT(A14,LEN("Professional"))="Professional"</formula>
    </cfRule>
    <cfRule type="beginsWith" dxfId="2430" priority="222" stopIfTrue="1" operator="beginsWith" text="Advanced">
      <formula>LEFT(A14,LEN("Advanced"))="Advanced"</formula>
    </cfRule>
    <cfRule type="beginsWith" dxfId="2429" priority="223" stopIfTrue="1" operator="beginsWith" text="Intermediate">
      <formula>LEFT(A14,LEN("Intermediate"))="Intermediate"</formula>
    </cfRule>
    <cfRule type="beginsWith" dxfId="2428" priority="224" stopIfTrue="1" operator="beginsWith" text="Basic">
      <formula>LEFT(A14,LEN("Basic"))="Basic"</formula>
    </cfRule>
    <cfRule type="beginsWith" dxfId="2427" priority="225" stopIfTrue="1" operator="beginsWith" text="Required">
      <formula>LEFT(A14,LEN("Required"))="Required"</formula>
    </cfRule>
    <cfRule type="notContainsBlanks" dxfId="2426" priority="226" stopIfTrue="1">
      <formula>LEN(TRIM(A14))&gt;0</formula>
    </cfRule>
  </conditionalFormatting>
  <conditionalFormatting sqref="A13">
    <cfRule type="beginsWith" dxfId="2425" priority="213" stopIfTrue="1" operator="beginsWith" text="Exceptional">
      <formula>LEFT(A13,LEN("Exceptional"))="Exceptional"</formula>
    </cfRule>
    <cfRule type="beginsWith" dxfId="2424" priority="214" stopIfTrue="1" operator="beginsWith" text="Professional">
      <formula>LEFT(A13,LEN("Professional"))="Professional"</formula>
    </cfRule>
    <cfRule type="beginsWith" dxfId="2423" priority="215" stopIfTrue="1" operator="beginsWith" text="Advanced">
      <formula>LEFT(A13,LEN("Advanced"))="Advanced"</formula>
    </cfRule>
    <cfRule type="beginsWith" dxfId="2422" priority="216" stopIfTrue="1" operator="beginsWith" text="Intermediate">
      <formula>LEFT(A13,LEN("Intermediate"))="Intermediate"</formula>
    </cfRule>
    <cfRule type="beginsWith" dxfId="2421" priority="217" stopIfTrue="1" operator="beginsWith" text="Basic">
      <formula>LEFT(A13,LEN("Basic"))="Basic"</formula>
    </cfRule>
    <cfRule type="beginsWith" dxfId="2420" priority="218" stopIfTrue="1" operator="beginsWith" text="Required">
      <formula>LEFT(A13,LEN("Required"))="Required"</formula>
    </cfRule>
    <cfRule type="notContainsBlanks" dxfId="2419" priority="219" stopIfTrue="1">
      <formula>LEN(TRIM(A13))&gt;0</formula>
    </cfRule>
  </conditionalFormatting>
  <conditionalFormatting sqref="F42">
    <cfRule type="beginsWith" dxfId="2418" priority="149" stopIfTrue="1" operator="beginsWith" text="Not Applicable">
      <formula>LEFT(F42,LEN("Not Applicable"))="Not Applicable"</formula>
    </cfRule>
    <cfRule type="beginsWith" dxfId="2417" priority="150" stopIfTrue="1" operator="beginsWith" text="Waived">
      <formula>LEFT(F42,LEN("Waived"))="Waived"</formula>
    </cfRule>
    <cfRule type="beginsWith" dxfId="2416" priority="151" stopIfTrue="1" operator="beginsWith" text="Pre-Passed">
      <formula>LEFT(F42,LEN("Pre-Passed"))="Pre-Passed"</formula>
    </cfRule>
    <cfRule type="beginsWith" dxfId="2415" priority="152" stopIfTrue="1" operator="beginsWith" text="Completed">
      <formula>LEFT(F42,LEN("Completed"))="Completed"</formula>
    </cfRule>
    <cfRule type="beginsWith" dxfId="2414" priority="153" stopIfTrue="1" operator="beginsWith" text="Partial">
      <formula>LEFT(F42,LEN("Partial"))="Partial"</formula>
    </cfRule>
    <cfRule type="beginsWith" dxfId="2413" priority="154" stopIfTrue="1" operator="beginsWith" text="Missing">
      <formula>LEFT(F42,LEN("Missing"))="Missing"</formula>
    </cfRule>
    <cfRule type="beginsWith" dxfId="2412" priority="155" stopIfTrue="1" operator="beginsWith" text="Untested">
      <formula>LEFT(F42,LEN("Untested"))="Untested"</formula>
    </cfRule>
    <cfRule type="notContainsBlanks" dxfId="2411" priority="156" stopIfTrue="1">
      <formula>LEN(TRIM(F42))&gt;0</formula>
    </cfRule>
  </conditionalFormatting>
  <conditionalFormatting sqref="E42">
    <cfRule type="beginsWith" dxfId="2410" priority="189" stopIfTrue="1" operator="beginsWith" text="Not Applicable">
      <formula>LEFT(E42,LEN("Not Applicable"))="Not Applicable"</formula>
    </cfRule>
    <cfRule type="beginsWith" dxfId="2409" priority="190" stopIfTrue="1" operator="beginsWith" text="Waived">
      <formula>LEFT(E42,LEN("Waived"))="Waived"</formula>
    </cfRule>
    <cfRule type="beginsWith" dxfId="2408" priority="191" stopIfTrue="1" operator="beginsWith" text="Pre-Passed">
      <formula>LEFT(E42,LEN("Pre-Passed"))="Pre-Passed"</formula>
    </cfRule>
    <cfRule type="beginsWith" dxfId="2407" priority="192" stopIfTrue="1" operator="beginsWith" text="Completed">
      <formula>LEFT(E42,LEN("Completed"))="Completed"</formula>
    </cfRule>
    <cfRule type="beginsWith" dxfId="2406" priority="193" stopIfTrue="1" operator="beginsWith" text="Partial">
      <formula>LEFT(E42,LEN("Partial"))="Partial"</formula>
    </cfRule>
    <cfRule type="beginsWith" dxfId="2405" priority="194" stopIfTrue="1" operator="beginsWith" text="Missing">
      <formula>LEFT(E42,LEN("Missing"))="Missing"</formula>
    </cfRule>
    <cfRule type="beginsWith" dxfId="2404" priority="195" stopIfTrue="1" operator="beginsWith" text="Untested">
      <formula>LEFT(E42,LEN("Untested"))="Untested"</formula>
    </cfRule>
    <cfRule type="notContainsBlanks" dxfId="2403" priority="196" stopIfTrue="1">
      <formula>LEN(TRIM(E42))&gt;0</formula>
    </cfRule>
  </conditionalFormatting>
  <conditionalFormatting sqref="E43:F43 E44:E54">
    <cfRule type="beginsWith" dxfId="2402" priority="181" stopIfTrue="1" operator="beginsWith" text="Not Applicable">
      <formula>LEFT(E43,LEN("Not Applicable"))="Not Applicable"</formula>
    </cfRule>
    <cfRule type="beginsWith" dxfId="2401" priority="182" stopIfTrue="1" operator="beginsWith" text="Waived">
      <formula>LEFT(E43,LEN("Waived"))="Waived"</formula>
    </cfRule>
    <cfRule type="beginsWith" dxfId="2400" priority="183" stopIfTrue="1" operator="beginsWith" text="Pre-Passed">
      <formula>LEFT(E43,LEN("Pre-Passed"))="Pre-Passed"</formula>
    </cfRule>
    <cfRule type="beginsWith" dxfId="2399" priority="184" stopIfTrue="1" operator="beginsWith" text="Completed">
      <formula>LEFT(E43,LEN("Completed"))="Completed"</formula>
    </cfRule>
    <cfRule type="beginsWith" dxfId="2398" priority="185" stopIfTrue="1" operator="beginsWith" text="Partial">
      <formula>LEFT(E43,LEN("Partial"))="Partial"</formula>
    </cfRule>
    <cfRule type="beginsWith" dxfId="2397" priority="186" stopIfTrue="1" operator="beginsWith" text="Missing">
      <formula>LEFT(E43,LEN("Missing"))="Missing"</formula>
    </cfRule>
    <cfRule type="beginsWith" dxfId="2396" priority="187" stopIfTrue="1" operator="beginsWith" text="Untested">
      <formula>LEFT(E43,LEN("Untested"))="Untested"</formula>
    </cfRule>
    <cfRule type="notContainsBlanks" dxfId="2395" priority="188" stopIfTrue="1">
      <formula>LEN(TRIM(E43))&gt;0</formula>
    </cfRule>
  </conditionalFormatting>
  <conditionalFormatting sqref="A43">
    <cfRule type="beginsWith" dxfId="2394" priority="112" stopIfTrue="1" operator="beginsWith" text="Exceptional">
      <formula>LEFT(A43,LEN("Exceptional"))="Exceptional"</formula>
    </cfRule>
    <cfRule type="beginsWith" dxfId="2393" priority="113" stopIfTrue="1" operator="beginsWith" text="Professional">
      <formula>LEFT(A43,LEN("Professional"))="Professional"</formula>
    </cfRule>
    <cfRule type="beginsWith" dxfId="2392" priority="114" stopIfTrue="1" operator="beginsWith" text="Advanced">
      <formula>LEFT(A43,LEN("Advanced"))="Advanced"</formula>
    </cfRule>
    <cfRule type="beginsWith" dxfId="2391" priority="115" stopIfTrue="1" operator="beginsWith" text="Intermediate">
      <formula>LEFT(A43,LEN("Intermediate"))="Intermediate"</formula>
    </cfRule>
    <cfRule type="beginsWith" dxfId="2390" priority="116" stopIfTrue="1" operator="beginsWith" text="Basic">
      <formula>LEFT(A43,LEN("Basic"))="Basic"</formula>
    </cfRule>
    <cfRule type="beginsWith" dxfId="2389" priority="117" stopIfTrue="1" operator="beginsWith" text="Required">
      <formula>LEFT(A43,LEN("Required"))="Required"</formula>
    </cfRule>
    <cfRule type="notContainsBlanks" dxfId="2388" priority="118" stopIfTrue="1">
      <formula>LEN(TRIM(A43))&gt;0</formula>
    </cfRule>
  </conditionalFormatting>
  <conditionalFormatting sqref="A44">
    <cfRule type="beginsWith" dxfId="2387" priority="105" stopIfTrue="1" operator="beginsWith" text="Exceptional">
      <formula>LEFT(A44,LEN("Exceptional"))="Exceptional"</formula>
    </cfRule>
    <cfRule type="beginsWith" dxfId="2386" priority="106" stopIfTrue="1" operator="beginsWith" text="Professional">
      <formula>LEFT(A44,LEN("Professional"))="Professional"</formula>
    </cfRule>
    <cfRule type="beginsWith" dxfId="2385" priority="107" stopIfTrue="1" operator="beginsWith" text="Advanced">
      <formula>LEFT(A44,LEN("Advanced"))="Advanced"</formula>
    </cfRule>
    <cfRule type="beginsWith" dxfId="2384" priority="108" stopIfTrue="1" operator="beginsWith" text="Intermediate">
      <formula>LEFT(A44,LEN("Intermediate"))="Intermediate"</formula>
    </cfRule>
    <cfRule type="beginsWith" dxfId="2383" priority="109" stopIfTrue="1" operator="beginsWith" text="Basic">
      <formula>LEFT(A44,LEN("Basic"))="Basic"</formula>
    </cfRule>
    <cfRule type="beginsWith" dxfId="2382" priority="110" stopIfTrue="1" operator="beginsWith" text="Required">
      <formula>LEFT(A44,LEN("Required"))="Required"</formula>
    </cfRule>
    <cfRule type="notContainsBlanks" dxfId="2381" priority="111" stopIfTrue="1">
      <formula>LEN(TRIM(A44))&gt;0</formula>
    </cfRule>
  </conditionalFormatting>
  <conditionalFormatting sqref="F13:F18">
    <cfRule type="beginsWith" dxfId="2380" priority="97" stopIfTrue="1" operator="beginsWith" text="Not Applicable">
      <formula>LEFT(F13,LEN("Not Applicable"))="Not Applicable"</formula>
    </cfRule>
    <cfRule type="beginsWith" dxfId="2379" priority="98" stopIfTrue="1" operator="beginsWith" text="Waived">
      <formula>LEFT(F13,LEN("Waived"))="Waived"</formula>
    </cfRule>
    <cfRule type="beginsWith" dxfId="2378" priority="99" stopIfTrue="1" operator="beginsWith" text="Pre-Passed">
      <formula>LEFT(F13,LEN("Pre-Passed"))="Pre-Passed"</formula>
    </cfRule>
    <cfRule type="beginsWith" dxfId="2377" priority="100" stopIfTrue="1" operator="beginsWith" text="Completed">
      <formula>LEFT(F13,LEN("Completed"))="Completed"</formula>
    </cfRule>
    <cfRule type="beginsWith" dxfId="2376" priority="101" stopIfTrue="1" operator="beginsWith" text="Partial">
      <formula>LEFT(F13,LEN("Partial"))="Partial"</formula>
    </cfRule>
    <cfRule type="beginsWith" dxfId="2375" priority="102" stopIfTrue="1" operator="beginsWith" text="Missing">
      <formula>LEFT(F13,LEN("Missing"))="Missing"</formula>
    </cfRule>
    <cfRule type="beginsWith" dxfId="2374" priority="103" stopIfTrue="1" operator="beginsWith" text="Untested">
      <formula>LEFT(F13,LEN("Untested"))="Untested"</formula>
    </cfRule>
    <cfRule type="notContainsBlanks" dxfId="2373" priority="104" stopIfTrue="1">
      <formula>LEN(TRIM(F13))&gt;0</formula>
    </cfRule>
  </conditionalFormatting>
  <conditionalFormatting sqref="F19:F23">
    <cfRule type="beginsWith" dxfId="2372" priority="89" stopIfTrue="1" operator="beginsWith" text="Not Applicable">
      <formula>LEFT(F19,LEN("Not Applicable"))="Not Applicable"</formula>
    </cfRule>
    <cfRule type="beginsWith" dxfId="2371" priority="90" stopIfTrue="1" operator="beginsWith" text="Waived">
      <formula>LEFT(F19,LEN("Waived"))="Waived"</formula>
    </cfRule>
    <cfRule type="beginsWith" dxfId="2370" priority="91" stopIfTrue="1" operator="beginsWith" text="Pre-Passed">
      <formula>LEFT(F19,LEN("Pre-Passed"))="Pre-Passed"</formula>
    </cfRule>
    <cfRule type="beginsWith" dxfId="2369" priority="92" stopIfTrue="1" operator="beginsWith" text="Completed">
      <formula>LEFT(F19,LEN("Completed"))="Completed"</formula>
    </cfRule>
    <cfRule type="beginsWith" dxfId="2368" priority="93" stopIfTrue="1" operator="beginsWith" text="Partial">
      <formula>LEFT(F19,LEN("Partial"))="Partial"</formula>
    </cfRule>
    <cfRule type="beginsWith" dxfId="2367" priority="94" stopIfTrue="1" operator="beginsWith" text="Missing">
      <formula>LEFT(F19,LEN("Missing"))="Missing"</formula>
    </cfRule>
    <cfRule type="beginsWith" dxfId="2366" priority="95" stopIfTrue="1" operator="beginsWith" text="Untested">
      <formula>LEFT(F19,LEN("Untested"))="Untested"</formula>
    </cfRule>
    <cfRule type="notContainsBlanks" dxfId="2365" priority="96" stopIfTrue="1">
      <formula>LEN(TRIM(F19))&gt;0</formula>
    </cfRule>
  </conditionalFormatting>
  <conditionalFormatting sqref="F24:F29">
    <cfRule type="beginsWith" dxfId="2364" priority="81" stopIfTrue="1" operator="beginsWith" text="Not Applicable">
      <formula>LEFT(F24,LEN("Not Applicable"))="Not Applicable"</formula>
    </cfRule>
    <cfRule type="beginsWith" dxfId="2363" priority="82" stopIfTrue="1" operator="beginsWith" text="Waived">
      <formula>LEFT(F24,LEN("Waived"))="Waived"</formula>
    </cfRule>
    <cfRule type="beginsWith" dxfId="2362" priority="83" stopIfTrue="1" operator="beginsWith" text="Pre-Passed">
      <formula>LEFT(F24,LEN("Pre-Passed"))="Pre-Passed"</formula>
    </cfRule>
    <cfRule type="beginsWith" dxfId="2361" priority="84" stopIfTrue="1" operator="beginsWith" text="Completed">
      <formula>LEFT(F24,LEN("Completed"))="Completed"</formula>
    </cfRule>
    <cfRule type="beginsWith" dxfId="2360" priority="85" stopIfTrue="1" operator="beginsWith" text="Partial">
      <formula>LEFT(F24,LEN("Partial"))="Partial"</formula>
    </cfRule>
    <cfRule type="beginsWith" dxfId="2359" priority="86" stopIfTrue="1" operator="beginsWith" text="Missing">
      <formula>LEFT(F24,LEN("Missing"))="Missing"</formula>
    </cfRule>
    <cfRule type="beginsWith" dxfId="2358" priority="87" stopIfTrue="1" operator="beginsWith" text="Untested">
      <formula>LEFT(F24,LEN("Untested"))="Untested"</formula>
    </cfRule>
    <cfRule type="notContainsBlanks" dxfId="2357" priority="88" stopIfTrue="1">
      <formula>LEN(TRIM(F24))&gt;0</formula>
    </cfRule>
  </conditionalFormatting>
  <conditionalFormatting sqref="F31:F33">
    <cfRule type="beginsWith" dxfId="2356" priority="73" stopIfTrue="1" operator="beginsWith" text="Not Applicable">
      <formula>LEFT(F31,LEN("Not Applicable"))="Not Applicable"</formula>
    </cfRule>
    <cfRule type="beginsWith" dxfId="2355" priority="74" stopIfTrue="1" operator="beginsWith" text="Waived">
      <formula>LEFT(F31,LEN("Waived"))="Waived"</formula>
    </cfRule>
    <cfRule type="beginsWith" dxfId="2354" priority="75" stopIfTrue="1" operator="beginsWith" text="Pre-Passed">
      <formula>LEFT(F31,LEN("Pre-Passed"))="Pre-Passed"</formula>
    </cfRule>
    <cfRule type="beginsWith" dxfId="2353" priority="76" stopIfTrue="1" operator="beginsWith" text="Completed">
      <formula>LEFT(F31,LEN("Completed"))="Completed"</formula>
    </cfRule>
    <cfRule type="beginsWith" dxfId="2352" priority="77" stopIfTrue="1" operator="beginsWith" text="Partial">
      <formula>LEFT(F31,LEN("Partial"))="Partial"</formula>
    </cfRule>
    <cfRule type="beginsWith" dxfId="2351" priority="78" stopIfTrue="1" operator="beginsWith" text="Missing">
      <formula>LEFT(F31,LEN("Missing"))="Missing"</formula>
    </cfRule>
    <cfRule type="beginsWith" dxfId="2350" priority="79" stopIfTrue="1" operator="beginsWith" text="Untested">
      <formula>LEFT(F31,LEN("Untested"))="Untested"</formula>
    </cfRule>
    <cfRule type="notContainsBlanks" dxfId="2349" priority="80" stopIfTrue="1">
      <formula>LEN(TRIM(F31))&gt;0</formula>
    </cfRule>
  </conditionalFormatting>
  <conditionalFormatting sqref="E34:E41">
    <cfRule type="beginsWith" dxfId="2348" priority="65" stopIfTrue="1" operator="beginsWith" text="Not Applicable">
      <formula>LEFT(E34,LEN("Not Applicable"))="Not Applicable"</formula>
    </cfRule>
    <cfRule type="beginsWith" dxfId="2347" priority="66" stopIfTrue="1" operator="beginsWith" text="Waived">
      <formula>LEFT(E34,LEN("Waived"))="Waived"</formula>
    </cfRule>
    <cfRule type="beginsWith" dxfId="2346" priority="67" stopIfTrue="1" operator="beginsWith" text="Pre-Passed">
      <formula>LEFT(E34,LEN("Pre-Passed"))="Pre-Passed"</formula>
    </cfRule>
    <cfRule type="beginsWith" dxfId="2345" priority="68" stopIfTrue="1" operator="beginsWith" text="Completed">
      <formula>LEFT(E34,LEN("Completed"))="Completed"</formula>
    </cfRule>
    <cfRule type="beginsWith" dxfId="2344" priority="69" stopIfTrue="1" operator="beginsWith" text="Partial">
      <formula>LEFT(E34,LEN("Partial"))="Partial"</formula>
    </cfRule>
    <cfRule type="beginsWith" dxfId="2343" priority="70" stopIfTrue="1" operator="beginsWith" text="Missing">
      <formula>LEFT(E34,LEN("Missing"))="Missing"</formula>
    </cfRule>
    <cfRule type="beginsWith" dxfId="2342" priority="71" stopIfTrue="1" operator="beginsWith" text="Untested">
      <formula>LEFT(E34,LEN("Untested"))="Untested"</formula>
    </cfRule>
    <cfRule type="notContainsBlanks" dxfId="2341" priority="72" stopIfTrue="1">
      <formula>LEN(TRIM(E34))&gt;0</formula>
    </cfRule>
  </conditionalFormatting>
  <conditionalFormatting sqref="F34:F41">
    <cfRule type="beginsWith" dxfId="2340" priority="57" stopIfTrue="1" operator="beginsWith" text="Not Applicable">
      <formula>LEFT(F34,LEN("Not Applicable"))="Not Applicable"</formula>
    </cfRule>
    <cfRule type="beginsWith" dxfId="2339" priority="58" stopIfTrue="1" operator="beginsWith" text="Waived">
      <formula>LEFT(F34,LEN("Waived"))="Waived"</formula>
    </cfRule>
    <cfRule type="beginsWith" dxfId="2338" priority="59" stopIfTrue="1" operator="beginsWith" text="Pre-Passed">
      <formula>LEFT(F34,LEN("Pre-Passed"))="Pre-Passed"</formula>
    </cfRule>
    <cfRule type="beginsWith" dxfId="2337" priority="60" stopIfTrue="1" operator="beginsWith" text="Completed">
      <formula>LEFT(F34,LEN("Completed"))="Completed"</formula>
    </cfRule>
    <cfRule type="beginsWith" dxfId="2336" priority="61" stopIfTrue="1" operator="beginsWith" text="Partial">
      <formula>LEFT(F34,LEN("Partial"))="Partial"</formula>
    </cfRule>
    <cfRule type="beginsWith" dxfId="2335" priority="62" stopIfTrue="1" operator="beginsWith" text="Missing">
      <formula>LEFT(F34,LEN("Missing"))="Missing"</formula>
    </cfRule>
    <cfRule type="beginsWith" dxfId="2334" priority="63" stopIfTrue="1" operator="beginsWith" text="Untested">
      <formula>LEFT(F34,LEN("Untested"))="Untested"</formula>
    </cfRule>
    <cfRule type="notContainsBlanks" dxfId="2333" priority="64" stopIfTrue="1">
      <formula>LEN(TRIM(F34))&gt;0</formula>
    </cfRule>
  </conditionalFormatting>
  <conditionalFormatting sqref="F44:F54">
    <cfRule type="beginsWith" dxfId="2332" priority="49" stopIfTrue="1" operator="beginsWith" text="Not Applicable">
      <formula>LEFT(F44,LEN("Not Applicable"))="Not Applicable"</formula>
    </cfRule>
    <cfRule type="beginsWith" dxfId="2331" priority="50" stopIfTrue="1" operator="beginsWith" text="Waived">
      <formula>LEFT(F44,LEN("Waived"))="Waived"</formula>
    </cfRule>
    <cfRule type="beginsWith" dxfId="2330" priority="51" stopIfTrue="1" operator="beginsWith" text="Pre-Passed">
      <formula>LEFT(F44,LEN("Pre-Passed"))="Pre-Passed"</formula>
    </cfRule>
    <cfRule type="beginsWith" dxfId="2329" priority="52" stopIfTrue="1" operator="beginsWith" text="Completed">
      <formula>LEFT(F44,LEN("Completed"))="Completed"</formula>
    </cfRule>
    <cfRule type="beginsWith" dxfId="2328" priority="53" stopIfTrue="1" operator="beginsWith" text="Partial">
      <formula>LEFT(F44,LEN("Partial"))="Partial"</formula>
    </cfRule>
    <cfRule type="beginsWith" dxfId="2327" priority="54" stopIfTrue="1" operator="beginsWith" text="Missing">
      <formula>LEFT(F44,LEN("Missing"))="Missing"</formula>
    </cfRule>
    <cfRule type="beginsWith" dxfId="2326" priority="55" stopIfTrue="1" operator="beginsWith" text="Untested">
      <formula>LEFT(F44,LEN("Untested"))="Untested"</formula>
    </cfRule>
    <cfRule type="notContainsBlanks" dxfId="2325" priority="56" stopIfTrue="1">
      <formula>LEN(TRIM(F44))&gt;0</formula>
    </cfRule>
  </conditionalFormatting>
  <conditionalFormatting sqref="F56:F60">
    <cfRule type="beginsWith" dxfId="2324" priority="41" stopIfTrue="1" operator="beginsWith" text="Not Applicable">
      <formula>LEFT(F56,LEN("Not Applicable"))="Not Applicable"</formula>
    </cfRule>
    <cfRule type="beginsWith" dxfId="2323" priority="42" stopIfTrue="1" operator="beginsWith" text="Waived">
      <formula>LEFT(F56,LEN("Waived"))="Waived"</formula>
    </cfRule>
    <cfRule type="beginsWith" dxfId="2322" priority="43" stopIfTrue="1" operator="beginsWith" text="Pre-Passed">
      <formula>LEFT(F56,LEN("Pre-Passed"))="Pre-Passed"</formula>
    </cfRule>
    <cfRule type="beginsWith" dxfId="2321" priority="44" stopIfTrue="1" operator="beginsWith" text="Completed">
      <formula>LEFT(F56,LEN("Completed"))="Completed"</formula>
    </cfRule>
    <cfRule type="beginsWith" dxfId="2320" priority="45" stopIfTrue="1" operator="beginsWith" text="Partial">
      <formula>LEFT(F56,LEN("Partial"))="Partial"</formula>
    </cfRule>
    <cfRule type="beginsWith" dxfId="2319" priority="46" stopIfTrue="1" operator="beginsWith" text="Missing">
      <formula>LEFT(F56,LEN("Missing"))="Missing"</formula>
    </cfRule>
    <cfRule type="beginsWith" dxfId="2318" priority="47" stopIfTrue="1" operator="beginsWith" text="Untested">
      <formula>LEFT(F56,LEN("Untested"))="Untested"</formula>
    </cfRule>
    <cfRule type="notContainsBlanks" dxfId="2317" priority="48" stopIfTrue="1">
      <formula>LEN(TRIM(F56))&gt;0</formula>
    </cfRule>
  </conditionalFormatting>
  <conditionalFormatting sqref="F61:F65">
    <cfRule type="beginsWith" dxfId="2316" priority="33" stopIfTrue="1" operator="beginsWith" text="Not Applicable">
      <formula>LEFT(F61,LEN("Not Applicable"))="Not Applicable"</formula>
    </cfRule>
    <cfRule type="beginsWith" dxfId="2315" priority="34" stopIfTrue="1" operator="beginsWith" text="Waived">
      <formula>LEFT(F61,LEN("Waived"))="Waived"</formula>
    </cfRule>
    <cfRule type="beginsWith" dxfId="2314" priority="35" stopIfTrue="1" operator="beginsWith" text="Pre-Passed">
      <formula>LEFT(F61,LEN("Pre-Passed"))="Pre-Passed"</formula>
    </cfRule>
    <cfRule type="beginsWith" dxfId="2313" priority="36" stopIfTrue="1" operator="beginsWith" text="Completed">
      <formula>LEFT(F61,LEN("Completed"))="Completed"</formula>
    </cfRule>
    <cfRule type="beginsWith" dxfId="2312" priority="37" stopIfTrue="1" operator="beginsWith" text="Partial">
      <formula>LEFT(F61,LEN("Partial"))="Partial"</formula>
    </cfRule>
    <cfRule type="beginsWith" dxfId="2311" priority="38" stopIfTrue="1" operator="beginsWith" text="Missing">
      <formula>LEFT(F61,LEN("Missing"))="Missing"</formula>
    </cfRule>
    <cfRule type="beginsWith" dxfId="2310" priority="39" stopIfTrue="1" operator="beginsWith" text="Untested">
      <formula>LEFT(F61,LEN("Untested"))="Untested"</formula>
    </cfRule>
    <cfRule type="notContainsBlanks" dxfId="2309" priority="40" stopIfTrue="1">
      <formula>LEN(TRIM(F61))&gt;0</formula>
    </cfRule>
  </conditionalFormatting>
  <conditionalFormatting sqref="F70:F75">
    <cfRule type="beginsWith" dxfId="2308" priority="25" stopIfTrue="1" operator="beginsWith" text="Not Applicable">
      <formula>LEFT(F70,LEN("Not Applicable"))="Not Applicable"</formula>
    </cfRule>
    <cfRule type="beginsWith" dxfId="2307" priority="26" stopIfTrue="1" operator="beginsWith" text="Waived">
      <formula>LEFT(F70,LEN("Waived"))="Waived"</formula>
    </cfRule>
    <cfRule type="beginsWith" dxfId="2306" priority="27" stopIfTrue="1" operator="beginsWith" text="Pre-Passed">
      <formula>LEFT(F70,LEN("Pre-Passed"))="Pre-Passed"</formula>
    </cfRule>
    <cfRule type="beginsWith" dxfId="2305" priority="28" stopIfTrue="1" operator="beginsWith" text="Completed">
      <formula>LEFT(F70,LEN("Completed"))="Completed"</formula>
    </cfRule>
    <cfRule type="beginsWith" dxfId="2304" priority="29" stopIfTrue="1" operator="beginsWith" text="Partial">
      <formula>LEFT(F70,LEN("Partial"))="Partial"</formula>
    </cfRule>
    <cfRule type="beginsWith" dxfId="2303" priority="30" stopIfTrue="1" operator="beginsWith" text="Missing">
      <formula>LEFT(F70,LEN("Missing"))="Missing"</formula>
    </cfRule>
    <cfRule type="beginsWith" dxfId="2302" priority="31" stopIfTrue="1" operator="beginsWith" text="Untested">
      <formula>LEFT(F70,LEN("Untested"))="Untested"</formula>
    </cfRule>
    <cfRule type="notContainsBlanks" dxfId="2301" priority="32" stopIfTrue="1">
      <formula>LEN(TRIM(F70))&gt;0</formula>
    </cfRule>
  </conditionalFormatting>
  <conditionalFormatting sqref="E68:E69">
    <cfRule type="beginsWith" dxfId="2300" priority="17" stopIfTrue="1" operator="beginsWith" text="Not Applicable">
      <formula>LEFT(E68,LEN("Not Applicable"))="Not Applicable"</formula>
    </cfRule>
    <cfRule type="beginsWith" dxfId="2299" priority="18" stopIfTrue="1" operator="beginsWith" text="Waived">
      <formula>LEFT(E68,LEN("Waived"))="Waived"</formula>
    </cfRule>
    <cfRule type="beginsWith" dxfId="2298" priority="19" stopIfTrue="1" operator="beginsWith" text="Pre-Passed">
      <formula>LEFT(E68,LEN("Pre-Passed"))="Pre-Passed"</formula>
    </cfRule>
    <cfRule type="beginsWith" dxfId="2297" priority="20" stopIfTrue="1" operator="beginsWith" text="Completed">
      <formula>LEFT(E68,LEN("Completed"))="Completed"</formula>
    </cfRule>
    <cfRule type="beginsWith" dxfId="2296" priority="21" stopIfTrue="1" operator="beginsWith" text="Partial">
      <formula>LEFT(E68,LEN("Partial"))="Partial"</formula>
    </cfRule>
    <cfRule type="beginsWith" dxfId="2295" priority="22" stopIfTrue="1" operator="beginsWith" text="Missing">
      <formula>LEFT(E68,LEN("Missing"))="Missing"</formula>
    </cfRule>
    <cfRule type="beginsWith" dxfId="2294" priority="23" stopIfTrue="1" operator="beginsWith" text="Untested">
      <formula>LEFT(E68,LEN("Untested"))="Untested"</formula>
    </cfRule>
    <cfRule type="notContainsBlanks" dxfId="2293" priority="24" stopIfTrue="1">
      <formula>LEN(TRIM(E68))&gt;0</formula>
    </cfRule>
  </conditionalFormatting>
  <conditionalFormatting sqref="E70:E74">
    <cfRule type="beginsWith" dxfId="2292" priority="9" stopIfTrue="1" operator="beginsWith" text="Not Applicable">
      <formula>LEFT(E70,LEN("Not Applicable"))="Not Applicable"</formula>
    </cfRule>
    <cfRule type="beginsWith" dxfId="2291" priority="10" stopIfTrue="1" operator="beginsWith" text="Waived">
      <formula>LEFT(E70,LEN("Waived"))="Waived"</formula>
    </cfRule>
    <cfRule type="beginsWith" dxfId="2290" priority="11" stopIfTrue="1" operator="beginsWith" text="Pre-Passed">
      <formula>LEFT(E70,LEN("Pre-Passed"))="Pre-Passed"</formula>
    </cfRule>
    <cfRule type="beginsWith" dxfId="2289" priority="12" stopIfTrue="1" operator="beginsWith" text="Completed">
      <formula>LEFT(E70,LEN("Completed"))="Completed"</formula>
    </cfRule>
    <cfRule type="beginsWith" dxfId="2288" priority="13" stopIfTrue="1" operator="beginsWith" text="Partial">
      <formula>LEFT(E70,LEN("Partial"))="Partial"</formula>
    </cfRule>
    <cfRule type="beginsWith" dxfId="2287" priority="14" stopIfTrue="1" operator="beginsWith" text="Missing">
      <formula>LEFT(E70,LEN("Missing"))="Missing"</formula>
    </cfRule>
    <cfRule type="beginsWith" dxfId="2286" priority="15" stopIfTrue="1" operator="beginsWith" text="Untested">
      <formula>LEFT(E70,LEN("Untested"))="Untested"</formula>
    </cfRule>
    <cfRule type="notContainsBlanks" dxfId="2285" priority="16" stopIfTrue="1">
      <formula>LEN(TRIM(E70))&gt;0</formula>
    </cfRule>
  </conditionalFormatting>
  <conditionalFormatting sqref="E75">
    <cfRule type="beginsWith" dxfId="2284" priority="1" stopIfTrue="1" operator="beginsWith" text="Not Applicable">
      <formula>LEFT(E75,LEN("Not Applicable"))="Not Applicable"</formula>
    </cfRule>
    <cfRule type="beginsWith" dxfId="2283" priority="2" stopIfTrue="1" operator="beginsWith" text="Waived">
      <formula>LEFT(E75,LEN("Waived"))="Waived"</formula>
    </cfRule>
    <cfRule type="beginsWith" dxfId="2282" priority="3" stopIfTrue="1" operator="beginsWith" text="Pre-Passed">
      <formula>LEFT(E75,LEN("Pre-Passed"))="Pre-Passed"</formula>
    </cfRule>
    <cfRule type="beginsWith" dxfId="2281" priority="4" stopIfTrue="1" operator="beginsWith" text="Completed">
      <formula>LEFT(E75,LEN("Completed"))="Completed"</formula>
    </cfRule>
    <cfRule type="beginsWith" dxfId="2280" priority="5" stopIfTrue="1" operator="beginsWith" text="Partial">
      <formula>LEFT(E75,LEN("Partial"))="Partial"</formula>
    </cfRule>
    <cfRule type="beginsWith" dxfId="2279" priority="6" stopIfTrue="1" operator="beginsWith" text="Missing">
      <formula>LEFT(E75,LEN("Missing"))="Missing"</formula>
    </cfRule>
    <cfRule type="beginsWith" dxfId="2278" priority="7" stopIfTrue="1" operator="beginsWith" text="Untested">
      <formula>LEFT(E75,LEN("Untested"))="Untested"</formula>
    </cfRule>
    <cfRule type="notContainsBlanks" dxfId="2277" priority="8" stopIfTrue="1">
      <formula>LEN(TRIM(E75))&gt;0</formula>
    </cfRule>
  </conditionalFormatting>
  <dataValidations count="1">
    <dataValidation type="list" showInputMessage="1" showErrorMessage="1" sqref="E115:F117 E124:F131 E119:F122 E93:F113 E79:F91 E67:F77 E56:F65 E13:F29 E31:F41 E43:F54">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25"/>
  <sheetViews>
    <sheetView tabSelected="1" topLeftCell="A35" workbookViewId="0">
      <selection activeCell="E17" sqref="E17:E18"/>
    </sheetView>
  </sheetViews>
  <sheetFormatPr defaultColWidth="10.875" defaultRowHeight="15.75" x14ac:dyDescent="0.2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x14ac:dyDescent="0.3">
      <c r="A1" s="4" t="s">
        <v>104</v>
      </c>
      <c r="B1" s="4" t="s">
        <v>105</v>
      </c>
      <c r="C1" s="4" t="s">
        <v>769</v>
      </c>
      <c r="D1" s="4"/>
      <c r="E1" s="3" t="str">
        <f>""&amp;COUNTIF(E$7:E$249,"Untested")&amp;" Untested"</f>
        <v>0 Untested</v>
      </c>
      <c r="F1" s="3" t="str">
        <f>""&amp;COUNTIF(F$7:F$249,"Untested")&amp;" Untested"</f>
        <v>0 Untested</v>
      </c>
      <c r="G1" s="4"/>
    </row>
    <row r="2" spans="1:7" ht="16.5" thickBot="1" x14ac:dyDescent="0.3">
      <c r="A2" s="12" t="s">
        <v>107</v>
      </c>
      <c r="B2" s="11" t="s">
        <v>108</v>
      </c>
      <c r="C2" s="236" t="s">
        <v>770</v>
      </c>
      <c r="D2" s="237"/>
      <c r="E2" s="14">
        <f>SUMPRODUCT(($A$7:$A$249="Required")*(E$7:E$249="Missing"))+0.5*SUMPRODUCT(($A$7:$A$249="Required")*(E$7:E$249="Partial"))</f>
        <v>0</v>
      </c>
      <c r="F2" s="14">
        <f>SUMPRODUCT(($A$7:$A$249="Required")*(F$7:F$249="Missing"))+0.5*SUMPRODUCT(($A$7:$A$249="Required")*(F$7:F$249="Partial"))</f>
        <v>0</v>
      </c>
      <c r="G2" s="11" t="str">
        <f>"Requireds "&amp;A2</f>
        <v>Requireds Missing</v>
      </c>
    </row>
    <row r="3" spans="1:7" ht="16.5" thickBot="1" x14ac:dyDescent="0.3">
      <c r="A3" s="12" t="s">
        <v>110</v>
      </c>
      <c r="B3" s="11" t="s">
        <v>111</v>
      </c>
      <c r="C3" s="238"/>
      <c r="D3" s="239"/>
      <c r="E3" s="14">
        <f>SUMPRODUCT(($A$7:$A$249="Basic")*(E$7:E$249="Missing"))+0.5*SUMPRODUCT(($A$7:$A$249="Basic")*(E$7:E$249="Partial"))</f>
        <v>0</v>
      </c>
      <c r="F3" s="14">
        <f>SUMPRODUCT(($A$7:$A$249="Basic")*(F$7:F$249="Missing"))+0.5*SUMPRODUCT(($A$7:$A$249="Basic")*(F$7:F$249="Partial"))</f>
        <v>0</v>
      </c>
      <c r="G3" s="11" t="str">
        <f>"Basics "&amp;A2</f>
        <v>Basics Missing</v>
      </c>
    </row>
    <row r="4" spans="1:7" ht="16.5" thickBot="1" x14ac:dyDescent="0.3">
      <c r="A4" s="12" t="s">
        <v>112</v>
      </c>
      <c r="B4" s="11" t="s">
        <v>113</v>
      </c>
      <c r="C4" s="238"/>
      <c r="D4" s="239"/>
      <c r="E4" s="14">
        <f>SUMPRODUCT(($A$7:$A$249="Advanced")*(E$7:E$249="Completed"))+SUMPRODUCT(($A$7:$A$249="Advanced")*(E$7:E$249="Pre-Passed"))+0.5*SUMPRODUCT(($A$7:$A$249="Advanced")*(E$7:E$249="Partial"))</f>
        <v>3</v>
      </c>
      <c r="F4" s="14">
        <f>SUMPRODUCT(($A$7:$A$249="Advanced")*(F$7:F$249="Completed"))+SUMPRODUCT(($A$7:$A$249="Advanced")*(F$7:F$249="Pre-Passed"))+0.5*SUMPRODUCT(($A$7:$A$249="Advanced")*(F$7:F$249="Partial"))</f>
        <v>3</v>
      </c>
      <c r="G4" s="11" t="str">
        <f>"Advanceds "&amp;A4</f>
        <v>Advanceds Completed</v>
      </c>
    </row>
    <row r="5" spans="1:7" ht="16.5" thickBot="1" x14ac:dyDescent="0.3">
      <c r="A5" s="12" t="s">
        <v>114</v>
      </c>
      <c r="B5" s="11" t="s">
        <v>115</v>
      </c>
      <c r="C5" s="238"/>
      <c r="D5" s="239"/>
      <c r="E5" s="14">
        <f>SUMPRODUCT(($A$7:$A$249="Professional")*(E$7:E$249="Completed"))+SUMPRODUCT(($A$7:$A$249="Professional")*(E$7:E$249="Pre-Passed"))+0.5*SUMPRODUCT(($A$7:$A$249="Professional")*(E$7:E$249="Partial"))</f>
        <v>0</v>
      </c>
      <c r="F5" s="14">
        <f>SUMPRODUCT(($A$7:$A$249="Professional")*(F$7:F$249="Completed"))+SUMPRODUCT(($A$7:$A$249="Professional")*(F$7:F$249="Pre-Passed"))+0.5*SUMPRODUCT(($A$7:$A$249="Professional")*(F$7:F$249="Partial"))</f>
        <v>0</v>
      </c>
      <c r="G5" s="11" t="str">
        <f>"Professionals "&amp;A4</f>
        <v>Professionals Completed</v>
      </c>
    </row>
    <row r="6" spans="1:7" ht="16.5" thickBot="1" x14ac:dyDescent="0.3">
      <c r="A6" s="10" t="s">
        <v>116</v>
      </c>
      <c r="B6" s="11" t="s">
        <v>117</v>
      </c>
      <c r="C6" s="240"/>
      <c r="D6" s="241"/>
      <c r="E6" s="14">
        <f>SUMPRODUCT(($A$7:$A$249="Exceptional")*(E$7:E$249="Completed"))+SUMPRODUCT(($A$7:$A$249="Exceptional")*(E$7:E$249="Pre-Passed"))+0.5*SUMPRODUCT(($A$7:$A$249="Exceptional")*(E$7:E$249="Partial"))</f>
        <v>0</v>
      </c>
      <c r="F6" s="14">
        <f>SUMPRODUCT(($A$7:$A$249="Exceptional")*(F$7:F$249="Completed"))+SUMPRODUCT(($A$7:$A$249="Exceptional")*(F$7:F$249="Pre-Passed"))+0.5*SUMPRODUCT(($A$7:$A$249="Exceptional")*(F$7:F$249="Partial"))</f>
        <v>0</v>
      </c>
      <c r="G6" s="11" t="str">
        <f>"Exceptionals "&amp;A4</f>
        <v>Exceptionals Completed</v>
      </c>
    </row>
    <row r="7" spans="1:7" ht="16.5" thickBot="1" x14ac:dyDescent="0.3">
      <c r="A7" s="234" t="s">
        <v>771</v>
      </c>
      <c r="B7" s="235"/>
      <c r="C7" s="4" t="s">
        <v>119</v>
      </c>
      <c r="D7" s="4" t="s">
        <v>120</v>
      </c>
      <c r="E7" s="4" t="s">
        <v>77</v>
      </c>
      <c r="F7" s="4" t="s">
        <v>78</v>
      </c>
      <c r="G7" s="4" t="s">
        <v>121</v>
      </c>
    </row>
    <row r="8" spans="1:7" ht="16.5" thickBot="1" x14ac:dyDescent="0.3">
      <c r="A8" s="105" t="s">
        <v>122</v>
      </c>
      <c r="B8" s="11" t="s">
        <v>772</v>
      </c>
      <c r="C8" s="11" t="s">
        <v>773</v>
      </c>
      <c r="D8" s="11"/>
      <c r="E8" s="14">
        <v>0</v>
      </c>
      <c r="F8" s="14">
        <v>0</v>
      </c>
      <c r="G8" s="11"/>
    </row>
    <row r="9" spans="1:7" ht="16.5" thickBot="1" x14ac:dyDescent="0.3">
      <c r="A9" s="106" t="s">
        <v>125</v>
      </c>
      <c r="B9" s="11" t="s">
        <v>126</v>
      </c>
      <c r="C9" s="11" t="s">
        <v>774</v>
      </c>
      <c r="D9" s="11"/>
      <c r="E9" s="14">
        <v>0</v>
      </c>
      <c r="F9" s="14">
        <v>0</v>
      </c>
      <c r="G9" s="11"/>
    </row>
    <row r="10" spans="1:7" ht="16.5" thickBot="1" x14ac:dyDescent="0.3">
      <c r="A10" s="106" t="s">
        <v>128</v>
      </c>
      <c r="B10" s="11" t="s">
        <v>129</v>
      </c>
      <c r="C10" s="11" t="s">
        <v>775</v>
      </c>
      <c r="D10" s="11"/>
      <c r="E10" s="14">
        <v>0</v>
      </c>
      <c r="F10" s="14">
        <v>0</v>
      </c>
      <c r="G10" s="11"/>
    </row>
    <row r="11" spans="1:7" ht="16.5" thickBot="1" x14ac:dyDescent="0.3">
      <c r="A11" s="107" t="s">
        <v>134</v>
      </c>
      <c r="B11" s="11" t="s">
        <v>135</v>
      </c>
      <c r="C11" s="11" t="s">
        <v>776</v>
      </c>
      <c r="D11" s="11"/>
      <c r="E11" s="14">
        <v>0</v>
      </c>
      <c r="F11" s="14">
        <v>0</v>
      </c>
      <c r="G11" s="11"/>
    </row>
    <row r="12" spans="1:7" ht="16.5" thickBot="1" x14ac:dyDescent="0.3">
      <c r="A12" s="234" t="s">
        <v>777</v>
      </c>
      <c r="B12" s="235"/>
      <c r="C12" s="4" t="s">
        <v>119</v>
      </c>
      <c r="D12" s="4" t="s">
        <v>120</v>
      </c>
      <c r="E12" s="4" t="s">
        <v>77</v>
      </c>
      <c r="F12" s="4" t="s">
        <v>78</v>
      </c>
      <c r="G12" s="4" t="s">
        <v>121</v>
      </c>
    </row>
    <row r="13" spans="1:7" ht="25.5" x14ac:dyDescent="0.25">
      <c r="A13" s="17" t="s">
        <v>150</v>
      </c>
      <c r="B13" s="11" t="s">
        <v>778</v>
      </c>
      <c r="C13" s="61" t="s">
        <v>779</v>
      </c>
      <c r="D13" s="11"/>
      <c r="E13" s="4" t="s">
        <v>112</v>
      </c>
      <c r="F13" s="4" t="s">
        <v>112</v>
      </c>
      <c r="G13" s="11" t="s">
        <v>384</v>
      </c>
    </row>
    <row r="14" spans="1:7" ht="25.5" x14ac:dyDescent="0.25">
      <c r="A14" s="19" t="s">
        <v>155</v>
      </c>
      <c r="B14" s="11" t="s">
        <v>780</v>
      </c>
      <c r="C14" s="11" t="s">
        <v>781</v>
      </c>
      <c r="D14" s="11"/>
      <c r="E14" s="4" t="s">
        <v>107</v>
      </c>
      <c r="F14" s="4" t="s">
        <v>107</v>
      </c>
      <c r="G14" s="11"/>
    </row>
    <row r="15" spans="1:7" ht="25.5" x14ac:dyDescent="0.25">
      <c r="A15" s="19" t="s">
        <v>155</v>
      </c>
      <c r="B15" s="11" t="s">
        <v>782</v>
      </c>
      <c r="C15" s="11" t="s">
        <v>783</v>
      </c>
      <c r="D15" s="11"/>
      <c r="E15" s="4" t="s">
        <v>107</v>
      </c>
      <c r="F15" s="4" t="s">
        <v>107</v>
      </c>
      <c r="G15" s="11"/>
    </row>
    <row r="16" spans="1:7" ht="16.5" thickBot="1" x14ac:dyDescent="0.3">
      <c r="A16" s="234" t="s">
        <v>727</v>
      </c>
      <c r="B16" s="235"/>
      <c r="C16" s="4" t="s">
        <v>119</v>
      </c>
      <c r="D16" s="4" t="s">
        <v>120</v>
      </c>
      <c r="E16" s="4" t="s">
        <v>77</v>
      </c>
      <c r="F16" s="4" t="s">
        <v>78</v>
      </c>
      <c r="G16" s="4" t="s">
        <v>121</v>
      </c>
    </row>
    <row r="17" spans="1:7" ht="25.5" x14ac:dyDescent="0.25">
      <c r="A17" s="17" t="s">
        <v>150</v>
      </c>
      <c r="B17" s="11" t="s">
        <v>784</v>
      </c>
      <c r="C17" s="61" t="s">
        <v>785</v>
      </c>
      <c r="D17" s="11"/>
      <c r="E17" s="4" t="s">
        <v>112</v>
      </c>
      <c r="F17" s="4" t="s">
        <v>112</v>
      </c>
      <c r="G17" s="11" t="s">
        <v>384</v>
      </c>
    </row>
    <row r="18" spans="1:7" x14ac:dyDescent="0.25">
      <c r="A18" s="17" t="s">
        <v>150</v>
      </c>
      <c r="B18" s="11" t="s">
        <v>786</v>
      </c>
      <c r="C18" s="11" t="s">
        <v>787</v>
      </c>
      <c r="D18" s="11"/>
      <c r="E18" s="4" t="s">
        <v>112</v>
      </c>
      <c r="F18" s="4" t="s">
        <v>112</v>
      </c>
      <c r="G18" s="11"/>
    </row>
    <row r="19" spans="1:7" ht="25.5" x14ac:dyDescent="0.25">
      <c r="A19" s="17" t="s">
        <v>150</v>
      </c>
      <c r="B19" s="11" t="s">
        <v>788</v>
      </c>
      <c r="C19" s="11" t="s">
        <v>789</v>
      </c>
      <c r="D19" s="11"/>
      <c r="E19" s="4" t="s">
        <v>107</v>
      </c>
      <c r="F19" s="4" t="s">
        <v>107</v>
      </c>
      <c r="G19" s="11"/>
    </row>
    <row r="20" spans="1:7" x14ac:dyDescent="0.25">
      <c r="A20" s="18" t="s">
        <v>180</v>
      </c>
      <c r="B20" s="11" t="s">
        <v>790</v>
      </c>
      <c r="C20" s="11" t="s">
        <v>791</v>
      </c>
      <c r="D20" s="11"/>
      <c r="E20" s="4" t="s">
        <v>107</v>
      </c>
      <c r="F20" s="4" t="s">
        <v>107</v>
      </c>
      <c r="G20" s="11"/>
    </row>
    <row r="21" spans="1:7" x14ac:dyDescent="0.25">
      <c r="A21" s="18" t="s">
        <v>180</v>
      </c>
      <c r="B21" s="11" t="s">
        <v>792</v>
      </c>
      <c r="C21" s="11" t="s">
        <v>793</v>
      </c>
      <c r="D21" s="11"/>
      <c r="E21" s="4" t="s">
        <v>107</v>
      </c>
      <c r="F21" s="4" t="s">
        <v>107</v>
      </c>
      <c r="G21" s="11"/>
    </row>
    <row r="22" spans="1:7" ht="25.5" x14ac:dyDescent="0.25">
      <c r="A22" s="19" t="s">
        <v>155</v>
      </c>
      <c r="B22" s="11" t="s">
        <v>794</v>
      </c>
      <c r="C22" s="11" t="s">
        <v>795</v>
      </c>
      <c r="D22" s="11"/>
      <c r="E22" s="4" t="s">
        <v>107</v>
      </c>
      <c r="F22" s="4" t="s">
        <v>107</v>
      </c>
      <c r="G22" s="11"/>
    </row>
    <row r="23" spans="1:7" ht="25.5" x14ac:dyDescent="0.25">
      <c r="A23" s="19" t="s">
        <v>155</v>
      </c>
      <c r="B23" s="11" t="s">
        <v>796</v>
      </c>
      <c r="C23" s="11" t="s">
        <v>797</v>
      </c>
      <c r="D23" s="11"/>
      <c r="E23" s="4" t="s">
        <v>107</v>
      </c>
      <c r="F23" s="4" t="s">
        <v>107</v>
      </c>
      <c r="G23" s="11"/>
    </row>
    <row r="24" spans="1:7" ht="16.5" thickBot="1" x14ac:dyDescent="0.3">
      <c r="A24" s="234" t="s">
        <v>798</v>
      </c>
      <c r="B24" s="235"/>
      <c r="C24" s="4" t="s">
        <v>119</v>
      </c>
      <c r="D24" s="4" t="s">
        <v>120</v>
      </c>
      <c r="E24" s="4" t="s">
        <v>77</v>
      </c>
      <c r="F24" s="4" t="s">
        <v>78</v>
      </c>
      <c r="G24" s="4" t="s">
        <v>121</v>
      </c>
    </row>
    <row r="25" spans="1:7" ht="25.5" x14ac:dyDescent="0.25">
      <c r="A25" s="16" t="s">
        <v>144</v>
      </c>
      <c r="B25" s="11" t="s">
        <v>784</v>
      </c>
      <c r="C25" s="11" t="s">
        <v>799</v>
      </c>
      <c r="D25" s="11"/>
      <c r="E25" s="4" t="s">
        <v>112</v>
      </c>
      <c r="F25" s="4" t="s">
        <v>112</v>
      </c>
      <c r="G25" s="11" t="s">
        <v>384</v>
      </c>
    </row>
    <row r="26" spans="1:7" x14ac:dyDescent="0.25">
      <c r="A26" s="16" t="s">
        <v>144</v>
      </c>
      <c r="B26" s="11" t="s">
        <v>786</v>
      </c>
      <c r="C26" s="11" t="s">
        <v>800</v>
      </c>
      <c r="D26" s="11"/>
      <c r="E26" s="4" t="s">
        <v>112</v>
      </c>
      <c r="F26" s="4" t="s">
        <v>112</v>
      </c>
      <c r="G26" s="11"/>
    </row>
    <row r="27" spans="1:7" ht="25.5" x14ac:dyDescent="0.25">
      <c r="A27" s="16" t="s">
        <v>144</v>
      </c>
      <c r="B27" s="11" t="s">
        <v>801</v>
      </c>
      <c r="C27" s="11" t="s">
        <v>802</v>
      </c>
      <c r="D27" s="11"/>
      <c r="E27" s="4" t="s">
        <v>112</v>
      </c>
      <c r="F27" s="4" t="s">
        <v>112</v>
      </c>
      <c r="G27" s="11"/>
    </row>
    <row r="28" spans="1:7" ht="25.5" x14ac:dyDescent="0.25">
      <c r="A28" s="17" t="s">
        <v>150</v>
      </c>
      <c r="B28" s="11" t="s">
        <v>803</v>
      </c>
      <c r="C28" s="11" t="s">
        <v>804</v>
      </c>
      <c r="D28" s="11"/>
      <c r="E28" s="4" t="s">
        <v>107</v>
      </c>
      <c r="F28" s="4" t="s">
        <v>107</v>
      </c>
      <c r="G28" s="11"/>
    </row>
    <row r="29" spans="1:7" ht="25.5" x14ac:dyDescent="0.25">
      <c r="A29" s="17" t="s">
        <v>150</v>
      </c>
      <c r="B29" s="11" t="s">
        <v>805</v>
      </c>
      <c r="C29" s="11" t="s">
        <v>806</v>
      </c>
      <c r="D29" s="11"/>
      <c r="E29" s="4" t="s">
        <v>107</v>
      </c>
      <c r="F29" s="4" t="s">
        <v>107</v>
      </c>
      <c r="G29" s="11"/>
    </row>
    <row r="30" spans="1:7" ht="38.25" x14ac:dyDescent="0.25">
      <c r="A30" s="17" t="s">
        <v>150</v>
      </c>
      <c r="B30" s="11" t="s">
        <v>807</v>
      </c>
      <c r="C30" s="11" t="s">
        <v>808</v>
      </c>
      <c r="D30" s="11"/>
      <c r="E30" s="4" t="s">
        <v>107</v>
      </c>
      <c r="F30" s="4" t="s">
        <v>107</v>
      </c>
      <c r="G30" s="11"/>
    </row>
    <row r="31" spans="1:7" ht="25.5" x14ac:dyDescent="0.25">
      <c r="A31" s="17" t="s">
        <v>150</v>
      </c>
      <c r="B31" s="11" t="s">
        <v>809</v>
      </c>
      <c r="C31" s="11" t="s">
        <v>810</v>
      </c>
      <c r="D31" s="11"/>
      <c r="E31" s="4" t="s">
        <v>107</v>
      </c>
      <c r="F31" s="4" t="s">
        <v>107</v>
      </c>
      <c r="G31" s="11"/>
    </row>
    <row r="32" spans="1:7" ht="25.5" x14ac:dyDescent="0.25">
      <c r="A32" s="17" t="s">
        <v>150</v>
      </c>
      <c r="B32" s="11" t="s">
        <v>811</v>
      </c>
      <c r="C32" s="11" t="s">
        <v>812</v>
      </c>
      <c r="D32" s="11"/>
      <c r="E32" s="4" t="s">
        <v>107</v>
      </c>
      <c r="F32" s="4" t="s">
        <v>107</v>
      </c>
      <c r="G32" s="11"/>
    </row>
    <row r="33" spans="1:7" ht="38.25" x14ac:dyDescent="0.25">
      <c r="A33" s="18" t="s">
        <v>180</v>
      </c>
      <c r="B33" s="11" t="s">
        <v>813</v>
      </c>
      <c r="C33" s="11" t="s">
        <v>814</v>
      </c>
      <c r="D33" s="11"/>
      <c r="E33" s="4" t="s">
        <v>107</v>
      </c>
      <c r="F33" s="4" t="s">
        <v>107</v>
      </c>
      <c r="G33" s="11"/>
    </row>
    <row r="34" spans="1:7" x14ac:dyDescent="0.25">
      <c r="A34" s="18" t="s">
        <v>180</v>
      </c>
      <c r="B34" s="11" t="s">
        <v>815</v>
      </c>
      <c r="C34" s="11" t="s">
        <v>816</v>
      </c>
      <c r="D34" s="13"/>
      <c r="E34" s="4" t="s">
        <v>107</v>
      </c>
      <c r="F34" s="4" t="s">
        <v>107</v>
      </c>
      <c r="G34" s="11"/>
    </row>
    <row r="35" spans="1:7" ht="25.5" x14ac:dyDescent="0.25">
      <c r="A35" s="19" t="s">
        <v>155</v>
      </c>
      <c r="B35" s="11" t="s">
        <v>817</v>
      </c>
      <c r="C35" s="11" t="s">
        <v>818</v>
      </c>
      <c r="D35" s="11"/>
      <c r="E35" s="4" t="s">
        <v>107</v>
      </c>
      <c r="F35" s="4" t="s">
        <v>107</v>
      </c>
      <c r="G35" s="11"/>
    </row>
    <row r="36" spans="1:7" ht="38.25" x14ac:dyDescent="0.25">
      <c r="A36" s="19" t="s">
        <v>155</v>
      </c>
      <c r="B36" s="11" t="s">
        <v>819</v>
      </c>
      <c r="C36" s="11" t="s">
        <v>820</v>
      </c>
      <c r="D36" s="11"/>
      <c r="E36" s="4" t="s">
        <v>107</v>
      </c>
      <c r="F36" s="4" t="s">
        <v>107</v>
      </c>
      <c r="G36" s="11"/>
    </row>
    <row r="37" spans="1:7" ht="25.5" x14ac:dyDescent="0.25">
      <c r="A37" s="19" t="s">
        <v>155</v>
      </c>
      <c r="B37" s="11" t="s">
        <v>821</v>
      </c>
      <c r="C37" s="11" t="s">
        <v>822</v>
      </c>
      <c r="D37" s="11"/>
      <c r="E37" s="4" t="s">
        <v>107</v>
      </c>
      <c r="F37" s="4" t="s">
        <v>107</v>
      </c>
      <c r="G37" s="11"/>
    </row>
    <row r="38" spans="1:7" ht="16.5" thickBot="1" x14ac:dyDescent="0.3">
      <c r="A38" s="234" t="s">
        <v>823</v>
      </c>
      <c r="B38" s="235"/>
      <c r="C38" s="4" t="s">
        <v>119</v>
      </c>
      <c r="D38" s="4" t="s">
        <v>120</v>
      </c>
      <c r="E38" s="4" t="s">
        <v>77</v>
      </c>
      <c r="F38" s="4" t="s">
        <v>78</v>
      </c>
      <c r="G38" s="4" t="s">
        <v>121</v>
      </c>
    </row>
    <row r="39" spans="1:7" ht="25.5" x14ac:dyDescent="0.25">
      <c r="A39" s="16" t="s">
        <v>144</v>
      </c>
      <c r="B39" s="11" t="s">
        <v>824</v>
      </c>
      <c r="C39" s="11" t="s">
        <v>825</v>
      </c>
      <c r="D39" s="11" t="s">
        <v>826</v>
      </c>
      <c r="E39" s="4" t="s">
        <v>112</v>
      </c>
      <c r="F39" s="4" t="s">
        <v>112</v>
      </c>
      <c r="G39" s="11" t="s">
        <v>384</v>
      </c>
    </row>
    <row r="40" spans="1:7" ht="25.5" x14ac:dyDescent="0.25">
      <c r="A40" s="17" t="s">
        <v>150</v>
      </c>
      <c r="B40" s="11" t="s">
        <v>827</v>
      </c>
      <c r="C40" s="11" t="s">
        <v>828</v>
      </c>
      <c r="D40" s="11"/>
      <c r="E40" s="4" t="s">
        <v>107</v>
      </c>
      <c r="F40" s="4" t="s">
        <v>107</v>
      </c>
      <c r="G40" s="11"/>
    </row>
    <row r="41" spans="1:7" ht="25.5" x14ac:dyDescent="0.25">
      <c r="A41" s="18" t="s">
        <v>180</v>
      </c>
      <c r="B41" s="11" t="s">
        <v>829</v>
      </c>
      <c r="C41" s="11" t="s">
        <v>830</v>
      </c>
      <c r="D41" s="11"/>
      <c r="E41" s="4" t="s">
        <v>107</v>
      </c>
      <c r="F41" s="4" t="s">
        <v>107</v>
      </c>
      <c r="G41" s="11"/>
    </row>
    <row r="42" spans="1:7" ht="25.5" x14ac:dyDescent="0.25">
      <c r="A42" s="19" t="s">
        <v>155</v>
      </c>
      <c r="B42" s="11" t="s">
        <v>831</v>
      </c>
      <c r="C42" s="11" t="s">
        <v>832</v>
      </c>
      <c r="D42" s="11"/>
      <c r="E42" s="4" t="s">
        <v>107</v>
      </c>
      <c r="F42" s="4" t="s">
        <v>107</v>
      </c>
      <c r="G42" s="11"/>
    </row>
    <row r="43" spans="1:7" ht="16.5" thickBot="1" x14ac:dyDescent="0.3">
      <c r="A43" s="234" t="s">
        <v>833</v>
      </c>
      <c r="B43" s="235"/>
      <c r="C43" s="4" t="s">
        <v>834</v>
      </c>
      <c r="D43" s="4" t="s">
        <v>120</v>
      </c>
      <c r="E43" s="4" t="s">
        <v>77</v>
      </c>
      <c r="F43" s="4" t="s">
        <v>78</v>
      </c>
      <c r="G43" s="4" t="s">
        <v>121</v>
      </c>
    </row>
    <row r="44" spans="1:7" ht="25.5" x14ac:dyDescent="0.25">
      <c r="A44" s="16" t="s">
        <v>144</v>
      </c>
      <c r="B44" s="11" t="s">
        <v>835</v>
      </c>
      <c r="C44" s="11" t="s">
        <v>836</v>
      </c>
      <c r="D44" s="11"/>
      <c r="E44" s="4" t="s">
        <v>112</v>
      </c>
      <c r="F44" s="4" t="s">
        <v>116</v>
      </c>
      <c r="G44" s="11" t="s">
        <v>384</v>
      </c>
    </row>
    <row r="45" spans="1:7" x14ac:dyDescent="0.25">
      <c r="A45" s="17" t="s">
        <v>150</v>
      </c>
      <c r="B45" s="11" t="s">
        <v>837</v>
      </c>
      <c r="C45" s="11" t="s">
        <v>838</v>
      </c>
      <c r="D45" s="11"/>
      <c r="E45" s="4" t="s">
        <v>107</v>
      </c>
      <c r="F45" s="4" t="s">
        <v>116</v>
      </c>
      <c r="G45" s="11"/>
    </row>
    <row r="46" spans="1:7" x14ac:dyDescent="0.25">
      <c r="A46" s="17" t="s">
        <v>150</v>
      </c>
      <c r="B46" s="11" t="s">
        <v>809</v>
      </c>
      <c r="C46" s="11" t="s">
        <v>839</v>
      </c>
      <c r="D46" s="11"/>
      <c r="E46" s="4" t="s">
        <v>107</v>
      </c>
      <c r="F46" s="4" t="s">
        <v>116</v>
      </c>
      <c r="G46" s="11"/>
    </row>
    <row r="47" spans="1:7" ht="25.5" x14ac:dyDescent="0.25">
      <c r="A47" s="18" t="s">
        <v>180</v>
      </c>
      <c r="B47" s="11" t="s">
        <v>840</v>
      </c>
      <c r="C47" s="11" t="s">
        <v>841</v>
      </c>
      <c r="D47" s="11"/>
      <c r="E47" s="4" t="s">
        <v>107</v>
      </c>
      <c r="F47" s="4" t="s">
        <v>116</v>
      </c>
      <c r="G47" s="11"/>
    </row>
    <row r="48" spans="1:7" x14ac:dyDescent="0.25">
      <c r="A48" s="18" t="s">
        <v>180</v>
      </c>
      <c r="B48" s="11" t="s">
        <v>842</v>
      </c>
      <c r="C48" s="11" t="s">
        <v>843</v>
      </c>
      <c r="D48" s="11"/>
      <c r="E48" s="4" t="s">
        <v>107</v>
      </c>
      <c r="F48" s="4" t="s">
        <v>116</v>
      </c>
      <c r="G48" s="11"/>
    </row>
    <row r="49" spans="1:7" ht="25.5" x14ac:dyDescent="0.25">
      <c r="A49" s="19" t="s">
        <v>155</v>
      </c>
      <c r="B49" s="11" t="s">
        <v>844</v>
      </c>
      <c r="C49" s="11" t="s">
        <v>845</v>
      </c>
      <c r="D49" s="11"/>
      <c r="E49" s="4" t="s">
        <v>107</v>
      </c>
      <c r="F49" s="4" t="s">
        <v>116</v>
      </c>
      <c r="G49" s="11"/>
    </row>
    <row r="50" spans="1:7" ht="16.5" thickBot="1" x14ac:dyDescent="0.3">
      <c r="A50" s="234" t="s">
        <v>846</v>
      </c>
      <c r="B50" s="235"/>
      <c r="C50" s="4" t="s">
        <v>847</v>
      </c>
      <c r="D50" s="4" t="s">
        <v>120</v>
      </c>
      <c r="E50" s="4" t="s">
        <v>77</v>
      </c>
      <c r="F50" s="4" t="s">
        <v>78</v>
      </c>
      <c r="G50" s="4" t="s">
        <v>121</v>
      </c>
    </row>
    <row r="51" spans="1:7" ht="25.5" x14ac:dyDescent="0.25">
      <c r="A51" s="16" t="s">
        <v>144</v>
      </c>
      <c r="B51" s="11" t="s">
        <v>848</v>
      </c>
      <c r="C51" s="11" t="s">
        <v>849</v>
      </c>
      <c r="D51" s="11"/>
      <c r="E51" s="4" t="s">
        <v>116</v>
      </c>
      <c r="F51" s="4" t="s">
        <v>116</v>
      </c>
      <c r="G51" s="11" t="s">
        <v>384</v>
      </c>
    </row>
    <row r="52" spans="1:7" x14ac:dyDescent="0.25">
      <c r="A52" s="16" t="s">
        <v>144</v>
      </c>
      <c r="B52" s="11" t="s">
        <v>850</v>
      </c>
      <c r="C52" s="11" t="s">
        <v>851</v>
      </c>
      <c r="D52" s="11"/>
      <c r="E52" s="4" t="s">
        <v>116</v>
      </c>
      <c r="F52" s="4" t="s">
        <v>116</v>
      </c>
      <c r="G52" s="11"/>
    </row>
    <row r="53" spans="1:7" x14ac:dyDescent="0.25">
      <c r="A53" s="17" t="s">
        <v>150</v>
      </c>
      <c r="B53" s="11" t="s">
        <v>852</v>
      </c>
      <c r="C53" s="11" t="s">
        <v>853</v>
      </c>
      <c r="D53" s="11"/>
      <c r="E53" s="4" t="s">
        <v>116</v>
      </c>
      <c r="F53" s="4" t="s">
        <v>116</v>
      </c>
      <c r="G53" s="11"/>
    </row>
    <row r="54" spans="1:7" x14ac:dyDescent="0.25">
      <c r="A54" s="18" t="s">
        <v>180</v>
      </c>
      <c r="B54" s="11" t="s">
        <v>854</v>
      </c>
      <c r="C54" s="11" t="s">
        <v>855</v>
      </c>
      <c r="D54" s="11"/>
      <c r="E54" s="4" t="s">
        <v>116</v>
      </c>
      <c r="F54" s="4" t="s">
        <v>116</v>
      </c>
      <c r="G54" s="11"/>
    </row>
    <row r="55" spans="1:7" ht="25.5" x14ac:dyDescent="0.25">
      <c r="A55" s="19" t="s">
        <v>155</v>
      </c>
      <c r="B55" s="11" t="s">
        <v>856</v>
      </c>
      <c r="C55" s="11" t="s">
        <v>857</v>
      </c>
      <c r="D55" s="11"/>
      <c r="E55" s="4" t="s">
        <v>116</v>
      </c>
      <c r="F55" s="4" t="s">
        <v>116</v>
      </c>
      <c r="G55" s="11"/>
    </row>
    <row r="56" spans="1:7" s="7" customFormat="1" x14ac:dyDescent="0.25"/>
    <row r="57" spans="1:7" s="7" customFormat="1" x14ac:dyDescent="0.25"/>
    <row r="58" spans="1:7" s="7" customFormat="1" x14ac:dyDescent="0.25"/>
    <row r="59" spans="1:7" s="7" customFormat="1" x14ac:dyDescent="0.25"/>
    <row r="60" spans="1:7" s="7" customFormat="1" x14ac:dyDescent="0.25"/>
    <row r="61" spans="1:7" s="7" customFormat="1" x14ac:dyDescent="0.25"/>
    <row r="62" spans="1:7" s="7" customFormat="1" x14ac:dyDescent="0.25"/>
    <row r="63" spans="1:7" s="7" customFormat="1" x14ac:dyDescent="0.25"/>
    <row r="64" spans="1:7" s="7" customFormat="1" x14ac:dyDescent="0.25"/>
    <row r="65" s="7" customFormat="1" x14ac:dyDescent="0.25"/>
    <row r="66" s="7" customFormat="1" x14ac:dyDescent="0.25"/>
    <row r="67" s="7" customFormat="1" x14ac:dyDescent="0.25"/>
    <row r="68" s="7" customFormat="1" x14ac:dyDescent="0.25"/>
    <row r="69" s="7" customFormat="1" x14ac:dyDescent="0.25"/>
    <row r="70" s="7" customFormat="1" x14ac:dyDescent="0.25"/>
    <row r="71" s="7" customFormat="1" x14ac:dyDescent="0.25"/>
    <row r="72" s="7" customFormat="1" x14ac:dyDescent="0.25"/>
    <row r="73" s="7" customFormat="1" x14ac:dyDescent="0.25"/>
    <row r="74" s="7" customFormat="1" x14ac:dyDescent="0.25"/>
    <row r="75" s="7" customFormat="1" x14ac:dyDescent="0.25"/>
    <row r="76" s="7" customFormat="1" x14ac:dyDescent="0.25"/>
    <row r="77" s="7" customFormat="1" x14ac:dyDescent="0.25"/>
    <row r="78" s="7" customFormat="1" x14ac:dyDescent="0.25"/>
    <row r="79" s="7" customFormat="1" x14ac:dyDescent="0.25"/>
    <row r="80" s="7" customFormat="1" x14ac:dyDescent="0.25"/>
    <row r="81" s="7" customFormat="1" x14ac:dyDescent="0.25"/>
    <row r="82" s="7" customFormat="1" x14ac:dyDescent="0.25"/>
    <row r="83" s="7" customFormat="1" x14ac:dyDescent="0.25"/>
    <row r="84" s="7" customFormat="1" x14ac:dyDescent="0.25"/>
    <row r="85" s="7" customFormat="1" x14ac:dyDescent="0.25"/>
    <row r="86" s="7" customFormat="1" x14ac:dyDescent="0.25"/>
    <row r="87" s="7" customFormat="1" x14ac:dyDescent="0.25"/>
    <row r="88" s="7" customFormat="1" x14ac:dyDescent="0.25"/>
    <row r="89" s="7" customFormat="1" x14ac:dyDescent="0.25"/>
    <row r="90" s="7" customFormat="1" x14ac:dyDescent="0.25"/>
    <row r="91" s="7" customFormat="1" x14ac:dyDescent="0.25"/>
    <row r="92" s="7" customFormat="1" x14ac:dyDescent="0.25"/>
    <row r="93" s="7" customFormat="1" x14ac:dyDescent="0.25"/>
    <row r="94" s="7" customFormat="1" x14ac:dyDescent="0.25"/>
    <row r="95" s="7" customFormat="1" x14ac:dyDescent="0.25"/>
    <row r="96" s="7" customFormat="1" x14ac:dyDescent="0.25"/>
    <row r="97" s="7" customFormat="1" x14ac:dyDescent="0.25"/>
    <row r="98" s="7" customFormat="1" x14ac:dyDescent="0.25"/>
    <row r="99" s="7" customFormat="1" x14ac:dyDescent="0.25"/>
    <row r="100" s="7" customFormat="1" x14ac:dyDescent="0.25"/>
    <row r="101" s="7" customFormat="1" x14ac:dyDescent="0.25"/>
    <row r="102" s="7" customFormat="1" x14ac:dyDescent="0.25"/>
    <row r="103" s="7" customFormat="1" x14ac:dyDescent="0.25"/>
    <row r="104" s="7" customFormat="1" x14ac:dyDescent="0.25"/>
    <row r="105" s="7" customFormat="1" x14ac:dyDescent="0.25"/>
    <row r="106" s="7" customFormat="1" x14ac:dyDescent="0.25"/>
    <row r="107" s="7" customFormat="1" x14ac:dyDescent="0.25"/>
    <row r="108" s="7" customFormat="1" x14ac:dyDescent="0.25"/>
    <row r="109" s="7" customFormat="1" x14ac:dyDescent="0.25"/>
    <row r="110" s="7" customFormat="1" x14ac:dyDescent="0.25"/>
    <row r="111" s="7" customFormat="1" x14ac:dyDescent="0.25"/>
    <row r="112" s="7" customFormat="1" x14ac:dyDescent="0.25"/>
    <row r="113" s="7" customFormat="1" x14ac:dyDescent="0.25"/>
    <row r="114" s="7" customFormat="1" x14ac:dyDescent="0.25"/>
    <row r="115" s="7" customFormat="1" x14ac:dyDescent="0.25"/>
    <row r="116" s="7" customFormat="1" x14ac:dyDescent="0.25"/>
    <row r="117" s="7" customFormat="1" x14ac:dyDescent="0.25"/>
    <row r="118" s="7" customFormat="1" x14ac:dyDescent="0.25"/>
    <row r="119" s="7" customFormat="1" x14ac:dyDescent="0.25"/>
    <row r="120" s="7" customFormat="1" x14ac:dyDescent="0.25"/>
    <row r="121" s="7" customFormat="1" x14ac:dyDescent="0.25"/>
    <row r="122" s="7" customFormat="1" x14ac:dyDescent="0.25"/>
    <row r="123" s="7" customFormat="1" x14ac:dyDescent="0.25"/>
    <row r="124" s="7" customFormat="1" x14ac:dyDescent="0.25"/>
    <row r="125" s="7" customFormat="1" x14ac:dyDescent="0.25"/>
  </sheetData>
  <mergeCells count="8">
    <mergeCell ref="A43:B43"/>
    <mergeCell ref="A50:B50"/>
    <mergeCell ref="C2:D6"/>
    <mergeCell ref="A7:B7"/>
    <mergeCell ref="A12:B12"/>
    <mergeCell ref="A16:B16"/>
    <mergeCell ref="A24:B24"/>
    <mergeCell ref="A38:B38"/>
  </mergeCells>
  <conditionalFormatting sqref="E56:F250 E44:F44 E13:E15 E39:E42 E45:E49">
    <cfRule type="beginsWith" dxfId="2276" priority="750" stopIfTrue="1" operator="beginsWith" text="Not Applicable">
      <formula>LEFT(E13,LEN("Not Applicable"))="Not Applicable"</formula>
    </cfRule>
    <cfRule type="beginsWith" dxfId="2275" priority="751" stopIfTrue="1" operator="beginsWith" text="Waived">
      <formula>LEFT(E13,LEN("Waived"))="Waived"</formula>
    </cfRule>
    <cfRule type="beginsWith" dxfId="2274" priority="752" stopIfTrue="1" operator="beginsWith" text="Pre-Passed">
      <formula>LEFT(E13,LEN("Pre-Passed"))="Pre-Passed"</formula>
    </cfRule>
    <cfRule type="beginsWith" dxfId="2273" priority="753" stopIfTrue="1" operator="beginsWith" text="Completed">
      <formula>LEFT(E13,LEN("Completed"))="Completed"</formula>
    </cfRule>
    <cfRule type="beginsWith" dxfId="2272" priority="754" stopIfTrue="1" operator="beginsWith" text="Partial">
      <formula>LEFT(E13,LEN("Partial"))="Partial"</formula>
    </cfRule>
    <cfRule type="beginsWith" dxfId="2271" priority="755" stopIfTrue="1" operator="beginsWith" text="Missing">
      <formula>LEFT(E13,LEN("Missing"))="Missing"</formula>
    </cfRule>
    <cfRule type="beginsWith" dxfId="2270" priority="756" stopIfTrue="1" operator="beginsWith" text="Untested">
      <formula>LEFT(E13,LEN("Untested"))="Untested"</formula>
    </cfRule>
    <cfRule type="notContainsBlanks" dxfId="2269" priority="764" stopIfTrue="1">
      <formula>LEN(TRIM(E13))&gt;0</formula>
    </cfRule>
  </conditionalFormatting>
  <conditionalFormatting sqref="A7 A34:A35 A56:A250 A44:A49 A39:A42 A16:A23">
    <cfRule type="beginsWith" dxfId="2268" priority="757" stopIfTrue="1" operator="beginsWith" text="Exceptional">
      <formula>LEFT(A7,LEN("Exceptional"))="Exceptional"</formula>
    </cfRule>
    <cfRule type="beginsWith" dxfId="2267" priority="758" stopIfTrue="1" operator="beginsWith" text="Professional">
      <formula>LEFT(A7,LEN("Professional"))="Professional"</formula>
    </cfRule>
    <cfRule type="beginsWith" dxfId="2266" priority="759" stopIfTrue="1" operator="beginsWith" text="Advanced">
      <formula>LEFT(A7,LEN("Advanced"))="Advanced"</formula>
    </cfRule>
    <cfRule type="beginsWith" dxfId="2265" priority="760" stopIfTrue="1" operator="beginsWith" text="Intermediate">
      <formula>LEFT(A7,LEN("Intermediate"))="Intermediate"</formula>
    </cfRule>
    <cfRule type="beginsWith" dxfId="2264" priority="761" stopIfTrue="1" operator="beginsWith" text="Basic">
      <formula>LEFT(A7,LEN("Basic"))="Basic"</formula>
    </cfRule>
    <cfRule type="beginsWith" dxfId="2263" priority="762" stopIfTrue="1" operator="beginsWith" text="Required">
      <formula>LEFT(A7,LEN("Required"))="Required"</formula>
    </cfRule>
    <cfRule type="notContainsBlanks" dxfId="2262" priority="763" stopIfTrue="1">
      <formula>LEN(TRIM(A7))&gt;0</formula>
    </cfRule>
  </conditionalFormatting>
  <conditionalFormatting sqref="E17:E23">
    <cfRule type="beginsWith" dxfId="2261" priority="726" stopIfTrue="1" operator="beginsWith" text="Not Applicable">
      <formula>LEFT(E17,LEN("Not Applicable"))="Not Applicable"</formula>
    </cfRule>
    <cfRule type="beginsWith" dxfId="2260" priority="727" stopIfTrue="1" operator="beginsWith" text="Waived">
      <formula>LEFT(E17,LEN("Waived"))="Waived"</formula>
    </cfRule>
    <cfRule type="beginsWith" dxfId="2259" priority="728" stopIfTrue="1" operator="beginsWith" text="Pre-Passed">
      <formula>LEFT(E17,LEN("Pre-Passed"))="Pre-Passed"</formula>
    </cfRule>
    <cfRule type="beginsWith" dxfId="2258" priority="729" stopIfTrue="1" operator="beginsWith" text="Completed">
      <formula>LEFT(E17,LEN("Completed"))="Completed"</formula>
    </cfRule>
    <cfRule type="beginsWith" dxfId="2257" priority="730" stopIfTrue="1" operator="beginsWith" text="Partial">
      <formula>LEFT(E17,LEN("Partial"))="Partial"</formula>
    </cfRule>
    <cfRule type="beginsWith" dxfId="2256" priority="731" stopIfTrue="1" operator="beginsWith" text="Missing">
      <formula>LEFT(E17,LEN("Missing"))="Missing"</formula>
    </cfRule>
    <cfRule type="beginsWith" dxfId="2255" priority="732" stopIfTrue="1" operator="beginsWith" text="Untested">
      <formula>LEFT(E17,LEN("Untested"))="Untested"</formula>
    </cfRule>
    <cfRule type="notContainsBlanks" dxfId="2254" priority="733" stopIfTrue="1">
      <formula>LEN(TRIM(E17))&gt;0</formula>
    </cfRule>
  </conditionalFormatting>
  <conditionalFormatting sqref="F7">
    <cfRule type="beginsWith" dxfId="2253" priority="710" stopIfTrue="1" operator="beginsWith" text="Not Applicable">
      <formula>LEFT(F7,LEN("Not Applicable"))="Not Applicable"</formula>
    </cfRule>
    <cfRule type="beginsWith" dxfId="2252" priority="711" stopIfTrue="1" operator="beginsWith" text="Waived">
      <formula>LEFT(F7,LEN("Waived"))="Waived"</formula>
    </cfRule>
    <cfRule type="beginsWith" dxfId="2251" priority="712" stopIfTrue="1" operator="beginsWith" text="Pre-Passed">
      <formula>LEFT(F7,LEN("Pre-Passed"))="Pre-Passed"</formula>
    </cfRule>
    <cfRule type="beginsWith" dxfId="2250" priority="713" stopIfTrue="1" operator="beginsWith" text="Completed">
      <formula>LEFT(F7,LEN("Completed"))="Completed"</formula>
    </cfRule>
    <cfRule type="beginsWith" dxfId="2249" priority="714" stopIfTrue="1" operator="beginsWith" text="Partial">
      <formula>LEFT(F7,LEN("Partial"))="Partial"</formula>
    </cfRule>
    <cfRule type="beginsWith" dxfId="2248" priority="715" stopIfTrue="1" operator="beginsWith" text="Missing">
      <formula>LEFT(F7,LEN("Missing"))="Missing"</formula>
    </cfRule>
    <cfRule type="beginsWith" dxfId="2247" priority="716" stopIfTrue="1" operator="beginsWith" text="Untested">
      <formula>LEFT(F7,LEN("Untested"))="Untested"</formula>
    </cfRule>
    <cfRule type="notContainsBlanks" dxfId="2246" priority="717" stopIfTrue="1">
      <formula>LEN(TRIM(F7))&gt;0</formula>
    </cfRule>
  </conditionalFormatting>
  <conditionalFormatting sqref="E7">
    <cfRule type="beginsWith" dxfId="2245" priority="718" stopIfTrue="1" operator="beginsWith" text="Not Applicable">
      <formula>LEFT(E7,LEN("Not Applicable"))="Not Applicable"</formula>
    </cfRule>
    <cfRule type="beginsWith" dxfId="2244" priority="719" stopIfTrue="1" operator="beginsWith" text="Waived">
      <formula>LEFT(E7,LEN("Waived"))="Waived"</formula>
    </cfRule>
    <cfRule type="beginsWith" dxfId="2243" priority="720" stopIfTrue="1" operator="beginsWith" text="Pre-Passed">
      <formula>LEFT(E7,LEN("Pre-Passed"))="Pre-Passed"</formula>
    </cfRule>
    <cfRule type="beginsWith" dxfId="2242" priority="721" stopIfTrue="1" operator="beginsWith" text="Completed">
      <formula>LEFT(E7,LEN("Completed"))="Completed"</formula>
    </cfRule>
    <cfRule type="beginsWith" dxfId="2241" priority="722" stopIfTrue="1" operator="beginsWith" text="Partial">
      <formula>LEFT(E7,LEN("Partial"))="Partial"</formula>
    </cfRule>
    <cfRule type="beginsWith" dxfId="2240" priority="723" stopIfTrue="1" operator="beginsWith" text="Missing">
      <formula>LEFT(E7,LEN("Missing"))="Missing"</formula>
    </cfRule>
    <cfRule type="beginsWith" dxfId="2239" priority="724" stopIfTrue="1" operator="beginsWith" text="Untested">
      <formula>LEFT(E7,LEN("Untested"))="Untested"</formula>
    </cfRule>
    <cfRule type="notContainsBlanks" dxfId="2238" priority="725" stopIfTrue="1">
      <formula>LEN(TRIM(E7))&gt;0</formula>
    </cfRule>
  </conditionalFormatting>
  <conditionalFormatting sqref="E24">
    <cfRule type="beginsWith" dxfId="2237" priority="694" stopIfTrue="1" operator="beginsWith" text="Not Applicable">
      <formula>LEFT(E24,LEN("Not Applicable"))="Not Applicable"</formula>
    </cfRule>
    <cfRule type="beginsWith" dxfId="2236" priority="695" stopIfTrue="1" operator="beginsWith" text="Waived">
      <formula>LEFT(E24,LEN("Waived"))="Waived"</formula>
    </cfRule>
    <cfRule type="beginsWith" dxfId="2235" priority="696" stopIfTrue="1" operator="beginsWith" text="Pre-Passed">
      <formula>LEFT(E24,LEN("Pre-Passed"))="Pre-Passed"</formula>
    </cfRule>
    <cfRule type="beginsWith" dxfId="2234" priority="697" stopIfTrue="1" operator="beginsWith" text="Completed">
      <formula>LEFT(E24,LEN("Completed"))="Completed"</formula>
    </cfRule>
    <cfRule type="beginsWith" dxfId="2233" priority="698" stopIfTrue="1" operator="beginsWith" text="Partial">
      <formula>LEFT(E24,LEN("Partial"))="Partial"</formula>
    </cfRule>
    <cfRule type="beginsWith" dxfId="2232" priority="699" stopIfTrue="1" operator="beginsWith" text="Missing">
      <formula>LEFT(E24,LEN("Missing"))="Missing"</formula>
    </cfRule>
    <cfRule type="beginsWith" dxfId="2231" priority="700" stopIfTrue="1" operator="beginsWith" text="Untested">
      <formula>LEFT(E24,LEN("Untested"))="Untested"</formula>
    </cfRule>
    <cfRule type="notContainsBlanks" dxfId="2230" priority="701" stopIfTrue="1">
      <formula>LEN(TRIM(E24))&gt;0</formula>
    </cfRule>
  </conditionalFormatting>
  <conditionalFormatting sqref="E16">
    <cfRule type="beginsWith" dxfId="2229" priority="702" stopIfTrue="1" operator="beginsWith" text="Not Applicable">
      <formula>LEFT(E16,LEN("Not Applicable"))="Not Applicable"</formula>
    </cfRule>
    <cfRule type="beginsWith" dxfId="2228" priority="703" stopIfTrue="1" operator="beginsWith" text="Waived">
      <formula>LEFT(E16,LEN("Waived"))="Waived"</formula>
    </cfRule>
    <cfRule type="beginsWith" dxfId="2227" priority="704" stopIfTrue="1" operator="beginsWith" text="Pre-Passed">
      <formula>LEFT(E16,LEN("Pre-Passed"))="Pre-Passed"</formula>
    </cfRule>
    <cfRule type="beginsWith" dxfId="2226" priority="705" stopIfTrue="1" operator="beginsWith" text="Completed">
      <formula>LEFT(E16,LEN("Completed"))="Completed"</formula>
    </cfRule>
    <cfRule type="beginsWith" dxfId="2225" priority="706" stopIfTrue="1" operator="beginsWith" text="Partial">
      <formula>LEFT(E16,LEN("Partial"))="Partial"</formula>
    </cfRule>
    <cfRule type="beginsWith" dxfId="2224" priority="707" stopIfTrue="1" operator="beginsWith" text="Missing">
      <formula>LEFT(E16,LEN("Missing"))="Missing"</formula>
    </cfRule>
    <cfRule type="beginsWith" dxfId="2223" priority="708" stopIfTrue="1" operator="beginsWith" text="Untested">
      <formula>LEFT(E16,LEN("Untested"))="Untested"</formula>
    </cfRule>
    <cfRule type="notContainsBlanks" dxfId="2222" priority="709" stopIfTrue="1">
      <formula>LEN(TRIM(E16))&gt;0</formula>
    </cfRule>
  </conditionalFormatting>
  <conditionalFormatting sqref="E43">
    <cfRule type="beginsWith" dxfId="2221" priority="678" stopIfTrue="1" operator="beginsWith" text="Not Applicable">
      <formula>LEFT(E43,LEN("Not Applicable"))="Not Applicable"</formula>
    </cfRule>
    <cfRule type="beginsWith" dxfId="2220" priority="679" stopIfTrue="1" operator="beginsWith" text="Waived">
      <formula>LEFT(E43,LEN("Waived"))="Waived"</formula>
    </cfRule>
    <cfRule type="beginsWith" dxfId="2219" priority="680" stopIfTrue="1" operator="beginsWith" text="Pre-Passed">
      <formula>LEFT(E43,LEN("Pre-Passed"))="Pre-Passed"</formula>
    </cfRule>
    <cfRule type="beginsWith" dxfId="2218" priority="681" stopIfTrue="1" operator="beginsWith" text="Completed">
      <formula>LEFT(E43,LEN("Completed"))="Completed"</formula>
    </cfRule>
    <cfRule type="beginsWith" dxfId="2217" priority="682" stopIfTrue="1" operator="beginsWith" text="Partial">
      <formula>LEFT(E43,LEN("Partial"))="Partial"</formula>
    </cfRule>
    <cfRule type="beginsWith" dxfId="2216" priority="683" stopIfTrue="1" operator="beginsWith" text="Missing">
      <formula>LEFT(E43,LEN("Missing"))="Missing"</formula>
    </cfRule>
    <cfRule type="beginsWith" dxfId="2215" priority="684" stopIfTrue="1" operator="beginsWith" text="Untested">
      <formula>LEFT(E43,LEN("Untested"))="Untested"</formula>
    </cfRule>
    <cfRule type="notContainsBlanks" dxfId="2214" priority="685" stopIfTrue="1">
      <formula>LEN(TRIM(E43))&gt;0</formula>
    </cfRule>
  </conditionalFormatting>
  <conditionalFormatting sqref="A27 A30 A33">
    <cfRule type="beginsWith" dxfId="2213" priority="578" stopIfTrue="1" operator="beginsWith" text="Exceptional">
      <formula>LEFT(A27,LEN("Exceptional"))="Exceptional"</formula>
    </cfRule>
    <cfRule type="beginsWith" dxfId="2212" priority="579" stopIfTrue="1" operator="beginsWith" text="Professional">
      <formula>LEFT(A27,LEN("Professional"))="Professional"</formula>
    </cfRule>
    <cfRule type="beginsWith" dxfId="2211" priority="580" stopIfTrue="1" operator="beginsWith" text="Advanced">
      <formula>LEFT(A27,LEN("Advanced"))="Advanced"</formula>
    </cfRule>
    <cfRule type="beginsWith" dxfId="2210" priority="581" stopIfTrue="1" operator="beginsWith" text="Intermediate">
      <formula>LEFT(A27,LEN("Intermediate"))="Intermediate"</formula>
    </cfRule>
    <cfRule type="beginsWith" dxfId="2209" priority="582" stopIfTrue="1" operator="beginsWith" text="Basic">
      <formula>LEFT(A27,LEN("Basic"))="Basic"</formula>
    </cfRule>
    <cfRule type="beginsWith" dxfId="2208" priority="583" stopIfTrue="1" operator="beginsWith" text="Required">
      <formula>LEFT(A27,LEN("Required"))="Required"</formula>
    </cfRule>
    <cfRule type="notContainsBlanks" dxfId="2207" priority="584" stopIfTrue="1">
      <formula>LEN(TRIM(A27))&gt;0</formula>
    </cfRule>
  </conditionalFormatting>
  <conditionalFormatting sqref="A25">
    <cfRule type="beginsWith" dxfId="2206" priority="548" stopIfTrue="1" operator="beginsWith" text="Exceptional">
      <formula>LEFT(A25,LEN("Exceptional"))="Exceptional"</formula>
    </cfRule>
    <cfRule type="beginsWith" dxfId="2205" priority="549" stopIfTrue="1" operator="beginsWith" text="Professional">
      <formula>LEFT(A25,LEN("Professional"))="Professional"</formula>
    </cfRule>
    <cfRule type="beginsWith" dxfId="2204" priority="550" stopIfTrue="1" operator="beginsWith" text="Advanced">
      <formula>LEFT(A25,LEN("Advanced"))="Advanced"</formula>
    </cfRule>
    <cfRule type="beginsWith" dxfId="2203" priority="551" stopIfTrue="1" operator="beginsWith" text="Intermediate">
      <formula>LEFT(A25,LEN("Intermediate"))="Intermediate"</formula>
    </cfRule>
    <cfRule type="beginsWith" dxfId="2202" priority="552" stopIfTrue="1" operator="beginsWith" text="Basic">
      <formula>LEFT(A25,LEN("Basic"))="Basic"</formula>
    </cfRule>
    <cfRule type="beginsWith" dxfId="2201" priority="553" stopIfTrue="1" operator="beginsWith" text="Required">
      <formula>LEFT(A25,LEN("Required"))="Required"</formula>
    </cfRule>
    <cfRule type="notContainsBlanks" dxfId="2200" priority="554" stopIfTrue="1">
      <formula>LEN(TRIM(A25))&gt;0</formula>
    </cfRule>
  </conditionalFormatting>
  <conditionalFormatting sqref="F16">
    <cfRule type="beginsWith" dxfId="2199" priority="608" stopIfTrue="1" operator="beginsWith" text="Not Applicable">
      <formula>LEFT(F16,LEN("Not Applicable"))="Not Applicable"</formula>
    </cfRule>
    <cfRule type="beginsWith" dxfId="2198" priority="609" stopIfTrue="1" operator="beginsWith" text="Waived">
      <formula>LEFT(F16,LEN("Waived"))="Waived"</formula>
    </cfRule>
    <cfRule type="beginsWith" dxfId="2197" priority="610" stopIfTrue="1" operator="beginsWith" text="Pre-Passed">
      <formula>LEFT(F16,LEN("Pre-Passed"))="Pre-Passed"</formula>
    </cfRule>
    <cfRule type="beginsWith" dxfId="2196" priority="611" stopIfTrue="1" operator="beginsWith" text="Completed">
      <formula>LEFT(F16,LEN("Completed"))="Completed"</formula>
    </cfRule>
    <cfRule type="beginsWith" dxfId="2195" priority="612" stopIfTrue="1" operator="beginsWith" text="Partial">
      <formula>LEFT(F16,LEN("Partial"))="Partial"</formula>
    </cfRule>
    <cfRule type="beginsWith" dxfId="2194" priority="613" stopIfTrue="1" operator="beginsWith" text="Missing">
      <formula>LEFT(F16,LEN("Missing"))="Missing"</formula>
    </cfRule>
    <cfRule type="beginsWith" dxfId="2193" priority="614" stopIfTrue="1" operator="beginsWith" text="Untested">
      <formula>LEFT(F16,LEN("Untested"))="Untested"</formula>
    </cfRule>
    <cfRule type="notContainsBlanks" dxfId="2192" priority="615" stopIfTrue="1">
      <formula>LEN(TRIM(F16))&gt;0</formula>
    </cfRule>
  </conditionalFormatting>
  <conditionalFormatting sqref="A24">
    <cfRule type="beginsWith" dxfId="2191" priority="594" stopIfTrue="1" operator="beginsWith" text="Exceptional">
      <formula>LEFT(A24,LEN("Exceptional"))="Exceptional"</formula>
    </cfRule>
    <cfRule type="beginsWith" dxfId="2190" priority="595" stopIfTrue="1" operator="beginsWith" text="Professional">
      <formula>LEFT(A24,LEN("Professional"))="Professional"</formula>
    </cfRule>
    <cfRule type="beginsWith" dxfId="2189" priority="596" stopIfTrue="1" operator="beginsWith" text="Advanced">
      <formula>LEFT(A24,LEN("Advanced"))="Advanced"</formula>
    </cfRule>
    <cfRule type="beginsWith" dxfId="2188" priority="597" stopIfTrue="1" operator="beginsWith" text="Intermediate">
      <formula>LEFT(A24,LEN("Intermediate"))="Intermediate"</formula>
    </cfRule>
    <cfRule type="beginsWith" dxfId="2187" priority="598" stopIfTrue="1" operator="beginsWith" text="Basic">
      <formula>LEFT(A24,LEN("Basic"))="Basic"</formula>
    </cfRule>
    <cfRule type="beginsWith" dxfId="2186" priority="599" stopIfTrue="1" operator="beginsWith" text="Required">
      <formula>LEFT(A24,LEN("Required"))="Required"</formula>
    </cfRule>
    <cfRule type="notContainsBlanks" dxfId="2185" priority="600" stopIfTrue="1">
      <formula>LEN(TRIM(A24))&gt;0</formula>
    </cfRule>
  </conditionalFormatting>
  <conditionalFormatting sqref="F24">
    <cfRule type="beginsWith" dxfId="2184" priority="586" stopIfTrue="1" operator="beginsWith" text="Not Applicable">
      <formula>LEFT(F24,LEN("Not Applicable"))="Not Applicable"</formula>
    </cfRule>
    <cfRule type="beginsWith" dxfId="2183" priority="587" stopIfTrue="1" operator="beginsWith" text="Waived">
      <formula>LEFT(F24,LEN("Waived"))="Waived"</formula>
    </cfRule>
    <cfRule type="beginsWith" dxfId="2182" priority="588" stopIfTrue="1" operator="beginsWith" text="Pre-Passed">
      <formula>LEFT(F24,LEN("Pre-Passed"))="Pre-Passed"</formula>
    </cfRule>
    <cfRule type="beginsWith" dxfId="2181" priority="589" stopIfTrue="1" operator="beginsWith" text="Completed">
      <formula>LEFT(F24,LEN("Completed"))="Completed"</formula>
    </cfRule>
    <cfRule type="beginsWith" dxfId="2180" priority="590" stopIfTrue="1" operator="beginsWith" text="Partial">
      <formula>LEFT(F24,LEN("Partial"))="Partial"</formula>
    </cfRule>
    <cfRule type="beginsWith" dxfId="2179" priority="591" stopIfTrue="1" operator="beginsWith" text="Missing">
      <formula>LEFT(F24,LEN("Missing"))="Missing"</formula>
    </cfRule>
    <cfRule type="beginsWith" dxfId="2178" priority="592" stopIfTrue="1" operator="beginsWith" text="Untested">
      <formula>LEFT(F24,LEN("Untested"))="Untested"</formula>
    </cfRule>
    <cfRule type="notContainsBlanks" dxfId="2177" priority="593" stopIfTrue="1">
      <formula>LEN(TRIM(F24))&gt;0</formula>
    </cfRule>
  </conditionalFormatting>
  <conditionalFormatting sqref="E27">
    <cfRule type="beginsWith" dxfId="2176" priority="555" stopIfTrue="1" operator="beginsWith" text="Not Applicable">
      <formula>LEFT(E27,LEN("Not Applicable"))="Not Applicable"</formula>
    </cfRule>
    <cfRule type="beginsWith" dxfId="2175" priority="556" stopIfTrue="1" operator="beginsWith" text="Waived">
      <formula>LEFT(E27,LEN("Waived"))="Waived"</formula>
    </cfRule>
    <cfRule type="beginsWith" dxfId="2174" priority="557" stopIfTrue="1" operator="beginsWith" text="Pre-Passed">
      <formula>LEFT(E27,LEN("Pre-Passed"))="Pre-Passed"</formula>
    </cfRule>
    <cfRule type="beginsWith" dxfId="2173" priority="558" stopIfTrue="1" operator="beginsWith" text="Completed">
      <formula>LEFT(E27,LEN("Completed"))="Completed"</formula>
    </cfRule>
    <cfRule type="beginsWith" dxfId="2172" priority="559" stopIfTrue="1" operator="beginsWith" text="Partial">
      <formula>LEFT(E27,LEN("Partial"))="Partial"</formula>
    </cfRule>
    <cfRule type="beginsWith" dxfId="2171" priority="560" stopIfTrue="1" operator="beginsWith" text="Missing">
      <formula>LEFT(E27,LEN("Missing"))="Missing"</formula>
    </cfRule>
    <cfRule type="beginsWith" dxfId="2170" priority="561" stopIfTrue="1" operator="beginsWith" text="Untested">
      <formula>LEFT(E27,LEN("Untested"))="Untested"</formula>
    </cfRule>
    <cfRule type="notContainsBlanks" dxfId="2169" priority="562" stopIfTrue="1">
      <formula>LEN(TRIM(E27))&gt;0</formula>
    </cfRule>
  </conditionalFormatting>
  <conditionalFormatting sqref="E25">
    <cfRule type="beginsWith" dxfId="2168" priority="540" stopIfTrue="1" operator="beginsWith" text="Not Applicable">
      <formula>LEFT(E25,LEN("Not Applicable"))="Not Applicable"</formula>
    </cfRule>
    <cfRule type="beginsWith" dxfId="2167" priority="541" stopIfTrue="1" operator="beginsWith" text="Waived">
      <formula>LEFT(E25,LEN("Waived"))="Waived"</formula>
    </cfRule>
    <cfRule type="beginsWith" dxfId="2166" priority="542" stopIfTrue="1" operator="beginsWith" text="Pre-Passed">
      <formula>LEFT(E25,LEN("Pre-Passed"))="Pre-Passed"</formula>
    </cfRule>
    <cfRule type="beginsWith" dxfId="2165" priority="543" stopIfTrue="1" operator="beginsWith" text="Completed">
      <formula>LEFT(E25,LEN("Completed"))="Completed"</formula>
    </cfRule>
    <cfRule type="beginsWith" dxfId="2164" priority="544" stopIfTrue="1" operator="beginsWith" text="Partial">
      <formula>LEFT(E25,LEN("Partial"))="Partial"</formula>
    </cfRule>
    <cfRule type="beginsWith" dxfId="2163" priority="545" stopIfTrue="1" operator="beginsWith" text="Missing">
      <formula>LEFT(E25,LEN("Missing"))="Missing"</formula>
    </cfRule>
    <cfRule type="beginsWith" dxfId="2162" priority="546" stopIfTrue="1" operator="beginsWith" text="Untested">
      <formula>LEFT(E25,LEN("Untested"))="Untested"</formula>
    </cfRule>
    <cfRule type="notContainsBlanks" dxfId="2161" priority="547" stopIfTrue="1">
      <formula>LEN(TRIM(E25))&gt;0</formula>
    </cfRule>
  </conditionalFormatting>
  <conditionalFormatting sqref="E28:E37">
    <cfRule type="beginsWith" dxfId="2160" priority="532" stopIfTrue="1" operator="beginsWith" text="Not Applicable">
      <formula>LEFT(E28,LEN("Not Applicable"))="Not Applicable"</formula>
    </cfRule>
    <cfRule type="beginsWith" dxfId="2159" priority="533" stopIfTrue="1" operator="beginsWith" text="Waived">
      <formula>LEFT(E28,LEN("Waived"))="Waived"</formula>
    </cfRule>
    <cfRule type="beginsWith" dxfId="2158" priority="534" stopIfTrue="1" operator="beginsWith" text="Pre-Passed">
      <formula>LEFT(E28,LEN("Pre-Passed"))="Pre-Passed"</formula>
    </cfRule>
    <cfRule type="beginsWith" dxfId="2157" priority="535" stopIfTrue="1" operator="beginsWith" text="Completed">
      <formula>LEFT(E28,LEN("Completed"))="Completed"</formula>
    </cfRule>
    <cfRule type="beginsWith" dxfId="2156" priority="536" stopIfTrue="1" operator="beginsWith" text="Partial">
      <formula>LEFT(E28,LEN("Partial"))="Partial"</formula>
    </cfRule>
    <cfRule type="beginsWith" dxfId="2155" priority="537" stopIfTrue="1" operator="beginsWith" text="Missing">
      <formula>LEFT(E28,LEN("Missing"))="Missing"</formula>
    </cfRule>
    <cfRule type="beginsWith" dxfId="2154" priority="538" stopIfTrue="1" operator="beginsWith" text="Untested">
      <formula>LEFT(E28,LEN("Untested"))="Untested"</formula>
    </cfRule>
    <cfRule type="notContainsBlanks" dxfId="2153" priority="539" stopIfTrue="1">
      <formula>LEN(TRIM(E28))&gt;0</formula>
    </cfRule>
  </conditionalFormatting>
  <conditionalFormatting sqref="A37">
    <cfRule type="beginsWith" dxfId="2152" priority="417" stopIfTrue="1" operator="beginsWith" text="Exceptional">
      <formula>LEFT(A37,LEN("Exceptional"))="Exceptional"</formula>
    </cfRule>
    <cfRule type="beginsWith" dxfId="2151" priority="418" stopIfTrue="1" operator="beginsWith" text="Professional">
      <formula>LEFT(A37,LEN("Professional"))="Professional"</formula>
    </cfRule>
    <cfRule type="beginsWith" dxfId="2150" priority="419" stopIfTrue="1" operator="beginsWith" text="Advanced">
      <formula>LEFT(A37,LEN("Advanced"))="Advanced"</formula>
    </cfRule>
    <cfRule type="beginsWith" dxfId="2149" priority="420" stopIfTrue="1" operator="beginsWith" text="Intermediate">
      <formula>LEFT(A37,LEN("Intermediate"))="Intermediate"</formula>
    </cfRule>
    <cfRule type="beginsWith" dxfId="2148" priority="421" stopIfTrue="1" operator="beginsWith" text="Basic">
      <formula>LEFT(A37,LEN("Basic"))="Basic"</formula>
    </cfRule>
    <cfRule type="beginsWith" dxfId="2147" priority="422" stopIfTrue="1" operator="beginsWith" text="Required">
      <formula>LEFT(A37,LEN("Required"))="Required"</formula>
    </cfRule>
    <cfRule type="notContainsBlanks" dxfId="2146" priority="423" stopIfTrue="1">
      <formula>LEN(TRIM(A37))&gt;0</formula>
    </cfRule>
  </conditionalFormatting>
  <conditionalFormatting sqref="A29">
    <cfRule type="beginsWith" dxfId="2145" priority="524" stopIfTrue="1" operator="beginsWith" text="Exceptional">
      <formula>LEFT(A29,LEN("Exceptional"))="Exceptional"</formula>
    </cfRule>
    <cfRule type="beginsWith" dxfId="2144" priority="525" stopIfTrue="1" operator="beginsWith" text="Professional">
      <formula>LEFT(A29,LEN("Professional"))="Professional"</formula>
    </cfRule>
    <cfRule type="beginsWith" dxfId="2143" priority="526" stopIfTrue="1" operator="beginsWith" text="Advanced">
      <formula>LEFT(A29,LEN("Advanced"))="Advanced"</formula>
    </cfRule>
    <cfRule type="beginsWith" dxfId="2142" priority="527" stopIfTrue="1" operator="beginsWith" text="Intermediate">
      <formula>LEFT(A29,LEN("Intermediate"))="Intermediate"</formula>
    </cfRule>
    <cfRule type="beginsWith" dxfId="2141" priority="528" stopIfTrue="1" operator="beginsWith" text="Basic">
      <formula>LEFT(A29,LEN("Basic"))="Basic"</formula>
    </cfRule>
    <cfRule type="beginsWith" dxfId="2140" priority="529" stopIfTrue="1" operator="beginsWith" text="Required">
      <formula>LEFT(A29,LEN("Required"))="Required"</formula>
    </cfRule>
    <cfRule type="notContainsBlanks" dxfId="2139" priority="530" stopIfTrue="1">
      <formula>LEN(TRIM(A29))&gt;0</formula>
    </cfRule>
  </conditionalFormatting>
  <conditionalFormatting sqref="A26">
    <cfRule type="beginsWith" dxfId="2138" priority="510" stopIfTrue="1" operator="beginsWith" text="Exceptional">
      <formula>LEFT(A26,LEN("Exceptional"))="Exceptional"</formula>
    </cfRule>
    <cfRule type="beginsWith" dxfId="2137" priority="511" stopIfTrue="1" operator="beginsWith" text="Professional">
      <formula>LEFT(A26,LEN("Professional"))="Professional"</formula>
    </cfRule>
    <cfRule type="beginsWith" dxfId="2136" priority="512" stopIfTrue="1" operator="beginsWith" text="Advanced">
      <formula>LEFT(A26,LEN("Advanced"))="Advanced"</formula>
    </cfRule>
    <cfRule type="beginsWith" dxfId="2135" priority="513" stopIfTrue="1" operator="beginsWith" text="Intermediate">
      <formula>LEFT(A26,LEN("Intermediate"))="Intermediate"</formula>
    </cfRule>
    <cfRule type="beginsWith" dxfId="2134" priority="514" stopIfTrue="1" operator="beginsWith" text="Basic">
      <formula>LEFT(A26,LEN("Basic"))="Basic"</formula>
    </cfRule>
    <cfRule type="beginsWith" dxfId="2133" priority="515" stopIfTrue="1" operator="beginsWith" text="Required">
      <formula>LEFT(A26,LEN("Required"))="Required"</formula>
    </cfRule>
    <cfRule type="notContainsBlanks" dxfId="2132" priority="516" stopIfTrue="1">
      <formula>LEN(TRIM(A26))&gt;0</formula>
    </cfRule>
  </conditionalFormatting>
  <conditionalFormatting sqref="E26">
    <cfRule type="beginsWith" dxfId="2131" priority="502" stopIfTrue="1" operator="beginsWith" text="Not Applicable">
      <formula>LEFT(E26,LEN("Not Applicable"))="Not Applicable"</formula>
    </cfRule>
    <cfRule type="beginsWith" dxfId="2130" priority="503" stopIfTrue="1" operator="beginsWith" text="Waived">
      <formula>LEFT(E26,LEN("Waived"))="Waived"</formula>
    </cfRule>
    <cfRule type="beginsWith" dxfId="2129" priority="504" stopIfTrue="1" operator="beginsWith" text="Pre-Passed">
      <formula>LEFT(E26,LEN("Pre-Passed"))="Pre-Passed"</formula>
    </cfRule>
    <cfRule type="beginsWith" dxfId="2128" priority="505" stopIfTrue="1" operator="beginsWith" text="Completed">
      <formula>LEFT(E26,LEN("Completed"))="Completed"</formula>
    </cfRule>
    <cfRule type="beginsWith" dxfId="2127" priority="506" stopIfTrue="1" operator="beginsWith" text="Partial">
      <formula>LEFT(E26,LEN("Partial"))="Partial"</formula>
    </cfRule>
    <cfRule type="beginsWith" dxfId="2126" priority="507" stopIfTrue="1" operator="beginsWith" text="Missing">
      <formula>LEFT(E26,LEN("Missing"))="Missing"</formula>
    </cfRule>
    <cfRule type="beginsWith" dxfId="2125" priority="508" stopIfTrue="1" operator="beginsWith" text="Untested">
      <formula>LEFT(E26,LEN("Untested"))="Untested"</formula>
    </cfRule>
    <cfRule type="notContainsBlanks" dxfId="2124" priority="509" stopIfTrue="1">
      <formula>LEN(TRIM(E26))&gt;0</formula>
    </cfRule>
  </conditionalFormatting>
  <conditionalFormatting sqref="A36">
    <cfRule type="beginsWith" dxfId="2123" priority="424" stopIfTrue="1" operator="beginsWith" text="Exceptional">
      <formula>LEFT(A36,LEN("Exceptional"))="Exceptional"</formula>
    </cfRule>
    <cfRule type="beginsWith" dxfId="2122" priority="425" stopIfTrue="1" operator="beginsWith" text="Professional">
      <formula>LEFT(A36,LEN("Professional"))="Professional"</formula>
    </cfRule>
    <cfRule type="beginsWith" dxfId="2121" priority="426" stopIfTrue="1" operator="beginsWith" text="Advanced">
      <formula>LEFT(A36,LEN("Advanced"))="Advanced"</formula>
    </cfRule>
    <cfRule type="beginsWith" dxfId="2120" priority="427" stopIfTrue="1" operator="beginsWith" text="Intermediate">
      <formula>LEFT(A36,LEN("Intermediate"))="Intermediate"</formula>
    </cfRule>
    <cfRule type="beginsWith" dxfId="2119" priority="428" stopIfTrue="1" operator="beginsWith" text="Basic">
      <formula>LEFT(A36,LEN("Basic"))="Basic"</formula>
    </cfRule>
    <cfRule type="beginsWith" dxfId="2118" priority="429" stopIfTrue="1" operator="beginsWith" text="Required">
      <formula>LEFT(A36,LEN("Required"))="Required"</formula>
    </cfRule>
    <cfRule type="notContainsBlanks" dxfId="2117" priority="430" stopIfTrue="1">
      <formula>LEN(TRIM(A36))&gt;0</formula>
    </cfRule>
  </conditionalFormatting>
  <conditionalFormatting sqref="A26">
    <cfRule type="beginsWith" dxfId="2116" priority="487" stopIfTrue="1" operator="beginsWith" text="Exceptional">
      <formula>LEFT(A26,LEN("Exceptional"))="Exceptional"</formula>
    </cfRule>
    <cfRule type="beginsWith" dxfId="2115" priority="488" stopIfTrue="1" operator="beginsWith" text="Professional">
      <formula>LEFT(A26,LEN("Professional"))="Professional"</formula>
    </cfRule>
    <cfRule type="beginsWith" dxfId="2114" priority="489" stopIfTrue="1" operator="beginsWith" text="Advanced">
      <formula>LEFT(A26,LEN("Advanced"))="Advanced"</formula>
    </cfRule>
    <cfRule type="beginsWith" dxfId="2113" priority="490" stopIfTrue="1" operator="beginsWith" text="Intermediate">
      <formula>LEFT(A26,LEN("Intermediate"))="Intermediate"</formula>
    </cfRule>
    <cfRule type="beginsWith" dxfId="2112" priority="491" stopIfTrue="1" operator="beginsWith" text="Basic">
      <formula>LEFT(A26,LEN("Basic"))="Basic"</formula>
    </cfRule>
    <cfRule type="beginsWith" dxfId="2111" priority="492" stopIfTrue="1" operator="beginsWith" text="Required">
      <formula>LEFT(A26,LEN("Required"))="Required"</formula>
    </cfRule>
    <cfRule type="notContainsBlanks" dxfId="2110" priority="493" stopIfTrue="1">
      <formula>LEN(TRIM(A26))&gt;0</formula>
    </cfRule>
  </conditionalFormatting>
  <conditionalFormatting sqref="A27">
    <cfRule type="beginsWith" dxfId="2109" priority="480" stopIfTrue="1" operator="beginsWith" text="Exceptional">
      <formula>LEFT(A27,LEN("Exceptional"))="Exceptional"</formula>
    </cfRule>
    <cfRule type="beginsWith" dxfId="2108" priority="481" stopIfTrue="1" operator="beginsWith" text="Professional">
      <formula>LEFT(A27,LEN("Professional"))="Professional"</formula>
    </cfRule>
    <cfRule type="beginsWith" dxfId="2107" priority="482" stopIfTrue="1" operator="beginsWith" text="Advanced">
      <formula>LEFT(A27,LEN("Advanced"))="Advanced"</formula>
    </cfRule>
    <cfRule type="beginsWith" dxfId="2106" priority="483" stopIfTrue="1" operator="beginsWith" text="Intermediate">
      <formula>LEFT(A27,LEN("Intermediate"))="Intermediate"</formula>
    </cfRule>
    <cfRule type="beginsWith" dxfId="2105" priority="484" stopIfTrue="1" operator="beginsWith" text="Basic">
      <formula>LEFT(A27,LEN("Basic"))="Basic"</formula>
    </cfRule>
    <cfRule type="beginsWith" dxfId="2104" priority="485" stopIfTrue="1" operator="beginsWith" text="Required">
      <formula>LEFT(A27,LEN("Required"))="Required"</formula>
    </cfRule>
    <cfRule type="notContainsBlanks" dxfId="2103" priority="486" stopIfTrue="1">
      <formula>LEN(TRIM(A27))&gt;0</formula>
    </cfRule>
  </conditionalFormatting>
  <conditionalFormatting sqref="A25">
    <cfRule type="beginsWith" dxfId="2102" priority="473" stopIfTrue="1" operator="beginsWith" text="Exceptional">
      <formula>LEFT(A25,LEN("Exceptional"))="Exceptional"</formula>
    </cfRule>
    <cfRule type="beginsWith" dxfId="2101" priority="474" stopIfTrue="1" operator="beginsWith" text="Professional">
      <formula>LEFT(A25,LEN("Professional"))="Professional"</formula>
    </cfRule>
    <cfRule type="beginsWith" dxfId="2100" priority="475" stopIfTrue="1" operator="beginsWith" text="Advanced">
      <formula>LEFT(A25,LEN("Advanced"))="Advanced"</formula>
    </cfRule>
    <cfRule type="beginsWith" dxfId="2099" priority="476" stopIfTrue="1" operator="beginsWith" text="Intermediate">
      <formula>LEFT(A25,LEN("Intermediate"))="Intermediate"</formula>
    </cfRule>
    <cfRule type="beginsWith" dxfId="2098" priority="477" stopIfTrue="1" operator="beginsWith" text="Basic">
      <formula>LEFT(A25,LEN("Basic"))="Basic"</formula>
    </cfRule>
    <cfRule type="beginsWith" dxfId="2097" priority="478" stopIfTrue="1" operator="beginsWith" text="Required">
      <formula>LEFT(A25,LEN("Required"))="Required"</formula>
    </cfRule>
    <cfRule type="notContainsBlanks" dxfId="2096" priority="479" stopIfTrue="1">
      <formula>LEN(TRIM(A25))&gt;0</formula>
    </cfRule>
  </conditionalFormatting>
  <conditionalFormatting sqref="A28">
    <cfRule type="beginsWith" dxfId="2095" priority="466" stopIfTrue="1" operator="beginsWith" text="Exceptional">
      <formula>LEFT(A28,LEN("Exceptional"))="Exceptional"</formula>
    </cfRule>
    <cfRule type="beginsWith" dxfId="2094" priority="467" stopIfTrue="1" operator="beginsWith" text="Professional">
      <formula>LEFT(A28,LEN("Professional"))="Professional"</formula>
    </cfRule>
    <cfRule type="beginsWith" dxfId="2093" priority="468" stopIfTrue="1" operator="beginsWith" text="Advanced">
      <formula>LEFT(A28,LEN("Advanced"))="Advanced"</formula>
    </cfRule>
    <cfRule type="beginsWith" dxfId="2092" priority="469" stopIfTrue="1" operator="beginsWith" text="Intermediate">
      <formula>LEFT(A28,LEN("Intermediate"))="Intermediate"</formula>
    </cfRule>
    <cfRule type="beginsWith" dxfId="2091" priority="470" stopIfTrue="1" operator="beginsWith" text="Basic">
      <formula>LEFT(A28,LEN("Basic"))="Basic"</formula>
    </cfRule>
    <cfRule type="beginsWith" dxfId="2090" priority="471" stopIfTrue="1" operator="beginsWith" text="Required">
      <formula>LEFT(A28,LEN("Required"))="Required"</formula>
    </cfRule>
    <cfRule type="notContainsBlanks" dxfId="2089" priority="472" stopIfTrue="1">
      <formula>LEN(TRIM(A28))&gt;0</formula>
    </cfRule>
  </conditionalFormatting>
  <conditionalFormatting sqref="A34:A35">
    <cfRule type="beginsWith" dxfId="2088" priority="459" stopIfTrue="1" operator="beginsWith" text="Exceptional">
      <formula>LEFT(A34,LEN("Exceptional"))="Exceptional"</formula>
    </cfRule>
    <cfRule type="beginsWith" dxfId="2087" priority="460" stopIfTrue="1" operator="beginsWith" text="Professional">
      <formula>LEFT(A34,LEN("Professional"))="Professional"</formula>
    </cfRule>
    <cfRule type="beginsWith" dxfId="2086" priority="461" stopIfTrue="1" operator="beginsWith" text="Advanced">
      <formula>LEFT(A34,LEN("Advanced"))="Advanced"</formula>
    </cfRule>
    <cfRule type="beginsWith" dxfId="2085" priority="462" stopIfTrue="1" operator="beginsWith" text="Intermediate">
      <formula>LEFT(A34,LEN("Intermediate"))="Intermediate"</formula>
    </cfRule>
    <cfRule type="beginsWith" dxfId="2084" priority="463" stopIfTrue="1" operator="beginsWith" text="Basic">
      <formula>LEFT(A34,LEN("Basic"))="Basic"</formula>
    </cfRule>
    <cfRule type="beginsWith" dxfId="2083" priority="464" stopIfTrue="1" operator="beginsWith" text="Required">
      <formula>LEFT(A34,LEN("Required"))="Required"</formula>
    </cfRule>
    <cfRule type="notContainsBlanks" dxfId="2082" priority="465" stopIfTrue="1">
      <formula>LEN(TRIM(A34))&gt;0</formula>
    </cfRule>
  </conditionalFormatting>
  <conditionalFormatting sqref="A33">
    <cfRule type="beginsWith" dxfId="2081" priority="452" stopIfTrue="1" operator="beginsWith" text="Exceptional">
      <formula>LEFT(A33,LEN("Exceptional"))="Exceptional"</formula>
    </cfRule>
    <cfRule type="beginsWith" dxfId="2080" priority="453" stopIfTrue="1" operator="beginsWith" text="Professional">
      <formula>LEFT(A33,LEN("Professional"))="Professional"</formula>
    </cfRule>
    <cfRule type="beginsWith" dxfId="2079" priority="454" stopIfTrue="1" operator="beginsWith" text="Advanced">
      <formula>LEFT(A33,LEN("Advanced"))="Advanced"</formula>
    </cfRule>
    <cfRule type="beginsWith" dxfId="2078" priority="455" stopIfTrue="1" operator="beginsWith" text="Intermediate">
      <formula>LEFT(A33,LEN("Intermediate"))="Intermediate"</formula>
    </cfRule>
    <cfRule type="beginsWith" dxfId="2077" priority="456" stopIfTrue="1" operator="beginsWith" text="Basic">
      <formula>LEFT(A33,LEN("Basic"))="Basic"</formula>
    </cfRule>
    <cfRule type="beginsWith" dxfId="2076" priority="457" stopIfTrue="1" operator="beginsWith" text="Required">
      <formula>LEFT(A33,LEN("Required"))="Required"</formula>
    </cfRule>
    <cfRule type="notContainsBlanks" dxfId="2075" priority="458" stopIfTrue="1">
      <formula>LEN(TRIM(A33))&gt;0</formula>
    </cfRule>
  </conditionalFormatting>
  <conditionalFormatting sqref="A32">
    <cfRule type="beginsWith" dxfId="2074" priority="445" stopIfTrue="1" operator="beginsWith" text="Exceptional">
      <formula>LEFT(A32,LEN("Exceptional"))="Exceptional"</formula>
    </cfRule>
    <cfRule type="beginsWith" dxfId="2073" priority="446" stopIfTrue="1" operator="beginsWith" text="Professional">
      <formula>LEFT(A32,LEN("Professional"))="Professional"</formula>
    </cfRule>
    <cfRule type="beginsWith" dxfId="2072" priority="447" stopIfTrue="1" operator="beginsWith" text="Advanced">
      <formula>LEFT(A32,LEN("Advanced"))="Advanced"</formula>
    </cfRule>
    <cfRule type="beginsWith" dxfId="2071" priority="448" stopIfTrue="1" operator="beginsWith" text="Intermediate">
      <formula>LEFT(A32,LEN("Intermediate"))="Intermediate"</formula>
    </cfRule>
    <cfRule type="beginsWith" dxfId="2070" priority="449" stopIfTrue="1" operator="beginsWith" text="Basic">
      <formula>LEFT(A32,LEN("Basic"))="Basic"</formula>
    </cfRule>
    <cfRule type="beginsWith" dxfId="2069" priority="450" stopIfTrue="1" operator="beginsWith" text="Required">
      <formula>LEFT(A32,LEN("Required"))="Required"</formula>
    </cfRule>
    <cfRule type="notContainsBlanks" dxfId="2068" priority="451" stopIfTrue="1">
      <formula>LEN(TRIM(A32))&gt;0</formula>
    </cfRule>
  </conditionalFormatting>
  <conditionalFormatting sqref="A31">
    <cfRule type="beginsWith" dxfId="2067" priority="438" stopIfTrue="1" operator="beginsWith" text="Exceptional">
      <formula>LEFT(A31,LEN("Exceptional"))="Exceptional"</formula>
    </cfRule>
    <cfRule type="beginsWith" dxfId="2066" priority="439" stopIfTrue="1" operator="beginsWith" text="Professional">
      <formula>LEFT(A31,LEN("Professional"))="Professional"</formula>
    </cfRule>
    <cfRule type="beginsWith" dxfId="2065" priority="440" stopIfTrue="1" operator="beginsWith" text="Advanced">
      <formula>LEFT(A31,LEN("Advanced"))="Advanced"</formula>
    </cfRule>
    <cfRule type="beginsWith" dxfId="2064" priority="441" stopIfTrue="1" operator="beginsWith" text="Intermediate">
      <formula>LEFT(A31,LEN("Intermediate"))="Intermediate"</formula>
    </cfRule>
    <cfRule type="beginsWith" dxfId="2063" priority="442" stopIfTrue="1" operator="beginsWith" text="Basic">
      <formula>LEFT(A31,LEN("Basic"))="Basic"</formula>
    </cfRule>
    <cfRule type="beginsWith" dxfId="2062" priority="443" stopIfTrue="1" operator="beginsWith" text="Required">
      <formula>LEFT(A31,LEN("Required"))="Required"</formula>
    </cfRule>
    <cfRule type="notContainsBlanks" dxfId="2061" priority="444" stopIfTrue="1">
      <formula>LEN(TRIM(A31))&gt;0</formula>
    </cfRule>
  </conditionalFormatting>
  <conditionalFormatting sqref="A36">
    <cfRule type="beginsWith" dxfId="2060" priority="431" stopIfTrue="1" operator="beginsWith" text="Exceptional">
      <formula>LEFT(A36,LEN("Exceptional"))="Exceptional"</formula>
    </cfRule>
    <cfRule type="beginsWith" dxfId="2059" priority="432" stopIfTrue="1" operator="beginsWith" text="Professional">
      <formula>LEFT(A36,LEN("Professional"))="Professional"</formula>
    </cfRule>
    <cfRule type="beginsWith" dxfId="2058" priority="433" stopIfTrue="1" operator="beginsWith" text="Advanced">
      <formula>LEFT(A36,LEN("Advanced"))="Advanced"</formula>
    </cfRule>
    <cfRule type="beginsWith" dxfId="2057" priority="434" stopIfTrue="1" operator="beginsWith" text="Intermediate">
      <formula>LEFT(A36,LEN("Intermediate"))="Intermediate"</formula>
    </cfRule>
    <cfRule type="beginsWith" dxfId="2056" priority="435" stopIfTrue="1" operator="beginsWith" text="Basic">
      <formula>LEFT(A36,LEN("Basic"))="Basic"</formula>
    </cfRule>
    <cfRule type="beginsWith" dxfId="2055" priority="436" stopIfTrue="1" operator="beginsWith" text="Required">
      <formula>LEFT(A36,LEN("Required"))="Required"</formula>
    </cfRule>
    <cfRule type="notContainsBlanks" dxfId="2054" priority="437" stopIfTrue="1">
      <formula>LEN(TRIM(A36))&gt;0</formula>
    </cfRule>
  </conditionalFormatting>
  <conditionalFormatting sqref="A37">
    <cfRule type="beginsWith" dxfId="2053" priority="410" stopIfTrue="1" operator="beginsWith" text="Exceptional">
      <formula>LEFT(A37,LEN("Exceptional"))="Exceptional"</formula>
    </cfRule>
    <cfRule type="beginsWith" dxfId="2052" priority="411" stopIfTrue="1" operator="beginsWith" text="Professional">
      <formula>LEFT(A37,LEN("Professional"))="Professional"</formula>
    </cfRule>
    <cfRule type="beginsWith" dxfId="2051" priority="412" stopIfTrue="1" operator="beginsWith" text="Advanced">
      <formula>LEFT(A37,LEN("Advanced"))="Advanced"</formula>
    </cfRule>
    <cfRule type="beginsWith" dxfId="2050" priority="413" stopIfTrue="1" operator="beginsWith" text="Intermediate">
      <formula>LEFT(A37,LEN("Intermediate"))="Intermediate"</formula>
    </cfRule>
    <cfRule type="beginsWith" dxfId="2049" priority="414" stopIfTrue="1" operator="beginsWith" text="Basic">
      <formula>LEFT(A37,LEN("Basic"))="Basic"</formula>
    </cfRule>
    <cfRule type="beginsWith" dxfId="2048" priority="415" stopIfTrue="1" operator="beginsWith" text="Required">
      <formula>LEFT(A37,LEN("Required"))="Required"</formula>
    </cfRule>
    <cfRule type="notContainsBlanks" dxfId="2047" priority="416" stopIfTrue="1">
      <formula>LEN(TRIM(A37))&gt;0</formula>
    </cfRule>
  </conditionalFormatting>
  <conditionalFormatting sqref="E38">
    <cfRule type="beginsWith" dxfId="2046" priority="351" stopIfTrue="1" operator="beginsWith" text="Not Applicable">
      <formula>LEFT(E38,LEN("Not Applicable"))="Not Applicable"</formula>
    </cfRule>
    <cfRule type="beginsWith" dxfId="2045" priority="352" stopIfTrue="1" operator="beginsWith" text="Waived">
      <formula>LEFT(E38,LEN("Waived"))="Waived"</formula>
    </cfRule>
    <cfRule type="beginsWith" dxfId="2044" priority="353" stopIfTrue="1" operator="beginsWith" text="Pre-Passed">
      <formula>LEFT(E38,LEN("Pre-Passed"))="Pre-Passed"</formula>
    </cfRule>
    <cfRule type="beginsWith" dxfId="2043" priority="354" stopIfTrue="1" operator="beginsWith" text="Completed">
      <formula>LEFT(E38,LEN("Completed"))="Completed"</formula>
    </cfRule>
    <cfRule type="beginsWith" dxfId="2042" priority="355" stopIfTrue="1" operator="beginsWith" text="Partial">
      <formula>LEFT(E38,LEN("Partial"))="Partial"</formula>
    </cfRule>
    <cfRule type="beginsWith" dxfId="2041" priority="356" stopIfTrue="1" operator="beginsWith" text="Missing">
      <formula>LEFT(E38,LEN("Missing"))="Missing"</formula>
    </cfRule>
    <cfRule type="beginsWith" dxfId="2040" priority="357" stopIfTrue="1" operator="beginsWith" text="Untested">
      <formula>LEFT(E38,LEN("Untested"))="Untested"</formula>
    </cfRule>
    <cfRule type="notContainsBlanks" dxfId="2039" priority="358" stopIfTrue="1">
      <formula>LEN(TRIM(E38))&gt;0</formula>
    </cfRule>
  </conditionalFormatting>
  <conditionalFormatting sqref="A38">
    <cfRule type="beginsWith" dxfId="2038" priority="337" stopIfTrue="1" operator="beginsWith" text="Exceptional">
      <formula>LEFT(A38,LEN("Exceptional"))="Exceptional"</formula>
    </cfRule>
    <cfRule type="beginsWith" dxfId="2037" priority="338" stopIfTrue="1" operator="beginsWith" text="Professional">
      <formula>LEFT(A38,LEN("Professional"))="Professional"</formula>
    </cfRule>
    <cfRule type="beginsWith" dxfId="2036" priority="339" stopIfTrue="1" operator="beginsWith" text="Advanced">
      <formula>LEFT(A38,LEN("Advanced"))="Advanced"</formula>
    </cfRule>
    <cfRule type="beginsWith" dxfId="2035" priority="340" stopIfTrue="1" operator="beginsWith" text="Intermediate">
      <formula>LEFT(A38,LEN("Intermediate"))="Intermediate"</formula>
    </cfRule>
    <cfRule type="beginsWith" dxfId="2034" priority="341" stopIfTrue="1" operator="beginsWith" text="Basic">
      <formula>LEFT(A38,LEN("Basic"))="Basic"</formula>
    </cfRule>
    <cfRule type="beginsWith" dxfId="2033" priority="342" stopIfTrue="1" operator="beginsWith" text="Required">
      <formula>LEFT(A38,LEN("Required"))="Required"</formula>
    </cfRule>
    <cfRule type="notContainsBlanks" dxfId="2032" priority="343" stopIfTrue="1">
      <formula>LEN(TRIM(A38))&gt;0</formula>
    </cfRule>
  </conditionalFormatting>
  <conditionalFormatting sqref="A43">
    <cfRule type="beginsWith" dxfId="2031" priority="330" stopIfTrue="1" operator="beginsWith" text="Exceptional">
      <formula>LEFT(A43,LEN("Exceptional"))="Exceptional"</formula>
    </cfRule>
    <cfRule type="beginsWith" dxfId="2030" priority="331" stopIfTrue="1" operator="beginsWith" text="Professional">
      <formula>LEFT(A43,LEN("Professional"))="Professional"</formula>
    </cfRule>
    <cfRule type="beginsWith" dxfId="2029" priority="332" stopIfTrue="1" operator="beginsWith" text="Advanced">
      <formula>LEFT(A43,LEN("Advanced"))="Advanced"</formula>
    </cfRule>
    <cfRule type="beginsWith" dxfId="2028" priority="333" stopIfTrue="1" operator="beginsWith" text="Intermediate">
      <formula>LEFT(A43,LEN("Intermediate"))="Intermediate"</formula>
    </cfRule>
    <cfRule type="beginsWith" dxfId="2027" priority="334" stopIfTrue="1" operator="beginsWith" text="Basic">
      <formula>LEFT(A43,LEN("Basic"))="Basic"</formula>
    </cfRule>
    <cfRule type="beginsWith" dxfId="2026" priority="335" stopIfTrue="1" operator="beginsWith" text="Required">
      <formula>LEFT(A43,LEN("Required"))="Required"</formula>
    </cfRule>
    <cfRule type="notContainsBlanks" dxfId="2025" priority="336" stopIfTrue="1">
      <formula>LEN(TRIM(A43))&gt;0</formula>
    </cfRule>
  </conditionalFormatting>
  <conditionalFormatting sqref="E50">
    <cfRule type="beginsWith" dxfId="2024" priority="306" stopIfTrue="1" operator="beginsWith" text="Not Applicable">
      <formula>LEFT(E50,LEN("Not Applicable"))="Not Applicable"</formula>
    </cfRule>
    <cfRule type="beginsWith" dxfId="2023" priority="307" stopIfTrue="1" operator="beginsWith" text="Waived">
      <formula>LEFT(E50,LEN("Waived"))="Waived"</formula>
    </cfRule>
    <cfRule type="beginsWith" dxfId="2022" priority="308" stopIfTrue="1" operator="beginsWith" text="Pre-Passed">
      <formula>LEFT(E50,LEN("Pre-Passed"))="Pre-Passed"</formula>
    </cfRule>
    <cfRule type="beginsWith" dxfId="2021" priority="309" stopIfTrue="1" operator="beginsWith" text="Completed">
      <formula>LEFT(E50,LEN("Completed"))="Completed"</formula>
    </cfRule>
    <cfRule type="beginsWith" dxfId="2020" priority="310" stopIfTrue="1" operator="beginsWith" text="Partial">
      <formula>LEFT(E50,LEN("Partial"))="Partial"</formula>
    </cfRule>
    <cfRule type="beginsWith" dxfId="2019" priority="311" stopIfTrue="1" operator="beginsWith" text="Missing">
      <formula>LEFT(E50,LEN("Missing"))="Missing"</formula>
    </cfRule>
    <cfRule type="beginsWith" dxfId="2018" priority="312" stopIfTrue="1" operator="beginsWith" text="Untested">
      <formula>LEFT(E50,LEN("Untested"))="Untested"</formula>
    </cfRule>
    <cfRule type="notContainsBlanks" dxfId="2017" priority="313" stopIfTrue="1">
      <formula>LEN(TRIM(E50))&gt;0</formula>
    </cfRule>
  </conditionalFormatting>
  <conditionalFormatting sqref="A52:A55">
    <cfRule type="beginsWith" dxfId="2016" priority="299" stopIfTrue="1" operator="beginsWith" text="Exceptional">
      <formula>LEFT(A52,LEN("Exceptional"))="Exceptional"</formula>
    </cfRule>
    <cfRule type="beginsWith" dxfId="2015" priority="300" stopIfTrue="1" operator="beginsWith" text="Professional">
      <formula>LEFT(A52,LEN("Professional"))="Professional"</formula>
    </cfRule>
    <cfRule type="beginsWith" dxfId="2014" priority="301" stopIfTrue="1" operator="beginsWith" text="Advanced">
      <formula>LEFT(A52,LEN("Advanced"))="Advanced"</formula>
    </cfRule>
    <cfRule type="beginsWith" dxfId="2013" priority="302" stopIfTrue="1" operator="beginsWith" text="Intermediate">
      <formula>LEFT(A52,LEN("Intermediate"))="Intermediate"</formula>
    </cfRule>
    <cfRule type="beginsWith" dxfId="2012" priority="303" stopIfTrue="1" operator="beginsWith" text="Basic">
      <formula>LEFT(A52,LEN("Basic"))="Basic"</formula>
    </cfRule>
    <cfRule type="beginsWith" dxfId="2011" priority="304" stopIfTrue="1" operator="beginsWith" text="Required">
      <formula>LEFT(A52,LEN("Required"))="Required"</formula>
    </cfRule>
    <cfRule type="notContainsBlanks" dxfId="2010" priority="305" stopIfTrue="1">
      <formula>LEN(TRIM(A52))&gt;0</formula>
    </cfRule>
  </conditionalFormatting>
  <conditionalFormatting sqref="A50">
    <cfRule type="beginsWith" dxfId="2009" priority="292" stopIfTrue="1" operator="beginsWith" text="Exceptional">
      <formula>LEFT(A50,LEN("Exceptional"))="Exceptional"</formula>
    </cfRule>
    <cfRule type="beginsWith" dxfId="2008" priority="293" stopIfTrue="1" operator="beginsWith" text="Professional">
      <formula>LEFT(A50,LEN("Professional"))="Professional"</formula>
    </cfRule>
    <cfRule type="beginsWith" dxfId="2007" priority="294" stopIfTrue="1" operator="beginsWith" text="Advanced">
      <formula>LEFT(A50,LEN("Advanced"))="Advanced"</formula>
    </cfRule>
    <cfRule type="beginsWith" dxfId="2006" priority="295" stopIfTrue="1" operator="beginsWith" text="Intermediate">
      <formula>LEFT(A50,LEN("Intermediate"))="Intermediate"</formula>
    </cfRule>
    <cfRule type="beginsWith" dxfId="2005" priority="296" stopIfTrue="1" operator="beginsWith" text="Basic">
      <formula>LEFT(A50,LEN("Basic"))="Basic"</formula>
    </cfRule>
    <cfRule type="beginsWith" dxfId="2004" priority="297" stopIfTrue="1" operator="beginsWith" text="Required">
      <formula>LEFT(A50,LEN("Required"))="Required"</formula>
    </cfRule>
    <cfRule type="notContainsBlanks" dxfId="2003" priority="298" stopIfTrue="1">
      <formula>LEN(TRIM(A50))&gt;0</formula>
    </cfRule>
  </conditionalFormatting>
  <conditionalFormatting sqref="A12">
    <cfRule type="beginsWith" dxfId="2002" priority="139" stopIfTrue="1" operator="beginsWith" text="Exceptional">
      <formula>LEFT(A12,LEN("Exceptional"))="Exceptional"</formula>
    </cfRule>
    <cfRule type="beginsWith" dxfId="2001" priority="140" stopIfTrue="1" operator="beginsWith" text="Professional">
      <formula>LEFT(A12,LEN("Professional"))="Professional"</formula>
    </cfRule>
    <cfRule type="beginsWith" dxfId="2000" priority="141" stopIfTrue="1" operator="beginsWith" text="Advanced">
      <formula>LEFT(A12,LEN("Advanced"))="Advanced"</formula>
    </cfRule>
    <cfRule type="beginsWith" dxfId="1999" priority="142" stopIfTrue="1" operator="beginsWith" text="Intermediate">
      <formula>LEFT(A12,LEN("Intermediate"))="Intermediate"</formula>
    </cfRule>
    <cfRule type="beginsWith" dxfId="1998" priority="143" stopIfTrue="1" operator="beginsWith" text="Basic">
      <formula>LEFT(A12,LEN("Basic"))="Basic"</formula>
    </cfRule>
    <cfRule type="beginsWith" dxfId="1997" priority="144" stopIfTrue="1" operator="beginsWith" text="Required">
      <formula>LEFT(A12,LEN("Required"))="Required"</formula>
    </cfRule>
    <cfRule type="notContainsBlanks" dxfId="1996" priority="145" stopIfTrue="1">
      <formula>LEN(TRIM(A12))&gt;0</formula>
    </cfRule>
  </conditionalFormatting>
  <conditionalFormatting sqref="A15">
    <cfRule type="beginsWith" dxfId="1995" priority="160" stopIfTrue="1" operator="beginsWith" text="Exceptional">
      <formula>LEFT(A15,LEN("Exceptional"))="Exceptional"</formula>
    </cfRule>
    <cfRule type="beginsWith" dxfId="1994" priority="161" stopIfTrue="1" operator="beginsWith" text="Professional">
      <formula>LEFT(A15,LEN("Professional"))="Professional"</formula>
    </cfRule>
    <cfRule type="beginsWith" dxfId="1993" priority="162" stopIfTrue="1" operator="beginsWith" text="Advanced">
      <formula>LEFT(A15,LEN("Advanced"))="Advanced"</formula>
    </cfRule>
    <cfRule type="beginsWith" dxfId="1992" priority="163" stopIfTrue="1" operator="beginsWith" text="Intermediate">
      <formula>LEFT(A15,LEN("Intermediate"))="Intermediate"</formula>
    </cfRule>
    <cfRule type="beginsWith" dxfId="1991" priority="164" stopIfTrue="1" operator="beginsWith" text="Basic">
      <formula>LEFT(A15,LEN("Basic"))="Basic"</formula>
    </cfRule>
    <cfRule type="beginsWith" dxfId="1990" priority="165" stopIfTrue="1" operator="beginsWith" text="Required">
      <formula>LEFT(A15,LEN("Required"))="Required"</formula>
    </cfRule>
    <cfRule type="notContainsBlanks" dxfId="1989" priority="166" stopIfTrue="1">
      <formula>LEN(TRIM(A15))&gt;0</formula>
    </cfRule>
  </conditionalFormatting>
  <conditionalFormatting sqref="F38">
    <cfRule type="beginsWith" dxfId="1988" priority="223" stopIfTrue="1" operator="beginsWith" text="Not Applicable">
      <formula>LEFT(F38,LEN("Not Applicable"))="Not Applicable"</formula>
    </cfRule>
    <cfRule type="beginsWith" dxfId="1987" priority="224" stopIfTrue="1" operator="beginsWith" text="Waived">
      <formula>LEFT(F38,LEN("Waived"))="Waived"</formula>
    </cfRule>
    <cfRule type="beginsWith" dxfId="1986" priority="225" stopIfTrue="1" operator="beginsWith" text="Pre-Passed">
      <formula>LEFT(F38,LEN("Pre-Passed"))="Pre-Passed"</formula>
    </cfRule>
    <cfRule type="beginsWith" dxfId="1985" priority="226" stopIfTrue="1" operator="beginsWith" text="Completed">
      <formula>LEFT(F38,LEN("Completed"))="Completed"</formula>
    </cfRule>
    <cfRule type="beginsWith" dxfId="1984" priority="227" stopIfTrue="1" operator="beginsWith" text="Partial">
      <formula>LEFT(F38,LEN("Partial"))="Partial"</formula>
    </cfRule>
    <cfRule type="beginsWith" dxfId="1983" priority="228" stopIfTrue="1" operator="beginsWith" text="Missing">
      <formula>LEFT(F38,LEN("Missing"))="Missing"</formula>
    </cfRule>
    <cfRule type="beginsWith" dxfId="1982" priority="229" stopIfTrue="1" operator="beginsWith" text="Untested">
      <formula>LEFT(F38,LEN("Untested"))="Untested"</formula>
    </cfRule>
    <cfRule type="notContainsBlanks" dxfId="1981" priority="230" stopIfTrue="1">
      <formula>LEN(TRIM(F38))&gt;0</formula>
    </cfRule>
  </conditionalFormatting>
  <conditionalFormatting sqref="F43">
    <cfRule type="beginsWith" dxfId="1980" priority="215" stopIfTrue="1" operator="beginsWith" text="Not Applicable">
      <formula>LEFT(F43,LEN("Not Applicable"))="Not Applicable"</formula>
    </cfRule>
    <cfRule type="beginsWith" dxfId="1979" priority="216" stopIfTrue="1" operator="beginsWith" text="Waived">
      <formula>LEFT(F43,LEN("Waived"))="Waived"</formula>
    </cfRule>
    <cfRule type="beginsWith" dxfId="1978" priority="217" stopIfTrue="1" operator="beginsWith" text="Pre-Passed">
      <formula>LEFT(F43,LEN("Pre-Passed"))="Pre-Passed"</formula>
    </cfRule>
    <cfRule type="beginsWith" dxfId="1977" priority="218" stopIfTrue="1" operator="beginsWith" text="Completed">
      <formula>LEFT(F43,LEN("Completed"))="Completed"</formula>
    </cfRule>
    <cfRule type="beginsWith" dxfId="1976" priority="219" stopIfTrue="1" operator="beginsWith" text="Partial">
      <formula>LEFT(F43,LEN("Partial"))="Partial"</formula>
    </cfRule>
    <cfRule type="beginsWith" dxfId="1975" priority="220" stopIfTrue="1" operator="beginsWith" text="Missing">
      <formula>LEFT(F43,LEN("Missing"))="Missing"</formula>
    </cfRule>
    <cfRule type="beginsWith" dxfId="1974" priority="221" stopIfTrue="1" operator="beginsWith" text="Untested">
      <formula>LEFT(F43,LEN("Untested"))="Untested"</formula>
    </cfRule>
    <cfRule type="notContainsBlanks" dxfId="1973" priority="222" stopIfTrue="1">
      <formula>LEN(TRIM(F43))&gt;0</formula>
    </cfRule>
  </conditionalFormatting>
  <conditionalFormatting sqref="F50">
    <cfRule type="beginsWith" dxfId="1972" priority="199" stopIfTrue="1" operator="beginsWith" text="Not Applicable">
      <formula>LEFT(F50,LEN("Not Applicable"))="Not Applicable"</formula>
    </cfRule>
    <cfRule type="beginsWith" dxfId="1971" priority="200" stopIfTrue="1" operator="beginsWith" text="Waived">
      <formula>LEFT(F50,LEN("Waived"))="Waived"</formula>
    </cfRule>
    <cfRule type="beginsWith" dxfId="1970" priority="201" stopIfTrue="1" operator="beginsWith" text="Pre-Passed">
      <formula>LEFT(F50,LEN("Pre-Passed"))="Pre-Passed"</formula>
    </cfRule>
    <cfRule type="beginsWith" dxfId="1969" priority="202" stopIfTrue="1" operator="beginsWith" text="Completed">
      <formula>LEFT(F50,LEN("Completed"))="Completed"</formula>
    </cfRule>
    <cfRule type="beginsWith" dxfId="1968" priority="203" stopIfTrue="1" operator="beginsWith" text="Partial">
      <formula>LEFT(F50,LEN("Partial"))="Partial"</formula>
    </cfRule>
    <cfRule type="beginsWith" dxfId="1967" priority="204" stopIfTrue="1" operator="beginsWith" text="Missing">
      <formula>LEFT(F50,LEN("Missing"))="Missing"</formula>
    </cfRule>
    <cfRule type="beginsWith" dxfId="1966" priority="205" stopIfTrue="1" operator="beginsWith" text="Untested">
      <formula>LEFT(F50,LEN("Untested"))="Untested"</formula>
    </cfRule>
    <cfRule type="notContainsBlanks" dxfId="1965" priority="206" stopIfTrue="1">
      <formula>LEN(TRIM(F50))&gt;0</formula>
    </cfRule>
  </conditionalFormatting>
  <conditionalFormatting sqref="E12">
    <cfRule type="beginsWith" dxfId="1964" priority="183" stopIfTrue="1" operator="beginsWith" text="Not Applicable">
      <formula>LEFT(E12,LEN("Not Applicable"))="Not Applicable"</formula>
    </cfRule>
    <cfRule type="beginsWith" dxfId="1963" priority="184" stopIfTrue="1" operator="beginsWith" text="Waived">
      <formula>LEFT(E12,LEN("Waived"))="Waived"</formula>
    </cfRule>
    <cfRule type="beginsWith" dxfId="1962" priority="185" stopIfTrue="1" operator="beginsWith" text="Pre-Passed">
      <formula>LEFT(E12,LEN("Pre-Passed"))="Pre-Passed"</formula>
    </cfRule>
    <cfRule type="beginsWith" dxfId="1961" priority="186" stopIfTrue="1" operator="beginsWith" text="Completed">
      <formula>LEFT(E12,LEN("Completed"))="Completed"</formula>
    </cfRule>
    <cfRule type="beginsWith" dxfId="1960" priority="187" stopIfTrue="1" operator="beginsWith" text="Partial">
      <formula>LEFT(E12,LEN("Partial"))="Partial"</formula>
    </cfRule>
    <cfRule type="beginsWith" dxfId="1959" priority="188" stopIfTrue="1" operator="beginsWith" text="Missing">
      <formula>LEFT(E12,LEN("Missing"))="Missing"</formula>
    </cfRule>
    <cfRule type="beginsWith" dxfId="1958" priority="189" stopIfTrue="1" operator="beginsWith" text="Untested">
      <formula>LEFT(E12,LEN("Untested"))="Untested"</formula>
    </cfRule>
    <cfRule type="notContainsBlanks" dxfId="1957" priority="190" stopIfTrue="1">
      <formula>LEN(TRIM(E12))&gt;0</formula>
    </cfRule>
  </conditionalFormatting>
  <conditionalFormatting sqref="F12">
    <cfRule type="beginsWith" dxfId="1956" priority="167" stopIfTrue="1" operator="beginsWith" text="Not Applicable">
      <formula>LEFT(F12,LEN("Not Applicable"))="Not Applicable"</formula>
    </cfRule>
    <cfRule type="beginsWith" dxfId="1955" priority="168" stopIfTrue="1" operator="beginsWith" text="Waived">
      <formula>LEFT(F12,LEN("Waived"))="Waived"</formula>
    </cfRule>
    <cfRule type="beginsWith" dxfId="1954" priority="169" stopIfTrue="1" operator="beginsWith" text="Pre-Passed">
      <formula>LEFT(F12,LEN("Pre-Passed"))="Pre-Passed"</formula>
    </cfRule>
    <cfRule type="beginsWith" dxfId="1953" priority="170" stopIfTrue="1" operator="beginsWith" text="Completed">
      <formula>LEFT(F12,LEN("Completed"))="Completed"</formula>
    </cfRule>
    <cfRule type="beginsWith" dxfId="1952" priority="171" stopIfTrue="1" operator="beginsWith" text="Partial">
      <formula>LEFT(F12,LEN("Partial"))="Partial"</formula>
    </cfRule>
    <cfRule type="beginsWith" dxfId="1951" priority="172" stopIfTrue="1" operator="beginsWith" text="Missing">
      <formula>LEFT(F12,LEN("Missing"))="Missing"</formula>
    </cfRule>
    <cfRule type="beginsWith" dxfId="1950" priority="173" stopIfTrue="1" operator="beginsWith" text="Untested">
      <formula>LEFT(F12,LEN("Untested"))="Untested"</formula>
    </cfRule>
    <cfRule type="notContainsBlanks" dxfId="1949" priority="174" stopIfTrue="1">
      <formula>LEN(TRIM(F12))&gt;0</formula>
    </cfRule>
  </conditionalFormatting>
  <conditionalFormatting sqref="E51:E55">
    <cfRule type="beginsWith" dxfId="1948" priority="124" stopIfTrue="1" operator="beginsWith" text="Not Applicable">
      <formula>LEFT(E51,LEN("Not Applicable"))="Not Applicable"</formula>
    </cfRule>
    <cfRule type="beginsWith" dxfId="1947" priority="125" stopIfTrue="1" operator="beginsWith" text="Waived">
      <formula>LEFT(E51,LEN("Waived"))="Waived"</formula>
    </cfRule>
    <cfRule type="beginsWith" dxfId="1946" priority="126" stopIfTrue="1" operator="beginsWith" text="Pre-Passed">
      <formula>LEFT(E51,LEN("Pre-Passed"))="Pre-Passed"</formula>
    </cfRule>
    <cfRule type="beginsWith" dxfId="1945" priority="127" stopIfTrue="1" operator="beginsWith" text="Completed">
      <formula>LEFT(E51,LEN("Completed"))="Completed"</formula>
    </cfRule>
    <cfRule type="beginsWith" dxfId="1944" priority="128" stopIfTrue="1" operator="beginsWith" text="Partial">
      <formula>LEFT(E51,LEN("Partial"))="Partial"</formula>
    </cfRule>
    <cfRule type="beginsWith" dxfId="1943" priority="129" stopIfTrue="1" operator="beginsWith" text="Missing">
      <formula>LEFT(E51,LEN("Missing"))="Missing"</formula>
    </cfRule>
    <cfRule type="beginsWith" dxfId="1942" priority="130" stopIfTrue="1" operator="beginsWith" text="Untested">
      <formula>LEFT(E51,LEN("Untested"))="Untested"</formula>
    </cfRule>
    <cfRule type="notContainsBlanks" dxfId="1941" priority="131" stopIfTrue="1">
      <formula>LEN(TRIM(E51))&gt;0</formula>
    </cfRule>
  </conditionalFormatting>
  <conditionalFormatting sqref="A51">
    <cfRule type="beginsWith" dxfId="1940" priority="117" stopIfTrue="1" operator="beginsWith" text="Exceptional">
      <formula>LEFT(A51,LEN("Exceptional"))="Exceptional"</formula>
    </cfRule>
    <cfRule type="beginsWith" dxfId="1939" priority="118" stopIfTrue="1" operator="beginsWith" text="Professional">
      <formula>LEFT(A51,LEN("Professional"))="Professional"</formula>
    </cfRule>
    <cfRule type="beginsWith" dxfId="1938" priority="119" stopIfTrue="1" operator="beginsWith" text="Advanced">
      <formula>LEFT(A51,LEN("Advanced"))="Advanced"</formula>
    </cfRule>
    <cfRule type="beginsWith" dxfId="1937" priority="120" stopIfTrue="1" operator="beginsWith" text="Intermediate">
      <formula>LEFT(A51,LEN("Intermediate"))="Intermediate"</formula>
    </cfRule>
    <cfRule type="beginsWith" dxfId="1936" priority="121" stopIfTrue="1" operator="beginsWith" text="Basic">
      <formula>LEFT(A51,LEN("Basic"))="Basic"</formula>
    </cfRule>
    <cfRule type="beginsWith" dxfId="1935" priority="122" stopIfTrue="1" operator="beginsWith" text="Required">
      <formula>LEFT(A51,LEN("Required"))="Required"</formula>
    </cfRule>
    <cfRule type="notContainsBlanks" dxfId="1934" priority="123" stopIfTrue="1">
      <formula>LEN(TRIM(A51))&gt;0</formula>
    </cfRule>
  </conditionalFormatting>
  <conditionalFormatting sqref="A13">
    <cfRule type="beginsWith" dxfId="1933" priority="103" stopIfTrue="1" operator="beginsWith" text="Exceptional">
      <formula>LEFT(A13,LEN("Exceptional"))="Exceptional"</formula>
    </cfRule>
    <cfRule type="beginsWith" dxfId="1932" priority="104" stopIfTrue="1" operator="beginsWith" text="Professional">
      <formula>LEFT(A13,LEN("Professional"))="Professional"</formula>
    </cfRule>
    <cfRule type="beginsWith" dxfId="1931" priority="105" stopIfTrue="1" operator="beginsWith" text="Advanced">
      <formula>LEFT(A13,LEN("Advanced"))="Advanced"</formula>
    </cfRule>
    <cfRule type="beginsWith" dxfId="1930" priority="106" stopIfTrue="1" operator="beginsWith" text="Intermediate">
      <formula>LEFT(A13,LEN("Intermediate"))="Intermediate"</formula>
    </cfRule>
    <cfRule type="beginsWith" dxfId="1929" priority="107" stopIfTrue="1" operator="beginsWith" text="Basic">
      <formula>LEFT(A13,LEN("Basic"))="Basic"</formula>
    </cfRule>
    <cfRule type="beginsWith" dxfId="1928" priority="108" stopIfTrue="1" operator="beginsWith" text="Required">
      <formula>LEFT(A13,LEN("Required"))="Required"</formula>
    </cfRule>
    <cfRule type="notContainsBlanks" dxfId="1927" priority="109" stopIfTrue="1">
      <formula>LEN(TRIM(A13))&gt;0</formula>
    </cfRule>
  </conditionalFormatting>
  <conditionalFormatting sqref="A14">
    <cfRule type="beginsWith" dxfId="1926" priority="96" stopIfTrue="1" operator="beginsWith" text="Exceptional">
      <formula>LEFT(A14,LEN("Exceptional"))="Exceptional"</formula>
    </cfRule>
    <cfRule type="beginsWith" dxfId="1925" priority="97" stopIfTrue="1" operator="beginsWith" text="Professional">
      <formula>LEFT(A14,LEN("Professional"))="Professional"</formula>
    </cfRule>
    <cfRule type="beginsWith" dxfId="1924" priority="98" stopIfTrue="1" operator="beginsWith" text="Advanced">
      <formula>LEFT(A14,LEN("Advanced"))="Advanced"</formula>
    </cfRule>
    <cfRule type="beginsWith" dxfId="1923" priority="99" stopIfTrue="1" operator="beginsWith" text="Intermediate">
      <formula>LEFT(A14,LEN("Intermediate"))="Intermediate"</formula>
    </cfRule>
    <cfRule type="beginsWith" dxfId="1922" priority="100" stopIfTrue="1" operator="beginsWith" text="Basic">
      <formula>LEFT(A14,LEN("Basic"))="Basic"</formula>
    </cfRule>
    <cfRule type="beginsWith" dxfId="1921" priority="101" stopIfTrue="1" operator="beginsWith" text="Required">
      <formula>LEFT(A14,LEN("Required"))="Required"</formula>
    </cfRule>
    <cfRule type="notContainsBlanks" dxfId="1920" priority="102" stopIfTrue="1">
      <formula>LEN(TRIM(A14))&gt;0</formula>
    </cfRule>
  </conditionalFormatting>
  <conditionalFormatting sqref="F13:F15">
    <cfRule type="beginsWith" dxfId="1919" priority="81" stopIfTrue="1" operator="beginsWith" text="Not Applicable">
      <formula>LEFT(F13,LEN("Not Applicable"))="Not Applicable"</formula>
    </cfRule>
    <cfRule type="beginsWith" dxfId="1918" priority="82" stopIfTrue="1" operator="beginsWith" text="Waived">
      <formula>LEFT(F13,LEN("Waived"))="Waived"</formula>
    </cfRule>
    <cfRule type="beginsWith" dxfId="1917" priority="83" stopIfTrue="1" operator="beginsWith" text="Pre-Passed">
      <formula>LEFT(F13,LEN("Pre-Passed"))="Pre-Passed"</formula>
    </cfRule>
    <cfRule type="beginsWith" dxfId="1916" priority="84" stopIfTrue="1" operator="beginsWith" text="Completed">
      <formula>LEFT(F13,LEN("Completed"))="Completed"</formula>
    </cfRule>
    <cfRule type="beginsWith" dxfId="1915" priority="85" stopIfTrue="1" operator="beginsWith" text="Partial">
      <formula>LEFT(F13,LEN("Partial"))="Partial"</formula>
    </cfRule>
    <cfRule type="beginsWith" dxfId="1914" priority="86" stopIfTrue="1" operator="beginsWith" text="Missing">
      <formula>LEFT(F13,LEN("Missing"))="Missing"</formula>
    </cfRule>
    <cfRule type="beginsWith" dxfId="1913" priority="87" stopIfTrue="1" operator="beginsWith" text="Untested">
      <formula>LEFT(F13,LEN("Untested"))="Untested"</formula>
    </cfRule>
    <cfRule type="notContainsBlanks" dxfId="1912" priority="88" stopIfTrue="1">
      <formula>LEN(TRIM(F13))&gt;0</formula>
    </cfRule>
  </conditionalFormatting>
  <conditionalFormatting sqref="F17">
    <cfRule type="beginsWith" dxfId="1911" priority="73" stopIfTrue="1" operator="beginsWith" text="Not Applicable">
      <formula>LEFT(F17,LEN("Not Applicable"))="Not Applicable"</formula>
    </cfRule>
    <cfRule type="beginsWith" dxfId="1910" priority="74" stopIfTrue="1" operator="beginsWith" text="Waived">
      <formula>LEFT(F17,LEN("Waived"))="Waived"</formula>
    </cfRule>
    <cfRule type="beginsWith" dxfId="1909" priority="75" stopIfTrue="1" operator="beginsWith" text="Pre-Passed">
      <formula>LEFT(F17,LEN("Pre-Passed"))="Pre-Passed"</formula>
    </cfRule>
    <cfRule type="beginsWith" dxfId="1908" priority="76" stopIfTrue="1" operator="beginsWith" text="Completed">
      <formula>LEFT(F17,LEN("Completed"))="Completed"</formula>
    </cfRule>
    <cfRule type="beginsWith" dxfId="1907" priority="77" stopIfTrue="1" operator="beginsWith" text="Partial">
      <formula>LEFT(F17,LEN("Partial"))="Partial"</formula>
    </cfRule>
    <cfRule type="beginsWith" dxfId="1906" priority="78" stopIfTrue="1" operator="beginsWith" text="Missing">
      <formula>LEFT(F17,LEN("Missing"))="Missing"</formula>
    </cfRule>
    <cfRule type="beginsWith" dxfId="1905" priority="79" stopIfTrue="1" operator="beginsWith" text="Untested">
      <formula>LEFT(F17,LEN("Untested"))="Untested"</formula>
    </cfRule>
    <cfRule type="notContainsBlanks" dxfId="1904" priority="80" stopIfTrue="1">
      <formula>LEN(TRIM(F17))&gt;0</formula>
    </cfRule>
  </conditionalFormatting>
  <conditionalFormatting sqref="F19:F23">
    <cfRule type="beginsWith" dxfId="1903" priority="65" stopIfTrue="1" operator="beginsWith" text="Not Applicable">
      <formula>LEFT(F19,LEN("Not Applicable"))="Not Applicable"</formula>
    </cfRule>
    <cfRule type="beginsWith" dxfId="1902" priority="66" stopIfTrue="1" operator="beginsWith" text="Waived">
      <formula>LEFT(F19,LEN("Waived"))="Waived"</formula>
    </cfRule>
    <cfRule type="beginsWith" dxfId="1901" priority="67" stopIfTrue="1" operator="beginsWith" text="Pre-Passed">
      <formula>LEFT(F19,LEN("Pre-Passed"))="Pre-Passed"</formula>
    </cfRule>
    <cfRule type="beginsWith" dxfId="1900" priority="68" stopIfTrue="1" operator="beginsWith" text="Completed">
      <formula>LEFT(F19,LEN("Completed"))="Completed"</formula>
    </cfRule>
    <cfRule type="beginsWith" dxfId="1899" priority="69" stopIfTrue="1" operator="beginsWith" text="Partial">
      <formula>LEFT(F19,LEN("Partial"))="Partial"</formula>
    </cfRule>
    <cfRule type="beginsWith" dxfId="1898" priority="70" stopIfTrue="1" operator="beginsWith" text="Missing">
      <formula>LEFT(F19,LEN("Missing"))="Missing"</formula>
    </cfRule>
    <cfRule type="beginsWith" dxfId="1897" priority="71" stopIfTrue="1" operator="beginsWith" text="Untested">
      <formula>LEFT(F19,LEN("Untested"))="Untested"</formula>
    </cfRule>
    <cfRule type="notContainsBlanks" dxfId="1896" priority="72" stopIfTrue="1">
      <formula>LEN(TRIM(F19))&gt;0</formula>
    </cfRule>
  </conditionalFormatting>
  <conditionalFormatting sqref="F18">
    <cfRule type="beginsWith" dxfId="1895" priority="57" stopIfTrue="1" operator="beginsWith" text="Not Applicable">
      <formula>LEFT(F18,LEN("Not Applicable"))="Not Applicable"</formula>
    </cfRule>
    <cfRule type="beginsWith" dxfId="1894" priority="58" stopIfTrue="1" operator="beginsWith" text="Waived">
      <formula>LEFT(F18,LEN("Waived"))="Waived"</formula>
    </cfRule>
    <cfRule type="beginsWith" dxfId="1893" priority="59" stopIfTrue="1" operator="beginsWith" text="Pre-Passed">
      <formula>LEFT(F18,LEN("Pre-Passed"))="Pre-Passed"</formula>
    </cfRule>
    <cfRule type="beginsWith" dxfId="1892" priority="60" stopIfTrue="1" operator="beginsWith" text="Completed">
      <formula>LEFT(F18,LEN("Completed"))="Completed"</formula>
    </cfRule>
    <cfRule type="beginsWith" dxfId="1891" priority="61" stopIfTrue="1" operator="beginsWith" text="Partial">
      <formula>LEFT(F18,LEN("Partial"))="Partial"</formula>
    </cfRule>
    <cfRule type="beginsWith" dxfId="1890" priority="62" stopIfTrue="1" operator="beginsWith" text="Missing">
      <formula>LEFT(F18,LEN("Missing"))="Missing"</formula>
    </cfRule>
    <cfRule type="beginsWith" dxfId="1889" priority="63" stopIfTrue="1" operator="beginsWith" text="Untested">
      <formula>LEFT(F18,LEN("Untested"))="Untested"</formula>
    </cfRule>
    <cfRule type="notContainsBlanks" dxfId="1888" priority="64" stopIfTrue="1">
      <formula>LEN(TRIM(F18))&gt;0</formula>
    </cfRule>
  </conditionalFormatting>
  <conditionalFormatting sqref="F27">
    <cfRule type="beginsWith" dxfId="1887" priority="49" stopIfTrue="1" operator="beginsWith" text="Not Applicable">
      <formula>LEFT(F27,LEN("Not Applicable"))="Not Applicable"</formula>
    </cfRule>
    <cfRule type="beginsWith" dxfId="1886" priority="50" stopIfTrue="1" operator="beginsWith" text="Waived">
      <formula>LEFT(F27,LEN("Waived"))="Waived"</formula>
    </cfRule>
    <cfRule type="beginsWith" dxfId="1885" priority="51" stopIfTrue="1" operator="beginsWith" text="Pre-Passed">
      <formula>LEFT(F27,LEN("Pre-Passed"))="Pre-Passed"</formula>
    </cfRule>
    <cfRule type="beginsWith" dxfId="1884" priority="52" stopIfTrue="1" operator="beginsWith" text="Completed">
      <formula>LEFT(F27,LEN("Completed"))="Completed"</formula>
    </cfRule>
    <cfRule type="beginsWith" dxfId="1883" priority="53" stopIfTrue="1" operator="beginsWith" text="Partial">
      <formula>LEFT(F27,LEN("Partial"))="Partial"</formula>
    </cfRule>
    <cfRule type="beginsWith" dxfId="1882" priority="54" stopIfTrue="1" operator="beginsWith" text="Missing">
      <formula>LEFT(F27,LEN("Missing"))="Missing"</formula>
    </cfRule>
    <cfRule type="beginsWith" dxfId="1881" priority="55" stopIfTrue="1" operator="beginsWith" text="Untested">
      <formula>LEFT(F27,LEN("Untested"))="Untested"</formula>
    </cfRule>
    <cfRule type="notContainsBlanks" dxfId="1880" priority="56" stopIfTrue="1">
      <formula>LEN(TRIM(F27))&gt;0</formula>
    </cfRule>
  </conditionalFormatting>
  <conditionalFormatting sqref="F25">
    <cfRule type="beginsWith" dxfId="1879" priority="41" stopIfTrue="1" operator="beginsWith" text="Not Applicable">
      <formula>LEFT(F25,LEN("Not Applicable"))="Not Applicable"</formula>
    </cfRule>
    <cfRule type="beginsWith" dxfId="1878" priority="42" stopIfTrue="1" operator="beginsWith" text="Waived">
      <formula>LEFT(F25,LEN("Waived"))="Waived"</formula>
    </cfRule>
    <cfRule type="beginsWith" dxfId="1877" priority="43" stopIfTrue="1" operator="beginsWith" text="Pre-Passed">
      <formula>LEFT(F25,LEN("Pre-Passed"))="Pre-Passed"</formula>
    </cfRule>
    <cfRule type="beginsWith" dxfId="1876" priority="44" stopIfTrue="1" operator="beginsWith" text="Completed">
      <formula>LEFT(F25,LEN("Completed"))="Completed"</formula>
    </cfRule>
    <cfRule type="beginsWith" dxfId="1875" priority="45" stopIfTrue="1" operator="beginsWith" text="Partial">
      <formula>LEFT(F25,LEN("Partial"))="Partial"</formula>
    </cfRule>
    <cfRule type="beginsWith" dxfId="1874" priority="46" stopIfTrue="1" operator="beginsWith" text="Missing">
      <formula>LEFT(F25,LEN("Missing"))="Missing"</formula>
    </cfRule>
    <cfRule type="beginsWith" dxfId="1873" priority="47" stopIfTrue="1" operator="beginsWith" text="Untested">
      <formula>LEFT(F25,LEN("Untested"))="Untested"</formula>
    </cfRule>
    <cfRule type="notContainsBlanks" dxfId="1872" priority="48" stopIfTrue="1">
      <formula>LEN(TRIM(F25))&gt;0</formula>
    </cfRule>
  </conditionalFormatting>
  <conditionalFormatting sqref="F26">
    <cfRule type="beginsWith" dxfId="1871" priority="33" stopIfTrue="1" operator="beginsWith" text="Not Applicable">
      <formula>LEFT(F26,LEN("Not Applicable"))="Not Applicable"</formula>
    </cfRule>
    <cfRule type="beginsWith" dxfId="1870" priority="34" stopIfTrue="1" operator="beginsWith" text="Waived">
      <formula>LEFT(F26,LEN("Waived"))="Waived"</formula>
    </cfRule>
    <cfRule type="beginsWith" dxfId="1869" priority="35" stopIfTrue="1" operator="beginsWith" text="Pre-Passed">
      <formula>LEFT(F26,LEN("Pre-Passed"))="Pre-Passed"</formula>
    </cfRule>
    <cfRule type="beginsWith" dxfId="1868" priority="36" stopIfTrue="1" operator="beginsWith" text="Completed">
      <formula>LEFT(F26,LEN("Completed"))="Completed"</formula>
    </cfRule>
    <cfRule type="beginsWith" dxfId="1867" priority="37" stopIfTrue="1" operator="beginsWith" text="Partial">
      <formula>LEFT(F26,LEN("Partial"))="Partial"</formula>
    </cfRule>
    <cfRule type="beginsWith" dxfId="1866" priority="38" stopIfTrue="1" operator="beginsWith" text="Missing">
      <formula>LEFT(F26,LEN("Missing"))="Missing"</formula>
    </cfRule>
    <cfRule type="beginsWith" dxfId="1865" priority="39" stopIfTrue="1" operator="beginsWith" text="Untested">
      <formula>LEFT(F26,LEN("Untested"))="Untested"</formula>
    </cfRule>
    <cfRule type="notContainsBlanks" dxfId="1864" priority="40" stopIfTrue="1">
      <formula>LEN(TRIM(F26))&gt;0</formula>
    </cfRule>
  </conditionalFormatting>
  <conditionalFormatting sqref="F28:F37">
    <cfRule type="beginsWith" dxfId="1863" priority="25" stopIfTrue="1" operator="beginsWith" text="Not Applicable">
      <formula>LEFT(F28,LEN("Not Applicable"))="Not Applicable"</formula>
    </cfRule>
    <cfRule type="beginsWith" dxfId="1862" priority="26" stopIfTrue="1" operator="beginsWith" text="Waived">
      <formula>LEFT(F28,LEN("Waived"))="Waived"</formula>
    </cfRule>
    <cfRule type="beginsWith" dxfId="1861" priority="27" stopIfTrue="1" operator="beginsWith" text="Pre-Passed">
      <formula>LEFT(F28,LEN("Pre-Passed"))="Pre-Passed"</formula>
    </cfRule>
    <cfRule type="beginsWith" dxfId="1860" priority="28" stopIfTrue="1" operator="beginsWith" text="Completed">
      <formula>LEFT(F28,LEN("Completed"))="Completed"</formula>
    </cfRule>
    <cfRule type="beginsWith" dxfId="1859" priority="29" stopIfTrue="1" operator="beginsWith" text="Partial">
      <formula>LEFT(F28,LEN("Partial"))="Partial"</formula>
    </cfRule>
    <cfRule type="beginsWith" dxfId="1858" priority="30" stopIfTrue="1" operator="beginsWith" text="Missing">
      <formula>LEFT(F28,LEN("Missing"))="Missing"</formula>
    </cfRule>
    <cfRule type="beginsWith" dxfId="1857" priority="31" stopIfTrue="1" operator="beginsWith" text="Untested">
      <formula>LEFT(F28,LEN("Untested"))="Untested"</formula>
    </cfRule>
    <cfRule type="notContainsBlanks" dxfId="1856" priority="32" stopIfTrue="1">
      <formula>LEN(TRIM(F28))&gt;0</formula>
    </cfRule>
  </conditionalFormatting>
  <conditionalFormatting sqref="F39:F42">
    <cfRule type="beginsWith" dxfId="1855" priority="17" stopIfTrue="1" operator="beginsWith" text="Not Applicable">
      <formula>LEFT(F39,LEN("Not Applicable"))="Not Applicable"</formula>
    </cfRule>
    <cfRule type="beginsWith" dxfId="1854" priority="18" stopIfTrue="1" operator="beginsWith" text="Waived">
      <formula>LEFT(F39,LEN("Waived"))="Waived"</formula>
    </cfRule>
    <cfRule type="beginsWith" dxfId="1853" priority="19" stopIfTrue="1" operator="beginsWith" text="Pre-Passed">
      <formula>LEFT(F39,LEN("Pre-Passed"))="Pre-Passed"</formula>
    </cfRule>
    <cfRule type="beginsWith" dxfId="1852" priority="20" stopIfTrue="1" operator="beginsWith" text="Completed">
      <formula>LEFT(F39,LEN("Completed"))="Completed"</formula>
    </cfRule>
    <cfRule type="beginsWith" dxfId="1851" priority="21" stopIfTrue="1" operator="beginsWith" text="Partial">
      <formula>LEFT(F39,LEN("Partial"))="Partial"</formula>
    </cfRule>
    <cfRule type="beginsWith" dxfId="1850" priority="22" stopIfTrue="1" operator="beginsWith" text="Missing">
      <formula>LEFT(F39,LEN("Missing"))="Missing"</formula>
    </cfRule>
    <cfRule type="beginsWith" dxfId="1849" priority="23" stopIfTrue="1" operator="beginsWith" text="Untested">
      <formula>LEFT(F39,LEN("Untested"))="Untested"</formula>
    </cfRule>
    <cfRule type="notContainsBlanks" dxfId="1848" priority="24" stopIfTrue="1">
      <formula>LEN(TRIM(F39))&gt;0</formula>
    </cfRule>
  </conditionalFormatting>
  <conditionalFormatting sqref="F45:F49">
    <cfRule type="beginsWith" dxfId="1847" priority="9" stopIfTrue="1" operator="beginsWith" text="Not Applicable">
      <formula>LEFT(F45,LEN("Not Applicable"))="Not Applicable"</formula>
    </cfRule>
    <cfRule type="beginsWith" dxfId="1846" priority="10" stopIfTrue="1" operator="beginsWith" text="Waived">
      <formula>LEFT(F45,LEN("Waived"))="Waived"</formula>
    </cfRule>
    <cfRule type="beginsWith" dxfId="1845" priority="11" stopIfTrue="1" operator="beginsWith" text="Pre-Passed">
      <formula>LEFT(F45,LEN("Pre-Passed"))="Pre-Passed"</formula>
    </cfRule>
    <cfRule type="beginsWith" dxfId="1844" priority="12" stopIfTrue="1" operator="beginsWith" text="Completed">
      <formula>LEFT(F45,LEN("Completed"))="Completed"</formula>
    </cfRule>
    <cfRule type="beginsWith" dxfId="1843" priority="13" stopIfTrue="1" operator="beginsWith" text="Partial">
      <formula>LEFT(F45,LEN("Partial"))="Partial"</formula>
    </cfRule>
    <cfRule type="beginsWith" dxfId="1842" priority="14" stopIfTrue="1" operator="beginsWith" text="Missing">
      <formula>LEFT(F45,LEN("Missing"))="Missing"</formula>
    </cfRule>
    <cfRule type="beginsWith" dxfId="1841" priority="15" stopIfTrue="1" operator="beginsWith" text="Untested">
      <formula>LEFT(F45,LEN("Untested"))="Untested"</formula>
    </cfRule>
    <cfRule type="notContainsBlanks" dxfId="1840" priority="16" stopIfTrue="1">
      <formula>LEN(TRIM(F45))&gt;0</formula>
    </cfRule>
  </conditionalFormatting>
  <conditionalFormatting sqref="F51:F55">
    <cfRule type="beginsWith" dxfId="1839" priority="1" stopIfTrue="1" operator="beginsWith" text="Not Applicable">
      <formula>LEFT(F51,LEN("Not Applicable"))="Not Applicable"</formula>
    </cfRule>
    <cfRule type="beginsWith" dxfId="1838" priority="2" stopIfTrue="1" operator="beginsWith" text="Waived">
      <formula>LEFT(F51,LEN("Waived"))="Waived"</formula>
    </cfRule>
    <cfRule type="beginsWith" dxfId="1837" priority="3" stopIfTrue="1" operator="beginsWith" text="Pre-Passed">
      <formula>LEFT(F51,LEN("Pre-Passed"))="Pre-Passed"</formula>
    </cfRule>
    <cfRule type="beginsWith" dxfId="1836" priority="4" stopIfTrue="1" operator="beginsWith" text="Completed">
      <formula>LEFT(F51,LEN("Completed"))="Completed"</formula>
    </cfRule>
    <cfRule type="beginsWith" dxfId="1835" priority="5" stopIfTrue="1" operator="beginsWith" text="Partial">
      <formula>LEFT(F51,LEN("Partial"))="Partial"</formula>
    </cfRule>
    <cfRule type="beginsWith" dxfId="1834" priority="6" stopIfTrue="1" operator="beginsWith" text="Missing">
      <formula>LEFT(F51,LEN("Missing"))="Missing"</formula>
    </cfRule>
    <cfRule type="beginsWith" dxfId="1833" priority="7" stopIfTrue="1" operator="beginsWith" text="Untested">
      <formula>LEFT(F51,LEN("Untested"))="Untested"</formula>
    </cfRule>
    <cfRule type="notContainsBlanks" dxfId="1832" priority="8" stopIfTrue="1">
      <formula>LEN(TRIM(F51))&gt;0</formula>
    </cfRule>
  </conditionalFormatting>
  <dataValidations count="1">
    <dataValidation type="list" showInputMessage="1" showErrorMessage="1" sqref="E109:F111 E118:F125 E113:F116 E87:F107 E73:F85 E64:F71 E39:F42 E25:F37 E51:F62 E13:F15 E44:F49 E17:F2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08"/>
  <sheetViews>
    <sheetView workbookViewId="0">
      <selection activeCell="G13" sqref="G13"/>
    </sheetView>
  </sheetViews>
  <sheetFormatPr defaultColWidth="10.875" defaultRowHeight="15.75" x14ac:dyDescent="0.2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x14ac:dyDescent="0.3">
      <c r="A1" s="4" t="s">
        <v>104</v>
      </c>
      <c r="B1" s="4" t="s">
        <v>105</v>
      </c>
      <c r="C1" s="4" t="s">
        <v>631</v>
      </c>
      <c r="D1" s="4"/>
      <c r="E1" s="3" t="str">
        <f>""&amp;COUNTIF(E$7:E$232,"Untested")&amp;" Untested"</f>
        <v>67 Untested</v>
      </c>
      <c r="F1" s="3" t="str">
        <f>""&amp;COUNTIF(F$7:F$232,"Untested")&amp;" Untested"</f>
        <v>67 Untested</v>
      </c>
      <c r="G1" s="4"/>
    </row>
    <row r="2" spans="1:7" ht="16.5" thickBot="1" x14ac:dyDescent="0.3">
      <c r="A2" s="12" t="s">
        <v>107</v>
      </c>
      <c r="B2" s="11" t="s">
        <v>108</v>
      </c>
      <c r="C2" s="236" t="s">
        <v>858</v>
      </c>
      <c r="D2" s="237"/>
      <c r="E2" s="14">
        <f>SUMPRODUCT(($A$7:$A$232="Required")*(E$7:E$232="Missing"))+0.5*SUMPRODUCT(($A$7:$A$232="Required")*(E$7:E$232="Partial"))</f>
        <v>0</v>
      </c>
      <c r="F2" s="14">
        <f>SUMPRODUCT(($A$7:$A$232="Required")*(F$7:F$232="Missing"))+0.5*SUMPRODUCT(($A$7:$A$232="Required")*(F$7:F$232="Partial"))</f>
        <v>0</v>
      </c>
      <c r="G2" s="11" t="str">
        <f>"Requireds "&amp;A2</f>
        <v>Requireds Missing</v>
      </c>
    </row>
    <row r="3" spans="1:7" ht="16.5" thickBot="1" x14ac:dyDescent="0.3">
      <c r="A3" s="12" t="s">
        <v>110</v>
      </c>
      <c r="B3" s="11" t="s">
        <v>111</v>
      </c>
      <c r="C3" s="238"/>
      <c r="D3" s="239"/>
      <c r="E3" s="14">
        <f>SUMPRODUCT(($A$7:$A$232="Basic")*(E$7:E$232="Missing"))+0.5*SUMPRODUCT(($A$7:$A$232="Basic")*(E$7:E$232="Partial"))</f>
        <v>0</v>
      </c>
      <c r="F3" s="14">
        <f>SUMPRODUCT(($A$7:$A$232="Basic")*(F$7:F$232="Missing"))+0.5*SUMPRODUCT(($A$7:$A$232="Basic")*(F$7:F$232="Partial"))</f>
        <v>0</v>
      </c>
      <c r="G3" s="11" t="str">
        <f>"Basics "&amp;A2</f>
        <v>Basics Missing</v>
      </c>
    </row>
    <row r="4" spans="1:7" ht="16.5" thickBot="1" x14ac:dyDescent="0.3">
      <c r="A4" s="12" t="s">
        <v>112</v>
      </c>
      <c r="B4" s="11" t="s">
        <v>113</v>
      </c>
      <c r="C4" s="238"/>
      <c r="D4" s="239"/>
      <c r="E4" s="14">
        <f>SUMPRODUCT(($A$7:$A$232="Advanced")*(E$7:E$232="Completed"))+SUMPRODUCT(($A$7:$A$232="Advanced")*(E$7:E$232="Pre-Passed"))+0.5*SUMPRODUCT(($A$7:$A$232="Advanced")*(E$7:E$232="Partial"))</f>
        <v>0</v>
      </c>
      <c r="F4" s="14">
        <f>SUMPRODUCT(($A$7:$A$232="Advanced")*(F$7:F$232="Completed"))+SUMPRODUCT(($A$7:$A$232="Advanced")*(F$7:F$232="Pre-Passed"))+0.5*SUMPRODUCT(($A$7:$A$232="Advanced")*(F$7:F$232="Partial"))</f>
        <v>0</v>
      </c>
      <c r="G4" s="11" t="str">
        <f>"Advanceds "&amp;A4</f>
        <v>Advanceds Completed</v>
      </c>
    </row>
    <row r="5" spans="1:7" ht="16.5" thickBot="1" x14ac:dyDescent="0.3">
      <c r="A5" s="12" t="s">
        <v>114</v>
      </c>
      <c r="B5" s="11" t="s">
        <v>115</v>
      </c>
      <c r="C5" s="238"/>
      <c r="D5" s="239"/>
      <c r="E5" s="14">
        <f>SUMPRODUCT(($A$7:$A$232="Professional")*(E$7:E$232="Completed"))+SUMPRODUCT(($A$7:$A$232="Professional")*(E$7:E$232="Pre-Passed"))+0.5*SUMPRODUCT(($A$7:$A$232="Professional")*(E$7:E$232="Partial"))</f>
        <v>0</v>
      </c>
      <c r="F5" s="14">
        <f>SUMPRODUCT(($A$7:$A$232="Professional")*(F$7:F$232="Completed"))+SUMPRODUCT(($A$7:$A$232="Professional")*(F$7:F$232="Pre-Passed"))+0.5*SUMPRODUCT(($A$7:$A$232="Professional")*(F$7:F$232="Partial"))</f>
        <v>0</v>
      </c>
      <c r="G5" s="11" t="str">
        <f>"Professionals "&amp;A4</f>
        <v>Professionals Completed</v>
      </c>
    </row>
    <row r="6" spans="1:7" ht="16.5" thickBot="1" x14ac:dyDescent="0.3">
      <c r="A6" s="10" t="s">
        <v>116</v>
      </c>
      <c r="B6" s="11" t="s">
        <v>117</v>
      </c>
      <c r="C6" s="240"/>
      <c r="D6" s="241"/>
      <c r="E6" s="14">
        <f>SUMPRODUCT(($A$7:$A$232="Exceptional")*(E$7:E$232="Completed"))+SUMPRODUCT(($A$7:$A$232="Exceptional")*(E$7:E$232="Pre-Passed"))+0.5*SUMPRODUCT(($A$7:$A$232="Exceptional")*(E$7:E$232="Partial"))</f>
        <v>0</v>
      </c>
      <c r="F6" s="14">
        <f>SUMPRODUCT(($A$7:$A$232="Exceptional")*(F$7:F$232="Completed"))+SUMPRODUCT(($A$7:$A$232="Exceptional")*(F$7:F$232="Pre-Passed"))+0.5*SUMPRODUCT(($A$7:$A$232="Exceptional")*(F$7:F$232="Partial"))</f>
        <v>0</v>
      </c>
      <c r="G6" s="11" t="str">
        <f>"Exceptionals "&amp;A4</f>
        <v>Exceptionals Completed</v>
      </c>
    </row>
    <row r="7" spans="1:7" ht="16.5" thickBot="1" x14ac:dyDescent="0.3">
      <c r="A7" s="234" t="s">
        <v>633</v>
      </c>
      <c r="B7" s="235"/>
      <c r="C7" s="4" t="s">
        <v>119</v>
      </c>
      <c r="D7" s="4" t="s">
        <v>120</v>
      </c>
      <c r="E7" s="4" t="s">
        <v>77</v>
      </c>
      <c r="F7" s="4" t="s">
        <v>78</v>
      </c>
      <c r="G7" s="4" t="s">
        <v>121</v>
      </c>
    </row>
    <row r="8" spans="1:7" ht="16.5" thickBot="1" x14ac:dyDescent="0.3">
      <c r="A8" s="105" t="s">
        <v>122</v>
      </c>
      <c r="B8" s="11" t="s">
        <v>634</v>
      </c>
      <c r="C8" s="11" t="s">
        <v>635</v>
      </c>
      <c r="D8" s="11"/>
      <c r="E8" s="14">
        <v>0</v>
      </c>
      <c r="F8" s="14">
        <v>0</v>
      </c>
      <c r="G8" s="11"/>
    </row>
    <row r="9" spans="1:7" ht="16.5" thickBot="1" x14ac:dyDescent="0.3">
      <c r="A9" s="106" t="s">
        <v>125</v>
      </c>
      <c r="B9" s="11" t="s">
        <v>126</v>
      </c>
      <c r="C9" s="11" t="s">
        <v>636</v>
      </c>
      <c r="D9" s="11"/>
      <c r="E9" s="14">
        <v>0</v>
      </c>
      <c r="F9" s="14">
        <v>0</v>
      </c>
      <c r="G9" s="11"/>
    </row>
    <row r="10" spans="1:7" ht="16.5" thickBot="1" x14ac:dyDescent="0.3">
      <c r="A10" s="106" t="s">
        <v>128</v>
      </c>
      <c r="B10" s="11" t="s">
        <v>129</v>
      </c>
      <c r="C10" s="11" t="s">
        <v>637</v>
      </c>
      <c r="D10" s="11"/>
      <c r="E10" s="14">
        <v>0</v>
      </c>
      <c r="F10" s="14">
        <v>0</v>
      </c>
      <c r="G10" s="11"/>
    </row>
    <row r="11" spans="1:7" ht="16.5" thickBot="1" x14ac:dyDescent="0.3">
      <c r="A11" s="107" t="s">
        <v>134</v>
      </c>
      <c r="B11" s="11" t="s">
        <v>135</v>
      </c>
      <c r="C11" s="11" t="s">
        <v>638</v>
      </c>
      <c r="D11" s="11"/>
      <c r="E11" s="14">
        <v>0</v>
      </c>
      <c r="F11" s="14">
        <v>0</v>
      </c>
      <c r="G11" s="11"/>
    </row>
    <row r="12" spans="1:7" ht="16.5" thickBot="1" x14ac:dyDescent="0.3">
      <c r="A12" s="234" t="s">
        <v>859</v>
      </c>
      <c r="B12" s="235"/>
      <c r="C12" s="4" t="s">
        <v>119</v>
      </c>
      <c r="D12" s="4" t="s">
        <v>120</v>
      </c>
      <c r="E12" s="4" t="s">
        <v>77</v>
      </c>
      <c r="F12" s="4" t="s">
        <v>78</v>
      </c>
      <c r="G12" s="4" t="s">
        <v>121</v>
      </c>
    </row>
    <row r="13" spans="1:7" ht="25.5" x14ac:dyDescent="0.25">
      <c r="A13" s="26" t="s">
        <v>139</v>
      </c>
      <c r="B13" s="11" t="s">
        <v>140</v>
      </c>
      <c r="C13" s="11" t="s">
        <v>860</v>
      </c>
      <c r="D13" s="11"/>
      <c r="E13" s="4" t="s">
        <v>142</v>
      </c>
      <c r="F13" s="4" t="s">
        <v>142</v>
      </c>
      <c r="G13" s="11" t="s">
        <v>861</v>
      </c>
    </row>
    <row r="14" spans="1:7" ht="39" thickBot="1" x14ac:dyDescent="0.3">
      <c r="A14" s="16" t="s">
        <v>144</v>
      </c>
      <c r="B14" s="11" t="s">
        <v>145</v>
      </c>
      <c r="C14" s="11" t="s">
        <v>862</v>
      </c>
      <c r="D14" s="11"/>
      <c r="E14" s="4" t="s">
        <v>142</v>
      </c>
      <c r="F14" s="4" t="s">
        <v>142</v>
      </c>
      <c r="G14" s="11"/>
    </row>
    <row r="15" spans="1:7" ht="16.5" thickBot="1" x14ac:dyDescent="0.3">
      <c r="A15" s="16" t="s">
        <v>144</v>
      </c>
      <c r="B15" s="11" t="s">
        <v>148</v>
      </c>
      <c r="C15" s="11" t="s">
        <v>863</v>
      </c>
      <c r="D15" s="11"/>
      <c r="E15" s="4" t="s">
        <v>142</v>
      </c>
      <c r="F15" s="4" t="s">
        <v>142</v>
      </c>
      <c r="G15" s="11"/>
    </row>
    <row r="16" spans="1:7" ht="26.25" thickBot="1" x14ac:dyDescent="0.3">
      <c r="A16" s="27" t="s">
        <v>150</v>
      </c>
      <c r="B16" s="11" t="s">
        <v>151</v>
      </c>
      <c r="C16" s="11" t="s">
        <v>864</v>
      </c>
      <c r="D16" s="11"/>
      <c r="E16" s="4" t="s">
        <v>142</v>
      </c>
      <c r="F16" s="4" t="s">
        <v>142</v>
      </c>
      <c r="G16" s="11"/>
    </row>
    <row r="17" spans="1:7" ht="16.5" thickBot="1" x14ac:dyDescent="0.3">
      <c r="A17" s="28" t="s">
        <v>180</v>
      </c>
      <c r="B17" s="11" t="s">
        <v>153</v>
      </c>
      <c r="C17" s="11" t="s">
        <v>154</v>
      </c>
      <c r="D17" s="11"/>
      <c r="E17" s="4" t="s">
        <v>142</v>
      </c>
      <c r="F17" s="4" t="s">
        <v>142</v>
      </c>
      <c r="G17" s="11"/>
    </row>
    <row r="18" spans="1:7" ht="16.5" thickBot="1" x14ac:dyDescent="0.3">
      <c r="A18" s="29" t="s">
        <v>155</v>
      </c>
      <c r="B18" s="11" t="s">
        <v>156</v>
      </c>
      <c r="C18" s="11" t="s">
        <v>865</v>
      </c>
      <c r="D18" s="11"/>
      <c r="E18" s="4" t="s">
        <v>142</v>
      </c>
      <c r="F18" s="4" t="s">
        <v>142</v>
      </c>
      <c r="G18" s="11"/>
    </row>
    <row r="19" spans="1:7" ht="16.5" thickBot="1" x14ac:dyDescent="0.3">
      <c r="A19" s="234" t="s">
        <v>639</v>
      </c>
      <c r="B19" s="235"/>
      <c r="C19" s="4" t="s">
        <v>640</v>
      </c>
      <c r="D19" s="4" t="s">
        <v>120</v>
      </c>
      <c r="E19" s="4" t="s">
        <v>77</v>
      </c>
      <c r="F19" s="4" t="s">
        <v>78</v>
      </c>
      <c r="G19" s="4" t="s">
        <v>121</v>
      </c>
    </row>
    <row r="20" spans="1:7" ht="16.5" thickBot="1" x14ac:dyDescent="0.3">
      <c r="A20" s="26" t="s">
        <v>139</v>
      </c>
      <c r="B20" s="11" t="s">
        <v>866</v>
      </c>
      <c r="C20" s="11" t="s">
        <v>867</v>
      </c>
      <c r="D20" s="11"/>
      <c r="E20" s="4" t="s">
        <v>142</v>
      </c>
      <c r="F20" s="4" t="s">
        <v>142</v>
      </c>
      <c r="G20" s="11"/>
    </row>
    <row r="21" spans="1:7" ht="16.5" thickBot="1" x14ac:dyDescent="0.3">
      <c r="A21" s="16" t="s">
        <v>144</v>
      </c>
      <c r="B21" s="11" t="s">
        <v>641</v>
      </c>
      <c r="C21" s="11" t="s">
        <v>868</v>
      </c>
      <c r="D21" s="11"/>
      <c r="E21" s="4" t="s">
        <v>142</v>
      </c>
      <c r="F21" s="4" t="s">
        <v>142</v>
      </c>
      <c r="G21" s="11"/>
    </row>
    <row r="22" spans="1:7" ht="26.25" thickBot="1" x14ac:dyDescent="0.3">
      <c r="A22" s="16" t="s">
        <v>144</v>
      </c>
      <c r="B22" s="11" t="s">
        <v>643</v>
      </c>
      <c r="C22" s="11" t="s">
        <v>644</v>
      </c>
      <c r="D22" s="11"/>
      <c r="E22" s="4" t="s">
        <v>142</v>
      </c>
      <c r="F22" s="4" t="s">
        <v>142</v>
      </c>
      <c r="G22" s="11"/>
    </row>
    <row r="23" spans="1:7" ht="16.5" thickBot="1" x14ac:dyDescent="0.3">
      <c r="A23" s="16" t="s">
        <v>144</v>
      </c>
      <c r="B23" s="11" t="s">
        <v>645</v>
      </c>
      <c r="C23" s="11" t="s">
        <v>646</v>
      </c>
      <c r="D23" s="11"/>
      <c r="E23" s="4" t="s">
        <v>142</v>
      </c>
      <c r="F23" s="4" t="s">
        <v>142</v>
      </c>
      <c r="G23" s="11"/>
    </row>
    <row r="24" spans="1:7" ht="26.25" thickBot="1" x14ac:dyDescent="0.3">
      <c r="A24" s="16" t="s">
        <v>144</v>
      </c>
      <c r="B24" s="11" t="s">
        <v>647</v>
      </c>
      <c r="C24" s="11" t="s">
        <v>869</v>
      </c>
      <c r="D24" s="11"/>
      <c r="E24" s="4" t="s">
        <v>142</v>
      </c>
      <c r="F24" s="4" t="s">
        <v>142</v>
      </c>
      <c r="G24" s="11"/>
    </row>
    <row r="25" spans="1:7" ht="16.5" thickBot="1" x14ac:dyDescent="0.3">
      <c r="A25" s="16" t="s">
        <v>144</v>
      </c>
      <c r="B25" s="11" t="s">
        <v>649</v>
      </c>
      <c r="C25" s="11" t="s">
        <v>650</v>
      </c>
      <c r="D25" s="11"/>
      <c r="E25" s="4" t="s">
        <v>142</v>
      </c>
      <c r="F25" s="4" t="s">
        <v>142</v>
      </c>
      <c r="G25" s="11"/>
    </row>
    <row r="26" spans="1:7" ht="16.5" thickBot="1" x14ac:dyDescent="0.3">
      <c r="A26" s="27" t="s">
        <v>150</v>
      </c>
      <c r="B26" s="11" t="s">
        <v>651</v>
      </c>
      <c r="C26" s="11" t="s">
        <v>870</v>
      </c>
      <c r="D26" s="11"/>
      <c r="E26" s="4" t="s">
        <v>142</v>
      </c>
      <c r="F26" s="4" t="s">
        <v>142</v>
      </c>
      <c r="G26" s="11"/>
    </row>
    <row r="27" spans="1:7" ht="16.5" thickBot="1" x14ac:dyDescent="0.3">
      <c r="A27" s="27" t="s">
        <v>150</v>
      </c>
      <c r="B27" s="11" t="s">
        <v>871</v>
      </c>
      <c r="C27" s="11" t="s">
        <v>654</v>
      </c>
      <c r="D27" s="11"/>
      <c r="E27" s="4" t="s">
        <v>142</v>
      </c>
      <c r="F27" s="4" t="s">
        <v>142</v>
      </c>
      <c r="G27" s="11"/>
    </row>
    <row r="28" spans="1:7" ht="16.5" thickBot="1" x14ac:dyDescent="0.3">
      <c r="A28" s="27" t="s">
        <v>150</v>
      </c>
      <c r="B28" s="11" t="s">
        <v>655</v>
      </c>
      <c r="C28" s="11" t="s">
        <v>656</v>
      </c>
      <c r="D28" s="11"/>
      <c r="E28" s="4" t="s">
        <v>142</v>
      </c>
      <c r="F28" s="4" t="s">
        <v>142</v>
      </c>
      <c r="G28" s="11"/>
    </row>
    <row r="29" spans="1:7" ht="26.25" thickBot="1" x14ac:dyDescent="0.3">
      <c r="A29" s="28" t="s">
        <v>180</v>
      </c>
      <c r="B29" s="11" t="s">
        <v>657</v>
      </c>
      <c r="C29" s="11" t="s">
        <v>658</v>
      </c>
      <c r="D29" s="11"/>
      <c r="E29" s="4" t="s">
        <v>142</v>
      </c>
      <c r="F29" s="4" t="s">
        <v>142</v>
      </c>
      <c r="G29" s="11"/>
    </row>
    <row r="30" spans="1:7" ht="26.25" thickBot="1" x14ac:dyDescent="0.3">
      <c r="A30" s="28" t="s">
        <v>180</v>
      </c>
      <c r="B30" s="11" t="s">
        <v>659</v>
      </c>
      <c r="C30" s="11" t="s">
        <v>660</v>
      </c>
      <c r="D30" s="11"/>
      <c r="E30" s="4" t="s">
        <v>142</v>
      </c>
      <c r="F30" s="4" t="s">
        <v>142</v>
      </c>
      <c r="G30" s="11"/>
    </row>
    <row r="31" spans="1:7" ht="16.5" thickBot="1" x14ac:dyDescent="0.3">
      <c r="A31" s="28" t="s">
        <v>180</v>
      </c>
      <c r="B31" s="11" t="s">
        <v>661</v>
      </c>
      <c r="C31" s="11" t="s">
        <v>662</v>
      </c>
      <c r="D31" s="11"/>
      <c r="E31" s="4" t="s">
        <v>142</v>
      </c>
      <c r="F31" s="4" t="s">
        <v>142</v>
      </c>
      <c r="G31" s="11"/>
    </row>
    <row r="32" spans="1:7" ht="16.5" thickBot="1" x14ac:dyDescent="0.3">
      <c r="A32" s="29" t="s">
        <v>155</v>
      </c>
      <c r="B32" s="11" t="s">
        <v>663</v>
      </c>
      <c r="C32" s="11" t="s">
        <v>664</v>
      </c>
      <c r="D32" s="11"/>
      <c r="E32" s="4" t="s">
        <v>142</v>
      </c>
      <c r="F32" s="4" t="s">
        <v>142</v>
      </c>
      <c r="G32" s="11"/>
    </row>
    <row r="33" spans="1:7" ht="16.5" thickBot="1" x14ac:dyDescent="0.3">
      <c r="A33" s="29" t="s">
        <v>155</v>
      </c>
      <c r="B33" s="11" t="s">
        <v>665</v>
      </c>
      <c r="C33" s="11" t="s">
        <v>666</v>
      </c>
      <c r="D33" s="11"/>
      <c r="E33" s="4" t="s">
        <v>142</v>
      </c>
      <c r="F33" s="4" t="s">
        <v>142</v>
      </c>
      <c r="G33" s="11"/>
    </row>
    <row r="34" spans="1:7" ht="16.5" thickBot="1" x14ac:dyDescent="0.3">
      <c r="A34" s="29" t="s">
        <v>155</v>
      </c>
      <c r="B34" s="11" t="s">
        <v>667</v>
      </c>
      <c r="C34" s="11" t="s">
        <v>668</v>
      </c>
      <c r="D34" s="11"/>
      <c r="E34" s="4" t="s">
        <v>142</v>
      </c>
      <c r="F34" s="4" t="s">
        <v>142</v>
      </c>
      <c r="G34" s="11"/>
    </row>
    <row r="35" spans="1:7" ht="16.5" thickBot="1" x14ac:dyDescent="0.3">
      <c r="A35" s="29" t="s">
        <v>155</v>
      </c>
      <c r="B35" s="11" t="s">
        <v>669</v>
      </c>
      <c r="C35" s="11" t="s">
        <v>670</v>
      </c>
      <c r="D35" s="11"/>
      <c r="E35" s="4" t="s">
        <v>142</v>
      </c>
      <c r="F35" s="4" t="s">
        <v>142</v>
      </c>
      <c r="G35" s="11"/>
    </row>
    <row r="36" spans="1:7" ht="26.25" thickBot="1" x14ac:dyDescent="0.3">
      <c r="A36" s="29" t="s">
        <v>155</v>
      </c>
      <c r="B36" s="11" t="s">
        <v>671</v>
      </c>
      <c r="C36" s="11" t="s">
        <v>672</v>
      </c>
      <c r="D36" s="11"/>
      <c r="E36" s="4" t="s">
        <v>142</v>
      </c>
      <c r="F36" s="4" t="s">
        <v>142</v>
      </c>
      <c r="G36" s="11"/>
    </row>
    <row r="37" spans="1:7" ht="16.5" thickBot="1" x14ac:dyDescent="0.3">
      <c r="A37" s="29" t="s">
        <v>155</v>
      </c>
      <c r="B37" s="11" t="s">
        <v>673</v>
      </c>
      <c r="C37" s="11" t="s">
        <v>674</v>
      </c>
      <c r="D37" s="11"/>
      <c r="E37" s="4" t="s">
        <v>142</v>
      </c>
      <c r="F37" s="4" t="s">
        <v>142</v>
      </c>
      <c r="G37" s="11"/>
    </row>
    <row r="38" spans="1:7" ht="16.5" thickBot="1" x14ac:dyDescent="0.3">
      <c r="A38" s="234" t="s">
        <v>675</v>
      </c>
      <c r="B38" s="235"/>
      <c r="C38" s="4" t="s">
        <v>676</v>
      </c>
      <c r="D38" s="4" t="s">
        <v>120</v>
      </c>
      <c r="E38" s="4" t="s">
        <v>77</v>
      </c>
      <c r="F38" s="4" t="s">
        <v>78</v>
      </c>
      <c r="G38" s="4" t="s">
        <v>121</v>
      </c>
    </row>
    <row r="39" spans="1:7" ht="26.25" thickBot="1" x14ac:dyDescent="0.3">
      <c r="A39" s="16" t="s">
        <v>144</v>
      </c>
      <c r="B39" s="11" t="s">
        <v>677</v>
      </c>
      <c r="C39" s="11" t="s">
        <v>872</v>
      </c>
      <c r="D39" s="11"/>
      <c r="E39" s="4" t="s">
        <v>142</v>
      </c>
      <c r="F39" s="4" t="s">
        <v>142</v>
      </c>
      <c r="G39" s="11"/>
    </row>
    <row r="40" spans="1:7" ht="16.5" thickBot="1" x14ac:dyDescent="0.3">
      <c r="A40" s="16" t="s">
        <v>144</v>
      </c>
      <c r="B40" s="11" t="s">
        <v>680</v>
      </c>
      <c r="C40" s="11" t="s">
        <v>681</v>
      </c>
      <c r="D40" s="11"/>
      <c r="E40" s="4" t="s">
        <v>142</v>
      </c>
      <c r="F40" s="4" t="s">
        <v>142</v>
      </c>
      <c r="G40" s="11"/>
    </row>
    <row r="41" spans="1:7" ht="26.25" thickBot="1" x14ac:dyDescent="0.3">
      <c r="A41" s="16" t="s">
        <v>144</v>
      </c>
      <c r="B41" s="11" t="s">
        <v>682</v>
      </c>
      <c r="C41" s="11" t="s">
        <v>873</v>
      </c>
      <c r="D41" s="11"/>
      <c r="E41" s="4" t="s">
        <v>142</v>
      </c>
      <c r="F41" s="4" t="s">
        <v>142</v>
      </c>
      <c r="G41" s="11"/>
    </row>
    <row r="42" spans="1:7" ht="16.5" thickBot="1" x14ac:dyDescent="0.3">
      <c r="A42" s="27" t="s">
        <v>150</v>
      </c>
      <c r="B42" s="11" t="s">
        <v>684</v>
      </c>
      <c r="C42" s="11" t="s">
        <v>685</v>
      </c>
      <c r="D42" s="11"/>
      <c r="E42" s="4" t="s">
        <v>142</v>
      </c>
      <c r="F42" s="4" t="s">
        <v>142</v>
      </c>
      <c r="G42" s="11"/>
    </row>
    <row r="43" spans="1:7" s="7" customFormat="1" ht="16.5" thickBot="1" x14ac:dyDescent="0.3">
      <c r="A43" s="28" t="s">
        <v>180</v>
      </c>
      <c r="B43" s="11" t="s">
        <v>686</v>
      </c>
      <c r="C43" s="11" t="s">
        <v>687</v>
      </c>
      <c r="D43" s="11"/>
      <c r="E43" s="4" t="s">
        <v>142</v>
      </c>
      <c r="F43" s="4" t="s">
        <v>142</v>
      </c>
      <c r="G43" s="11"/>
    </row>
    <row r="44" spans="1:7" ht="26.25" thickBot="1" x14ac:dyDescent="0.3">
      <c r="A44" s="28" t="s">
        <v>180</v>
      </c>
      <c r="B44" s="11" t="s">
        <v>688</v>
      </c>
      <c r="C44" s="11" t="s">
        <v>689</v>
      </c>
      <c r="D44" s="11"/>
      <c r="E44" s="4" t="s">
        <v>142</v>
      </c>
      <c r="F44" s="4" t="s">
        <v>142</v>
      </c>
      <c r="G44" s="11"/>
    </row>
    <row r="45" spans="1:7" ht="16.5" thickBot="1" x14ac:dyDescent="0.3">
      <c r="A45" s="28" t="s">
        <v>180</v>
      </c>
      <c r="B45" s="11" t="s">
        <v>690</v>
      </c>
      <c r="C45" s="11" t="s">
        <v>691</v>
      </c>
      <c r="D45" s="11"/>
      <c r="E45" s="4" t="s">
        <v>142</v>
      </c>
      <c r="F45" s="4" t="s">
        <v>142</v>
      </c>
      <c r="G45" s="11"/>
    </row>
    <row r="46" spans="1:7" ht="26.25" thickBot="1" x14ac:dyDescent="0.3">
      <c r="A46" s="29" t="s">
        <v>155</v>
      </c>
      <c r="B46" s="11" t="s">
        <v>692</v>
      </c>
      <c r="C46" s="11" t="s">
        <v>693</v>
      </c>
      <c r="D46" s="11"/>
      <c r="E46" s="4" t="s">
        <v>142</v>
      </c>
      <c r="F46" s="4" t="s">
        <v>142</v>
      </c>
      <c r="G46" s="11"/>
    </row>
    <row r="47" spans="1:7" ht="26.25" thickBot="1" x14ac:dyDescent="0.3">
      <c r="A47" s="29" t="s">
        <v>155</v>
      </c>
      <c r="B47" s="11" t="s">
        <v>694</v>
      </c>
      <c r="C47" s="11" t="s">
        <v>695</v>
      </c>
      <c r="D47" s="11"/>
      <c r="E47" s="4" t="s">
        <v>142</v>
      </c>
      <c r="F47" s="4" t="s">
        <v>142</v>
      </c>
      <c r="G47" s="11"/>
    </row>
    <row r="48" spans="1:7" ht="16.5" thickBot="1" x14ac:dyDescent="0.3">
      <c r="A48" s="29" t="s">
        <v>155</v>
      </c>
      <c r="B48" s="11" t="s">
        <v>696</v>
      </c>
      <c r="C48" s="11" t="s">
        <v>697</v>
      </c>
      <c r="D48" s="11"/>
      <c r="E48" s="4" t="s">
        <v>142</v>
      </c>
      <c r="F48" s="4" t="s">
        <v>142</v>
      </c>
      <c r="G48" s="11"/>
    </row>
    <row r="49" spans="1:7" ht="16.5" thickBot="1" x14ac:dyDescent="0.3">
      <c r="A49" s="29" t="s">
        <v>155</v>
      </c>
      <c r="B49" s="11" t="s">
        <v>698</v>
      </c>
      <c r="C49" s="11" t="s">
        <v>699</v>
      </c>
      <c r="D49" s="11"/>
      <c r="E49" s="4" t="s">
        <v>142</v>
      </c>
      <c r="F49" s="4" t="s">
        <v>142</v>
      </c>
      <c r="G49" s="11"/>
    </row>
    <row r="50" spans="1:7" s="7" customFormat="1" ht="16.5" thickBot="1" x14ac:dyDescent="0.3">
      <c r="A50" s="234" t="s">
        <v>700</v>
      </c>
      <c r="B50" s="235"/>
      <c r="C50" s="4" t="s">
        <v>701</v>
      </c>
      <c r="D50" s="4" t="s">
        <v>120</v>
      </c>
      <c r="E50" s="4" t="s">
        <v>77</v>
      </c>
      <c r="F50" s="4" t="s">
        <v>78</v>
      </c>
      <c r="G50" s="4" t="s">
        <v>121</v>
      </c>
    </row>
    <row r="51" spans="1:7" s="7" customFormat="1" ht="26.25" thickBot="1" x14ac:dyDescent="0.3">
      <c r="A51" s="26" t="s">
        <v>139</v>
      </c>
      <c r="B51" s="11" t="s">
        <v>702</v>
      </c>
      <c r="C51" s="11" t="s">
        <v>703</v>
      </c>
      <c r="D51" s="11"/>
      <c r="E51" s="4" t="s">
        <v>142</v>
      </c>
      <c r="F51" s="4" t="s">
        <v>142</v>
      </c>
      <c r="G51" s="11"/>
    </row>
    <row r="52" spans="1:7" s="7" customFormat="1" ht="16.5" thickBot="1" x14ac:dyDescent="0.3">
      <c r="A52" s="16" t="s">
        <v>144</v>
      </c>
      <c r="B52" s="11" t="s">
        <v>705</v>
      </c>
      <c r="C52" s="11" t="s">
        <v>706</v>
      </c>
      <c r="D52" s="11"/>
      <c r="E52" s="4" t="s">
        <v>142</v>
      </c>
      <c r="F52" s="4" t="s">
        <v>142</v>
      </c>
      <c r="G52" s="11"/>
    </row>
    <row r="53" spans="1:7" s="7" customFormat="1" ht="26.25" thickBot="1" x14ac:dyDescent="0.3">
      <c r="A53" s="16" t="s">
        <v>144</v>
      </c>
      <c r="B53" s="11" t="s">
        <v>707</v>
      </c>
      <c r="C53" s="11" t="s">
        <v>708</v>
      </c>
      <c r="D53" s="11"/>
      <c r="E53" s="4" t="s">
        <v>142</v>
      </c>
      <c r="F53" s="4" t="s">
        <v>142</v>
      </c>
      <c r="G53" s="11"/>
    </row>
    <row r="54" spans="1:7" s="7" customFormat="1" ht="26.25" thickBot="1" x14ac:dyDescent="0.3">
      <c r="A54" s="27" t="s">
        <v>150</v>
      </c>
      <c r="B54" s="11" t="s">
        <v>709</v>
      </c>
      <c r="C54" s="11" t="s">
        <v>874</v>
      </c>
      <c r="D54" s="11"/>
      <c r="E54" s="4" t="s">
        <v>142</v>
      </c>
      <c r="F54" s="4" t="s">
        <v>142</v>
      </c>
      <c r="G54" s="11"/>
    </row>
    <row r="55" spans="1:7" s="7" customFormat="1" ht="26.25" thickBot="1" x14ac:dyDescent="0.3">
      <c r="A55" s="27" t="s">
        <v>150</v>
      </c>
      <c r="B55" s="11" t="s">
        <v>875</v>
      </c>
      <c r="C55" s="11" t="s">
        <v>876</v>
      </c>
      <c r="D55" s="11"/>
      <c r="E55" s="4" t="s">
        <v>142</v>
      </c>
      <c r="F55" s="4" t="s">
        <v>142</v>
      </c>
      <c r="G55" s="11"/>
    </row>
    <row r="56" spans="1:7" s="7" customFormat="1" ht="26.25" thickBot="1" x14ac:dyDescent="0.3">
      <c r="A56" s="28" t="s">
        <v>180</v>
      </c>
      <c r="B56" s="11" t="s">
        <v>711</v>
      </c>
      <c r="C56" s="11" t="s">
        <v>877</v>
      </c>
      <c r="D56" s="11"/>
      <c r="E56" s="4" t="s">
        <v>142</v>
      </c>
      <c r="F56" s="4" t="s">
        <v>142</v>
      </c>
      <c r="G56" s="11"/>
    </row>
    <row r="57" spans="1:7" s="7" customFormat="1" ht="26.25" thickBot="1" x14ac:dyDescent="0.3">
      <c r="A57" s="28" t="s">
        <v>180</v>
      </c>
      <c r="B57" s="11" t="s">
        <v>713</v>
      </c>
      <c r="C57" s="11" t="s">
        <v>714</v>
      </c>
      <c r="D57" s="11"/>
      <c r="E57" s="4" t="s">
        <v>142</v>
      </c>
      <c r="F57" s="4" t="s">
        <v>142</v>
      </c>
      <c r="G57" s="11"/>
    </row>
    <row r="58" spans="1:7" s="7" customFormat="1" ht="26.25" thickBot="1" x14ac:dyDescent="0.3">
      <c r="A58" s="28" t="s">
        <v>180</v>
      </c>
      <c r="B58" s="11" t="s">
        <v>715</v>
      </c>
      <c r="C58" s="11" t="s">
        <v>716</v>
      </c>
      <c r="D58" s="11"/>
      <c r="E58" s="4" t="s">
        <v>142</v>
      </c>
      <c r="F58" s="4" t="s">
        <v>142</v>
      </c>
      <c r="G58" s="11"/>
    </row>
    <row r="59" spans="1:7" s="7" customFormat="1" ht="26.25" thickBot="1" x14ac:dyDescent="0.3">
      <c r="A59" s="29" t="s">
        <v>155</v>
      </c>
      <c r="B59" s="11" t="s">
        <v>717</v>
      </c>
      <c r="C59" s="11" t="s">
        <v>718</v>
      </c>
      <c r="D59" s="11"/>
      <c r="E59" s="4" t="s">
        <v>142</v>
      </c>
      <c r="F59" s="4" t="s">
        <v>142</v>
      </c>
      <c r="G59" s="11"/>
    </row>
    <row r="60" spans="1:7" s="7" customFormat="1" ht="26.25" thickBot="1" x14ac:dyDescent="0.3">
      <c r="A60" s="29" t="s">
        <v>155</v>
      </c>
      <c r="B60" s="11" t="s">
        <v>719</v>
      </c>
      <c r="C60" s="11" t="s">
        <v>878</v>
      </c>
      <c r="D60" s="11"/>
      <c r="E60" s="4" t="s">
        <v>142</v>
      </c>
      <c r="F60" s="4" t="s">
        <v>142</v>
      </c>
      <c r="G60" s="11"/>
    </row>
    <row r="61" spans="1:7" s="7" customFormat="1" ht="26.25" thickBot="1" x14ac:dyDescent="0.3">
      <c r="A61" s="29" t="s">
        <v>155</v>
      </c>
      <c r="B61" s="11" t="s">
        <v>721</v>
      </c>
      <c r="C61" s="11" t="s">
        <v>722</v>
      </c>
      <c r="D61" s="11"/>
      <c r="E61" s="4" t="s">
        <v>142</v>
      </c>
      <c r="F61" s="4" t="s">
        <v>142</v>
      </c>
      <c r="G61" s="11"/>
    </row>
    <row r="62" spans="1:7" s="7" customFormat="1" ht="26.25" thickBot="1" x14ac:dyDescent="0.3">
      <c r="A62" s="29" t="s">
        <v>155</v>
      </c>
      <c r="B62" s="11" t="s">
        <v>723</v>
      </c>
      <c r="C62" s="11" t="s">
        <v>724</v>
      </c>
      <c r="D62" s="11"/>
      <c r="E62" s="4" t="s">
        <v>142</v>
      </c>
      <c r="F62" s="4" t="s">
        <v>142</v>
      </c>
      <c r="G62" s="11"/>
    </row>
    <row r="63" spans="1:7" s="7" customFormat="1" ht="16.5" thickBot="1" x14ac:dyDescent="0.3">
      <c r="A63" s="29" t="s">
        <v>155</v>
      </c>
      <c r="B63" s="11" t="s">
        <v>725</v>
      </c>
      <c r="C63" s="11" t="s">
        <v>726</v>
      </c>
      <c r="D63" s="11"/>
      <c r="E63" s="4" t="s">
        <v>142</v>
      </c>
      <c r="F63" s="4" t="s">
        <v>142</v>
      </c>
      <c r="G63" s="11"/>
    </row>
    <row r="64" spans="1:7" s="7" customFormat="1" ht="16.5" thickBot="1" x14ac:dyDescent="0.3">
      <c r="A64" s="234" t="s">
        <v>727</v>
      </c>
      <c r="B64" s="235"/>
      <c r="C64" s="4" t="s">
        <v>119</v>
      </c>
      <c r="D64" s="4" t="s">
        <v>120</v>
      </c>
      <c r="E64" s="4" t="s">
        <v>77</v>
      </c>
      <c r="F64" s="4" t="s">
        <v>78</v>
      </c>
      <c r="G64" s="4" t="s">
        <v>121</v>
      </c>
    </row>
    <row r="65" spans="1:7" s="7" customFormat="1" ht="16.5" thickBot="1" x14ac:dyDescent="0.3">
      <c r="A65" s="16" t="s">
        <v>144</v>
      </c>
      <c r="B65" s="11" t="s">
        <v>728</v>
      </c>
      <c r="C65" s="11" t="s">
        <v>729</v>
      </c>
      <c r="D65" s="11"/>
      <c r="E65" s="4" t="s">
        <v>142</v>
      </c>
      <c r="F65" s="4" t="s">
        <v>142</v>
      </c>
      <c r="G65" s="11"/>
    </row>
    <row r="66" spans="1:7" s="7" customFormat="1" ht="16.5" thickBot="1" x14ac:dyDescent="0.3">
      <c r="A66" s="16" t="s">
        <v>144</v>
      </c>
      <c r="B66" s="11" t="s">
        <v>730</v>
      </c>
      <c r="C66" s="11" t="s">
        <v>731</v>
      </c>
      <c r="D66" s="11"/>
      <c r="E66" s="4" t="s">
        <v>142</v>
      </c>
      <c r="F66" s="4" t="s">
        <v>142</v>
      </c>
      <c r="G66" s="11"/>
    </row>
    <row r="67" spans="1:7" s="7" customFormat="1" ht="39" thickBot="1" x14ac:dyDescent="0.3">
      <c r="A67" s="16" t="s">
        <v>144</v>
      </c>
      <c r="B67" s="11" t="s">
        <v>732</v>
      </c>
      <c r="C67" s="11" t="s">
        <v>733</v>
      </c>
      <c r="D67" s="11"/>
      <c r="E67" s="4" t="s">
        <v>142</v>
      </c>
      <c r="F67" s="4" t="s">
        <v>142</v>
      </c>
      <c r="G67" s="11"/>
    </row>
    <row r="68" spans="1:7" s="7" customFormat="1" ht="16.5" thickBot="1" x14ac:dyDescent="0.3">
      <c r="A68" s="27" t="s">
        <v>150</v>
      </c>
      <c r="B68" s="11" t="s">
        <v>734</v>
      </c>
      <c r="C68" s="11" t="s">
        <v>735</v>
      </c>
      <c r="D68" s="11"/>
      <c r="E68" s="4" t="s">
        <v>142</v>
      </c>
      <c r="F68" s="4" t="s">
        <v>142</v>
      </c>
      <c r="G68" s="11"/>
    </row>
    <row r="69" spans="1:7" s="7" customFormat="1" ht="26.25" thickBot="1" x14ac:dyDescent="0.3">
      <c r="A69" s="27" t="s">
        <v>150</v>
      </c>
      <c r="B69" s="11" t="s">
        <v>736</v>
      </c>
      <c r="C69" s="11" t="s">
        <v>737</v>
      </c>
      <c r="D69" s="11"/>
      <c r="E69" s="4" t="s">
        <v>142</v>
      </c>
      <c r="F69" s="4" t="s">
        <v>142</v>
      </c>
      <c r="G69" s="11"/>
    </row>
    <row r="70" spans="1:7" s="7" customFormat="1" ht="16.5" thickBot="1" x14ac:dyDescent="0.3">
      <c r="A70" s="28" t="s">
        <v>180</v>
      </c>
      <c r="B70" s="11" t="s">
        <v>738</v>
      </c>
      <c r="C70" s="11" t="s">
        <v>739</v>
      </c>
      <c r="D70" s="11"/>
      <c r="E70" s="4" t="s">
        <v>142</v>
      </c>
      <c r="F70" s="4" t="s">
        <v>142</v>
      </c>
      <c r="G70" s="11"/>
    </row>
    <row r="71" spans="1:7" s="7" customFormat="1" ht="16.5" thickBot="1" x14ac:dyDescent="0.3">
      <c r="A71" s="28" t="s">
        <v>180</v>
      </c>
      <c r="B71" s="11" t="s">
        <v>740</v>
      </c>
      <c r="C71" s="11" t="s">
        <v>741</v>
      </c>
      <c r="D71" s="11"/>
      <c r="E71" s="4" t="s">
        <v>142</v>
      </c>
      <c r="F71" s="4" t="s">
        <v>142</v>
      </c>
      <c r="G71" s="11"/>
    </row>
    <row r="72" spans="1:7" s="7" customFormat="1" ht="16.5" thickBot="1" x14ac:dyDescent="0.3">
      <c r="A72" s="29" t="s">
        <v>155</v>
      </c>
      <c r="B72" s="11" t="s">
        <v>742</v>
      </c>
      <c r="C72" s="11" t="s">
        <v>743</v>
      </c>
      <c r="D72" s="11"/>
      <c r="E72" s="4" t="s">
        <v>142</v>
      </c>
      <c r="F72" s="4" t="s">
        <v>142</v>
      </c>
      <c r="G72" s="11"/>
    </row>
    <row r="73" spans="1:7" s="7" customFormat="1" ht="26.25" thickBot="1" x14ac:dyDescent="0.3">
      <c r="A73" s="29" t="s">
        <v>155</v>
      </c>
      <c r="B73" s="11" t="s">
        <v>744</v>
      </c>
      <c r="C73" s="11" t="s">
        <v>745</v>
      </c>
      <c r="D73" s="11"/>
      <c r="E73" s="4" t="s">
        <v>142</v>
      </c>
      <c r="F73" s="4" t="s">
        <v>142</v>
      </c>
      <c r="G73" s="11"/>
    </row>
    <row r="74" spans="1:7" s="7" customFormat="1" ht="16.5" thickBot="1" x14ac:dyDescent="0.3">
      <c r="A74" s="29" t="s">
        <v>155</v>
      </c>
      <c r="B74" s="11" t="s">
        <v>746</v>
      </c>
      <c r="C74" s="11" t="s">
        <v>747</v>
      </c>
      <c r="D74" s="11"/>
      <c r="E74" s="4" t="s">
        <v>142</v>
      </c>
      <c r="F74" s="4" t="s">
        <v>142</v>
      </c>
      <c r="G74" s="11"/>
    </row>
    <row r="75" spans="1:7" s="7" customFormat="1" ht="16.5" thickBot="1" x14ac:dyDescent="0.3">
      <c r="A75" s="234" t="s">
        <v>748</v>
      </c>
      <c r="B75" s="235"/>
      <c r="C75" s="20" t="s">
        <v>749</v>
      </c>
      <c r="D75" s="4" t="s">
        <v>120</v>
      </c>
      <c r="E75" s="4" t="s">
        <v>77</v>
      </c>
      <c r="F75" s="4" t="s">
        <v>78</v>
      </c>
      <c r="G75" s="4" t="s">
        <v>121</v>
      </c>
    </row>
    <row r="76" spans="1:7" s="7" customFormat="1" ht="16.5" thickBot="1" x14ac:dyDescent="0.3">
      <c r="A76" s="16" t="s">
        <v>144</v>
      </c>
      <c r="B76" s="11" t="s">
        <v>750</v>
      </c>
      <c r="C76" s="11" t="s">
        <v>751</v>
      </c>
      <c r="D76" s="11"/>
      <c r="E76" s="4" t="s">
        <v>142</v>
      </c>
      <c r="F76" s="4" t="s">
        <v>142</v>
      </c>
      <c r="G76" s="11"/>
    </row>
    <row r="77" spans="1:7" s="7" customFormat="1" ht="64.5" thickBot="1" x14ac:dyDescent="0.3">
      <c r="A77" s="16" t="s">
        <v>144</v>
      </c>
      <c r="B77" s="11" t="s">
        <v>752</v>
      </c>
      <c r="C77" s="11" t="s">
        <v>753</v>
      </c>
      <c r="D77" s="11"/>
      <c r="E77" s="4" t="s">
        <v>142</v>
      </c>
      <c r="F77" s="4" t="s">
        <v>142</v>
      </c>
      <c r="G77" s="11"/>
    </row>
    <row r="78" spans="1:7" s="7" customFormat="1" ht="16.5" thickBot="1" x14ac:dyDescent="0.3">
      <c r="A78" s="27" t="s">
        <v>150</v>
      </c>
      <c r="B78" s="11" t="s">
        <v>755</v>
      </c>
      <c r="C78" s="11" t="s">
        <v>756</v>
      </c>
      <c r="D78" s="11"/>
      <c r="E78" s="4" t="s">
        <v>142</v>
      </c>
      <c r="F78" s="4" t="s">
        <v>142</v>
      </c>
      <c r="G78" s="11"/>
    </row>
    <row r="79" spans="1:7" s="7" customFormat="1" ht="26.25" thickBot="1" x14ac:dyDescent="0.3">
      <c r="A79" s="27" t="s">
        <v>150</v>
      </c>
      <c r="B79" s="11" t="s">
        <v>757</v>
      </c>
      <c r="C79" s="11" t="s">
        <v>758</v>
      </c>
      <c r="D79" s="11"/>
      <c r="E79" s="4" t="s">
        <v>142</v>
      </c>
      <c r="F79" s="4" t="s">
        <v>142</v>
      </c>
      <c r="G79" s="11"/>
    </row>
    <row r="80" spans="1:7" s="7" customFormat="1" ht="16.5" thickBot="1" x14ac:dyDescent="0.3">
      <c r="A80" s="28" t="s">
        <v>180</v>
      </c>
      <c r="B80" s="11" t="s">
        <v>759</v>
      </c>
      <c r="C80" s="11" t="s">
        <v>760</v>
      </c>
      <c r="D80" s="11"/>
      <c r="E80" s="4" t="s">
        <v>142</v>
      </c>
      <c r="F80" s="4" t="s">
        <v>142</v>
      </c>
      <c r="G80" s="11"/>
    </row>
    <row r="81" spans="1:7" s="7" customFormat="1" ht="39" thickBot="1" x14ac:dyDescent="0.3">
      <c r="A81" s="28" t="s">
        <v>180</v>
      </c>
      <c r="B81" s="11" t="s">
        <v>761</v>
      </c>
      <c r="C81" s="11" t="s">
        <v>762</v>
      </c>
      <c r="D81" s="11"/>
      <c r="E81" s="4" t="s">
        <v>142</v>
      </c>
      <c r="F81" s="4" t="s">
        <v>142</v>
      </c>
      <c r="G81" s="11"/>
    </row>
    <row r="82" spans="1:7" s="7" customFormat="1" ht="16.5" thickBot="1" x14ac:dyDescent="0.3">
      <c r="A82" s="28" t="s">
        <v>180</v>
      </c>
      <c r="B82" s="11" t="s">
        <v>763</v>
      </c>
      <c r="C82" s="11" t="s">
        <v>764</v>
      </c>
      <c r="D82" s="11"/>
      <c r="E82" s="4" t="s">
        <v>142</v>
      </c>
      <c r="F82" s="4" t="s">
        <v>142</v>
      </c>
      <c r="G82" s="11"/>
    </row>
    <row r="83" spans="1:7" s="7" customFormat="1" ht="26.25" thickBot="1" x14ac:dyDescent="0.3">
      <c r="A83" s="29" t="s">
        <v>155</v>
      </c>
      <c r="B83" s="11" t="s">
        <v>765</v>
      </c>
      <c r="C83" s="11" t="s">
        <v>766</v>
      </c>
      <c r="D83" s="11"/>
      <c r="E83" s="4" t="s">
        <v>142</v>
      </c>
      <c r="F83" s="4" t="s">
        <v>142</v>
      </c>
      <c r="G83" s="11"/>
    </row>
    <row r="84" spans="1:7" s="7" customFormat="1" ht="16.5" thickBot="1" x14ac:dyDescent="0.3">
      <c r="A84" s="29" t="s">
        <v>155</v>
      </c>
      <c r="B84" s="11" t="s">
        <v>767</v>
      </c>
      <c r="C84" s="11" t="s">
        <v>768</v>
      </c>
      <c r="D84" s="11"/>
      <c r="E84" s="4" t="s">
        <v>142</v>
      </c>
      <c r="F84" s="4" t="s">
        <v>142</v>
      </c>
      <c r="G84" s="11"/>
    </row>
    <row r="85" spans="1:7" s="7" customFormat="1" x14ac:dyDescent="0.25"/>
    <row r="86" spans="1:7" s="7" customFormat="1" x14ac:dyDescent="0.25"/>
    <row r="87" spans="1:7" s="7" customFormat="1" x14ac:dyDescent="0.25"/>
    <row r="88" spans="1:7" s="7" customFormat="1" x14ac:dyDescent="0.25"/>
    <row r="89" spans="1:7" s="7" customFormat="1" x14ac:dyDescent="0.25"/>
    <row r="90" spans="1:7" s="7" customFormat="1" x14ac:dyDescent="0.25"/>
    <row r="91" spans="1:7" s="7" customFormat="1" x14ac:dyDescent="0.25"/>
    <row r="92" spans="1:7" s="7" customFormat="1" x14ac:dyDescent="0.25"/>
    <row r="93" spans="1:7" s="7" customFormat="1" x14ac:dyDescent="0.25"/>
    <row r="94" spans="1:7" s="7" customFormat="1" x14ac:dyDescent="0.25"/>
    <row r="95" spans="1:7" s="7" customFormat="1" x14ac:dyDescent="0.25"/>
    <row r="96" spans="1:7" s="7" customFormat="1" x14ac:dyDescent="0.25"/>
    <row r="97" s="7" customFormat="1" x14ac:dyDescent="0.25"/>
    <row r="98" s="7" customFormat="1" x14ac:dyDescent="0.25"/>
    <row r="99" s="7" customFormat="1" x14ac:dyDescent="0.25"/>
    <row r="100" s="7" customFormat="1" x14ac:dyDescent="0.25"/>
    <row r="101" s="7" customFormat="1" x14ac:dyDescent="0.25"/>
    <row r="102" s="7" customFormat="1" x14ac:dyDescent="0.25"/>
    <row r="103" s="7" customFormat="1" x14ac:dyDescent="0.25"/>
    <row r="104" s="7" customFormat="1" x14ac:dyDescent="0.25"/>
    <row r="105" s="7" customFormat="1" x14ac:dyDescent="0.25"/>
    <row r="106" s="7" customFormat="1" x14ac:dyDescent="0.25"/>
    <row r="107" s="7" customFormat="1" x14ac:dyDescent="0.25"/>
    <row r="108" s="7" customFormat="1" x14ac:dyDescent="0.25"/>
  </sheetData>
  <mergeCells count="8">
    <mergeCell ref="A50:B50"/>
    <mergeCell ref="A64:B64"/>
    <mergeCell ref="A75:B75"/>
    <mergeCell ref="C2:D6"/>
    <mergeCell ref="A7:B7"/>
    <mergeCell ref="A12:B12"/>
    <mergeCell ref="A19:B19"/>
    <mergeCell ref="A38:B38"/>
  </mergeCells>
  <conditionalFormatting sqref="E85:F233 E43:F43">
    <cfRule type="beginsWith" dxfId="1831" priority="1205" stopIfTrue="1" operator="beginsWith" text="Not Applicable">
      <formula>LEFT(E43,LEN("Not Applicable"))="Not Applicable"</formula>
    </cfRule>
    <cfRule type="beginsWith" dxfId="1830" priority="1206" stopIfTrue="1" operator="beginsWith" text="Waived">
      <formula>LEFT(E43,LEN("Waived"))="Waived"</formula>
    </cfRule>
    <cfRule type="beginsWith" dxfId="1829" priority="1207" stopIfTrue="1" operator="beginsWith" text="Pre-Passed">
      <formula>LEFT(E43,LEN("Pre-Passed"))="Pre-Passed"</formula>
    </cfRule>
    <cfRule type="beginsWith" dxfId="1828" priority="1208" stopIfTrue="1" operator="beginsWith" text="Completed">
      <formula>LEFT(E43,LEN("Completed"))="Completed"</formula>
    </cfRule>
    <cfRule type="beginsWith" dxfId="1827" priority="1209" stopIfTrue="1" operator="beginsWith" text="Partial">
      <formula>LEFT(E43,LEN("Partial"))="Partial"</formula>
    </cfRule>
    <cfRule type="beginsWith" dxfId="1826" priority="1210" stopIfTrue="1" operator="beginsWith" text="Missing">
      <formula>LEFT(E43,LEN("Missing"))="Missing"</formula>
    </cfRule>
    <cfRule type="beginsWith" dxfId="1825" priority="1211" stopIfTrue="1" operator="beginsWith" text="Untested">
      <formula>LEFT(E43,LEN("Untested"))="Untested"</formula>
    </cfRule>
    <cfRule type="notContainsBlanks" dxfId="1824" priority="1219" stopIfTrue="1">
      <formula>LEN(TRIM(E43))&gt;0</formula>
    </cfRule>
  </conditionalFormatting>
  <conditionalFormatting sqref="A7 A85:A233">
    <cfRule type="beginsWith" dxfId="1823" priority="1212" stopIfTrue="1" operator="beginsWith" text="Exceptional">
      <formula>LEFT(A7,LEN("Exceptional"))="Exceptional"</formula>
    </cfRule>
    <cfRule type="beginsWith" dxfId="1822" priority="1213" stopIfTrue="1" operator="beginsWith" text="Professional">
      <formula>LEFT(A7,LEN("Professional"))="Professional"</formula>
    </cfRule>
    <cfRule type="beginsWith" dxfId="1821" priority="1214" stopIfTrue="1" operator="beginsWith" text="Advanced">
      <formula>LEFT(A7,LEN("Advanced"))="Advanced"</formula>
    </cfRule>
    <cfRule type="beginsWith" dxfId="1820" priority="1215" stopIfTrue="1" operator="beginsWith" text="Intermediate">
      <formula>LEFT(A7,LEN("Intermediate"))="Intermediate"</formula>
    </cfRule>
    <cfRule type="beginsWith" dxfId="1819" priority="1216" stopIfTrue="1" operator="beginsWith" text="Basic">
      <formula>LEFT(A7,LEN("Basic"))="Basic"</formula>
    </cfRule>
    <cfRule type="beginsWith" dxfId="1818" priority="1217" stopIfTrue="1" operator="beginsWith" text="Required">
      <formula>LEFT(A7,LEN("Required"))="Required"</formula>
    </cfRule>
    <cfRule type="notContainsBlanks" dxfId="1817" priority="1218" stopIfTrue="1">
      <formula>LEN(TRIM(A7))&gt;0</formula>
    </cfRule>
  </conditionalFormatting>
  <conditionalFormatting sqref="F7">
    <cfRule type="beginsWith" dxfId="1816" priority="1189" stopIfTrue="1" operator="beginsWith" text="Not Applicable">
      <formula>LEFT(F7,LEN("Not Applicable"))="Not Applicable"</formula>
    </cfRule>
    <cfRule type="beginsWith" dxfId="1815" priority="1190" stopIfTrue="1" operator="beginsWith" text="Waived">
      <formula>LEFT(F7,LEN("Waived"))="Waived"</formula>
    </cfRule>
    <cfRule type="beginsWith" dxfId="1814" priority="1191" stopIfTrue="1" operator="beginsWith" text="Pre-Passed">
      <formula>LEFT(F7,LEN("Pre-Passed"))="Pre-Passed"</formula>
    </cfRule>
    <cfRule type="beginsWith" dxfId="1813" priority="1192" stopIfTrue="1" operator="beginsWith" text="Completed">
      <formula>LEFT(F7,LEN("Completed"))="Completed"</formula>
    </cfRule>
    <cfRule type="beginsWith" dxfId="1812" priority="1193" stopIfTrue="1" operator="beginsWith" text="Partial">
      <formula>LEFT(F7,LEN("Partial"))="Partial"</formula>
    </cfRule>
    <cfRule type="beginsWith" dxfId="1811" priority="1194" stopIfTrue="1" operator="beginsWith" text="Missing">
      <formula>LEFT(F7,LEN("Missing"))="Missing"</formula>
    </cfRule>
    <cfRule type="beginsWith" dxfId="1810" priority="1195" stopIfTrue="1" operator="beginsWith" text="Untested">
      <formula>LEFT(F7,LEN("Untested"))="Untested"</formula>
    </cfRule>
    <cfRule type="notContainsBlanks" dxfId="1809" priority="1196" stopIfTrue="1">
      <formula>LEN(TRIM(F7))&gt;0</formula>
    </cfRule>
  </conditionalFormatting>
  <conditionalFormatting sqref="E7">
    <cfRule type="beginsWith" dxfId="1808" priority="1197" stopIfTrue="1" operator="beginsWith" text="Not Applicable">
      <formula>LEFT(E7,LEN("Not Applicable"))="Not Applicable"</formula>
    </cfRule>
    <cfRule type="beginsWith" dxfId="1807" priority="1198" stopIfTrue="1" operator="beginsWith" text="Waived">
      <formula>LEFT(E7,LEN("Waived"))="Waived"</formula>
    </cfRule>
    <cfRule type="beginsWith" dxfId="1806" priority="1199" stopIfTrue="1" operator="beginsWith" text="Pre-Passed">
      <formula>LEFT(E7,LEN("Pre-Passed"))="Pre-Passed"</formula>
    </cfRule>
    <cfRule type="beginsWith" dxfId="1805" priority="1200" stopIfTrue="1" operator="beginsWith" text="Completed">
      <formula>LEFT(E7,LEN("Completed"))="Completed"</formula>
    </cfRule>
    <cfRule type="beginsWith" dxfId="1804" priority="1201" stopIfTrue="1" operator="beginsWith" text="Partial">
      <formula>LEFT(E7,LEN("Partial"))="Partial"</formula>
    </cfRule>
    <cfRule type="beginsWith" dxfId="1803" priority="1202" stopIfTrue="1" operator="beginsWith" text="Missing">
      <formula>LEFT(E7,LEN("Missing"))="Missing"</formula>
    </cfRule>
    <cfRule type="beginsWith" dxfId="1802" priority="1203" stopIfTrue="1" operator="beginsWith" text="Untested">
      <formula>LEFT(E7,LEN("Untested"))="Untested"</formula>
    </cfRule>
    <cfRule type="notContainsBlanks" dxfId="1801" priority="1204" stopIfTrue="1">
      <formula>LEN(TRIM(E7))&gt;0</formula>
    </cfRule>
  </conditionalFormatting>
  <conditionalFormatting sqref="A12">
    <cfRule type="beginsWith" dxfId="1800" priority="1135" stopIfTrue="1" operator="beginsWith" text="Exceptional">
      <formula>LEFT(A12,LEN("Exceptional"))="Exceptional"</formula>
    </cfRule>
    <cfRule type="beginsWith" dxfId="1799" priority="1136" stopIfTrue="1" operator="beginsWith" text="Professional">
      <formula>LEFT(A12,LEN("Professional"))="Professional"</formula>
    </cfRule>
    <cfRule type="beginsWith" dxfId="1798" priority="1137" stopIfTrue="1" operator="beginsWith" text="Advanced">
      <formula>LEFT(A12,LEN("Advanced"))="Advanced"</formula>
    </cfRule>
    <cfRule type="beginsWith" dxfId="1797" priority="1138" stopIfTrue="1" operator="beginsWith" text="Intermediate">
      <formula>LEFT(A12,LEN("Intermediate"))="Intermediate"</formula>
    </cfRule>
    <cfRule type="beginsWith" dxfId="1796" priority="1139" stopIfTrue="1" operator="beginsWith" text="Basic">
      <formula>LEFT(A12,LEN("Basic"))="Basic"</formula>
    </cfRule>
    <cfRule type="beginsWith" dxfId="1795" priority="1140" stopIfTrue="1" operator="beginsWith" text="Required">
      <formula>LEFT(A12,LEN("Required"))="Required"</formula>
    </cfRule>
    <cfRule type="notContainsBlanks" dxfId="1794" priority="1141" stopIfTrue="1">
      <formula>LEN(TRIM(A12))&gt;0</formula>
    </cfRule>
  </conditionalFormatting>
  <conditionalFormatting sqref="E12">
    <cfRule type="beginsWith" dxfId="1793" priority="1150" stopIfTrue="1" operator="beginsWith" text="Not Applicable">
      <formula>LEFT(E12,LEN("Not Applicable"))="Not Applicable"</formula>
    </cfRule>
    <cfRule type="beginsWith" dxfId="1792" priority="1151" stopIfTrue="1" operator="beginsWith" text="Waived">
      <formula>LEFT(E12,LEN("Waived"))="Waived"</formula>
    </cfRule>
    <cfRule type="beginsWith" dxfId="1791" priority="1152" stopIfTrue="1" operator="beginsWith" text="Pre-Passed">
      <formula>LEFT(E12,LEN("Pre-Passed"))="Pre-Passed"</formula>
    </cfRule>
    <cfRule type="beginsWith" dxfId="1790" priority="1153" stopIfTrue="1" operator="beginsWith" text="Completed">
      <formula>LEFT(E12,LEN("Completed"))="Completed"</formula>
    </cfRule>
    <cfRule type="beginsWith" dxfId="1789" priority="1154" stopIfTrue="1" operator="beginsWith" text="Partial">
      <formula>LEFT(E12,LEN("Partial"))="Partial"</formula>
    </cfRule>
    <cfRule type="beginsWith" dxfId="1788" priority="1155" stopIfTrue="1" operator="beginsWith" text="Missing">
      <formula>LEFT(E12,LEN("Missing"))="Missing"</formula>
    </cfRule>
    <cfRule type="beginsWith" dxfId="1787" priority="1156" stopIfTrue="1" operator="beginsWith" text="Untested">
      <formula>LEFT(E12,LEN("Untested"))="Untested"</formula>
    </cfRule>
    <cfRule type="notContainsBlanks" dxfId="1786" priority="1157" stopIfTrue="1">
      <formula>LEN(TRIM(E12))&gt;0</formula>
    </cfRule>
  </conditionalFormatting>
  <conditionalFormatting sqref="F50">
    <cfRule type="beginsWith" dxfId="1785" priority="297" stopIfTrue="1" operator="beginsWith" text="Not Applicable">
      <formula>LEFT(F50,LEN("Not Applicable"))="Not Applicable"</formula>
    </cfRule>
    <cfRule type="beginsWith" dxfId="1784" priority="298" stopIfTrue="1" operator="beginsWith" text="Waived">
      <formula>LEFT(F50,LEN("Waived"))="Waived"</formula>
    </cfRule>
    <cfRule type="beginsWith" dxfId="1783" priority="299" stopIfTrue="1" operator="beginsWith" text="Pre-Passed">
      <formula>LEFT(F50,LEN("Pre-Passed"))="Pre-Passed"</formula>
    </cfRule>
    <cfRule type="beginsWith" dxfId="1782" priority="300" stopIfTrue="1" operator="beginsWith" text="Completed">
      <formula>LEFT(F50,LEN("Completed"))="Completed"</formula>
    </cfRule>
    <cfRule type="beginsWith" dxfId="1781" priority="301" stopIfTrue="1" operator="beginsWith" text="Partial">
      <formula>LEFT(F50,LEN("Partial"))="Partial"</formula>
    </cfRule>
    <cfRule type="beginsWith" dxfId="1780" priority="302" stopIfTrue="1" operator="beginsWith" text="Missing">
      <formula>LEFT(F50,LEN("Missing"))="Missing"</formula>
    </cfRule>
    <cfRule type="beginsWith" dxfId="1779" priority="303" stopIfTrue="1" operator="beginsWith" text="Untested">
      <formula>LEFT(F50,LEN("Untested"))="Untested"</formula>
    </cfRule>
    <cfRule type="notContainsBlanks" dxfId="1778" priority="304" stopIfTrue="1">
      <formula>LEN(TRIM(F50))&gt;0</formula>
    </cfRule>
  </conditionalFormatting>
  <conditionalFormatting sqref="F64">
    <cfRule type="beginsWith" dxfId="1777" priority="281" stopIfTrue="1" operator="beginsWith" text="Not Applicable">
      <formula>LEFT(F64,LEN("Not Applicable"))="Not Applicable"</formula>
    </cfRule>
    <cfRule type="beginsWith" dxfId="1776" priority="282" stopIfTrue="1" operator="beginsWith" text="Waived">
      <formula>LEFT(F64,LEN("Waived"))="Waived"</formula>
    </cfRule>
    <cfRule type="beginsWith" dxfId="1775" priority="283" stopIfTrue="1" operator="beginsWith" text="Pre-Passed">
      <formula>LEFT(F64,LEN("Pre-Passed"))="Pre-Passed"</formula>
    </cfRule>
    <cfRule type="beginsWith" dxfId="1774" priority="284" stopIfTrue="1" operator="beginsWith" text="Completed">
      <formula>LEFT(F64,LEN("Completed"))="Completed"</formula>
    </cfRule>
    <cfRule type="beginsWith" dxfId="1773" priority="285" stopIfTrue="1" operator="beginsWith" text="Partial">
      <formula>LEFT(F64,LEN("Partial"))="Partial"</formula>
    </cfRule>
    <cfRule type="beginsWith" dxfId="1772" priority="286" stopIfTrue="1" operator="beginsWith" text="Missing">
      <formula>LEFT(F64,LEN("Missing"))="Missing"</formula>
    </cfRule>
    <cfRule type="beginsWith" dxfId="1771" priority="287" stopIfTrue="1" operator="beginsWith" text="Untested">
      <formula>LEFT(F64,LEN("Untested"))="Untested"</formula>
    </cfRule>
    <cfRule type="notContainsBlanks" dxfId="1770" priority="288" stopIfTrue="1">
      <formula>LEN(TRIM(F64))&gt;0</formula>
    </cfRule>
  </conditionalFormatting>
  <conditionalFormatting sqref="F75">
    <cfRule type="beginsWith" dxfId="1769" priority="273" stopIfTrue="1" operator="beginsWith" text="Not Applicable">
      <formula>LEFT(F75,LEN("Not Applicable"))="Not Applicable"</formula>
    </cfRule>
    <cfRule type="beginsWith" dxfId="1768" priority="274" stopIfTrue="1" operator="beginsWith" text="Waived">
      <formula>LEFT(F75,LEN("Waived"))="Waived"</formula>
    </cfRule>
    <cfRule type="beginsWith" dxfId="1767" priority="275" stopIfTrue="1" operator="beginsWith" text="Pre-Passed">
      <formula>LEFT(F75,LEN("Pre-Passed"))="Pre-Passed"</formula>
    </cfRule>
    <cfRule type="beginsWith" dxfId="1766" priority="276" stopIfTrue="1" operator="beginsWith" text="Completed">
      <formula>LEFT(F75,LEN("Completed"))="Completed"</formula>
    </cfRule>
    <cfRule type="beginsWith" dxfId="1765" priority="277" stopIfTrue="1" operator="beginsWith" text="Partial">
      <formula>LEFT(F75,LEN("Partial"))="Partial"</formula>
    </cfRule>
    <cfRule type="beginsWith" dxfId="1764" priority="278" stopIfTrue="1" operator="beginsWith" text="Missing">
      <formula>LEFT(F75,LEN("Missing"))="Missing"</formula>
    </cfRule>
    <cfRule type="beginsWith" dxfId="1763" priority="279" stopIfTrue="1" operator="beginsWith" text="Untested">
      <formula>LEFT(F75,LEN("Untested"))="Untested"</formula>
    </cfRule>
    <cfRule type="notContainsBlanks" dxfId="1762" priority="280" stopIfTrue="1">
      <formula>LEN(TRIM(F75))&gt;0</formula>
    </cfRule>
  </conditionalFormatting>
  <conditionalFormatting sqref="E82:F84 E76:F80 E65:F65 E67:F71 E73:F74">
    <cfRule type="beginsWith" dxfId="1761" priority="913" stopIfTrue="1" operator="beginsWith" text="Not Applicable">
      <formula>LEFT(E65,LEN("Not Applicable"))="Not Applicable"</formula>
    </cfRule>
    <cfRule type="beginsWith" dxfId="1760" priority="914" stopIfTrue="1" operator="beginsWith" text="Waived">
      <formula>LEFT(E65,LEN("Waived"))="Waived"</formula>
    </cfRule>
    <cfRule type="beginsWith" dxfId="1759" priority="915" stopIfTrue="1" operator="beginsWith" text="Pre-Passed">
      <formula>LEFT(E65,LEN("Pre-Passed"))="Pre-Passed"</formula>
    </cfRule>
    <cfRule type="beginsWith" dxfId="1758" priority="916" stopIfTrue="1" operator="beginsWith" text="Completed">
      <formula>LEFT(E65,LEN("Completed"))="Completed"</formula>
    </cfRule>
    <cfRule type="beginsWith" dxfId="1757" priority="917" stopIfTrue="1" operator="beginsWith" text="Partial">
      <formula>LEFT(E65,LEN("Partial"))="Partial"</formula>
    </cfRule>
    <cfRule type="beginsWith" dxfId="1756" priority="918" stopIfTrue="1" operator="beginsWith" text="Missing">
      <formula>LEFT(E65,LEN("Missing"))="Missing"</formula>
    </cfRule>
    <cfRule type="beginsWith" dxfId="1755" priority="919" stopIfTrue="1" operator="beginsWith" text="Untested">
      <formula>LEFT(E65,LEN("Untested"))="Untested"</formula>
    </cfRule>
    <cfRule type="notContainsBlanks" dxfId="1754" priority="920" stopIfTrue="1">
      <formula>LEN(TRIM(E65))&gt;0</formula>
    </cfRule>
  </conditionalFormatting>
  <conditionalFormatting sqref="E81:F81">
    <cfRule type="beginsWith" dxfId="1753" priority="905" stopIfTrue="1" operator="beginsWith" text="Not Applicable">
      <formula>LEFT(E81,LEN("Not Applicable"))="Not Applicable"</formula>
    </cfRule>
    <cfRule type="beginsWith" dxfId="1752" priority="906" stopIfTrue="1" operator="beginsWith" text="Waived">
      <formula>LEFT(E81,LEN("Waived"))="Waived"</formula>
    </cfRule>
    <cfRule type="beginsWith" dxfId="1751" priority="907" stopIfTrue="1" operator="beginsWith" text="Pre-Passed">
      <formula>LEFT(E81,LEN("Pre-Passed"))="Pre-Passed"</formula>
    </cfRule>
    <cfRule type="beginsWith" dxfId="1750" priority="908" stopIfTrue="1" operator="beginsWith" text="Completed">
      <formula>LEFT(E81,LEN("Completed"))="Completed"</formula>
    </cfRule>
    <cfRule type="beginsWith" dxfId="1749" priority="909" stopIfTrue="1" operator="beginsWith" text="Partial">
      <formula>LEFT(E81,LEN("Partial"))="Partial"</formula>
    </cfRule>
    <cfRule type="beginsWith" dxfId="1748" priority="910" stopIfTrue="1" operator="beginsWith" text="Missing">
      <formula>LEFT(E81,LEN("Missing"))="Missing"</formula>
    </cfRule>
    <cfRule type="beginsWith" dxfId="1747" priority="911" stopIfTrue="1" operator="beginsWith" text="Untested">
      <formula>LEFT(E81,LEN("Untested"))="Untested"</formula>
    </cfRule>
    <cfRule type="notContainsBlanks" dxfId="1746" priority="912" stopIfTrue="1">
      <formula>LEN(TRIM(E81))&gt;0</formula>
    </cfRule>
  </conditionalFormatting>
  <conditionalFormatting sqref="E64">
    <cfRule type="beginsWith" dxfId="1745" priority="897" stopIfTrue="1" operator="beginsWith" text="Not Applicable">
      <formula>LEFT(E64,LEN("Not Applicable"))="Not Applicable"</formula>
    </cfRule>
    <cfRule type="beginsWith" dxfId="1744" priority="898" stopIfTrue="1" operator="beginsWith" text="Waived">
      <formula>LEFT(E64,LEN("Waived"))="Waived"</formula>
    </cfRule>
    <cfRule type="beginsWith" dxfId="1743" priority="899" stopIfTrue="1" operator="beginsWith" text="Pre-Passed">
      <formula>LEFT(E64,LEN("Pre-Passed"))="Pre-Passed"</formula>
    </cfRule>
    <cfRule type="beginsWith" dxfId="1742" priority="900" stopIfTrue="1" operator="beginsWith" text="Completed">
      <formula>LEFT(E64,LEN("Completed"))="Completed"</formula>
    </cfRule>
    <cfRule type="beginsWith" dxfId="1741" priority="901" stopIfTrue="1" operator="beginsWith" text="Partial">
      <formula>LEFT(E64,LEN("Partial"))="Partial"</formula>
    </cfRule>
    <cfRule type="beginsWith" dxfId="1740" priority="902" stopIfTrue="1" operator="beginsWith" text="Missing">
      <formula>LEFT(E64,LEN("Missing"))="Missing"</formula>
    </cfRule>
    <cfRule type="beginsWith" dxfId="1739" priority="903" stopIfTrue="1" operator="beginsWith" text="Untested">
      <formula>LEFT(E64,LEN("Untested"))="Untested"</formula>
    </cfRule>
    <cfRule type="notContainsBlanks" dxfId="1738" priority="904" stopIfTrue="1">
      <formula>LEN(TRIM(E64))&gt;0</formula>
    </cfRule>
  </conditionalFormatting>
  <conditionalFormatting sqref="E75">
    <cfRule type="beginsWith" dxfId="1737" priority="881" stopIfTrue="1" operator="beginsWith" text="Not Applicable">
      <formula>LEFT(E75,LEN("Not Applicable"))="Not Applicable"</formula>
    </cfRule>
    <cfRule type="beginsWith" dxfId="1736" priority="882" stopIfTrue="1" operator="beginsWith" text="Waived">
      <formula>LEFT(E75,LEN("Waived"))="Waived"</formula>
    </cfRule>
    <cfRule type="beginsWith" dxfId="1735" priority="883" stopIfTrue="1" operator="beginsWith" text="Pre-Passed">
      <formula>LEFT(E75,LEN("Pre-Passed"))="Pre-Passed"</formula>
    </cfRule>
    <cfRule type="beginsWith" dxfId="1734" priority="884" stopIfTrue="1" operator="beginsWith" text="Completed">
      <formula>LEFT(E75,LEN("Completed"))="Completed"</formula>
    </cfRule>
    <cfRule type="beginsWith" dxfId="1733" priority="885" stopIfTrue="1" operator="beginsWith" text="Partial">
      <formula>LEFT(E75,LEN("Partial"))="Partial"</formula>
    </cfRule>
    <cfRule type="beginsWith" dxfId="1732" priority="886" stopIfTrue="1" operator="beginsWith" text="Missing">
      <formula>LEFT(E75,LEN("Missing"))="Missing"</formula>
    </cfRule>
    <cfRule type="beginsWith" dxfId="1731" priority="887" stopIfTrue="1" operator="beginsWith" text="Untested">
      <formula>LEFT(E75,LEN("Untested"))="Untested"</formula>
    </cfRule>
    <cfRule type="notContainsBlanks" dxfId="1730" priority="888" stopIfTrue="1">
      <formula>LEN(TRIM(E75))&gt;0</formula>
    </cfRule>
  </conditionalFormatting>
  <conditionalFormatting sqref="E14:F18 E56:F57 E20:F25 E60:F60 E63:F63 E30:F37">
    <cfRule type="beginsWith" dxfId="1729" priority="776" stopIfTrue="1" operator="beginsWith" text="Not Applicable">
      <formula>LEFT(E14,LEN("Not Applicable"))="Not Applicable"</formula>
    </cfRule>
    <cfRule type="beginsWith" dxfId="1728" priority="777" stopIfTrue="1" operator="beginsWith" text="Waived">
      <formula>LEFT(E14,LEN("Waived"))="Waived"</formula>
    </cfRule>
    <cfRule type="beginsWith" dxfId="1727" priority="778" stopIfTrue="1" operator="beginsWith" text="Pre-Passed">
      <formula>LEFT(E14,LEN("Pre-Passed"))="Pre-Passed"</formula>
    </cfRule>
    <cfRule type="beginsWith" dxfId="1726" priority="779" stopIfTrue="1" operator="beginsWith" text="Completed">
      <formula>LEFT(E14,LEN("Completed"))="Completed"</formula>
    </cfRule>
    <cfRule type="beginsWith" dxfId="1725" priority="780" stopIfTrue="1" operator="beginsWith" text="Partial">
      <formula>LEFT(E14,LEN("Partial"))="Partial"</formula>
    </cfRule>
    <cfRule type="beginsWith" dxfId="1724" priority="781" stopIfTrue="1" operator="beginsWith" text="Missing">
      <formula>LEFT(E14,LEN("Missing"))="Missing"</formula>
    </cfRule>
    <cfRule type="beginsWith" dxfId="1723" priority="782" stopIfTrue="1" operator="beginsWith" text="Untested">
      <formula>LEFT(E14,LEN("Untested"))="Untested"</formula>
    </cfRule>
    <cfRule type="notContainsBlanks" dxfId="1722" priority="783" stopIfTrue="1">
      <formula>LEN(TRIM(E14))&gt;0</formula>
    </cfRule>
  </conditionalFormatting>
  <conditionalFormatting sqref="E26:F29">
    <cfRule type="beginsWith" dxfId="1721" priority="760" stopIfTrue="1" operator="beginsWith" text="Not Applicable">
      <formula>LEFT(E26,LEN("Not Applicable"))="Not Applicable"</formula>
    </cfRule>
    <cfRule type="beginsWith" dxfId="1720" priority="761" stopIfTrue="1" operator="beginsWith" text="Waived">
      <formula>LEFT(E26,LEN("Waived"))="Waived"</formula>
    </cfRule>
    <cfRule type="beginsWith" dxfId="1719" priority="762" stopIfTrue="1" operator="beginsWith" text="Pre-Passed">
      <formula>LEFT(E26,LEN("Pre-Passed"))="Pre-Passed"</formula>
    </cfRule>
    <cfRule type="beginsWith" dxfId="1718" priority="763" stopIfTrue="1" operator="beginsWith" text="Completed">
      <formula>LEFT(E26,LEN("Completed"))="Completed"</formula>
    </cfRule>
    <cfRule type="beginsWith" dxfId="1717" priority="764" stopIfTrue="1" operator="beginsWith" text="Partial">
      <formula>LEFT(E26,LEN("Partial"))="Partial"</formula>
    </cfRule>
    <cfRule type="beginsWith" dxfId="1716" priority="765" stopIfTrue="1" operator="beginsWith" text="Missing">
      <formula>LEFT(E26,LEN("Missing"))="Missing"</formula>
    </cfRule>
    <cfRule type="beginsWith" dxfId="1715" priority="766" stopIfTrue="1" operator="beginsWith" text="Untested">
      <formula>LEFT(E26,LEN("Untested"))="Untested"</formula>
    </cfRule>
    <cfRule type="notContainsBlanks" dxfId="1714" priority="767" stopIfTrue="1">
      <formula>LEN(TRIM(E26))&gt;0</formula>
    </cfRule>
  </conditionalFormatting>
  <conditionalFormatting sqref="E13:F13">
    <cfRule type="beginsWith" dxfId="1713" priority="768" stopIfTrue="1" operator="beginsWith" text="Not Applicable">
      <formula>LEFT(E13,LEN("Not Applicable"))="Not Applicable"</formula>
    </cfRule>
    <cfRule type="beginsWith" dxfId="1712" priority="769" stopIfTrue="1" operator="beginsWith" text="Waived">
      <formula>LEFT(E13,LEN("Waived"))="Waived"</formula>
    </cfRule>
    <cfRule type="beginsWith" dxfId="1711" priority="770" stopIfTrue="1" operator="beginsWith" text="Pre-Passed">
      <formula>LEFT(E13,LEN("Pre-Passed"))="Pre-Passed"</formula>
    </cfRule>
    <cfRule type="beginsWith" dxfId="1710" priority="771" stopIfTrue="1" operator="beginsWith" text="Completed">
      <formula>LEFT(E13,LEN("Completed"))="Completed"</formula>
    </cfRule>
    <cfRule type="beginsWith" dxfId="1709" priority="772" stopIfTrue="1" operator="beginsWith" text="Partial">
      <formula>LEFT(E13,LEN("Partial"))="Partial"</formula>
    </cfRule>
    <cfRule type="beginsWith" dxfId="1708" priority="773" stopIfTrue="1" operator="beginsWith" text="Missing">
      <formula>LEFT(E13,LEN("Missing"))="Missing"</formula>
    </cfRule>
    <cfRule type="beginsWith" dxfId="1707" priority="774" stopIfTrue="1" operator="beginsWith" text="Untested">
      <formula>LEFT(E13,LEN("Untested"))="Untested"</formula>
    </cfRule>
    <cfRule type="notContainsBlanks" dxfId="1706" priority="775" stopIfTrue="1">
      <formula>LEN(TRIM(E13))&gt;0</formula>
    </cfRule>
  </conditionalFormatting>
  <conditionalFormatting sqref="E19">
    <cfRule type="beginsWith" dxfId="1705" priority="752" stopIfTrue="1" operator="beginsWith" text="Not Applicable">
      <formula>LEFT(E19,LEN("Not Applicable"))="Not Applicable"</formula>
    </cfRule>
    <cfRule type="beginsWith" dxfId="1704" priority="753" stopIfTrue="1" operator="beginsWith" text="Waived">
      <formula>LEFT(E19,LEN("Waived"))="Waived"</formula>
    </cfRule>
    <cfRule type="beginsWith" dxfId="1703" priority="754" stopIfTrue="1" operator="beginsWith" text="Pre-Passed">
      <formula>LEFT(E19,LEN("Pre-Passed"))="Pre-Passed"</formula>
    </cfRule>
    <cfRule type="beginsWith" dxfId="1702" priority="755" stopIfTrue="1" operator="beginsWith" text="Completed">
      <formula>LEFT(E19,LEN("Completed"))="Completed"</formula>
    </cfRule>
    <cfRule type="beginsWith" dxfId="1701" priority="756" stopIfTrue="1" operator="beginsWith" text="Partial">
      <formula>LEFT(E19,LEN("Partial"))="Partial"</formula>
    </cfRule>
    <cfRule type="beginsWith" dxfId="1700" priority="757" stopIfTrue="1" operator="beginsWith" text="Missing">
      <formula>LEFT(E19,LEN("Missing"))="Missing"</formula>
    </cfRule>
    <cfRule type="beginsWith" dxfId="1699" priority="758" stopIfTrue="1" operator="beginsWith" text="Untested">
      <formula>LEFT(E19,LEN("Untested"))="Untested"</formula>
    </cfRule>
    <cfRule type="notContainsBlanks" dxfId="1698" priority="759" stopIfTrue="1">
      <formula>LEN(TRIM(E19))&gt;0</formula>
    </cfRule>
  </conditionalFormatting>
  <conditionalFormatting sqref="E52:F54">
    <cfRule type="beginsWith" dxfId="1697" priority="736" stopIfTrue="1" operator="beginsWith" text="Not Applicable">
      <formula>LEFT(E52,LEN("Not Applicable"))="Not Applicable"</formula>
    </cfRule>
    <cfRule type="beginsWith" dxfId="1696" priority="737" stopIfTrue="1" operator="beginsWith" text="Waived">
      <formula>LEFT(E52,LEN("Waived"))="Waived"</formula>
    </cfRule>
    <cfRule type="beginsWith" dxfId="1695" priority="738" stopIfTrue="1" operator="beginsWith" text="Pre-Passed">
      <formula>LEFT(E52,LEN("Pre-Passed"))="Pre-Passed"</formula>
    </cfRule>
    <cfRule type="beginsWith" dxfId="1694" priority="739" stopIfTrue="1" operator="beginsWith" text="Completed">
      <formula>LEFT(E52,LEN("Completed"))="Completed"</formula>
    </cfRule>
    <cfRule type="beginsWith" dxfId="1693" priority="740" stopIfTrue="1" operator="beginsWith" text="Partial">
      <formula>LEFT(E52,LEN("Partial"))="Partial"</formula>
    </cfRule>
    <cfRule type="beginsWith" dxfId="1692" priority="741" stopIfTrue="1" operator="beginsWith" text="Missing">
      <formula>LEFT(E52,LEN("Missing"))="Missing"</formula>
    </cfRule>
    <cfRule type="beginsWith" dxfId="1691" priority="742" stopIfTrue="1" operator="beginsWith" text="Untested">
      <formula>LEFT(E52,LEN("Untested"))="Untested"</formula>
    </cfRule>
    <cfRule type="notContainsBlanks" dxfId="1690" priority="743" stopIfTrue="1">
      <formula>LEN(TRIM(E52))&gt;0</formula>
    </cfRule>
  </conditionalFormatting>
  <conditionalFormatting sqref="E50">
    <cfRule type="beginsWith" dxfId="1689" priority="728" stopIfTrue="1" operator="beginsWith" text="Not Applicable">
      <formula>LEFT(E50,LEN("Not Applicable"))="Not Applicable"</formula>
    </cfRule>
    <cfRule type="beginsWith" dxfId="1688" priority="729" stopIfTrue="1" operator="beginsWith" text="Waived">
      <formula>LEFT(E50,LEN("Waived"))="Waived"</formula>
    </cfRule>
    <cfRule type="beginsWith" dxfId="1687" priority="730" stopIfTrue="1" operator="beginsWith" text="Pre-Passed">
      <formula>LEFT(E50,LEN("Pre-Passed"))="Pre-Passed"</formula>
    </cfRule>
    <cfRule type="beginsWith" dxfId="1686" priority="731" stopIfTrue="1" operator="beginsWith" text="Completed">
      <formula>LEFT(E50,LEN("Completed"))="Completed"</formula>
    </cfRule>
    <cfRule type="beginsWith" dxfId="1685" priority="732" stopIfTrue="1" operator="beginsWith" text="Partial">
      <formula>LEFT(E50,LEN("Partial"))="Partial"</formula>
    </cfRule>
    <cfRule type="beginsWith" dxfId="1684" priority="733" stopIfTrue="1" operator="beginsWith" text="Missing">
      <formula>LEFT(E50,LEN("Missing"))="Missing"</formula>
    </cfRule>
    <cfRule type="beginsWith" dxfId="1683" priority="734" stopIfTrue="1" operator="beginsWith" text="Untested">
      <formula>LEFT(E50,LEN("Untested"))="Untested"</formula>
    </cfRule>
    <cfRule type="notContainsBlanks" dxfId="1682" priority="735" stopIfTrue="1">
      <formula>LEN(TRIM(E50))&gt;0</formula>
    </cfRule>
  </conditionalFormatting>
  <conditionalFormatting sqref="E51:F51">
    <cfRule type="beginsWith" dxfId="1681" priority="712" stopIfTrue="1" operator="beginsWith" text="Not Applicable">
      <formula>LEFT(E51,LEN("Not Applicable"))="Not Applicable"</formula>
    </cfRule>
    <cfRule type="beginsWith" dxfId="1680" priority="713" stopIfTrue="1" operator="beginsWith" text="Waived">
      <formula>LEFT(E51,LEN("Waived"))="Waived"</formula>
    </cfRule>
    <cfRule type="beginsWith" dxfId="1679" priority="714" stopIfTrue="1" operator="beginsWith" text="Pre-Passed">
      <formula>LEFT(E51,LEN("Pre-Passed"))="Pre-Passed"</formula>
    </cfRule>
    <cfRule type="beginsWith" dxfId="1678" priority="715" stopIfTrue="1" operator="beginsWith" text="Completed">
      <formula>LEFT(E51,LEN("Completed"))="Completed"</formula>
    </cfRule>
    <cfRule type="beginsWith" dxfId="1677" priority="716" stopIfTrue="1" operator="beginsWith" text="Partial">
      <formula>LEFT(E51,LEN("Partial"))="Partial"</formula>
    </cfRule>
    <cfRule type="beginsWith" dxfId="1676" priority="717" stopIfTrue="1" operator="beginsWith" text="Missing">
      <formula>LEFT(E51,LEN("Missing"))="Missing"</formula>
    </cfRule>
    <cfRule type="beginsWith" dxfId="1675" priority="718" stopIfTrue="1" operator="beginsWith" text="Untested">
      <formula>LEFT(E51,LEN("Untested"))="Untested"</formula>
    </cfRule>
    <cfRule type="notContainsBlanks" dxfId="1674" priority="719" stopIfTrue="1">
      <formula>LEN(TRIM(E51))&gt;0</formula>
    </cfRule>
  </conditionalFormatting>
  <conditionalFormatting sqref="E38">
    <cfRule type="beginsWith" dxfId="1673" priority="560" stopIfTrue="1" operator="beginsWith" text="Not Applicable">
      <formula>LEFT(E38,LEN("Not Applicable"))="Not Applicable"</formula>
    </cfRule>
    <cfRule type="beginsWith" dxfId="1672" priority="561" stopIfTrue="1" operator="beginsWith" text="Waived">
      <formula>LEFT(E38,LEN("Waived"))="Waived"</formula>
    </cfRule>
    <cfRule type="beginsWith" dxfId="1671" priority="562" stopIfTrue="1" operator="beginsWith" text="Pre-Passed">
      <formula>LEFT(E38,LEN("Pre-Passed"))="Pre-Passed"</formula>
    </cfRule>
    <cfRule type="beginsWith" dxfId="1670" priority="563" stopIfTrue="1" operator="beginsWith" text="Completed">
      <formula>LEFT(E38,LEN("Completed"))="Completed"</formula>
    </cfRule>
    <cfRule type="beginsWith" dxfId="1669" priority="564" stopIfTrue="1" operator="beginsWith" text="Partial">
      <formula>LEFT(E38,LEN("Partial"))="Partial"</formula>
    </cfRule>
    <cfRule type="beginsWith" dxfId="1668" priority="565" stopIfTrue="1" operator="beginsWith" text="Missing">
      <formula>LEFT(E38,LEN("Missing"))="Missing"</formula>
    </cfRule>
    <cfRule type="beginsWith" dxfId="1667" priority="566" stopIfTrue="1" operator="beginsWith" text="Untested">
      <formula>LEFT(E38,LEN("Untested"))="Untested"</formula>
    </cfRule>
    <cfRule type="notContainsBlanks" dxfId="1666" priority="567" stopIfTrue="1">
      <formula>LEN(TRIM(E38))&gt;0</formula>
    </cfRule>
  </conditionalFormatting>
  <conditionalFormatting sqref="E58:F58">
    <cfRule type="beginsWith" dxfId="1665" priority="536" stopIfTrue="1" operator="beginsWith" text="Not Applicable">
      <formula>LEFT(E58,LEN("Not Applicable"))="Not Applicable"</formula>
    </cfRule>
    <cfRule type="beginsWith" dxfId="1664" priority="537" stopIfTrue="1" operator="beginsWith" text="Waived">
      <formula>LEFT(E58,LEN("Waived"))="Waived"</formula>
    </cfRule>
    <cfRule type="beginsWith" dxfId="1663" priority="538" stopIfTrue="1" operator="beginsWith" text="Pre-Passed">
      <formula>LEFT(E58,LEN("Pre-Passed"))="Pre-Passed"</formula>
    </cfRule>
    <cfRule type="beginsWith" dxfId="1662" priority="539" stopIfTrue="1" operator="beginsWith" text="Completed">
      <formula>LEFT(E58,LEN("Completed"))="Completed"</formula>
    </cfRule>
    <cfRule type="beginsWith" dxfId="1661" priority="540" stopIfTrue="1" operator="beginsWith" text="Partial">
      <formula>LEFT(E58,LEN("Partial"))="Partial"</formula>
    </cfRule>
    <cfRule type="beginsWith" dxfId="1660" priority="541" stopIfTrue="1" operator="beginsWith" text="Missing">
      <formula>LEFT(E58,LEN("Missing"))="Missing"</formula>
    </cfRule>
    <cfRule type="beginsWith" dxfId="1659" priority="542" stopIfTrue="1" operator="beginsWith" text="Untested">
      <formula>LEFT(E58,LEN("Untested"))="Untested"</formula>
    </cfRule>
    <cfRule type="notContainsBlanks" dxfId="1658" priority="543" stopIfTrue="1">
      <formula>LEN(TRIM(E58))&gt;0</formula>
    </cfRule>
  </conditionalFormatting>
  <conditionalFormatting sqref="E42:F42 E44:F47">
    <cfRule type="beginsWith" dxfId="1657" priority="584" stopIfTrue="1" operator="beginsWith" text="Not Applicable">
      <formula>LEFT(E42,LEN("Not Applicable"))="Not Applicable"</formula>
    </cfRule>
    <cfRule type="beginsWith" dxfId="1656" priority="585" stopIfTrue="1" operator="beginsWith" text="Waived">
      <formula>LEFT(E42,LEN("Waived"))="Waived"</formula>
    </cfRule>
    <cfRule type="beginsWith" dxfId="1655" priority="586" stopIfTrue="1" operator="beginsWith" text="Pre-Passed">
      <formula>LEFT(E42,LEN("Pre-Passed"))="Pre-Passed"</formula>
    </cfRule>
    <cfRule type="beginsWith" dxfId="1654" priority="587" stopIfTrue="1" operator="beginsWith" text="Completed">
      <formula>LEFT(E42,LEN("Completed"))="Completed"</formula>
    </cfRule>
    <cfRule type="beginsWith" dxfId="1653" priority="588" stopIfTrue="1" operator="beginsWith" text="Partial">
      <formula>LEFT(E42,LEN("Partial"))="Partial"</formula>
    </cfRule>
    <cfRule type="beginsWith" dxfId="1652" priority="589" stopIfTrue="1" operator="beginsWith" text="Missing">
      <formula>LEFT(E42,LEN("Missing"))="Missing"</formula>
    </cfRule>
    <cfRule type="beginsWith" dxfId="1651" priority="590" stopIfTrue="1" operator="beginsWith" text="Untested">
      <formula>LEFT(E42,LEN("Untested"))="Untested"</formula>
    </cfRule>
    <cfRule type="notContainsBlanks" dxfId="1650" priority="591" stopIfTrue="1">
      <formula>LEN(TRIM(E42))&gt;0</formula>
    </cfRule>
  </conditionalFormatting>
  <conditionalFormatting sqref="E48:F49">
    <cfRule type="beginsWith" dxfId="1649" priority="568" stopIfTrue="1" operator="beginsWith" text="Not Applicable">
      <formula>LEFT(E48,LEN("Not Applicable"))="Not Applicable"</formula>
    </cfRule>
    <cfRule type="beginsWith" dxfId="1648" priority="569" stopIfTrue="1" operator="beginsWith" text="Waived">
      <formula>LEFT(E48,LEN("Waived"))="Waived"</formula>
    </cfRule>
    <cfRule type="beginsWith" dxfId="1647" priority="570" stopIfTrue="1" operator="beginsWith" text="Pre-Passed">
      <formula>LEFT(E48,LEN("Pre-Passed"))="Pre-Passed"</formula>
    </cfRule>
    <cfRule type="beginsWith" dxfId="1646" priority="571" stopIfTrue="1" operator="beginsWith" text="Completed">
      <formula>LEFT(E48,LEN("Completed"))="Completed"</formula>
    </cfRule>
    <cfRule type="beginsWith" dxfId="1645" priority="572" stopIfTrue="1" operator="beginsWith" text="Partial">
      <formula>LEFT(E48,LEN("Partial"))="Partial"</formula>
    </cfRule>
    <cfRule type="beginsWith" dxfId="1644" priority="573" stopIfTrue="1" operator="beginsWith" text="Missing">
      <formula>LEFT(E48,LEN("Missing"))="Missing"</formula>
    </cfRule>
    <cfRule type="beginsWith" dxfId="1643" priority="574" stopIfTrue="1" operator="beginsWith" text="Untested">
      <formula>LEFT(E48,LEN("Untested"))="Untested"</formula>
    </cfRule>
    <cfRule type="notContainsBlanks" dxfId="1642" priority="575" stopIfTrue="1">
      <formula>LEN(TRIM(E48))&gt;0</formula>
    </cfRule>
  </conditionalFormatting>
  <conditionalFormatting sqref="E40:F41">
    <cfRule type="beginsWith" dxfId="1641" priority="576" stopIfTrue="1" operator="beginsWith" text="Not Applicable">
      <formula>LEFT(E40,LEN("Not Applicable"))="Not Applicable"</formula>
    </cfRule>
    <cfRule type="beginsWith" dxfId="1640" priority="577" stopIfTrue="1" operator="beginsWith" text="Waived">
      <formula>LEFT(E40,LEN("Waived"))="Waived"</formula>
    </cfRule>
    <cfRule type="beginsWith" dxfId="1639" priority="578" stopIfTrue="1" operator="beginsWith" text="Pre-Passed">
      <formula>LEFT(E40,LEN("Pre-Passed"))="Pre-Passed"</formula>
    </cfRule>
    <cfRule type="beginsWith" dxfId="1638" priority="579" stopIfTrue="1" operator="beginsWith" text="Completed">
      <formula>LEFT(E40,LEN("Completed"))="Completed"</formula>
    </cfRule>
    <cfRule type="beginsWith" dxfId="1637" priority="580" stopIfTrue="1" operator="beginsWith" text="Partial">
      <formula>LEFT(E40,LEN("Partial"))="Partial"</formula>
    </cfRule>
    <cfRule type="beginsWith" dxfId="1636" priority="581" stopIfTrue="1" operator="beginsWith" text="Missing">
      <formula>LEFT(E40,LEN("Missing"))="Missing"</formula>
    </cfRule>
    <cfRule type="beginsWith" dxfId="1635" priority="582" stopIfTrue="1" operator="beginsWith" text="Untested">
      <formula>LEFT(E40,LEN("Untested"))="Untested"</formula>
    </cfRule>
    <cfRule type="notContainsBlanks" dxfId="1634" priority="583" stopIfTrue="1">
      <formula>LEN(TRIM(E40))&gt;0</formula>
    </cfRule>
  </conditionalFormatting>
  <conditionalFormatting sqref="E59:F59">
    <cfRule type="beginsWith" dxfId="1633" priority="544" stopIfTrue="1" operator="beginsWith" text="Not Applicable">
      <formula>LEFT(E59,LEN("Not Applicable"))="Not Applicable"</formula>
    </cfRule>
    <cfRule type="beginsWith" dxfId="1632" priority="545" stopIfTrue="1" operator="beginsWith" text="Waived">
      <formula>LEFT(E59,LEN("Waived"))="Waived"</formula>
    </cfRule>
    <cfRule type="beginsWith" dxfId="1631" priority="546" stopIfTrue="1" operator="beginsWith" text="Pre-Passed">
      <formula>LEFT(E59,LEN("Pre-Passed"))="Pre-Passed"</formula>
    </cfRule>
    <cfRule type="beginsWith" dxfId="1630" priority="547" stopIfTrue="1" operator="beginsWith" text="Completed">
      <formula>LEFT(E59,LEN("Completed"))="Completed"</formula>
    </cfRule>
    <cfRule type="beginsWith" dxfId="1629" priority="548" stopIfTrue="1" operator="beginsWith" text="Partial">
      <formula>LEFT(E59,LEN("Partial"))="Partial"</formula>
    </cfRule>
    <cfRule type="beginsWith" dxfId="1628" priority="549" stopIfTrue="1" operator="beginsWith" text="Missing">
      <formula>LEFT(E59,LEN("Missing"))="Missing"</formula>
    </cfRule>
    <cfRule type="beginsWith" dxfId="1627" priority="550" stopIfTrue="1" operator="beginsWith" text="Untested">
      <formula>LEFT(E59,LEN("Untested"))="Untested"</formula>
    </cfRule>
    <cfRule type="notContainsBlanks" dxfId="1626" priority="551" stopIfTrue="1">
      <formula>LEN(TRIM(E59))&gt;0</formula>
    </cfRule>
  </conditionalFormatting>
  <conditionalFormatting sqref="E55:F55">
    <cfRule type="beginsWith" dxfId="1625" priority="528" stopIfTrue="1" operator="beginsWith" text="Not Applicable">
      <formula>LEFT(E55,LEN("Not Applicable"))="Not Applicable"</formula>
    </cfRule>
    <cfRule type="beginsWith" dxfId="1624" priority="529" stopIfTrue="1" operator="beginsWith" text="Waived">
      <formula>LEFT(E55,LEN("Waived"))="Waived"</formula>
    </cfRule>
    <cfRule type="beginsWith" dxfId="1623" priority="530" stopIfTrue="1" operator="beginsWith" text="Pre-Passed">
      <formula>LEFT(E55,LEN("Pre-Passed"))="Pre-Passed"</formula>
    </cfRule>
    <cfRule type="beginsWith" dxfId="1622" priority="531" stopIfTrue="1" operator="beginsWith" text="Completed">
      <formula>LEFT(E55,LEN("Completed"))="Completed"</formula>
    </cfRule>
    <cfRule type="beginsWith" dxfId="1621" priority="532" stopIfTrue="1" operator="beginsWith" text="Partial">
      <formula>LEFT(E55,LEN("Partial"))="Partial"</formula>
    </cfRule>
    <cfRule type="beginsWith" dxfId="1620" priority="533" stopIfTrue="1" operator="beginsWith" text="Missing">
      <formula>LEFT(E55,LEN("Missing"))="Missing"</formula>
    </cfRule>
    <cfRule type="beginsWith" dxfId="1619" priority="534" stopIfTrue="1" operator="beginsWith" text="Untested">
      <formula>LEFT(E55,LEN("Untested"))="Untested"</formula>
    </cfRule>
    <cfRule type="notContainsBlanks" dxfId="1618" priority="535" stopIfTrue="1">
      <formula>LEN(TRIM(E55))&gt;0</formula>
    </cfRule>
  </conditionalFormatting>
  <conditionalFormatting sqref="A41">
    <cfRule type="beginsWith" dxfId="1617" priority="451" stopIfTrue="1" operator="beginsWith" text="Exceptional">
      <formula>LEFT(A41,LEN("Exceptional"))="Exceptional"</formula>
    </cfRule>
    <cfRule type="beginsWith" dxfId="1616" priority="452" stopIfTrue="1" operator="beginsWith" text="Professional">
      <formula>LEFT(A41,LEN("Professional"))="Professional"</formula>
    </cfRule>
    <cfRule type="beginsWith" dxfId="1615" priority="453" stopIfTrue="1" operator="beginsWith" text="Advanced">
      <formula>LEFT(A41,LEN("Advanced"))="Advanced"</formula>
    </cfRule>
    <cfRule type="beginsWith" dxfId="1614" priority="454" stopIfTrue="1" operator="beginsWith" text="Intermediate">
      <formula>LEFT(A41,LEN("Intermediate"))="Intermediate"</formula>
    </cfRule>
    <cfRule type="beginsWith" dxfId="1613" priority="455" stopIfTrue="1" operator="beginsWith" text="Basic">
      <formula>LEFT(A41,LEN("Basic"))="Basic"</formula>
    </cfRule>
    <cfRule type="beginsWith" dxfId="1612" priority="456" stopIfTrue="1" operator="beginsWith" text="Required">
      <formula>LEFT(A41,LEN("Required"))="Required"</formula>
    </cfRule>
    <cfRule type="notContainsBlanks" dxfId="1611" priority="457" stopIfTrue="1">
      <formula>LEN(TRIM(A41))&gt;0</formula>
    </cfRule>
  </conditionalFormatting>
  <conditionalFormatting sqref="A25">
    <cfRule type="beginsWith" dxfId="1610" priority="367" stopIfTrue="1" operator="beginsWith" text="Exceptional">
      <formula>LEFT(A25,LEN("Exceptional"))="Exceptional"</formula>
    </cfRule>
    <cfRule type="beginsWith" dxfId="1609" priority="368" stopIfTrue="1" operator="beginsWith" text="Professional">
      <formula>LEFT(A25,LEN("Professional"))="Professional"</formula>
    </cfRule>
    <cfRule type="beginsWith" dxfId="1608" priority="369" stopIfTrue="1" operator="beginsWith" text="Advanced">
      <formula>LEFT(A25,LEN("Advanced"))="Advanced"</formula>
    </cfRule>
    <cfRule type="beginsWith" dxfId="1607" priority="370" stopIfTrue="1" operator="beginsWith" text="Intermediate">
      <formula>LEFT(A25,LEN("Intermediate"))="Intermediate"</formula>
    </cfRule>
    <cfRule type="beginsWith" dxfId="1606" priority="371" stopIfTrue="1" operator="beginsWith" text="Basic">
      <formula>LEFT(A25,LEN("Basic"))="Basic"</formula>
    </cfRule>
    <cfRule type="beginsWith" dxfId="1605" priority="372" stopIfTrue="1" operator="beginsWith" text="Required">
      <formula>LEFT(A25,LEN("Required"))="Required"</formula>
    </cfRule>
    <cfRule type="notContainsBlanks" dxfId="1604" priority="373" stopIfTrue="1">
      <formula>LEN(TRIM(A25))&gt;0</formula>
    </cfRule>
  </conditionalFormatting>
  <conditionalFormatting sqref="A15">
    <cfRule type="beginsWith" dxfId="1603" priority="360" stopIfTrue="1" operator="beginsWith" text="Exceptional">
      <formula>LEFT(A15,LEN("Exceptional"))="Exceptional"</formula>
    </cfRule>
    <cfRule type="beginsWith" dxfId="1602" priority="361" stopIfTrue="1" operator="beginsWith" text="Professional">
      <formula>LEFT(A15,LEN("Professional"))="Professional"</formula>
    </cfRule>
    <cfRule type="beginsWith" dxfId="1601" priority="362" stopIfTrue="1" operator="beginsWith" text="Advanced">
      <formula>LEFT(A15,LEN("Advanced"))="Advanced"</formula>
    </cfRule>
    <cfRule type="beginsWith" dxfId="1600" priority="363" stopIfTrue="1" operator="beginsWith" text="Intermediate">
      <formula>LEFT(A15,LEN("Intermediate"))="Intermediate"</formula>
    </cfRule>
    <cfRule type="beginsWith" dxfId="1599" priority="364" stopIfTrue="1" operator="beginsWith" text="Basic">
      <formula>LEFT(A15,LEN("Basic"))="Basic"</formula>
    </cfRule>
    <cfRule type="beginsWith" dxfId="1598" priority="365" stopIfTrue="1" operator="beginsWith" text="Required">
      <formula>LEFT(A15,LEN("Required"))="Required"</formula>
    </cfRule>
    <cfRule type="notContainsBlanks" dxfId="1597" priority="366" stopIfTrue="1">
      <formula>LEN(TRIM(A15))&gt;0</formula>
    </cfRule>
  </conditionalFormatting>
  <conditionalFormatting sqref="A14">
    <cfRule type="beginsWith" dxfId="1596" priority="353" stopIfTrue="1" operator="beginsWith" text="Exceptional">
      <formula>LEFT(A14,LEN("Exceptional"))="Exceptional"</formula>
    </cfRule>
    <cfRule type="beginsWith" dxfId="1595" priority="354" stopIfTrue="1" operator="beginsWith" text="Professional">
      <formula>LEFT(A14,LEN("Professional"))="Professional"</formula>
    </cfRule>
    <cfRule type="beginsWith" dxfId="1594" priority="355" stopIfTrue="1" operator="beginsWith" text="Advanced">
      <formula>LEFT(A14,LEN("Advanced"))="Advanced"</formula>
    </cfRule>
    <cfRule type="beginsWith" dxfId="1593" priority="356" stopIfTrue="1" operator="beginsWith" text="Intermediate">
      <formula>LEFT(A14,LEN("Intermediate"))="Intermediate"</formula>
    </cfRule>
    <cfRule type="beginsWith" dxfId="1592" priority="357" stopIfTrue="1" operator="beginsWith" text="Basic">
      <formula>LEFT(A14,LEN("Basic"))="Basic"</formula>
    </cfRule>
    <cfRule type="beginsWith" dxfId="1591" priority="358" stopIfTrue="1" operator="beginsWith" text="Required">
      <formula>LEFT(A14,LEN("Required"))="Required"</formula>
    </cfRule>
    <cfRule type="notContainsBlanks" dxfId="1590" priority="359" stopIfTrue="1">
      <formula>LEN(TRIM(A14))&gt;0</formula>
    </cfRule>
  </conditionalFormatting>
  <conditionalFormatting sqref="F12">
    <cfRule type="beginsWith" dxfId="1589" priority="345" stopIfTrue="1" operator="beginsWith" text="Not Applicable">
      <formula>LEFT(F12,LEN("Not Applicable"))="Not Applicable"</formula>
    </cfRule>
    <cfRule type="beginsWith" dxfId="1588" priority="346" stopIfTrue="1" operator="beginsWith" text="Waived">
      <formula>LEFT(F12,LEN("Waived"))="Waived"</formula>
    </cfRule>
    <cfRule type="beginsWith" dxfId="1587" priority="347" stopIfTrue="1" operator="beginsWith" text="Pre-Passed">
      <formula>LEFT(F12,LEN("Pre-Passed"))="Pre-Passed"</formula>
    </cfRule>
    <cfRule type="beginsWith" dxfId="1586" priority="348" stopIfTrue="1" operator="beginsWith" text="Completed">
      <formula>LEFT(F12,LEN("Completed"))="Completed"</formula>
    </cfRule>
    <cfRule type="beginsWith" dxfId="1585" priority="349" stopIfTrue="1" operator="beginsWith" text="Partial">
      <formula>LEFT(F12,LEN("Partial"))="Partial"</formula>
    </cfRule>
    <cfRule type="beginsWith" dxfId="1584" priority="350" stopIfTrue="1" operator="beginsWith" text="Missing">
      <formula>LEFT(F12,LEN("Missing"))="Missing"</formula>
    </cfRule>
    <cfRule type="beginsWith" dxfId="1583" priority="351" stopIfTrue="1" operator="beginsWith" text="Untested">
      <formula>LEFT(F12,LEN("Untested"))="Untested"</formula>
    </cfRule>
    <cfRule type="notContainsBlanks" dxfId="1582" priority="352" stopIfTrue="1">
      <formula>LEN(TRIM(F12))&gt;0</formula>
    </cfRule>
  </conditionalFormatting>
  <conditionalFormatting sqref="F19">
    <cfRule type="beginsWith" dxfId="1581" priority="337" stopIfTrue="1" operator="beginsWith" text="Not Applicable">
      <formula>LEFT(F19,LEN("Not Applicable"))="Not Applicable"</formula>
    </cfRule>
    <cfRule type="beginsWith" dxfId="1580" priority="338" stopIfTrue="1" operator="beginsWith" text="Waived">
      <formula>LEFT(F19,LEN("Waived"))="Waived"</formula>
    </cfRule>
    <cfRule type="beginsWith" dxfId="1579" priority="339" stopIfTrue="1" operator="beginsWith" text="Pre-Passed">
      <formula>LEFT(F19,LEN("Pre-Passed"))="Pre-Passed"</formula>
    </cfRule>
    <cfRule type="beginsWith" dxfId="1578" priority="340" stopIfTrue="1" operator="beginsWith" text="Completed">
      <formula>LEFT(F19,LEN("Completed"))="Completed"</formula>
    </cfRule>
    <cfRule type="beginsWith" dxfId="1577" priority="341" stopIfTrue="1" operator="beginsWith" text="Partial">
      <formula>LEFT(F19,LEN("Partial"))="Partial"</formula>
    </cfRule>
    <cfRule type="beginsWith" dxfId="1576" priority="342" stopIfTrue="1" operator="beginsWith" text="Missing">
      <formula>LEFT(F19,LEN("Missing"))="Missing"</formula>
    </cfRule>
    <cfRule type="beginsWith" dxfId="1575" priority="343" stopIfTrue="1" operator="beginsWith" text="Untested">
      <formula>LEFT(F19,LEN("Untested"))="Untested"</formula>
    </cfRule>
    <cfRule type="notContainsBlanks" dxfId="1574" priority="344" stopIfTrue="1">
      <formula>LEN(TRIM(F19))&gt;0</formula>
    </cfRule>
  </conditionalFormatting>
  <conditionalFormatting sqref="F38">
    <cfRule type="beginsWith" dxfId="1573" priority="313" stopIfTrue="1" operator="beginsWith" text="Not Applicable">
      <formula>LEFT(F38,LEN("Not Applicable"))="Not Applicable"</formula>
    </cfRule>
    <cfRule type="beginsWith" dxfId="1572" priority="314" stopIfTrue="1" operator="beginsWith" text="Waived">
      <formula>LEFT(F38,LEN("Waived"))="Waived"</formula>
    </cfRule>
    <cfRule type="beginsWith" dxfId="1571" priority="315" stopIfTrue="1" operator="beginsWith" text="Pre-Passed">
      <formula>LEFT(F38,LEN("Pre-Passed"))="Pre-Passed"</formula>
    </cfRule>
    <cfRule type="beginsWith" dxfId="1570" priority="316" stopIfTrue="1" operator="beginsWith" text="Completed">
      <formula>LEFT(F38,LEN("Completed"))="Completed"</formula>
    </cfRule>
    <cfRule type="beginsWith" dxfId="1569" priority="317" stopIfTrue="1" operator="beginsWith" text="Partial">
      <formula>LEFT(F38,LEN("Partial"))="Partial"</formula>
    </cfRule>
    <cfRule type="beginsWith" dxfId="1568" priority="318" stopIfTrue="1" operator="beginsWith" text="Missing">
      <formula>LEFT(F38,LEN("Missing"))="Missing"</formula>
    </cfRule>
    <cfRule type="beginsWith" dxfId="1567" priority="319" stopIfTrue="1" operator="beginsWith" text="Untested">
      <formula>LEFT(F38,LEN("Untested"))="Untested"</formula>
    </cfRule>
    <cfRule type="notContainsBlanks" dxfId="1566" priority="320" stopIfTrue="1">
      <formula>LEN(TRIM(F38))&gt;0</formula>
    </cfRule>
  </conditionalFormatting>
  <conditionalFormatting sqref="E39:F39">
    <cfRule type="beginsWith" dxfId="1565" priority="180" stopIfTrue="1" operator="beginsWith" text="Not Applicable">
      <formula>LEFT(E39,LEN("Not Applicable"))="Not Applicable"</formula>
    </cfRule>
    <cfRule type="beginsWith" dxfId="1564" priority="181" stopIfTrue="1" operator="beginsWith" text="Waived">
      <formula>LEFT(E39,LEN("Waived"))="Waived"</formula>
    </cfRule>
    <cfRule type="beginsWith" dxfId="1563" priority="182" stopIfTrue="1" operator="beginsWith" text="Pre-Passed">
      <formula>LEFT(E39,LEN("Pre-Passed"))="Pre-Passed"</formula>
    </cfRule>
    <cfRule type="beginsWith" dxfId="1562" priority="183" stopIfTrue="1" operator="beginsWith" text="Completed">
      <formula>LEFT(E39,LEN("Completed"))="Completed"</formula>
    </cfRule>
    <cfRule type="beginsWith" dxfId="1561" priority="184" stopIfTrue="1" operator="beginsWith" text="Partial">
      <formula>LEFT(E39,LEN("Partial"))="Partial"</formula>
    </cfRule>
    <cfRule type="beginsWith" dxfId="1560" priority="185" stopIfTrue="1" operator="beginsWith" text="Missing">
      <formula>LEFT(E39,LEN("Missing"))="Missing"</formula>
    </cfRule>
    <cfRule type="beginsWith" dxfId="1559" priority="186" stopIfTrue="1" operator="beginsWith" text="Untested">
      <formula>LEFT(E39,LEN("Untested"))="Untested"</formula>
    </cfRule>
    <cfRule type="notContainsBlanks" dxfId="1558" priority="187" stopIfTrue="1">
      <formula>LEN(TRIM(E39))&gt;0</formula>
    </cfRule>
  </conditionalFormatting>
  <conditionalFormatting sqref="A76">
    <cfRule type="beginsWith" dxfId="1557" priority="138" stopIfTrue="1" operator="beginsWith" text="Exceptional">
      <formula>LEFT(A76,LEN("Exceptional"))="Exceptional"</formula>
    </cfRule>
    <cfRule type="beginsWith" dxfId="1556" priority="139" stopIfTrue="1" operator="beginsWith" text="Professional">
      <formula>LEFT(A76,LEN("Professional"))="Professional"</formula>
    </cfRule>
    <cfRule type="beginsWith" dxfId="1555" priority="140" stopIfTrue="1" operator="beginsWith" text="Advanced">
      <formula>LEFT(A76,LEN("Advanced"))="Advanced"</formula>
    </cfRule>
    <cfRule type="beginsWith" dxfId="1554" priority="141" stopIfTrue="1" operator="beginsWith" text="Intermediate">
      <formula>LEFT(A76,LEN("Intermediate"))="Intermediate"</formula>
    </cfRule>
    <cfRule type="beginsWith" dxfId="1553" priority="142" stopIfTrue="1" operator="beginsWith" text="Basic">
      <formula>LEFT(A76,LEN("Basic"))="Basic"</formula>
    </cfRule>
    <cfRule type="beginsWith" dxfId="1552" priority="143" stopIfTrue="1" operator="beginsWith" text="Required">
      <formula>LEFT(A76,LEN("Required"))="Required"</formula>
    </cfRule>
    <cfRule type="notContainsBlanks" dxfId="1551" priority="144" stopIfTrue="1">
      <formula>LEN(TRIM(A76))&gt;0</formula>
    </cfRule>
  </conditionalFormatting>
  <conditionalFormatting sqref="A77">
    <cfRule type="beginsWith" dxfId="1550" priority="131" stopIfTrue="1" operator="beginsWith" text="Exceptional">
      <formula>LEFT(A77,LEN("Exceptional"))="Exceptional"</formula>
    </cfRule>
    <cfRule type="beginsWith" dxfId="1549" priority="132" stopIfTrue="1" operator="beginsWith" text="Professional">
      <formula>LEFT(A77,LEN("Professional"))="Professional"</formula>
    </cfRule>
    <cfRule type="beginsWith" dxfId="1548" priority="133" stopIfTrue="1" operator="beginsWith" text="Advanced">
      <formula>LEFT(A77,LEN("Advanced"))="Advanced"</formula>
    </cfRule>
    <cfRule type="beginsWith" dxfId="1547" priority="134" stopIfTrue="1" operator="beginsWith" text="Intermediate">
      <formula>LEFT(A77,LEN("Intermediate"))="Intermediate"</formula>
    </cfRule>
    <cfRule type="beginsWith" dxfId="1546" priority="135" stopIfTrue="1" operator="beginsWith" text="Basic">
      <formula>LEFT(A77,LEN("Basic"))="Basic"</formula>
    </cfRule>
    <cfRule type="beginsWith" dxfId="1545" priority="136" stopIfTrue="1" operator="beginsWith" text="Required">
      <formula>LEFT(A77,LEN("Required"))="Required"</formula>
    </cfRule>
    <cfRule type="notContainsBlanks" dxfId="1544" priority="137" stopIfTrue="1">
      <formula>LEN(TRIM(A77))&gt;0</formula>
    </cfRule>
  </conditionalFormatting>
  <conditionalFormatting sqref="E66:F66">
    <cfRule type="beginsWith" dxfId="1543" priority="123" stopIfTrue="1" operator="beginsWith" text="Not Applicable">
      <formula>LEFT(E66,LEN("Not Applicable"))="Not Applicable"</formula>
    </cfRule>
    <cfRule type="beginsWith" dxfId="1542" priority="124" stopIfTrue="1" operator="beginsWith" text="Waived">
      <formula>LEFT(E66,LEN("Waived"))="Waived"</formula>
    </cfRule>
    <cfRule type="beginsWith" dxfId="1541" priority="125" stopIfTrue="1" operator="beginsWith" text="Pre-Passed">
      <formula>LEFT(E66,LEN("Pre-Passed"))="Pre-Passed"</formula>
    </cfRule>
    <cfRule type="beginsWith" dxfId="1540" priority="126" stopIfTrue="1" operator="beginsWith" text="Completed">
      <formula>LEFT(E66,LEN("Completed"))="Completed"</formula>
    </cfRule>
    <cfRule type="beginsWith" dxfId="1539" priority="127" stopIfTrue="1" operator="beginsWith" text="Partial">
      <formula>LEFT(E66,LEN("Partial"))="Partial"</formula>
    </cfRule>
    <cfRule type="beginsWith" dxfId="1538" priority="128" stopIfTrue="1" operator="beginsWith" text="Missing">
      <formula>LEFT(E66,LEN("Missing"))="Missing"</formula>
    </cfRule>
    <cfRule type="beginsWith" dxfId="1537" priority="129" stopIfTrue="1" operator="beginsWith" text="Untested">
      <formula>LEFT(E66,LEN("Untested"))="Untested"</formula>
    </cfRule>
    <cfRule type="notContainsBlanks" dxfId="1536" priority="130" stopIfTrue="1">
      <formula>LEN(TRIM(E66))&gt;0</formula>
    </cfRule>
  </conditionalFormatting>
  <conditionalFormatting sqref="A66">
    <cfRule type="beginsWith" dxfId="1535" priority="116" stopIfTrue="1" operator="beginsWith" text="Exceptional">
      <formula>LEFT(A66,LEN("Exceptional"))="Exceptional"</formula>
    </cfRule>
    <cfRule type="beginsWith" dxfId="1534" priority="117" stopIfTrue="1" operator="beginsWith" text="Professional">
      <formula>LEFT(A66,LEN("Professional"))="Professional"</formula>
    </cfRule>
    <cfRule type="beginsWith" dxfId="1533" priority="118" stopIfTrue="1" operator="beginsWith" text="Advanced">
      <formula>LEFT(A66,LEN("Advanced"))="Advanced"</formula>
    </cfRule>
    <cfRule type="beginsWith" dxfId="1532" priority="119" stopIfTrue="1" operator="beginsWith" text="Intermediate">
      <formula>LEFT(A66,LEN("Intermediate"))="Intermediate"</formula>
    </cfRule>
    <cfRule type="beginsWith" dxfId="1531" priority="120" stopIfTrue="1" operator="beginsWith" text="Basic">
      <formula>LEFT(A66,LEN("Basic"))="Basic"</formula>
    </cfRule>
    <cfRule type="beginsWith" dxfId="1530" priority="121" stopIfTrue="1" operator="beginsWith" text="Required">
      <formula>LEFT(A66,LEN("Required"))="Required"</formula>
    </cfRule>
    <cfRule type="notContainsBlanks" dxfId="1529" priority="122" stopIfTrue="1">
      <formula>LEN(TRIM(A66))&gt;0</formula>
    </cfRule>
  </conditionalFormatting>
  <conditionalFormatting sqref="A65">
    <cfRule type="beginsWith" dxfId="1528" priority="109" stopIfTrue="1" operator="beginsWith" text="Exceptional">
      <formula>LEFT(A65,LEN("Exceptional"))="Exceptional"</formula>
    </cfRule>
    <cfRule type="beginsWith" dxfId="1527" priority="110" stopIfTrue="1" operator="beginsWith" text="Professional">
      <formula>LEFT(A65,LEN("Professional"))="Professional"</formula>
    </cfRule>
    <cfRule type="beginsWith" dxfId="1526" priority="111" stopIfTrue="1" operator="beginsWith" text="Advanced">
      <formula>LEFT(A65,LEN("Advanced"))="Advanced"</formula>
    </cfRule>
    <cfRule type="beginsWith" dxfId="1525" priority="112" stopIfTrue="1" operator="beginsWith" text="Intermediate">
      <formula>LEFT(A65,LEN("Intermediate"))="Intermediate"</formula>
    </cfRule>
    <cfRule type="beginsWith" dxfId="1524" priority="113" stopIfTrue="1" operator="beginsWith" text="Basic">
      <formula>LEFT(A65,LEN("Basic"))="Basic"</formula>
    </cfRule>
    <cfRule type="beginsWith" dxfId="1523" priority="114" stopIfTrue="1" operator="beginsWith" text="Required">
      <formula>LEFT(A65,LEN("Required"))="Required"</formula>
    </cfRule>
    <cfRule type="notContainsBlanks" dxfId="1522" priority="115" stopIfTrue="1">
      <formula>LEN(TRIM(A65))&gt;0</formula>
    </cfRule>
  </conditionalFormatting>
  <conditionalFormatting sqref="A67">
    <cfRule type="beginsWith" dxfId="1521" priority="102" stopIfTrue="1" operator="beginsWith" text="Exceptional">
      <formula>LEFT(A67,LEN("Exceptional"))="Exceptional"</formula>
    </cfRule>
    <cfRule type="beginsWith" dxfId="1520" priority="103" stopIfTrue="1" operator="beginsWith" text="Professional">
      <formula>LEFT(A67,LEN("Professional"))="Professional"</formula>
    </cfRule>
    <cfRule type="beginsWith" dxfId="1519" priority="104" stopIfTrue="1" operator="beginsWith" text="Advanced">
      <formula>LEFT(A67,LEN("Advanced"))="Advanced"</formula>
    </cfRule>
    <cfRule type="beginsWith" dxfId="1518" priority="105" stopIfTrue="1" operator="beginsWith" text="Intermediate">
      <formula>LEFT(A67,LEN("Intermediate"))="Intermediate"</formula>
    </cfRule>
    <cfRule type="beginsWith" dxfId="1517" priority="106" stopIfTrue="1" operator="beginsWith" text="Basic">
      <formula>LEFT(A67,LEN("Basic"))="Basic"</formula>
    </cfRule>
    <cfRule type="beginsWith" dxfId="1516" priority="107" stopIfTrue="1" operator="beginsWith" text="Required">
      <formula>LEFT(A67,LEN("Required"))="Required"</formula>
    </cfRule>
    <cfRule type="notContainsBlanks" dxfId="1515" priority="108" stopIfTrue="1">
      <formula>LEN(TRIM(A67))&gt;0</formula>
    </cfRule>
  </conditionalFormatting>
  <conditionalFormatting sqref="E72:F72">
    <cfRule type="beginsWith" dxfId="1514" priority="94" stopIfTrue="1" operator="beginsWith" text="Not Applicable">
      <formula>LEFT(E72,LEN("Not Applicable"))="Not Applicable"</formula>
    </cfRule>
    <cfRule type="beginsWith" dxfId="1513" priority="95" stopIfTrue="1" operator="beginsWith" text="Waived">
      <formula>LEFT(E72,LEN("Waived"))="Waived"</formula>
    </cfRule>
    <cfRule type="beginsWith" dxfId="1512" priority="96" stopIfTrue="1" operator="beginsWith" text="Pre-Passed">
      <formula>LEFT(E72,LEN("Pre-Passed"))="Pre-Passed"</formula>
    </cfRule>
    <cfRule type="beginsWith" dxfId="1511" priority="97" stopIfTrue="1" operator="beginsWith" text="Completed">
      <formula>LEFT(E72,LEN("Completed"))="Completed"</formula>
    </cfRule>
    <cfRule type="beginsWith" dxfId="1510" priority="98" stopIfTrue="1" operator="beginsWith" text="Partial">
      <formula>LEFT(E72,LEN("Partial"))="Partial"</formula>
    </cfRule>
    <cfRule type="beginsWith" dxfId="1509" priority="99" stopIfTrue="1" operator="beginsWith" text="Missing">
      <formula>LEFT(E72,LEN("Missing"))="Missing"</formula>
    </cfRule>
    <cfRule type="beginsWith" dxfId="1508" priority="100" stopIfTrue="1" operator="beginsWith" text="Untested">
      <formula>LEFT(E72,LEN("Untested"))="Untested"</formula>
    </cfRule>
    <cfRule type="notContainsBlanks" dxfId="1507" priority="101" stopIfTrue="1">
      <formula>LEN(TRIM(E72))&gt;0</formula>
    </cfRule>
  </conditionalFormatting>
  <conditionalFormatting sqref="E62:F62">
    <cfRule type="beginsWith" dxfId="1506" priority="86" stopIfTrue="1" operator="beginsWith" text="Not Applicable">
      <formula>LEFT(E62,LEN("Not Applicable"))="Not Applicable"</formula>
    </cfRule>
    <cfRule type="beginsWith" dxfId="1505" priority="87" stopIfTrue="1" operator="beginsWith" text="Waived">
      <formula>LEFT(E62,LEN("Waived"))="Waived"</formula>
    </cfRule>
    <cfRule type="beginsWith" dxfId="1504" priority="88" stopIfTrue="1" operator="beginsWith" text="Pre-Passed">
      <formula>LEFT(E62,LEN("Pre-Passed"))="Pre-Passed"</formula>
    </cfRule>
    <cfRule type="beginsWith" dxfId="1503" priority="89" stopIfTrue="1" operator="beginsWith" text="Completed">
      <formula>LEFT(E62,LEN("Completed"))="Completed"</formula>
    </cfRule>
    <cfRule type="beginsWith" dxfId="1502" priority="90" stopIfTrue="1" operator="beginsWith" text="Partial">
      <formula>LEFT(E62,LEN("Partial"))="Partial"</formula>
    </cfRule>
    <cfRule type="beginsWith" dxfId="1501" priority="91" stopIfTrue="1" operator="beginsWith" text="Missing">
      <formula>LEFT(E62,LEN("Missing"))="Missing"</formula>
    </cfRule>
    <cfRule type="beginsWith" dxfId="1500" priority="92" stopIfTrue="1" operator="beginsWith" text="Untested">
      <formula>LEFT(E62,LEN("Untested"))="Untested"</formula>
    </cfRule>
    <cfRule type="notContainsBlanks" dxfId="1499" priority="93" stopIfTrue="1">
      <formula>LEN(TRIM(E62))&gt;0</formula>
    </cfRule>
  </conditionalFormatting>
  <conditionalFormatting sqref="E61:F61">
    <cfRule type="beginsWith" dxfId="1498" priority="78" stopIfTrue="1" operator="beginsWith" text="Not Applicable">
      <formula>LEFT(E61,LEN("Not Applicable"))="Not Applicable"</formula>
    </cfRule>
    <cfRule type="beginsWith" dxfId="1497" priority="79" stopIfTrue="1" operator="beginsWith" text="Waived">
      <formula>LEFT(E61,LEN("Waived"))="Waived"</formula>
    </cfRule>
    <cfRule type="beginsWith" dxfId="1496" priority="80" stopIfTrue="1" operator="beginsWith" text="Pre-Passed">
      <formula>LEFT(E61,LEN("Pre-Passed"))="Pre-Passed"</formula>
    </cfRule>
    <cfRule type="beginsWith" dxfId="1495" priority="81" stopIfTrue="1" operator="beginsWith" text="Completed">
      <formula>LEFT(E61,LEN("Completed"))="Completed"</formula>
    </cfRule>
    <cfRule type="beginsWith" dxfId="1494" priority="82" stopIfTrue="1" operator="beginsWith" text="Partial">
      <formula>LEFT(E61,LEN("Partial"))="Partial"</formula>
    </cfRule>
    <cfRule type="beginsWith" dxfId="1493" priority="83" stopIfTrue="1" operator="beginsWith" text="Missing">
      <formula>LEFT(E61,LEN("Missing"))="Missing"</formula>
    </cfRule>
    <cfRule type="beginsWith" dxfId="1492" priority="84" stopIfTrue="1" operator="beginsWith" text="Untested">
      <formula>LEFT(E61,LEN("Untested"))="Untested"</formula>
    </cfRule>
    <cfRule type="notContainsBlanks" dxfId="1491" priority="85" stopIfTrue="1">
      <formula>LEN(TRIM(E61))&gt;0</formula>
    </cfRule>
  </conditionalFormatting>
  <conditionalFormatting sqref="A52">
    <cfRule type="beginsWith" dxfId="1490" priority="71" stopIfTrue="1" operator="beginsWith" text="Exceptional">
      <formula>LEFT(A52,LEN("Exceptional"))="Exceptional"</formula>
    </cfRule>
    <cfRule type="beginsWith" dxfId="1489" priority="72" stopIfTrue="1" operator="beginsWith" text="Professional">
      <formula>LEFT(A52,LEN("Professional"))="Professional"</formula>
    </cfRule>
    <cfRule type="beginsWith" dxfId="1488" priority="73" stopIfTrue="1" operator="beginsWith" text="Advanced">
      <formula>LEFT(A52,LEN("Advanced"))="Advanced"</formula>
    </cfRule>
    <cfRule type="beginsWith" dxfId="1487" priority="74" stopIfTrue="1" operator="beginsWith" text="Intermediate">
      <formula>LEFT(A52,LEN("Intermediate"))="Intermediate"</formula>
    </cfRule>
    <cfRule type="beginsWith" dxfId="1486" priority="75" stopIfTrue="1" operator="beginsWith" text="Basic">
      <formula>LEFT(A52,LEN("Basic"))="Basic"</formula>
    </cfRule>
    <cfRule type="beginsWith" dxfId="1485" priority="76" stopIfTrue="1" operator="beginsWith" text="Required">
      <formula>LEFT(A52,LEN("Required"))="Required"</formula>
    </cfRule>
    <cfRule type="notContainsBlanks" dxfId="1484" priority="77" stopIfTrue="1">
      <formula>LEN(TRIM(A52))&gt;0</formula>
    </cfRule>
  </conditionalFormatting>
  <conditionalFormatting sqref="A53">
    <cfRule type="beginsWith" dxfId="1483" priority="64" stopIfTrue="1" operator="beginsWith" text="Exceptional">
      <formula>LEFT(A53,LEN("Exceptional"))="Exceptional"</formula>
    </cfRule>
    <cfRule type="beginsWith" dxfId="1482" priority="65" stopIfTrue="1" operator="beginsWith" text="Professional">
      <formula>LEFT(A53,LEN("Professional"))="Professional"</formula>
    </cfRule>
    <cfRule type="beginsWith" dxfId="1481" priority="66" stopIfTrue="1" operator="beginsWith" text="Advanced">
      <formula>LEFT(A53,LEN("Advanced"))="Advanced"</formula>
    </cfRule>
    <cfRule type="beginsWith" dxfId="1480" priority="67" stopIfTrue="1" operator="beginsWith" text="Intermediate">
      <formula>LEFT(A53,LEN("Intermediate"))="Intermediate"</formula>
    </cfRule>
    <cfRule type="beginsWith" dxfId="1479" priority="68" stopIfTrue="1" operator="beginsWith" text="Basic">
      <formula>LEFT(A53,LEN("Basic"))="Basic"</formula>
    </cfRule>
    <cfRule type="beginsWith" dxfId="1478" priority="69" stopIfTrue="1" operator="beginsWith" text="Required">
      <formula>LEFT(A53,LEN("Required"))="Required"</formula>
    </cfRule>
    <cfRule type="notContainsBlanks" dxfId="1477" priority="70" stopIfTrue="1">
      <formula>LEN(TRIM(A53))&gt;0</formula>
    </cfRule>
  </conditionalFormatting>
  <conditionalFormatting sqref="A39">
    <cfRule type="beginsWith" dxfId="1476" priority="57" stopIfTrue="1" operator="beginsWith" text="Exceptional">
      <formula>LEFT(A39,LEN("Exceptional"))="Exceptional"</formula>
    </cfRule>
    <cfRule type="beginsWith" dxfId="1475" priority="58" stopIfTrue="1" operator="beginsWith" text="Professional">
      <formula>LEFT(A39,LEN("Professional"))="Professional"</formula>
    </cfRule>
    <cfRule type="beginsWith" dxfId="1474" priority="59" stopIfTrue="1" operator="beginsWith" text="Advanced">
      <formula>LEFT(A39,LEN("Advanced"))="Advanced"</formula>
    </cfRule>
    <cfRule type="beginsWith" dxfId="1473" priority="60" stopIfTrue="1" operator="beginsWith" text="Intermediate">
      <formula>LEFT(A39,LEN("Intermediate"))="Intermediate"</formula>
    </cfRule>
    <cfRule type="beginsWith" dxfId="1472" priority="61" stopIfTrue="1" operator="beginsWith" text="Basic">
      <formula>LEFT(A39,LEN("Basic"))="Basic"</formula>
    </cfRule>
    <cfRule type="beginsWith" dxfId="1471" priority="62" stopIfTrue="1" operator="beginsWith" text="Required">
      <formula>LEFT(A39,LEN("Required"))="Required"</formula>
    </cfRule>
    <cfRule type="notContainsBlanks" dxfId="1470" priority="63" stopIfTrue="1">
      <formula>LEN(TRIM(A39))&gt;0</formula>
    </cfRule>
  </conditionalFormatting>
  <conditionalFormatting sqref="A41">
    <cfRule type="beginsWith" dxfId="1469" priority="43" stopIfTrue="1" operator="beginsWith" text="Exceptional">
      <formula>LEFT(A41,LEN("Exceptional"))="Exceptional"</formula>
    </cfRule>
    <cfRule type="beginsWith" dxfId="1468" priority="44" stopIfTrue="1" operator="beginsWith" text="Professional">
      <formula>LEFT(A41,LEN("Professional"))="Professional"</formula>
    </cfRule>
    <cfRule type="beginsWith" dxfId="1467" priority="45" stopIfTrue="1" operator="beginsWith" text="Advanced">
      <formula>LEFT(A41,LEN("Advanced"))="Advanced"</formula>
    </cfRule>
    <cfRule type="beginsWith" dxfId="1466" priority="46" stopIfTrue="1" operator="beginsWith" text="Intermediate">
      <formula>LEFT(A41,LEN("Intermediate"))="Intermediate"</formula>
    </cfRule>
    <cfRule type="beginsWith" dxfId="1465" priority="47" stopIfTrue="1" operator="beginsWith" text="Basic">
      <formula>LEFT(A41,LEN("Basic"))="Basic"</formula>
    </cfRule>
    <cfRule type="beginsWith" dxfId="1464" priority="48" stopIfTrue="1" operator="beginsWith" text="Required">
      <formula>LEFT(A41,LEN("Required"))="Required"</formula>
    </cfRule>
    <cfRule type="notContainsBlanks" dxfId="1463" priority="49" stopIfTrue="1">
      <formula>LEN(TRIM(A41))&gt;0</formula>
    </cfRule>
  </conditionalFormatting>
  <conditionalFormatting sqref="A40">
    <cfRule type="beginsWith" dxfId="1462" priority="36" stopIfTrue="1" operator="beginsWith" text="Exceptional">
      <formula>LEFT(A40,LEN("Exceptional"))="Exceptional"</formula>
    </cfRule>
    <cfRule type="beginsWith" dxfId="1461" priority="37" stopIfTrue="1" operator="beginsWith" text="Professional">
      <formula>LEFT(A40,LEN("Professional"))="Professional"</formula>
    </cfRule>
    <cfRule type="beginsWith" dxfId="1460" priority="38" stopIfTrue="1" operator="beginsWith" text="Advanced">
      <formula>LEFT(A40,LEN("Advanced"))="Advanced"</formula>
    </cfRule>
    <cfRule type="beginsWith" dxfId="1459" priority="39" stopIfTrue="1" operator="beginsWith" text="Intermediate">
      <formula>LEFT(A40,LEN("Intermediate"))="Intermediate"</formula>
    </cfRule>
    <cfRule type="beginsWith" dxfId="1458" priority="40" stopIfTrue="1" operator="beginsWith" text="Basic">
      <formula>LEFT(A40,LEN("Basic"))="Basic"</formula>
    </cfRule>
    <cfRule type="beginsWith" dxfId="1457" priority="41" stopIfTrue="1" operator="beginsWith" text="Required">
      <formula>LEFT(A40,LEN("Required"))="Required"</formula>
    </cfRule>
    <cfRule type="notContainsBlanks" dxfId="1456" priority="42" stopIfTrue="1">
      <formula>LEN(TRIM(A40))&gt;0</formula>
    </cfRule>
  </conditionalFormatting>
  <conditionalFormatting sqref="A25">
    <cfRule type="beginsWith" dxfId="1455" priority="29" stopIfTrue="1" operator="beginsWith" text="Exceptional">
      <formula>LEFT(A25,LEN("Exceptional"))="Exceptional"</formula>
    </cfRule>
    <cfRule type="beginsWith" dxfId="1454" priority="30" stopIfTrue="1" operator="beginsWith" text="Professional">
      <formula>LEFT(A25,LEN("Professional"))="Professional"</formula>
    </cfRule>
    <cfRule type="beginsWith" dxfId="1453" priority="31" stopIfTrue="1" operator="beginsWith" text="Advanced">
      <formula>LEFT(A25,LEN("Advanced"))="Advanced"</formula>
    </cfRule>
    <cfRule type="beginsWith" dxfId="1452" priority="32" stopIfTrue="1" operator="beginsWith" text="Intermediate">
      <formula>LEFT(A25,LEN("Intermediate"))="Intermediate"</formula>
    </cfRule>
    <cfRule type="beginsWith" dxfId="1451" priority="33" stopIfTrue="1" operator="beginsWith" text="Basic">
      <formula>LEFT(A25,LEN("Basic"))="Basic"</formula>
    </cfRule>
    <cfRule type="beginsWith" dxfId="1450" priority="34" stopIfTrue="1" operator="beginsWith" text="Required">
      <formula>LEFT(A25,LEN("Required"))="Required"</formula>
    </cfRule>
    <cfRule type="notContainsBlanks" dxfId="1449" priority="35" stopIfTrue="1">
      <formula>LEN(TRIM(A25))&gt;0</formula>
    </cfRule>
  </conditionalFormatting>
  <conditionalFormatting sqref="A24">
    <cfRule type="beginsWith" dxfId="1448" priority="22" stopIfTrue="1" operator="beginsWith" text="Exceptional">
      <formula>LEFT(A24,LEN("Exceptional"))="Exceptional"</formula>
    </cfRule>
    <cfRule type="beginsWith" dxfId="1447" priority="23" stopIfTrue="1" operator="beginsWith" text="Professional">
      <formula>LEFT(A24,LEN("Professional"))="Professional"</formula>
    </cfRule>
    <cfRule type="beginsWith" dxfId="1446" priority="24" stopIfTrue="1" operator="beginsWith" text="Advanced">
      <formula>LEFT(A24,LEN("Advanced"))="Advanced"</formula>
    </cfRule>
    <cfRule type="beginsWith" dxfId="1445" priority="25" stopIfTrue="1" operator="beginsWith" text="Intermediate">
      <formula>LEFT(A24,LEN("Intermediate"))="Intermediate"</formula>
    </cfRule>
    <cfRule type="beginsWith" dxfId="1444" priority="26" stopIfTrue="1" operator="beginsWith" text="Basic">
      <formula>LEFT(A24,LEN("Basic"))="Basic"</formula>
    </cfRule>
    <cfRule type="beginsWith" dxfId="1443" priority="27" stopIfTrue="1" operator="beginsWith" text="Required">
      <formula>LEFT(A24,LEN("Required"))="Required"</formula>
    </cfRule>
    <cfRule type="notContainsBlanks" dxfId="1442" priority="28" stopIfTrue="1">
      <formula>LEN(TRIM(A24))&gt;0</formula>
    </cfRule>
  </conditionalFormatting>
  <conditionalFormatting sqref="A23">
    <cfRule type="beginsWith" dxfId="1441" priority="15" stopIfTrue="1" operator="beginsWith" text="Exceptional">
      <formula>LEFT(A23,LEN("Exceptional"))="Exceptional"</formula>
    </cfRule>
    <cfRule type="beginsWith" dxfId="1440" priority="16" stopIfTrue="1" operator="beginsWith" text="Professional">
      <formula>LEFT(A23,LEN("Professional"))="Professional"</formula>
    </cfRule>
    <cfRule type="beginsWith" dxfId="1439" priority="17" stopIfTrue="1" operator="beginsWith" text="Advanced">
      <formula>LEFT(A23,LEN("Advanced"))="Advanced"</formula>
    </cfRule>
    <cfRule type="beginsWith" dxfId="1438" priority="18" stopIfTrue="1" operator="beginsWith" text="Intermediate">
      <formula>LEFT(A23,LEN("Intermediate"))="Intermediate"</formula>
    </cfRule>
    <cfRule type="beginsWith" dxfId="1437" priority="19" stopIfTrue="1" operator="beginsWith" text="Basic">
      <formula>LEFT(A23,LEN("Basic"))="Basic"</formula>
    </cfRule>
    <cfRule type="beginsWith" dxfId="1436" priority="20" stopIfTrue="1" operator="beginsWith" text="Required">
      <formula>LEFT(A23,LEN("Required"))="Required"</formula>
    </cfRule>
    <cfRule type="notContainsBlanks" dxfId="1435" priority="21" stopIfTrue="1">
      <formula>LEN(TRIM(A23))&gt;0</formula>
    </cfRule>
  </conditionalFormatting>
  <conditionalFormatting sqref="A22">
    <cfRule type="beginsWith" dxfId="1434" priority="8" stopIfTrue="1" operator="beginsWith" text="Exceptional">
      <formula>LEFT(A22,LEN("Exceptional"))="Exceptional"</formula>
    </cfRule>
    <cfRule type="beginsWith" dxfId="1433" priority="9" stopIfTrue="1" operator="beginsWith" text="Professional">
      <formula>LEFT(A22,LEN("Professional"))="Professional"</formula>
    </cfRule>
    <cfRule type="beginsWith" dxfId="1432" priority="10" stopIfTrue="1" operator="beginsWith" text="Advanced">
      <formula>LEFT(A22,LEN("Advanced"))="Advanced"</formula>
    </cfRule>
    <cfRule type="beginsWith" dxfId="1431" priority="11" stopIfTrue="1" operator="beginsWith" text="Intermediate">
      <formula>LEFT(A22,LEN("Intermediate"))="Intermediate"</formula>
    </cfRule>
    <cfRule type="beginsWith" dxfId="1430" priority="12" stopIfTrue="1" operator="beginsWith" text="Basic">
      <formula>LEFT(A22,LEN("Basic"))="Basic"</formula>
    </cfRule>
    <cfRule type="beginsWith" dxfId="1429" priority="13" stopIfTrue="1" operator="beginsWith" text="Required">
      <formula>LEFT(A22,LEN("Required"))="Required"</formula>
    </cfRule>
    <cfRule type="notContainsBlanks" dxfId="1428" priority="14" stopIfTrue="1">
      <formula>LEN(TRIM(A22))&gt;0</formula>
    </cfRule>
  </conditionalFormatting>
  <conditionalFormatting sqref="A21">
    <cfRule type="beginsWith" dxfId="1427" priority="1" stopIfTrue="1" operator="beginsWith" text="Exceptional">
      <formula>LEFT(A21,LEN("Exceptional"))="Exceptional"</formula>
    </cfRule>
    <cfRule type="beginsWith" dxfId="1426" priority="2" stopIfTrue="1" operator="beginsWith" text="Professional">
      <formula>LEFT(A21,LEN("Professional"))="Professional"</formula>
    </cfRule>
    <cfRule type="beginsWith" dxfId="1425" priority="3" stopIfTrue="1" operator="beginsWith" text="Advanced">
      <formula>LEFT(A21,LEN("Advanced"))="Advanced"</formula>
    </cfRule>
    <cfRule type="beginsWith" dxfId="1424" priority="4" stopIfTrue="1" operator="beginsWith" text="Intermediate">
      <formula>LEFT(A21,LEN("Intermediate"))="Intermediate"</formula>
    </cfRule>
    <cfRule type="beginsWith" dxfId="1423" priority="5" stopIfTrue="1" operator="beginsWith" text="Basic">
      <formula>LEFT(A21,LEN("Basic"))="Basic"</formula>
    </cfRule>
    <cfRule type="beginsWith" dxfId="1422" priority="6" stopIfTrue="1" operator="beginsWith" text="Required">
      <formula>LEFT(A21,LEN("Required"))="Required"</formula>
    </cfRule>
    <cfRule type="notContainsBlanks" dxfId="1421" priority="7" stopIfTrue="1">
      <formula>LEN(TRIM(A21))&gt;0</formula>
    </cfRule>
  </conditionalFormatting>
  <dataValidations count="1">
    <dataValidation type="list" showInputMessage="1" showErrorMessage="1" sqref="E92:F94 E101:F108 E96:F99 E76:F90 E65:F74 E13:F18 E51:F63 E20:F37 E39:F4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3"/>
  <sheetViews>
    <sheetView topLeftCell="A7" workbookViewId="0">
      <selection activeCell="G13" sqref="G13"/>
    </sheetView>
  </sheetViews>
  <sheetFormatPr defaultColWidth="10.875" defaultRowHeight="15.75" x14ac:dyDescent="0.2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x14ac:dyDescent="0.3">
      <c r="A1" s="4" t="s">
        <v>104</v>
      </c>
      <c r="B1" s="4" t="s">
        <v>105</v>
      </c>
      <c r="C1" s="4" t="s">
        <v>769</v>
      </c>
      <c r="D1" s="4"/>
      <c r="E1" s="3" t="str">
        <f>""&amp;COUNTIF(E$7:E$267,"Untested")&amp;" Untested"</f>
        <v>79 Untested</v>
      </c>
      <c r="F1" s="3" t="str">
        <f>""&amp;COUNTIF(F$7:F$267,"Untested")&amp;" Untested"</f>
        <v>79 Untested</v>
      </c>
      <c r="G1" s="4"/>
    </row>
    <row r="2" spans="1:7" ht="17.100000000000001" customHeight="1" thickBot="1" x14ac:dyDescent="0.3">
      <c r="A2" s="12" t="s">
        <v>107</v>
      </c>
      <c r="B2" s="11" t="s">
        <v>108</v>
      </c>
      <c r="C2" s="236" t="s">
        <v>879</v>
      </c>
      <c r="D2" s="237"/>
      <c r="E2" s="14">
        <f>SUMPRODUCT(($A$7:$A$267="Required")*(E$7:E$267="Missing"))+0.5*SUMPRODUCT(($A$7:$A$267="Required")*(E$7:E$267="Partial"))</f>
        <v>0</v>
      </c>
      <c r="F2" s="14">
        <f>SUMPRODUCT(($A$7:$A$267="Required")*(F$7:F$267="Missing"))+0.5*SUMPRODUCT(($A$7:$A$267="Required")*(F$7:F$267="Partial"))</f>
        <v>0</v>
      </c>
      <c r="G2" s="11" t="str">
        <f>"Requireds "&amp;A2</f>
        <v>Requireds Missing</v>
      </c>
    </row>
    <row r="3" spans="1:7" ht="16.5" thickBot="1" x14ac:dyDescent="0.3">
      <c r="A3" s="12" t="s">
        <v>110</v>
      </c>
      <c r="B3" s="11" t="s">
        <v>111</v>
      </c>
      <c r="C3" s="238"/>
      <c r="D3" s="239"/>
      <c r="E3" s="14">
        <f>SUMPRODUCT(($A$7:$A$267="Basic")*(E$7:E$267="Missing"))+0.5*SUMPRODUCT(($A$7:$A$267="Basic")*(E$7:E$267="Partial"))</f>
        <v>0</v>
      </c>
      <c r="F3" s="14">
        <f>SUMPRODUCT(($A$7:$A$267="Basic")*(F$7:F$267="Missing"))+0.5*SUMPRODUCT(($A$7:$A$267="Basic")*(F$7:F$267="Partial"))</f>
        <v>0</v>
      </c>
      <c r="G3" s="11" t="str">
        <f>"Basics "&amp;A2</f>
        <v>Basics Missing</v>
      </c>
    </row>
    <row r="4" spans="1:7" ht="16.5" thickBot="1" x14ac:dyDescent="0.3">
      <c r="A4" s="12" t="s">
        <v>112</v>
      </c>
      <c r="B4" s="11" t="s">
        <v>113</v>
      </c>
      <c r="C4" s="238"/>
      <c r="D4" s="239"/>
      <c r="E4" s="14">
        <f>SUMPRODUCT(($A$7:$A$267="Advanced")*(E$7:E$267="Completed"))+SUMPRODUCT(($A$7:$A$267="Advanced")*(E$7:E$267="Pre-Passed"))+0.5*SUMPRODUCT(($A$7:$A$267="Advanced")*(E$7:E$267="Partial"))</f>
        <v>0</v>
      </c>
      <c r="F4" s="14">
        <f>SUMPRODUCT(($A$7:$A$267="Advanced")*(F$7:F$267="Completed"))+SUMPRODUCT(($A$7:$A$267="Advanced")*(F$7:F$267="Pre-Passed"))+0.5*SUMPRODUCT(($A$7:$A$267="Advanced")*(F$7:F$267="Partial"))</f>
        <v>0</v>
      </c>
      <c r="G4" s="11" t="str">
        <f>"Advanceds "&amp;A4</f>
        <v>Advanceds Completed</v>
      </c>
    </row>
    <row r="5" spans="1:7" ht="16.5" thickBot="1" x14ac:dyDescent="0.3">
      <c r="A5" s="12" t="s">
        <v>114</v>
      </c>
      <c r="B5" s="11" t="s">
        <v>115</v>
      </c>
      <c r="C5" s="238"/>
      <c r="D5" s="239"/>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5" thickBot="1" x14ac:dyDescent="0.3">
      <c r="A6" s="10" t="s">
        <v>116</v>
      </c>
      <c r="B6" s="11" t="s">
        <v>117</v>
      </c>
      <c r="C6" s="240"/>
      <c r="D6" s="241"/>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5" thickBot="1" x14ac:dyDescent="0.3">
      <c r="A7" s="234" t="s">
        <v>771</v>
      </c>
      <c r="B7" s="235"/>
      <c r="C7" s="4" t="s">
        <v>119</v>
      </c>
      <c r="D7" s="4" t="s">
        <v>120</v>
      </c>
      <c r="E7" s="4" t="s">
        <v>77</v>
      </c>
      <c r="F7" s="4" t="s">
        <v>78</v>
      </c>
      <c r="G7" s="4" t="s">
        <v>121</v>
      </c>
    </row>
    <row r="8" spans="1:7" ht="16.5" thickBot="1" x14ac:dyDescent="0.3">
      <c r="A8" s="105" t="s">
        <v>122</v>
      </c>
      <c r="B8" s="11" t="s">
        <v>772</v>
      </c>
      <c r="C8" s="11" t="s">
        <v>773</v>
      </c>
      <c r="D8" s="11"/>
      <c r="E8" s="14">
        <v>0</v>
      </c>
      <c r="F8" s="14">
        <v>0</v>
      </c>
      <c r="G8" s="11"/>
    </row>
    <row r="9" spans="1:7" ht="16.5" thickBot="1" x14ac:dyDescent="0.3">
      <c r="A9" s="106" t="s">
        <v>125</v>
      </c>
      <c r="B9" s="11" t="s">
        <v>126</v>
      </c>
      <c r="C9" s="11" t="s">
        <v>774</v>
      </c>
      <c r="D9" s="11"/>
      <c r="E9" s="14">
        <v>0</v>
      </c>
      <c r="F9" s="14">
        <v>0</v>
      </c>
      <c r="G9" s="11"/>
    </row>
    <row r="10" spans="1:7" ht="16.5" thickBot="1" x14ac:dyDescent="0.3">
      <c r="A10" s="106" t="s">
        <v>128</v>
      </c>
      <c r="B10" s="11" t="s">
        <v>129</v>
      </c>
      <c r="C10" s="11" t="s">
        <v>775</v>
      </c>
      <c r="D10" s="11"/>
      <c r="E10" s="14">
        <v>0</v>
      </c>
      <c r="F10" s="14">
        <v>0</v>
      </c>
      <c r="G10" s="11"/>
    </row>
    <row r="11" spans="1:7" ht="16.5" thickBot="1" x14ac:dyDescent="0.3">
      <c r="A11" s="107" t="s">
        <v>134</v>
      </c>
      <c r="B11" s="11" t="s">
        <v>135</v>
      </c>
      <c r="C11" s="11" t="s">
        <v>776</v>
      </c>
      <c r="D11" s="11"/>
      <c r="E11" s="14">
        <v>0</v>
      </c>
      <c r="F11" s="14">
        <v>0</v>
      </c>
      <c r="G11" s="11"/>
    </row>
    <row r="12" spans="1:7" ht="29.1" customHeight="1" thickBot="1" x14ac:dyDescent="0.3">
      <c r="A12" s="234" t="s">
        <v>880</v>
      </c>
      <c r="B12" s="235"/>
      <c r="C12" s="116" t="s">
        <v>881</v>
      </c>
      <c r="D12" s="4" t="s">
        <v>120</v>
      </c>
      <c r="E12" s="4" t="s">
        <v>77</v>
      </c>
      <c r="F12" s="4" t="s">
        <v>78</v>
      </c>
      <c r="G12" s="4" t="s">
        <v>121</v>
      </c>
    </row>
    <row r="13" spans="1:7" ht="25.5" x14ac:dyDescent="0.25">
      <c r="A13" s="26" t="s">
        <v>139</v>
      </c>
      <c r="B13" s="11" t="s">
        <v>882</v>
      </c>
      <c r="C13" s="11" t="s">
        <v>883</v>
      </c>
      <c r="D13" s="13"/>
      <c r="E13" s="4" t="s">
        <v>142</v>
      </c>
      <c r="F13" s="4" t="s">
        <v>142</v>
      </c>
      <c r="G13" s="11" t="s">
        <v>861</v>
      </c>
    </row>
    <row r="14" spans="1:7" ht="16.5" thickBot="1" x14ac:dyDescent="0.3">
      <c r="A14" s="26" t="s">
        <v>139</v>
      </c>
      <c r="B14" s="11" t="s">
        <v>884</v>
      </c>
      <c r="C14" s="11" t="s">
        <v>885</v>
      </c>
      <c r="D14" s="11"/>
      <c r="E14" s="4" t="s">
        <v>142</v>
      </c>
      <c r="F14" s="4" t="s">
        <v>142</v>
      </c>
      <c r="G14" s="11"/>
    </row>
    <row r="15" spans="1:7" ht="26.25" thickBot="1" x14ac:dyDescent="0.3">
      <c r="A15" s="119" t="s">
        <v>144</v>
      </c>
      <c r="B15" s="11" t="s">
        <v>886</v>
      </c>
      <c r="C15" s="11" t="s">
        <v>887</v>
      </c>
      <c r="D15" s="11"/>
      <c r="E15" s="4" t="s">
        <v>142</v>
      </c>
      <c r="F15" s="4" t="s">
        <v>142</v>
      </c>
      <c r="G15" s="11"/>
    </row>
    <row r="16" spans="1:7" ht="16.5" thickBot="1" x14ac:dyDescent="0.3">
      <c r="A16" s="119" t="s">
        <v>144</v>
      </c>
      <c r="B16" s="11" t="s">
        <v>888</v>
      </c>
      <c r="C16" s="11" t="s">
        <v>889</v>
      </c>
      <c r="D16" s="11"/>
      <c r="E16" s="4" t="s">
        <v>142</v>
      </c>
      <c r="F16" s="4" t="s">
        <v>142</v>
      </c>
      <c r="G16" s="11"/>
    </row>
    <row r="17" spans="1:7" ht="16.5" thickBot="1" x14ac:dyDescent="0.3">
      <c r="A17" s="119" t="s">
        <v>144</v>
      </c>
      <c r="B17" s="11" t="s">
        <v>890</v>
      </c>
      <c r="C17" s="11" t="s">
        <v>891</v>
      </c>
      <c r="D17" s="11"/>
      <c r="E17" s="4" t="s">
        <v>142</v>
      </c>
      <c r="F17" s="4" t="s">
        <v>142</v>
      </c>
      <c r="G17" s="11"/>
    </row>
    <row r="18" spans="1:7" ht="16.5" thickBot="1" x14ac:dyDescent="0.3">
      <c r="A18" s="27" t="s">
        <v>150</v>
      </c>
      <c r="B18" s="11" t="s">
        <v>892</v>
      </c>
      <c r="C18" s="11" t="s">
        <v>893</v>
      </c>
      <c r="D18" s="11"/>
      <c r="E18" s="4" t="s">
        <v>142</v>
      </c>
      <c r="F18" s="4" t="s">
        <v>142</v>
      </c>
      <c r="G18" s="11"/>
    </row>
    <row r="19" spans="1:7" ht="16.5" thickBot="1" x14ac:dyDescent="0.3">
      <c r="A19" s="17" t="s">
        <v>180</v>
      </c>
      <c r="B19" s="11" t="s">
        <v>894</v>
      </c>
      <c r="C19" s="11" t="s">
        <v>895</v>
      </c>
      <c r="D19" s="11"/>
      <c r="E19" s="4" t="s">
        <v>142</v>
      </c>
      <c r="F19" s="4" t="s">
        <v>142</v>
      </c>
      <c r="G19" s="11"/>
    </row>
    <row r="20" spans="1:7" ht="17.100000000000001" customHeight="1" thickBot="1" x14ac:dyDescent="0.3">
      <c r="A20" s="19" t="s">
        <v>155</v>
      </c>
      <c r="B20" s="11" t="s">
        <v>896</v>
      </c>
      <c r="C20" s="11" t="s">
        <v>897</v>
      </c>
      <c r="D20" s="11"/>
      <c r="E20" s="4" t="s">
        <v>142</v>
      </c>
      <c r="F20" s="4" t="s">
        <v>142</v>
      </c>
      <c r="G20" s="11"/>
    </row>
    <row r="21" spans="1:7" ht="26.25" thickBot="1" x14ac:dyDescent="0.3">
      <c r="A21" s="234" t="s">
        <v>898</v>
      </c>
      <c r="B21" s="242"/>
      <c r="C21" s="116" t="s">
        <v>899</v>
      </c>
      <c r="D21" s="4" t="s">
        <v>120</v>
      </c>
      <c r="E21" s="4" t="s">
        <v>77</v>
      </c>
      <c r="F21" s="4" t="s">
        <v>78</v>
      </c>
      <c r="G21" s="4" t="s">
        <v>121</v>
      </c>
    </row>
    <row r="22" spans="1:7" ht="39" thickBot="1" x14ac:dyDescent="0.3">
      <c r="A22" s="26" t="s">
        <v>139</v>
      </c>
      <c r="B22" s="117" t="s">
        <v>900</v>
      </c>
      <c r="C22" s="117" t="s">
        <v>901</v>
      </c>
      <c r="D22" s="11"/>
      <c r="E22" s="4" t="s">
        <v>142</v>
      </c>
      <c r="F22" s="4" t="s">
        <v>142</v>
      </c>
      <c r="G22" s="11"/>
    </row>
    <row r="23" spans="1:7" ht="16.5" thickBot="1" x14ac:dyDescent="0.3">
      <c r="A23" s="26" t="s">
        <v>139</v>
      </c>
      <c r="B23" s="11" t="s">
        <v>902</v>
      </c>
      <c r="C23" s="11" t="s">
        <v>903</v>
      </c>
      <c r="D23" s="11"/>
      <c r="E23" s="4" t="s">
        <v>142</v>
      </c>
      <c r="F23" s="4" t="s">
        <v>142</v>
      </c>
      <c r="G23" s="11"/>
    </row>
    <row r="24" spans="1:7" ht="16.5" thickBot="1" x14ac:dyDescent="0.3">
      <c r="A24" s="26" t="s">
        <v>139</v>
      </c>
      <c r="B24" s="11" t="s">
        <v>904</v>
      </c>
      <c r="C24" s="11" t="s">
        <v>905</v>
      </c>
      <c r="D24" s="11"/>
      <c r="E24" s="4" t="s">
        <v>142</v>
      </c>
      <c r="F24" s="4" t="s">
        <v>142</v>
      </c>
      <c r="G24" s="11"/>
    </row>
    <row r="25" spans="1:7" ht="39" thickBot="1" x14ac:dyDescent="0.3">
      <c r="A25" s="26" t="s">
        <v>139</v>
      </c>
      <c r="B25" s="11" t="s">
        <v>906</v>
      </c>
      <c r="C25" s="11" t="s">
        <v>907</v>
      </c>
      <c r="D25" s="11"/>
      <c r="E25" s="4" t="s">
        <v>142</v>
      </c>
      <c r="F25" s="4" t="s">
        <v>142</v>
      </c>
      <c r="G25" s="11"/>
    </row>
    <row r="26" spans="1:7" ht="16.5" thickBot="1" x14ac:dyDescent="0.3">
      <c r="A26" s="26" t="s">
        <v>139</v>
      </c>
      <c r="B26" s="11" t="s">
        <v>908</v>
      </c>
      <c r="C26" s="11" t="s">
        <v>909</v>
      </c>
      <c r="D26" s="11"/>
      <c r="E26" s="4" t="s">
        <v>142</v>
      </c>
      <c r="F26" s="4" t="s">
        <v>142</v>
      </c>
      <c r="G26" s="11"/>
    </row>
    <row r="27" spans="1:7" ht="17.100000000000001" customHeight="1" thickBot="1" x14ac:dyDescent="0.3">
      <c r="A27" s="26" t="s">
        <v>139</v>
      </c>
      <c r="B27" s="11" t="s">
        <v>910</v>
      </c>
      <c r="C27" s="11" t="s">
        <v>911</v>
      </c>
      <c r="D27" s="11"/>
      <c r="E27" s="4" t="s">
        <v>142</v>
      </c>
      <c r="F27" s="4" t="s">
        <v>142</v>
      </c>
      <c r="G27" s="11"/>
    </row>
    <row r="28" spans="1:7" ht="26.25" thickBot="1" x14ac:dyDescent="0.3">
      <c r="A28" s="27" t="s">
        <v>150</v>
      </c>
      <c r="B28" s="11" t="s">
        <v>912</v>
      </c>
      <c r="C28" s="11" t="s">
        <v>913</v>
      </c>
      <c r="D28" s="11"/>
      <c r="E28" s="4" t="s">
        <v>142</v>
      </c>
      <c r="F28" s="4" t="s">
        <v>142</v>
      </c>
      <c r="G28" s="11"/>
    </row>
    <row r="29" spans="1:7" ht="16.5" thickBot="1" x14ac:dyDescent="0.3">
      <c r="A29" s="234" t="s">
        <v>914</v>
      </c>
      <c r="B29" s="235"/>
      <c r="C29" s="116" t="s">
        <v>915</v>
      </c>
      <c r="D29" s="4" t="s">
        <v>120</v>
      </c>
      <c r="E29" s="4" t="s">
        <v>77</v>
      </c>
      <c r="F29" s="4" t="s">
        <v>78</v>
      </c>
      <c r="G29" s="4" t="s">
        <v>121</v>
      </c>
    </row>
    <row r="30" spans="1:7" ht="26.25" thickBot="1" x14ac:dyDescent="0.3">
      <c r="A30" s="26" t="s">
        <v>139</v>
      </c>
      <c r="B30" s="11" t="s">
        <v>916</v>
      </c>
      <c r="C30" s="11" t="s">
        <v>917</v>
      </c>
      <c r="D30" s="11"/>
      <c r="E30" s="4" t="s">
        <v>142</v>
      </c>
      <c r="F30" s="4" t="s">
        <v>142</v>
      </c>
      <c r="G30" s="11"/>
    </row>
    <row r="31" spans="1:7" ht="16.5" thickBot="1" x14ac:dyDescent="0.3">
      <c r="A31" s="26" t="s">
        <v>139</v>
      </c>
      <c r="B31" s="11" t="s">
        <v>902</v>
      </c>
      <c r="C31" s="11" t="s">
        <v>918</v>
      </c>
      <c r="D31" s="11"/>
      <c r="E31" s="4" t="s">
        <v>142</v>
      </c>
      <c r="F31" s="4" t="s">
        <v>142</v>
      </c>
      <c r="G31" s="11"/>
    </row>
    <row r="32" spans="1:7" ht="16.5" thickBot="1" x14ac:dyDescent="0.3">
      <c r="A32" s="27" t="s">
        <v>150</v>
      </c>
      <c r="B32" s="11" t="s">
        <v>919</v>
      </c>
      <c r="C32" s="11" t="s">
        <v>920</v>
      </c>
      <c r="D32" s="11"/>
      <c r="E32" s="4" t="s">
        <v>142</v>
      </c>
      <c r="F32" s="4" t="s">
        <v>142</v>
      </c>
      <c r="G32" s="11"/>
    </row>
    <row r="33" spans="1:7" ht="16.5" thickBot="1" x14ac:dyDescent="0.3">
      <c r="A33" s="27" t="s">
        <v>150</v>
      </c>
      <c r="B33" s="11" t="s">
        <v>921</v>
      </c>
      <c r="C33" s="11" t="s">
        <v>922</v>
      </c>
      <c r="D33" s="11"/>
      <c r="E33" s="4" t="s">
        <v>142</v>
      </c>
      <c r="F33" s="4" t="s">
        <v>142</v>
      </c>
      <c r="G33" s="11"/>
    </row>
    <row r="34" spans="1:7" ht="17.100000000000001" customHeight="1" thickBot="1" x14ac:dyDescent="0.3">
      <c r="A34" s="27" t="s">
        <v>150</v>
      </c>
      <c r="B34" s="11" t="s">
        <v>923</v>
      </c>
      <c r="C34" s="11" t="s">
        <v>924</v>
      </c>
      <c r="D34" s="11"/>
      <c r="E34" s="4" t="s">
        <v>142</v>
      </c>
      <c r="F34" s="4" t="s">
        <v>142</v>
      </c>
      <c r="G34" s="11"/>
    </row>
    <row r="35" spans="1:7" ht="16.5" thickBot="1" x14ac:dyDescent="0.3">
      <c r="A35" s="28" t="s">
        <v>180</v>
      </c>
      <c r="B35" s="11" t="s">
        <v>925</v>
      </c>
      <c r="C35" s="11" t="s">
        <v>926</v>
      </c>
      <c r="D35" s="11"/>
      <c r="E35" s="4" t="s">
        <v>142</v>
      </c>
      <c r="F35" s="4" t="s">
        <v>142</v>
      </c>
      <c r="G35" s="11"/>
    </row>
    <row r="36" spans="1:7" ht="16.5" thickBot="1" x14ac:dyDescent="0.3">
      <c r="A36" s="234" t="s">
        <v>927</v>
      </c>
      <c r="B36" s="235"/>
      <c r="C36" s="116" t="s">
        <v>928</v>
      </c>
      <c r="D36" s="4" t="s">
        <v>120</v>
      </c>
      <c r="E36" s="4" t="s">
        <v>77</v>
      </c>
      <c r="F36" s="4" t="s">
        <v>78</v>
      </c>
      <c r="G36" s="4" t="s">
        <v>121</v>
      </c>
    </row>
    <row r="37" spans="1:7" ht="90" thickBot="1" x14ac:dyDescent="0.3">
      <c r="A37" s="26" t="s">
        <v>139</v>
      </c>
      <c r="B37" s="11" t="s">
        <v>929</v>
      </c>
      <c r="C37" s="11" t="s">
        <v>930</v>
      </c>
      <c r="D37" s="11"/>
      <c r="E37" s="4" t="s">
        <v>142</v>
      </c>
      <c r="F37" s="4" t="s">
        <v>142</v>
      </c>
      <c r="G37" s="11"/>
    </row>
    <row r="38" spans="1:7" ht="17.100000000000001" customHeight="1" thickBot="1" x14ac:dyDescent="0.3">
      <c r="A38" s="234" t="s">
        <v>931</v>
      </c>
      <c r="B38" s="235"/>
      <c r="C38" s="116" t="s">
        <v>932</v>
      </c>
      <c r="D38" s="4" t="s">
        <v>120</v>
      </c>
      <c r="E38" s="4" t="s">
        <v>77</v>
      </c>
      <c r="F38" s="4" t="s">
        <v>78</v>
      </c>
      <c r="G38" s="4" t="s">
        <v>121</v>
      </c>
    </row>
    <row r="39" spans="1:7" ht="26.25" thickBot="1" x14ac:dyDescent="0.3">
      <c r="A39" s="26" t="s">
        <v>139</v>
      </c>
      <c r="B39" s="11" t="s">
        <v>933</v>
      </c>
      <c r="C39" s="11" t="s">
        <v>934</v>
      </c>
      <c r="D39" s="11"/>
      <c r="E39" s="4" t="s">
        <v>142</v>
      </c>
      <c r="F39" s="4" t="s">
        <v>142</v>
      </c>
      <c r="G39" s="11"/>
    </row>
    <row r="40" spans="1:7" ht="16.5" thickBot="1" x14ac:dyDescent="0.3">
      <c r="A40" s="118" t="s">
        <v>139</v>
      </c>
      <c r="B40" s="11" t="s">
        <v>935</v>
      </c>
      <c r="C40" s="11" t="s">
        <v>936</v>
      </c>
      <c r="D40" s="11"/>
      <c r="E40" s="4" t="s">
        <v>142</v>
      </c>
      <c r="F40" s="4" t="s">
        <v>142</v>
      </c>
      <c r="G40" s="11"/>
    </row>
    <row r="41" spans="1:7" ht="16.5" thickBot="1" x14ac:dyDescent="0.3">
      <c r="A41" s="118" t="s">
        <v>139</v>
      </c>
      <c r="B41" s="11" t="s">
        <v>937</v>
      </c>
      <c r="C41" s="11" t="s">
        <v>938</v>
      </c>
      <c r="D41" s="11"/>
      <c r="E41" s="4" t="s">
        <v>142</v>
      </c>
      <c r="F41" s="4" t="s">
        <v>142</v>
      </c>
      <c r="G41" s="11"/>
    </row>
    <row r="42" spans="1:7" ht="26.25" thickBot="1" x14ac:dyDescent="0.3">
      <c r="A42" s="118" t="s">
        <v>139</v>
      </c>
      <c r="B42" s="11" t="s">
        <v>939</v>
      </c>
      <c r="C42" s="11" t="s">
        <v>940</v>
      </c>
      <c r="D42" s="11"/>
      <c r="E42" s="4" t="s">
        <v>142</v>
      </c>
      <c r="F42" s="4" t="s">
        <v>142</v>
      </c>
      <c r="G42" s="11"/>
    </row>
    <row r="43" spans="1:7" ht="26.25" thickBot="1" x14ac:dyDescent="0.3">
      <c r="A43" s="119" t="s">
        <v>144</v>
      </c>
      <c r="B43" s="11" t="s">
        <v>941</v>
      </c>
      <c r="C43" s="11" t="s">
        <v>942</v>
      </c>
      <c r="D43" s="13"/>
      <c r="E43" s="4" t="s">
        <v>142</v>
      </c>
      <c r="F43" s="4" t="s">
        <v>142</v>
      </c>
      <c r="G43" s="11"/>
    </row>
    <row r="44" spans="1:7" ht="26.25" thickBot="1" x14ac:dyDescent="0.3">
      <c r="A44" s="17" t="s">
        <v>150</v>
      </c>
      <c r="B44" s="11" t="s">
        <v>943</v>
      </c>
      <c r="C44" s="11" t="s">
        <v>944</v>
      </c>
      <c r="D44" s="11"/>
      <c r="E44" s="4" t="s">
        <v>142</v>
      </c>
      <c r="F44" s="4" t="s">
        <v>142</v>
      </c>
      <c r="G44" s="11"/>
    </row>
    <row r="45" spans="1:7" ht="26.25" thickBot="1" x14ac:dyDescent="0.3">
      <c r="A45" s="17" t="s">
        <v>150</v>
      </c>
      <c r="B45" s="11" t="s">
        <v>945</v>
      </c>
      <c r="C45" s="11" t="s">
        <v>946</v>
      </c>
      <c r="D45" s="11"/>
      <c r="E45" s="4" t="s">
        <v>142</v>
      </c>
      <c r="F45" s="4" t="s">
        <v>142</v>
      </c>
      <c r="G45" s="11"/>
    </row>
    <row r="46" spans="1:7" ht="17.100000000000001" customHeight="1" thickBot="1" x14ac:dyDescent="0.3">
      <c r="A46" s="234" t="s">
        <v>777</v>
      </c>
      <c r="B46" s="235"/>
      <c r="C46" s="116" t="s">
        <v>947</v>
      </c>
      <c r="D46" s="4" t="s">
        <v>120</v>
      </c>
      <c r="E46" s="4" t="s">
        <v>77</v>
      </c>
      <c r="F46" s="4" t="s">
        <v>78</v>
      </c>
      <c r="G46" s="4" t="s">
        <v>121</v>
      </c>
    </row>
    <row r="47" spans="1:7" ht="16.5" thickBot="1" x14ac:dyDescent="0.3">
      <c r="A47" s="15" t="s">
        <v>139</v>
      </c>
      <c r="B47" s="11" t="s">
        <v>948</v>
      </c>
      <c r="C47" s="13" t="s">
        <v>949</v>
      </c>
      <c r="D47" s="13"/>
      <c r="E47" s="4" t="s">
        <v>142</v>
      </c>
      <c r="F47" s="4" t="s">
        <v>142</v>
      </c>
      <c r="G47" s="11"/>
    </row>
    <row r="48" spans="1:7" ht="16.5" thickBot="1" x14ac:dyDescent="0.3">
      <c r="A48" s="16" t="s">
        <v>144</v>
      </c>
      <c r="B48" s="11" t="s">
        <v>778</v>
      </c>
      <c r="C48" s="61" t="s">
        <v>950</v>
      </c>
      <c r="D48" s="11"/>
      <c r="E48" s="4" t="s">
        <v>142</v>
      </c>
      <c r="F48" s="4" t="s">
        <v>142</v>
      </c>
      <c r="G48" s="11"/>
    </row>
    <row r="49" spans="1:7" ht="17.100000000000001" customHeight="1" thickBot="1" x14ac:dyDescent="0.3">
      <c r="A49" s="17" t="s">
        <v>150</v>
      </c>
      <c r="B49" s="11" t="s">
        <v>951</v>
      </c>
      <c r="C49" s="11" t="s">
        <v>952</v>
      </c>
      <c r="D49" s="11"/>
      <c r="E49" s="4" t="s">
        <v>142</v>
      </c>
      <c r="F49" s="4" t="s">
        <v>142</v>
      </c>
      <c r="G49" s="11"/>
    </row>
    <row r="50" spans="1:7" ht="26.25" thickBot="1" x14ac:dyDescent="0.3">
      <c r="A50" s="19" t="s">
        <v>155</v>
      </c>
      <c r="B50" s="11" t="s">
        <v>953</v>
      </c>
      <c r="C50" s="11" t="s">
        <v>954</v>
      </c>
      <c r="D50" s="11"/>
      <c r="E50" s="4" t="s">
        <v>142</v>
      </c>
      <c r="F50" s="4" t="s">
        <v>142</v>
      </c>
      <c r="G50" s="11"/>
    </row>
    <row r="51" spans="1:7" ht="16.5" thickBot="1" x14ac:dyDescent="0.3">
      <c r="A51" s="234" t="s">
        <v>727</v>
      </c>
      <c r="B51" s="235"/>
      <c r="C51" s="116" t="s">
        <v>955</v>
      </c>
      <c r="D51" s="4" t="s">
        <v>120</v>
      </c>
      <c r="E51" s="4" t="s">
        <v>77</v>
      </c>
      <c r="F51" s="4" t="s">
        <v>78</v>
      </c>
      <c r="G51" s="4" t="s">
        <v>121</v>
      </c>
    </row>
    <row r="52" spans="1:7" ht="16.5" thickBot="1" x14ac:dyDescent="0.3">
      <c r="A52" s="15" t="s">
        <v>139</v>
      </c>
      <c r="B52" s="11" t="s">
        <v>956</v>
      </c>
      <c r="C52" s="11" t="s">
        <v>957</v>
      </c>
      <c r="D52" s="13"/>
      <c r="E52" s="4" t="s">
        <v>142</v>
      </c>
      <c r="F52" s="4" t="s">
        <v>142</v>
      </c>
      <c r="G52" s="11"/>
    </row>
    <row r="53" spans="1:7" ht="16.5" thickBot="1" x14ac:dyDescent="0.3">
      <c r="A53" s="15" t="s">
        <v>139</v>
      </c>
      <c r="B53" s="11" t="s">
        <v>958</v>
      </c>
      <c r="C53" s="11" t="s">
        <v>959</v>
      </c>
      <c r="D53" s="11"/>
      <c r="E53" s="4" t="s">
        <v>142</v>
      </c>
      <c r="F53" s="4" t="s">
        <v>142</v>
      </c>
      <c r="G53" s="11"/>
    </row>
    <row r="54" spans="1:7" ht="16.5" thickBot="1" x14ac:dyDescent="0.3">
      <c r="A54" s="16" t="s">
        <v>144</v>
      </c>
      <c r="B54" s="11" t="s">
        <v>960</v>
      </c>
      <c r="C54" s="61" t="s">
        <v>961</v>
      </c>
      <c r="D54" s="11"/>
      <c r="E54" s="4" t="s">
        <v>142</v>
      </c>
      <c r="F54" s="4" t="s">
        <v>142</v>
      </c>
      <c r="G54" s="11"/>
    </row>
    <row r="55" spans="1:7" ht="16.5" thickBot="1" x14ac:dyDescent="0.3">
      <c r="A55" s="16" t="s">
        <v>144</v>
      </c>
      <c r="B55" s="11" t="s">
        <v>962</v>
      </c>
      <c r="C55" s="11" t="s">
        <v>963</v>
      </c>
      <c r="D55" s="11"/>
      <c r="E55" s="4" t="s">
        <v>142</v>
      </c>
      <c r="F55" s="4" t="s">
        <v>142</v>
      </c>
      <c r="G55" s="11"/>
    </row>
    <row r="56" spans="1:7" s="7" customFormat="1" ht="26.25" thickBot="1" x14ac:dyDescent="0.3">
      <c r="A56" s="16" t="s">
        <v>144</v>
      </c>
      <c r="B56" s="11" t="s">
        <v>801</v>
      </c>
      <c r="C56" s="11" t="s">
        <v>964</v>
      </c>
      <c r="D56" s="11"/>
      <c r="E56" s="4" t="s">
        <v>142</v>
      </c>
      <c r="F56" s="4" t="s">
        <v>142</v>
      </c>
      <c r="G56" s="11"/>
    </row>
    <row r="57" spans="1:7" s="7" customFormat="1" ht="26.25" thickBot="1" x14ac:dyDescent="0.3">
      <c r="A57" s="17" t="s">
        <v>150</v>
      </c>
      <c r="B57" s="11" t="s">
        <v>965</v>
      </c>
      <c r="C57" s="11" t="s">
        <v>966</v>
      </c>
      <c r="D57" s="11"/>
      <c r="E57" s="4" t="s">
        <v>142</v>
      </c>
      <c r="F57" s="4" t="s">
        <v>142</v>
      </c>
      <c r="G57" s="11"/>
    </row>
    <row r="58" spans="1:7" s="7" customFormat="1" ht="26.25" thickBot="1" x14ac:dyDescent="0.3">
      <c r="A58" s="17" t="s">
        <v>150</v>
      </c>
      <c r="B58" s="11" t="s">
        <v>967</v>
      </c>
      <c r="C58" s="11" t="s">
        <v>968</v>
      </c>
      <c r="D58" s="11"/>
      <c r="E58" s="4" t="s">
        <v>142</v>
      </c>
      <c r="F58" s="4" t="s">
        <v>142</v>
      </c>
      <c r="G58" s="11"/>
    </row>
    <row r="59" spans="1:7" s="7" customFormat="1" ht="16.5" thickBot="1" x14ac:dyDescent="0.3">
      <c r="A59" s="17" t="s">
        <v>150</v>
      </c>
      <c r="B59" s="11" t="s">
        <v>969</v>
      </c>
      <c r="C59" s="11" t="s">
        <v>970</v>
      </c>
      <c r="D59" s="13"/>
      <c r="E59" s="4" t="s">
        <v>142</v>
      </c>
      <c r="F59" s="4" t="s">
        <v>142</v>
      </c>
      <c r="G59" s="11"/>
    </row>
    <row r="60" spans="1:7" s="7" customFormat="1" ht="16.5" thickBot="1" x14ac:dyDescent="0.3">
      <c r="A60" s="17" t="s">
        <v>150</v>
      </c>
      <c r="B60" s="11" t="s">
        <v>971</v>
      </c>
      <c r="C60" s="11" t="s">
        <v>972</v>
      </c>
      <c r="D60" s="13"/>
      <c r="E60" s="4" t="s">
        <v>142</v>
      </c>
      <c r="F60" s="4" t="s">
        <v>142</v>
      </c>
      <c r="G60" s="11"/>
    </row>
    <row r="61" spans="1:7" s="7" customFormat="1" ht="26.25" thickBot="1" x14ac:dyDescent="0.3">
      <c r="A61" s="17" t="s">
        <v>180</v>
      </c>
      <c r="B61" s="11" t="s">
        <v>973</v>
      </c>
      <c r="C61" s="11" t="s">
        <v>974</v>
      </c>
      <c r="D61" s="11"/>
      <c r="E61" s="4" t="s">
        <v>142</v>
      </c>
      <c r="F61" s="4" t="s">
        <v>142</v>
      </c>
      <c r="G61" s="11"/>
    </row>
    <row r="62" spans="1:7" s="7" customFormat="1" ht="26.25" thickBot="1" x14ac:dyDescent="0.3">
      <c r="A62" s="19" t="s">
        <v>155</v>
      </c>
      <c r="B62" s="11" t="s">
        <v>975</v>
      </c>
      <c r="C62" s="11" t="s">
        <v>976</v>
      </c>
      <c r="D62" s="11"/>
      <c r="E62" s="4" t="s">
        <v>142</v>
      </c>
      <c r="F62" s="4" t="s">
        <v>142</v>
      </c>
      <c r="G62" s="11"/>
    </row>
    <row r="63" spans="1:7" s="7" customFormat="1" ht="16.5" thickBot="1" x14ac:dyDescent="0.3">
      <c r="A63" s="234" t="s">
        <v>798</v>
      </c>
      <c r="B63" s="235"/>
      <c r="C63" s="116" t="s">
        <v>977</v>
      </c>
      <c r="D63" s="4" t="s">
        <v>120</v>
      </c>
      <c r="E63" s="4" t="s">
        <v>77</v>
      </c>
      <c r="F63" s="4" t="s">
        <v>78</v>
      </c>
      <c r="G63" s="4" t="s">
        <v>121</v>
      </c>
    </row>
    <row r="64" spans="1:7" s="7" customFormat="1" ht="16.5" thickBot="1" x14ac:dyDescent="0.3">
      <c r="A64" s="15" t="s">
        <v>139</v>
      </c>
      <c r="B64" s="11" t="s">
        <v>978</v>
      </c>
      <c r="C64" s="11" t="s">
        <v>979</v>
      </c>
      <c r="D64" s="13"/>
      <c r="E64" s="4" t="s">
        <v>142</v>
      </c>
      <c r="F64" s="4" t="s">
        <v>142</v>
      </c>
      <c r="G64" s="11"/>
    </row>
    <row r="65" spans="1:7" s="7" customFormat="1" ht="16.5" thickBot="1" x14ac:dyDescent="0.3">
      <c r="A65" s="15" t="s">
        <v>139</v>
      </c>
      <c r="B65" s="11" t="s">
        <v>980</v>
      </c>
      <c r="C65" s="11" t="s">
        <v>981</v>
      </c>
      <c r="D65" s="11"/>
      <c r="E65" s="4" t="s">
        <v>142</v>
      </c>
      <c r="F65" s="4" t="s">
        <v>142</v>
      </c>
      <c r="G65" s="11"/>
    </row>
    <row r="66" spans="1:7" s="7" customFormat="1" ht="26.25" thickBot="1" x14ac:dyDescent="0.3">
      <c r="A66" s="16" t="s">
        <v>144</v>
      </c>
      <c r="B66" s="11" t="s">
        <v>784</v>
      </c>
      <c r="C66" s="11" t="s">
        <v>982</v>
      </c>
      <c r="D66" s="13"/>
      <c r="E66" s="4" t="s">
        <v>142</v>
      </c>
      <c r="F66" s="4" t="s">
        <v>142</v>
      </c>
      <c r="G66" s="11"/>
    </row>
    <row r="67" spans="1:7" s="7" customFormat="1" ht="26.25" thickBot="1" x14ac:dyDescent="0.3">
      <c r="A67" s="16" t="s">
        <v>144</v>
      </c>
      <c r="B67" s="11" t="s">
        <v>786</v>
      </c>
      <c r="C67" s="11" t="s">
        <v>983</v>
      </c>
      <c r="D67" s="11"/>
      <c r="E67" s="4" t="s">
        <v>142</v>
      </c>
      <c r="F67" s="4" t="s">
        <v>142</v>
      </c>
      <c r="G67" s="11"/>
    </row>
    <row r="68" spans="1:7" s="7" customFormat="1" ht="26.25" thickBot="1" x14ac:dyDescent="0.3">
      <c r="A68" s="16" t="s">
        <v>144</v>
      </c>
      <c r="B68" s="11" t="s">
        <v>801</v>
      </c>
      <c r="C68" s="11" t="s">
        <v>964</v>
      </c>
      <c r="D68" s="11"/>
      <c r="E68" s="4" t="s">
        <v>142</v>
      </c>
      <c r="F68" s="4" t="s">
        <v>142</v>
      </c>
      <c r="G68" s="11"/>
    </row>
    <row r="69" spans="1:7" s="7" customFormat="1" ht="26.25" thickBot="1" x14ac:dyDescent="0.3">
      <c r="A69" s="17" t="s">
        <v>150</v>
      </c>
      <c r="B69" s="11" t="s">
        <v>803</v>
      </c>
      <c r="C69" s="11" t="s">
        <v>984</v>
      </c>
      <c r="D69" s="11"/>
      <c r="E69" s="4" t="s">
        <v>142</v>
      </c>
      <c r="F69" s="4" t="s">
        <v>142</v>
      </c>
      <c r="G69" s="11"/>
    </row>
    <row r="70" spans="1:7" s="7" customFormat="1" ht="26.25" thickBot="1" x14ac:dyDescent="0.3">
      <c r="A70" s="17" t="s">
        <v>150</v>
      </c>
      <c r="B70" s="11" t="s">
        <v>805</v>
      </c>
      <c r="C70" s="11" t="s">
        <v>985</v>
      </c>
      <c r="D70" s="11"/>
      <c r="E70" s="4" t="s">
        <v>142</v>
      </c>
      <c r="F70" s="4" t="s">
        <v>142</v>
      </c>
      <c r="G70" s="11"/>
    </row>
    <row r="71" spans="1:7" s="7" customFormat="1" ht="39" thickBot="1" x14ac:dyDescent="0.3">
      <c r="A71" s="17" t="s">
        <v>150</v>
      </c>
      <c r="B71" s="11" t="s">
        <v>807</v>
      </c>
      <c r="C71" s="11" t="s">
        <v>986</v>
      </c>
      <c r="D71" s="11"/>
      <c r="E71" s="4" t="s">
        <v>142</v>
      </c>
      <c r="F71" s="4" t="s">
        <v>142</v>
      </c>
      <c r="G71" s="11"/>
    </row>
    <row r="72" spans="1:7" s="7" customFormat="1" ht="26.25" thickBot="1" x14ac:dyDescent="0.3">
      <c r="A72" s="17" t="s">
        <v>150</v>
      </c>
      <c r="B72" s="11" t="s">
        <v>809</v>
      </c>
      <c r="C72" s="11" t="s">
        <v>987</v>
      </c>
      <c r="D72" s="13"/>
      <c r="E72" s="4" t="s">
        <v>142</v>
      </c>
      <c r="F72" s="4" t="s">
        <v>142</v>
      </c>
      <c r="G72" s="11"/>
    </row>
    <row r="73" spans="1:7" s="7" customFormat="1" ht="26.25" thickBot="1" x14ac:dyDescent="0.3">
      <c r="A73" s="17" t="s">
        <v>150</v>
      </c>
      <c r="B73" s="11" t="s">
        <v>811</v>
      </c>
      <c r="C73" s="11" t="s">
        <v>988</v>
      </c>
      <c r="D73" s="11"/>
      <c r="E73" s="4" t="s">
        <v>142</v>
      </c>
      <c r="F73" s="4" t="s">
        <v>142</v>
      </c>
      <c r="G73" s="11"/>
    </row>
    <row r="74" spans="1:7" s="7" customFormat="1" ht="39" thickBot="1" x14ac:dyDescent="0.3">
      <c r="A74" s="17" t="s">
        <v>180</v>
      </c>
      <c r="B74" s="11" t="s">
        <v>813</v>
      </c>
      <c r="C74" s="11" t="s">
        <v>989</v>
      </c>
      <c r="D74" s="11"/>
      <c r="E74" s="4" t="s">
        <v>142</v>
      </c>
      <c r="F74" s="4" t="s">
        <v>142</v>
      </c>
      <c r="G74" s="11"/>
    </row>
    <row r="75" spans="1:7" s="7" customFormat="1" ht="16.5" thickBot="1" x14ac:dyDescent="0.3">
      <c r="A75" s="17" t="s">
        <v>180</v>
      </c>
      <c r="B75" s="11" t="s">
        <v>815</v>
      </c>
      <c r="C75" s="11" t="s">
        <v>990</v>
      </c>
      <c r="D75" s="11"/>
      <c r="E75" s="4" t="s">
        <v>142</v>
      </c>
      <c r="F75" s="4" t="s">
        <v>142</v>
      </c>
      <c r="G75" s="11"/>
    </row>
    <row r="76" spans="1:7" s="7" customFormat="1" ht="26.25" thickBot="1" x14ac:dyDescent="0.3">
      <c r="A76" s="19" t="s">
        <v>155</v>
      </c>
      <c r="B76" s="11" t="s">
        <v>991</v>
      </c>
      <c r="C76" s="11" t="s">
        <v>992</v>
      </c>
      <c r="D76" s="11"/>
      <c r="E76" s="4" t="s">
        <v>142</v>
      </c>
      <c r="F76" s="4" t="s">
        <v>142</v>
      </c>
      <c r="G76" s="11"/>
    </row>
    <row r="77" spans="1:7" s="7" customFormat="1" ht="39" thickBot="1" x14ac:dyDescent="0.3">
      <c r="A77" s="19" t="s">
        <v>155</v>
      </c>
      <c r="B77" s="11" t="s">
        <v>993</v>
      </c>
      <c r="C77" s="11" t="s">
        <v>994</v>
      </c>
      <c r="D77" s="11"/>
      <c r="E77" s="4" t="s">
        <v>142</v>
      </c>
      <c r="F77" s="4" t="s">
        <v>142</v>
      </c>
      <c r="G77" s="11"/>
    </row>
    <row r="78" spans="1:7" s="7" customFormat="1" ht="26.25" thickBot="1" x14ac:dyDescent="0.3">
      <c r="A78" s="19" t="s">
        <v>155</v>
      </c>
      <c r="B78" s="11" t="s">
        <v>821</v>
      </c>
      <c r="C78" s="11" t="s">
        <v>822</v>
      </c>
      <c r="D78" s="11"/>
      <c r="E78" s="4" t="s">
        <v>142</v>
      </c>
      <c r="F78" s="4" t="s">
        <v>142</v>
      </c>
      <c r="G78" s="11"/>
    </row>
    <row r="79" spans="1:7" s="7" customFormat="1" ht="16.5" thickBot="1" x14ac:dyDescent="0.3">
      <c r="A79" s="19" t="s">
        <v>155</v>
      </c>
      <c r="B79" s="11" t="s">
        <v>995</v>
      </c>
      <c r="C79" s="11" t="s">
        <v>996</v>
      </c>
      <c r="D79" s="13"/>
      <c r="E79" s="4" t="s">
        <v>142</v>
      </c>
      <c r="F79" s="4" t="s">
        <v>142</v>
      </c>
      <c r="G79" s="11"/>
    </row>
    <row r="80" spans="1:7" s="7" customFormat="1" ht="16.5" thickBot="1" x14ac:dyDescent="0.3">
      <c r="A80" s="19" t="s">
        <v>155</v>
      </c>
      <c r="B80" s="11" t="s">
        <v>997</v>
      </c>
      <c r="C80" s="11" t="s">
        <v>998</v>
      </c>
      <c r="D80" s="11"/>
      <c r="E80" s="4" t="s">
        <v>142</v>
      </c>
      <c r="F80" s="4" t="s">
        <v>142</v>
      </c>
      <c r="G80" s="11"/>
    </row>
    <row r="81" spans="1:7" s="7" customFormat="1" ht="26.25" thickBot="1" x14ac:dyDescent="0.3">
      <c r="A81" s="19" t="s">
        <v>155</v>
      </c>
      <c r="B81" s="11" t="s">
        <v>999</v>
      </c>
      <c r="C81" s="11" t="s">
        <v>1000</v>
      </c>
      <c r="D81" s="11"/>
      <c r="E81" s="4" t="s">
        <v>142</v>
      </c>
      <c r="F81" s="4" t="s">
        <v>142</v>
      </c>
      <c r="G81" s="11"/>
    </row>
    <row r="82" spans="1:7" s="7" customFormat="1" ht="16.5" thickBot="1" x14ac:dyDescent="0.3">
      <c r="A82" s="234" t="s">
        <v>823</v>
      </c>
      <c r="B82" s="235"/>
      <c r="C82" s="116" t="s">
        <v>1001</v>
      </c>
      <c r="D82" s="4" t="s">
        <v>120</v>
      </c>
      <c r="E82" s="4" t="s">
        <v>77</v>
      </c>
      <c r="F82" s="4" t="s">
        <v>78</v>
      </c>
      <c r="G82" s="4" t="s">
        <v>121</v>
      </c>
    </row>
    <row r="83" spans="1:7" s="7" customFormat="1" ht="16.5" thickBot="1" x14ac:dyDescent="0.3">
      <c r="A83" s="15" t="s">
        <v>139</v>
      </c>
      <c r="B83" s="11" t="s">
        <v>1002</v>
      </c>
      <c r="C83" s="11" t="s">
        <v>1003</v>
      </c>
      <c r="D83" s="13"/>
      <c r="E83" s="4" t="s">
        <v>142</v>
      </c>
      <c r="F83" s="4" t="s">
        <v>142</v>
      </c>
      <c r="G83" s="11"/>
    </row>
    <row r="84" spans="1:7" s="7" customFormat="1" ht="16.5" thickBot="1" x14ac:dyDescent="0.3">
      <c r="A84" s="16" t="s">
        <v>144</v>
      </c>
      <c r="B84" s="11" t="s">
        <v>1004</v>
      </c>
      <c r="C84" s="11" t="s">
        <v>1005</v>
      </c>
      <c r="D84" s="11"/>
      <c r="E84" s="4" t="s">
        <v>142</v>
      </c>
      <c r="F84" s="4" t="s">
        <v>142</v>
      </c>
      <c r="G84" s="11"/>
    </row>
    <row r="85" spans="1:7" s="7" customFormat="1" ht="26.25" thickBot="1" x14ac:dyDescent="0.3">
      <c r="A85" s="17" t="s">
        <v>150</v>
      </c>
      <c r="B85" s="11" t="s">
        <v>1006</v>
      </c>
      <c r="C85" s="11" t="s">
        <v>1007</v>
      </c>
      <c r="D85" s="13"/>
      <c r="E85" s="4" t="s">
        <v>142</v>
      </c>
      <c r="F85" s="4" t="s">
        <v>142</v>
      </c>
      <c r="G85" s="11"/>
    </row>
    <row r="86" spans="1:7" s="7" customFormat="1" ht="26.25" thickBot="1" x14ac:dyDescent="0.3">
      <c r="A86" s="18" t="s">
        <v>180</v>
      </c>
      <c r="B86" s="11" t="s">
        <v>829</v>
      </c>
      <c r="C86" s="11" t="s">
        <v>1008</v>
      </c>
      <c r="D86" s="11"/>
      <c r="E86" s="4" t="s">
        <v>142</v>
      </c>
      <c r="F86" s="4" t="s">
        <v>142</v>
      </c>
      <c r="G86" s="11"/>
    </row>
    <row r="87" spans="1:7" s="7" customFormat="1" ht="26.25" thickBot="1" x14ac:dyDescent="0.3">
      <c r="A87" s="19" t="s">
        <v>155</v>
      </c>
      <c r="B87" s="11" t="s">
        <v>1009</v>
      </c>
      <c r="C87" s="11" t="s">
        <v>1010</v>
      </c>
      <c r="D87" s="11"/>
      <c r="E87" s="4" t="s">
        <v>142</v>
      </c>
      <c r="F87" s="4" t="s">
        <v>142</v>
      </c>
      <c r="G87" s="11"/>
    </row>
    <row r="88" spans="1:7" s="7" customFormat="1" ht="16.5" thickBot="1" x14ac:dyDescent="0.3">
      <c r="A88" s="234" t="s">
        <v>833</v>
      </c>
      <c r="B88" s="235"/>
      <c r="C88" s="116" t="s">
        <v>1011</v>
      </c>
      <c r="D88" s="4" t="s">
        <v>120</v>
      </c>
      <c r="E88" s="4" t="s">
        <v>77</v>
      </c>
      <c r="F88" s="4" t="s">
        <v>78</v>
      </c>
      <c r="G88" s="4" t="s">
        <v>121</v>
      </c>
    </row>
    <row r="89" spans="1:7" s="7" customFormat="1" ht="16.5" thickBot="1" x14ac:dyDescent="0.3">
      <c r="A89" s="15" t="s">
        <v>139</v>
      </c>
      <c r="B89" s="11" t="s">
        <v>1012</v>
      </c>
      <c r="C89" s="11" t="s">
        <v>1013</v>
      </c>
      <c r="D89" s="13"/>
      <c r="E89" s="4" t="s">
        <v>142</v>
      </c>
      <c r="F89" s="4" t="s">
        <v>142</v>
      </c>
      <c r="G89" s="11"/>
    </row>
    <row r="90" spans="1:7" s="7" customFormat="1" ht="16.5" thickBot="1" x14ac:dyDescent="0.3">
      <c r="A90" s="16" t="s">
        <v>144</v>
      </c>
      <c r="B90" s="11" t="s">
        <v>1014</v>
      </c>
      <c r="C90" s="11" t="s">
        <v>1015</v>
      </c>
      <c r="D90" s="11"/>
      <c r="E90" s="4" t="s">
        <v>142</v>
      </c>
      <c r="F90" s="4" t="s">
        <v>142</v>
      </c>
      <c r="G90" s="11"/>
    </row>
    <row r="91" spans="1:7" s="7" customFormat="1" ht="16.5" thickBot="1" x14ac:dyDescent="0.3">
      <c r="A91" s="17" t="s">
        <v>150</v>
      </c>
      <c r="B91" s="11" t="s">
        <v>837</v>
      </c>
      <c r="C91" s="11" t="s">
        <v>1016</v>
      </c>
      <c r="D91" s="11"/>
      <c r="E91" s="4" t="s">
        <v>142</v>
      </c>
      <c r="F91" s="4" t="s">
        <v>142</v>
      </c>
      <c r="G91" s="11"/>
    </row>
    <row r="92" spans="1:7" s="7" customFormat="1" ht="16.5" thickBot="1" x14ac:dyDescent="0.3">
      <c r="A92" s="17" t="s">
        <v>150</v>
      </c>
      <c r="B92" s="11" t="s">
        <v>809</v>
      </c>
      <c r="C92" s="11" t="s">
        <v>1017</v>
      </c>
      <c r="D92" s="11"/>
      <c r="E92" s="4" t="s">
        <v>142</v>
      </c>
      <c r="F92" s="4" t="s">
        <v>142</v>
      </c>
      <c r="G92" s="11"/>
    </row>
    <row r="93" spans="1:7" s="7" customFormat="1" ht="26.25" thickBot="1" x14ac:dyDescent="0.3">
      <c r="A93" s="18" t="s">
        <v>180</v>
      </c>
      <c r="B93" s="11" t="s">
        <v>840</v>
      </c>
      <c r="C93" s="11" t="s">
        <v>1018</v>
      </c>
      <c r="D93" s="11"/>
      <c r="E93" s="4" t="s">
        <v>142</v>
      </c>
      <c r="F93" s="4" t="s">
        <v>142</v>
      </c>
      <c r="G93" s="11"/>
    </row>
    <row r="94" spans="1:7" s="7" customFormat="1" ht="16.5" thickBot="1" x14ac:dyDescent="0.3">
      <c r="A94" s="18" t="s">
        <v>180</v>
      </c>
      <c r="B94" s="11" t="s">
        <v>842</v>
      </c>
      <c r="C94" s="11" t="s">
        <v>1019</v>
      </c>
      <c r="D94" s="11"/>
      <c r="E94" s="4" t="s">
        <v>142</v>
      </c>
      <c r="F94" s="4" t="s">
        <v>142</v>
      </c>
      <c r="G94" s="11"/>
    </row>
    <row r="95" spans="1:7" s="7" customFormat="1" ht="26.25" thickBot="1" x14ac:dyDescent="0.3">
      <c r="A95" s="19" t="s">
        <v>155</v>
      </c>
      <c r="B95" s="11" t="s">
        <v>844</v>
      </c>
      <c r="C95" s="11" t="s">
        <v>1020</v>
      </c>
      <c r="D95" s="11"/>
      <c r="E95" s="4" t="s">
        <v>142</v>
      </c>
      <c r="F95" s="4" t="s">
        <v>142</v>
      </c>
      <c r="G95" s="11"/>
    </row>
    <row r="96" spans="1:7" s="7" customFormat="1" ht="16.5" thickBot="1" x14ac:dyDescent="0.3">
      <c r="A96" s="234" t="s">
        <v>1021</v>
      </c>
      <c r="B96" s="235"/>
      <c r="C96" s="116" t="s">
        <v>1022</v>
      </c>
      <c r="D96" s="4" t="s">
        <v>120</v>
      </c>
      <c r="E96" s="4" t="s">
        <v>77</v>
      </c>
      <c r="F96" s="4" t="s">
        <v>78</v>
      </c>
      <c r="G96" s="4" t="s">
        <v>121</v>
      </c>
    </row>
    <row r="97" spans="1:7" s="7" customFormat="1" ht="16.5" thickBot="1" x14ac:dyDescent="0.3">
      <c r="A97" s="15" t="s">
        <v>139</v>
      </c>
      <c r="B97" s="11" t="s">
        <v>1023</v>
      </c>
      <c r="C97" s="11" t="s">
        <v>1024</v>
      </c>
      <c r="D97" s="13"/>
      <c r="E97" s="4" t="s">
        <v>142</v>
      </c>
      <c r="F97" s="4" t="s">
        <v>142</v>
      </c>
      <c r="G97" s="11"/>
    </row>
    <row r="98" spans="1:7" s="7" customFormat="1" ht="16.5" thickBot="1" x14ac:dyDescent="0.3">
      <c r="A98" s="16" t="s">
        <v>144</v>
      </c>
      <c r="B98" s="11" t="s">
        <v>1025</v>
      </c>
      <c r="C98" s="11" t="s">
        <v>1026</v>
      </c>
      <c r="D98" s="11"/>
      <c r="E98" s="4" t="s">
        <v>142</v>
      </c>
      <c r="F98" s="4" t="s">
        <v>142</v>
      </c>
      <c r="G98" s="11"/>
    </row>
    <row r="99" spans="1:7" s="7" customFormat="1" ht="16.5" thickBot="1" x14ac:dyDescent="0.3">
      <c r="A99" s="16" t="s">
        <v>144</v>
      </c>
      <c r="B99" s="11" t="s">
        <v>1027</v>
      </c>
      <c r="C99" s="11" t="s">
        <v>1028</v>
      </c>
      <c r="D99" s="13"/>
      <c r="E99" s="4" t="s">
        <v>142</v>
      </c>
      <c r="F99" s="4" t="s">
        <v>142</v>
      </c>
      <c r="G99" s="11"/>
    </row>
    <row r="100" spans="1:7" s="7" customFormat="1" ht="16.5" thickBot="1" x14ac:dyDescent="0.3">
      <c r="A100" s="17" t="s">
        <v>150</v>
      </c>
      <c r="B100" s="11" t="s">
        <v>852</v>
      </c>
      <c r="C100" s="11" t="s">
        <v>1029</v>
      </c>
      <c r="D100" s="11"/>
      <c r="E100" s="4" t="s">
        <v>142</v>
      </c>
      <c r="F100" s="4" t="s">
        <v>142</v>
      </c>
      <c r="G100" s="11"/>
    </row>
    <row r="101" spans="1:7" s="7" customFormat="1" ht="16.5" thickBot="1" x14ac:dyDescent="0.3">
      <c r="A101" s="18" t="s">
        <v>180</v>
      </c>
      <c r="B101" s="11" t="s">
        <v>854</v>
      </c>
      <c r="C101" s="11" t="s">
        <v>1030</v>
      </c>
      <c r="D101" s="11"/>
      <c r="E101" s="4" t="s">
        <v>142</v>
      </c>
      <c r="F101" s="4" t="s">
        <v>142</v>
      </c>
      <c r="G101" s="11"/>
    </row>
    <row r="102" spans="1:7" s="7" customFormat="1" x14ac:dyDescent="0.25"/>
    <row r="103" spans="1:7" s="7" customFormat="1" x14ac:dyDescent="0.25"/>
    <row r="104" spans="1:7" s="7" customFormat="1" x14ac:dyDescent="0.25"/>
    <row r="105" spans="1:7" s="7" customFormat="1" x14ac:dyDescent="0.25"/>
    <row r="106" spans="1:7" s="7" customFormat="1" x14ac:dyDescent="0.25"/>
    <row r="107" spans="1:7" s="7" customFormat="1" x14ac:dyDescent="0.25"/>
    <row r="108" spans="1:7" s="7" customFormat="1" x14ac:dyDescent="0.25"/>
    <row r="109" spans="1:7" s="7" customFormat="1" x14ac:dyDescent="0.25"/>
    <row r="110" spans="1:7" s="7" customFormat="1" x14ac:dyDescent="0.25"/>
    <row r="111" spans="1:7" s="7" customFormat="1" x14ac:dyDescent="0.25"/>
    <row r="112" spans="1:7" s="7" customFormat="1" x14ac:dyDescent="0.25"/>
    <row r="113" s="7" customFormat="1" x14ac:dyDescent="0.25"/>
    <row r="114" s="7" customFormat="1" x14ac:dyDescent="0.25"/>
    <row r="115" s="7" customFormat="1" x14ac:dyDescent="0.25"/>
    <row r="116" s="7" customFormat="1" x14ac:dyDescent="0.25"/>
    <row r="117" s="7" customFormat="1" x14ac:dyDescent="0.25"/>
    <row r="118" s="7" customFormat="1" x14ac:dyDescent="0.25"/>
    <row r="119" s="7" customFormat="1" x14ac:dyDescent="0.25"/>
    <row r="120" s="7" customFormat="1" x14ac:dyDescent="0.25"/>
    <row r="121" s="7" customFormat="1" x14ac:dyDescent="0.25"/>
    <row r="122" s="7" customFormat="1" x14ac:dyDescent="0.25"/>
    <row r="123" s="7" customFormat="1" x14ac:dyDescent="0.25"/>
    <row r="124" s="7" customFormat="1" x14ac:dyDescent="0.25"/>
    <row r="125" s="7" customFormat="1" x14ac:dyDescent="0.25"/>
    <row r="126" s="7" customFormat="1" x14ac:dyDescent="0.25"/>
    <row r="127" s="7" customFormat="1" x14ac:dyDescent="0.25"/>
    <row r="128" s="7" customFormat="1" x14ac:dyDescent="0.25"/>
    <row r="129" s="7" customFormat="1" x14ac:dyDescent="0.25"/>
    <row r="130" s="7" customFormat="1" x14ac:dyDescent="0.25"/>
    <row r="131" s="7" customFormat="1" x14ac:dyDescent="0.25"/>
    <row r="132" s="7" customFormat="1" x14ac:dyDescent="0.25"/>
    <row r="133" s="7" customFormat="1" x14ac:dyDescent="0.25"/>
    <row r="134" s="7" customFormat="1" x14ac:dyDescent="0.25"/>
    <row r="135" s="7" customFormat="1" x14ac:dyDescent="0.25"/>
    <row r="136" s="7" customFormat="1" x14ac:dyDescent="0.25"/>
    <row r="137" s="7" customFormat="1" x14ac:dyDescent="0.25"/>
    <row r="138" s="7" customFormat="1" x14ac:dyDescent="0.25"/>
    <row r="139" s="7" customFormat="1" x14ac:dyDescent="0.25"/>
    <row r="140" s="7" customFormat="1" x14ac:dyDescent="0.25"/>
    <row r="141" s="7" customFormat="1" x14ac:dyDescent="0.25"/>
    <row r="142" s="7" customFormat="1" x14ac:dyDescent="0.25"/>
    <row r="143" s="7" customFormat="1" x14ac:dyDescent="0.25"/>
  </sheetData>
  <mergeCells count="13">
    <mergeCell ref="A51:B51"/>
    <mergeCell ref="A63:B63"/>
    <mergeCell ref="A82:B82"/>
    <mergeCell ref="A88:B88"/>
    <mergeCell ref="A96:B96"/>
    <mergeCell ref="A46:B46"/>
    <mergeCell ref="A12:B12"/>
    <mergeCell ref="C2:D6"/>
    <mergeCell ref="A7:B7"/>
    <mergeCell ref="A21:B21"/>
    <mergeCell ref="A29:B29"/>
    <mergeCell ref="A36:B36"/>
    <mergeCell ref="A38:B38"/>
  </mergeCells>
  <conditionalFormatting sqref="E102:F268 E25:F29 E36:F36">
    <cfRule type="beginsWith" dxfId="1420" priority="3211" stopIfTrue="1" operator="beginsWith" text="Not Applicable">
      <formula>LEFT(E25,LEN("Not Applicable"))="Not Applicable"</formula>
    </cfRule>
    <cfRule type="beginsWith" dxfId="1419" priority="3212" stopIfTrue="1" operator="beginsWith" text="Waived">
      <formula>LEFT(E25,LEN("Waived"))="Waived"</formula>
    </cfRule>
    <cfRule type="beginsWith" dxfId="1418" priority="3213" stopIfTrue="1" operator="beginsWith" text="Pre-Passed">
      <formula>LEFT(E25,LEN("Pre-Passed"))="Pre-Passed"</formula>
    </cfRule>
    <cfRule type="beginsWith" dxfId="1417" priority="3214" stopIfTrue="1" operator="beginsWith" text="Completed">
      <formula>LEFT(E25,LEN("Completed"))="Completed"</formula>
    </cfRule>
    <cfRule type="beginsWith" dxfId="1416" priority="3215" stopIfTrue="1" operator="beginsWith" text="Partial">
      <formula>LEFT(E25,LEN("Partial"))="Partial"</formula>
    </cfRule>
    <cfRule type="beginsWith" dxfId="1415" priority="3216" stopIfTrue="1" operator="beginsWith" text="Missing">
      <formula>LEFT(E25,LEN("Missing"))="Missing"</formula>
    </cfRule>
    <cfRule type="beginsWith" dxfId="1414" priority="3217" stopIfTrue="1" operator="beginsWith" text="Untested">
      <formula>LEFT(E25,LEN("Untested"))="Untested"</formula>
    </cfRule>
    <cfRule type="notContainsBlanks" dxfId="1413" priority="3225" stopIfTrue="1">
      <formula>LEN(TRIM(E25))&gt;0</formula>
    </cfRule>
  </conditionalFormatting>
  <conditionalFormatting sqref="A7 A102:A268">
    <cfRule type="beginsWith" dxfId="1412" priority="3218" stopIfTrue="1" operator="beginsWith" text="Exceptional">
      <formula>LEFT(A7,LEN("Exceptional"))="Exceptional"</formula>
    </cfRule>
    <cfRule type="beginsWith" dxfId="1411" priority="3219" stopIfTrue="1" operator="beginsWith" text="Professional">
      <formula>LEFT(A7,LEN("Professional"))="Professional"</formula>
    </cfRule>
    <cfRule type="beginsWith" dxfId="1410" priority="3220" stopIfTrue="1" operator="beginsWith" text="Advanced">
      <formula>LEFT(A7,LEN("Advanced"))="Advanced"</formula>
    </cfRule>
    <cfRule type="beginsWith" dxfId="1409" priority="3221" stopIfTrue="1" operator="beginsWith" text="Intermediate">
      <formula>LEFT(A7,LEN("Intermediate"))="Intermediate"</formula>
    </cfRule>
    <cfRule type="beginsWith" dxfId="1408" priority="3222" stopIfTrue="1" operator="beginsWith" text="Basic">
      <formula>LEFT(A7,LEN("Basic"))="Basic"</formula>
    </cfRule>
    <cfRule type="beginsWith" dxfId="1407" priority="3223" stopIfTrue="1" operator="beginsWith" text="Required">
      <formula>LEFT(A7,LEN("Required"))="Required"</formula>
    </cfRule>
    <cfRule type="notContainsBlanks" dxfId="1406" priority="3224" stopIfTrue="1">
      <formula>LEN(TRIM(A7))&gt;0</formula>
    </cfRule>
  </conditionalFormatting>
  <conditionalFormatting sqref="F7">
    <cfRule type="beginsWith" dxfId="1405" priority="3155" stopIfTrue="1" operator="beginsWith" text="Not Applicable">
      <formula>LEFT(F7,LEN("Not Applicable"))="Not Applicable"</formula>
    </cfRule>
    <cfRule type="beginsWith" dxfId="1404" priority="3156" stopIfTrue="1" operator="beginsWith" text="Waived">
      <formula>LEFT(F7,LEN("Waived"))="Waived"</formula>
    </cfRule>
    <cfRule type="beginsWith" dxfId="1403" priority="3157" stopIfTrue="1" operator="beginsWith" text="Pre-Passed">
      <formula>LEFT(F7,LEN("Pre-Passed"))="Pre-Passed"</formula>
    </cfRule>
    <cfRule type="beginsWith" dxfId="1402" priority="3158" stopIfTrue="1" operator="beginsWith" text="Completed">
      <formula>LEFT(F7,LEN("Completed"))="Completed"</formula>
    </cfRule>
    <cfRule type="beginsWith" dxfId="1401" priority="3159" stopIfTrue="1" operator="beginsWith" text="Partial">
      <formula>LEFT(F7,LEN("Partial"))="Partial"</formula>
    </cfRule>
    <cfRule type="beginsWith" dxfId="1400" priority="3160" stopIfTrue="1" operator="beginsWith" text="Missing">
      <formula>LEFT(F7,LEN("Missing"))="Missing"</formula>
    </cfRule>
    <cfRule type="beginsWith" dxfId="1399" priority="3161" stopIfTrue="1" operator="beginsWith" text="Untested">
      <formula>LEFT(F7,LEN("Untested"))="Untested"</formula>
    </cfRule>
    <cfRule type="notContainsBlanks" dxfId="1398" priority="3162" stopIfTrue="1">
      <formula>LEN(TRIM(F7))&gt;0</formula>
    </cfRule>
  </conditionalFormatting>
  <conditionalFormatting sqref="E7">
    <cfRule type="beginsWith" dxfId="1397" priority="3163" stopIfTrue="1" operator="beginsWith" text="Not Applicable">
      <formula>LEFT(E7,LEN("Not Applicable"))="Not Applicable"</formula>
    </cfRule>
    <cfRule type="beginsWith" dxfId="1396" priority="3164" stopIfTrue="1" operator="beginsWith" text="Waived">
      <formula>LEFT(E7,LEN("Waived"))="Waived"</formula>
    </cfRule>
    <cfRule type="beginsWith" dxfId="1395" priority="3165" stopIfTrue="1" operator="beginsWith" text="Pre-Passed">
      <formula>LEFT(E7,LEN("Pre-Passed"))="Pre-Passed"</formula>
    </cfRule>
    <cfRule type="beginsWith" dxfId="1394" priority="3166" stopIfTrue="1" operator="beginsWith" text="Completed">
      <formula>LEFT(E7,LEN("Completed"))="Completed"</formula>
    </cfRule>
    <cfRule type="beginsWith" dxfId="1393" priority="3167" stopIfTrue="1" operator="beginsWith" text="Partial">
      <formula>LEFT(E7,LEN("Partial"))="Partial"</formula>
    </cfRule>
    <cfRule type="beginsWith" dxfId="1392" priority="3168" stopIfTrue="1" operator="beginsWith" text="Missing">
      <formula>LEFT(E7,LEN("Missing"))="Missing"</formula>
    </cfRule>
    <cfRule type="beginsWith" dxfId="1391" priority="3169" stopIfTrue="1" operator="beginsWith" text="Untested">
      <formula>LEFT(E7,LEN("Untested"))="Untested"</formula>
    </cfRule>
    <cfRule type="notContainsBlanks" dxfId="1390" priority="3170" stopIfTrue="1">
      <formula>LEN(TRIM(E7))&gt;0</formula>
    </cfRule>
  </conditionalFormatting>
  <conditionalFormatting sqref="E12">
    <cfRule type="beginsWith" dxfId="1389" priority="2191" stopIfTrue="1" operator="beginsWith" text="Not Applicable">
      <formula>LEFT(E12,LEN("Not Applicable"))="Not Applicable"</formula>
    </cfRule>
    <cfRule type="beginsWith" dxfId="1388" priority="2192" stopIfTrue="1" operator="beginsWith" text="Waived">
      <formula>LEFT(E12,LEN("Waived"))="Waived"</formula>
    </cfRule>
    <cfRule type="beginsWith" dxfId="1387" priority="2193" stopIfTrue="1" operator="beginsWith" text="Pre-Passed">
      <formula>LEFT(E12,LEN("Pre-Passed"))="Pre-Passed"</formula>
    </cfRule>
    <cfRule type="beginsWith" dxfId="1386" priority="2194" stopIfTrue="1" operator="beginsWith" text="Completed">
      <formula>LEFT(E12,LEN("Completed"))="Completed"</formula>
    </cfRule>
    <cfRule type="beginsWith" dxfId="1385" priority="2195" stopIfTrue="1" operator="beginsWith" text="Partial">
      <formula>LEFT(E12,LEN("Partial"))="Partial"</formula>
    </cfRule>
    <cfRule type="beginsWith" dxfId="1384" priority="2196" stopIfTrue="1" operator="beginsWith" text="Missing">
      <formula>LEFT(E12,LEN("Missing"))="Missing"</formula>
    </cfRule>
    <cfRule type="beginsWith" dxfId="1383" priority="2197" stopIfTrue="1" operator="beginsWith" text="Untested">
      <formula>LEFT(E12,LEN("Untested"))="Untested"</formula>
    </cfRule>
    <cfRule type="notContainsBlanks" dxfId="1382" priority="2198" stopIfTrue="1">
      <formula>LEN(TRIM(E12))&gt;0</formula>
    </cfRule>
  </conditionalFormatting>
  <conditionalFormatting sqref="F12">
    <cfRule type="beginsWith" dxfId="1381" priority="2183" stopIfTrue="1" operator="beginsWith" text="Not Applicable">
      <formula>LEFT(F12,LEN("Not Applicable"))="Not Applicable"</formula>
    </cfRule>
    <cfRule type="beginsWith" dxfId="1380" priority="2184" stopIfTrue="1" operator="beginsWith" text="Waived">
      <formula>LEFT(F12,LEN("Waived"))="Waived"</formula>
    </cfRule>
    <cfRule type="beginsWith" dxfId="1379" priority="2185" stopIfTrue="1" operator="beginsWith" text="Pre-Passed">
      <formula>LEFT(F12,LEN("Pre-Passed"))="Pre-Passed"</formula>
    </cfRule>
    <cfRule type="beginsWith" dxfId="1378" priority="2186" stopIfTrue="1" operator="beginsWith" text="Completed">
      <formula>LEFT(F12,LEN("Completed"))="Completed"</formula>
    </cfRule>
    <cfRule type="beginsWith" dxfId="1377" priority="2187" stopIfTrue="1" operator="beginsWith" text="Partial">
      <formula>LEFT(F12,LEN("Partial"))="Partial"</formula>
    </cfRule>
    <cfRule type="beginsWith" dxfId="1376" priority="2188" stopIfTrue="1" operator="beginsWith" text="Missing">
      <formula>LEFT(F12,LEN("Missing"))="Missing"</formula>
    </cfRule>
    <cfRule type="beginsWith" dxfId="1375" priority="2189" stopIfTrue="1" operator="beginsWith" text="Untested">
      <formula>LEFT(F12,LEN("Untested"))="Untested"</formula>
    </cfRule>
    <cfRule type="notContainsBlanks" dxfId="1374" priority="2190" stopIfTrue="1">
      <formula>LEN(TRIM(F12))&gt;0</formula>
    </cfRule>
  </conditionalFormatting>
  <conditionalFormatting sqref="E43:F43">
    <cfRule type="beginsWith" dxfId="1373" priority="1967" stopIfTrue="1" operator="beginsWith" text="Not Applicable">
      <formula>LEFT(E43,LEN("Not Applicable"))="Not Applicable"</formula>
    </cfRule>
    <cfRule type="beginsWith" dxfId="1372" priority="1968" stopIfTrue="1" operator="beginsWith" text="Waived">
      <formula>LEFT(E43,LEN("Waived"))="Waived"</formula>
    </cfRule>
    <cfRule type="beginsWith" dxfId="1371" priority="1969" stopIfTrue="1" operator="beginsWith" text="Pre-Passed">
      <formula>LEFT(E43,LEN("Pre-Passed"))="Pre-Passed"</formula>
    </cfRule>
    <cfRule type="beginsWith" dxfId="1370" priority="1970" stopIfTrue="1" operator="beginsWith" text="Completed">
      <formula>LEFT(E43,LEN("Completed"))="Completed"</formula>
    </cfRule>
    <cfRule type="beginsWith" dxfId="1369" priority="1971" stopIfTrue="1" operator="beginsWith" text="Partial">
      <formula>LEFT(E43,LEN("Partial"))="Partial"</formula>
    </cfRule>
    <cfRule type="beginsWith" dxfId="1368" priority="1972" stopIfTrue="1" operator="beginsWith" text="Missing">
      <formula>LEFT(E43,LEN("Missing"))="Missing"</formula>
    </cfRule>
    <cfRule type="beginsWith" dxfId="1367" priority="1973" stopIfTrue="1" operator="beginsWith" text="Untested">
      <formula>LEFT(E43,LEN("Untested"))="Untested"</formula>
    </cfRule>
    <cfRule type="notContainsBlanks" dxfId="1366" priority="1974" stopIfTrue="1">
      <formula>LEN(TRIM(E43))&gt;0</formula>
    </cfRule>
  </conditionalFormatting>
  <conditionalFormatting sqref="E40:F40">
    <cfRule type="beginsWith" dxfId="1365" priority="2159" stopIfTrue="1" operator="beginsWith" text="Not Applicable">
      <formula>LEFT(E40,LEN("Not Applicable"))="Not Applicable"</formula>
    </cfRule>
    <cfRule type="beginsWith" dxfId="1364" priority="2160" stopIfTrue="1" operator="beginsWith" text="Waived">
      <formula>LEFT(E40,LEN("Waived"))="Waived"</formula>
    </cfRule>
    <cfRule type="beginsWith" dxfId="1363" priority="2161" stopIfTrue="1" operator="beginsWith" text="Pre-Passed">
      <formula>LEFT(E40,LEN("Pre-Passed"))="Pre-Passed"</formula>
    </cfRule>
    <cfRule type="beginsWith" dxfId="1362" priority="2162" stopIfTrue="1" operator="beginsWith" text="Completed">
      <formula>LEFT(E40,LEN("Completed"))="Completed"</formula>
    </cfRule>
    <cfRule type="beginsWith" dxfId="1361" priority="2163" stopIfTrue="1" operator="beginsWith" text="Partial">
      <formula>LEFT(E40,LEN("Partial"))="Partial"</formula>
    </cfRule>
    <cfRule type="beginsWith" dxfId="1360" priority="2164" stopIfTrue="1" operator="beginsWith" text="Missing">
      <formula>LEFT(E40,LEN("Missing"))="Missing"</formula>
    </cfRule>
    <cfRule type="beginsWith" dxfId="1359" priority="2165" stopIfTrue="1" operator="beginsWith" text="Untested">
      <formula>LEFT(E40,LEN("Untested"))="Untested"</formula>
    </cfRule>
    <cfRule type="notContainsBlanks" dxfId="1358" priority="2166" stopIfTrue="1">
      <formula>LEN(TRIM(E40))&gt;0</formula>
    </cfRule>
  </conditionalFormatting>
  <conditionalFormatting sqref="E19:F23">
    <cfRule type="beginsWith" dxfId="1357" priority="2151" stopIfTrue="1" operator="beginsWith" text="Not Applicable">
      <formula>LEFT(E19,LEN("Not Applicable"))="Not Applicable"</formula>
    </cfRule>
    <cfRule type="beginsWith" dxfId="1356" priority="2152" stopIfTrue="1" operator="beginsWith" text="Waived">
      <formula>LEFT(E19,LEN("Waived"))="Waived"</formula>
    </cfRule>
    <cfRule type="beginsWith" dxfId="1355" priority="2153" stopIfTrue="1" operator="beginsWith" text="Pre-Passed">
      <formula>LEFT(E19,LEN("Pre-Passed"))="Pre-Passed"</formula>
    </cfRule>
    <cfRule type="beginsWith" dxfId="1354" priority="2154" stopIfTrue="1" operator="beginsWith" text="Completed">
      <formula>LEFT(E19,LEN("Completed"))="Completed"</formula>
    </cfRule>
    <cfRule type="beginsWith" dxfId="1353" priority="2155" stopIfTrue="1" operator="beginsWith" text="Partial">
      <formula>LEFT(E19,LEN("Partial"))="Partial"</formula>
    </cfRule>
    <cfRule type="beginsWith" dxfId="1352" priority="2156" stopIfTrue="1" operator="beginsWith" text="Missing">
      <formula>LEFT(E19,LEN("Missing"))="Missing"</formula>
    </cfRule>
    <cfRule type="beginsWith" dxfId="1351" priority="2157" stopIfTrue="1" operator="beginsWith" text="Untested">
      <formula>LEFT(E19,LEN("Untested"))="Untested"</formula>
    </cfRule>
    <cfRule type="notContainsBlanks" dxfId="1350" priority="2158" stopIfTrue="1">
      <formula>LEN(TRIM(E19))&gt;0</formula>
    </cfRule>
  </conditionalFormatting>
  <conditionalFormatting sqref="E17">
    <cfRule type="beginsWith" dxfId="1349" priority="2143" stopIfTrue="1" operator="beginsWith" text="Not Applicable">
      <formula>LEFT(E17,LEN("Not Applicable"))="Not Applicable"</formula>
    </cfRule>
    <cfRule type="beginsWith" dxfId="1348" priority="2144" stopIfTrue="1" operator="beginsWith" text="Waived">
      <formula>LEFT(E17,LEN("Waived"))="Waived"</formula>
    </cfRule>
    <cfRule type="beginsWith" dxfId="1347" priority="2145" stopIfTrue="1" operator="beginsWith" text="Pre-Passed">
      <formula>LEFT(E17,LEN("Pre-Passed"))="Pre-Passed"</formula>
    </cfRule>
    <cfRule type="beginsWith" dxfId="1346" priority="2146" stopIfTrue="1" operator="beginsWith" text="Completed">
      <formula>LEFT(E17,LEN("Completed"))="Completed"</formula>
    </cfRule>
    <cfRule type="beginsWith" dxfId="1345" priority="2147" stopIfTrue="1" operator="beginsWith" text="Partial">
      <formula>LEFT(E17,LEN("Partial"))="Partial"</formula>
    </cfRule>
    <cfRule type="beginsWith" dxfId="1344" priority="2148" stopIfTrue="1" operator="beginsWith" text="Missing">
      <formula>LEFT(E17,LEN("Missing"))="Missing"</formula>
    </cfRule>
    <cfRule type="beginsWith" dxfId="1343" priority="2149" stopIfTrue="1" operator="beginsWith" text="Untested">
      <formula>LEFT(E17,LEN("Untested"))="Untested"</formula>
    </cfRule>
    <cfRule type="notContainsBlanks" dxfId="1342" priority="2150" stopIfTrue="1">
      <formula>LEN(TRIM(E17))&gt;0</formula>
    </cfRule>
  </conditionalFormatting>
  <conditionalFormatting sqref="E21:F21">
    <cfRule type="beginsWith" dxfId="1341" priority="2127" stopIfTrue="1" operator="beginsWith" text="Not Applicable">
      <formula>LEFT(E21,LEN("Not Applicable"))="Not Applicable"</formula>
    </cfRule>
    <cfRule type="beginsWith" dxfId="1340" priority="2128" stopIfTrue="1" operator="beginsWith" text="Waived">
      <formula>LEFT(E21,LEN("Waived"))="Waived"</formula>
    </cfRule>
    <cfRule type="beginsWith" dxfId="1339" priority="2129" stopIfTrue="1" operator="beginsWith" text="Pre-Passed">
      <formula>LEFT(E21,LEN("Pre-Passed"))="Pre-Passed"</formula>
    </cfRule>
    <cfRule type="beginsWith" dxfId="1338" priority="2130" stopIfTrue="1" operator="beginsWith" text="Completed">
      <formula>LEFT(E21,LEN("Completed"))="Completed"</formula>
    </cfRule>
    <cfRule type="beginsWith" dxfId="1337" priority="2131" stopIfTrue="1" operator="beginsWith" text="Partial">
      <formula>LEFT(E21,LEN("Partial"))="Partial"</formula>
    </cfRule>
    <cfRule type="beginsWith" dxfId="1336" priority="2132" stopIfTrue="1" operator="beginsWith" text="Missing">
      <formula>LEFT(E21,LEN("Missing"))="Missing"</formula>
    </cfRule>
    <cfRule type="beginsWith" dxfId="1335" priority="2133" stopIfTrue="1" operator="beginsWith" text="Untested">
      <formula>LEFT(E21,LEN("Untested"))="Untested"</formula>
    </cfRule>
    <cfRule type="notContainsBlanks" dxfId="1334" priority="2134" stopIfTrue="1">
      <formula>LEN(TRIM(E21))&gt;0</formula>
    </cfRule>
  </conditionalFormatting>
  <conditionalFormatting sqref="E24:F24">
    <cfRule type="beginsWith" dxfId="1333" priority="2119" stopIfTrue="1" operator="beginsWith" text="Not Applicable">
      <formula>LEFT(E24,LEN("Not Applicable"))="Not Applicable"</formula>
    </cfRule>
    <cfRule type="beginsWith" dxfId="1332" priority="2120" stopIfTrue="1" operator="beginsWith" text="Waived">
      <formula>LEFT(E24,LEN("Waived"))="Waived"</formula>
    </cfRule>
    <cfRule type="beginsWith" dxfId="1331" priority="2121" stopIfTrue="1" operator="beginsWith" text="Pre-Passed">
      <formula>LEFT(E24,LEN("Pre-Passed"))="Pre-Passed"</formula>
    </cfRule>
    <cfRule type="beginsWith" dxfId="1330" priority="2122" stopIfTrue="1" operator="beginsWith" text="Completed">
      <formula>LEFT(E24,LEN("Completed"))="Completed"</formula>
    </cfRule>
    <cfRule type="beginsWith" dxfId="1329" priority="2123" stopIfTrue="1" operator="beginsWith" text="Partial">
      <formula>LEFT(E24,LEN("Partial"))="Partial"</formula>
    </cfRule>
    <cfRule type="beginsWith" dxfId="1328" priority="2124" stopIfTrue="1" operator="beginsWith" text="Missing">
      <formula>LEFT(E24,LEN("Missing"))="Missing"</formula>
    </cfRule>
    <cfRule type="beginsWith" dxfId="1327" priority="2125" stopIfTrue="1" operator="beginsWith" text="Untested">
      <formula>LEFT(E24,LEN("Untested"))="Untested"</formula>
    </cfRule>
    <cfRule type="notContainsBlanks" dxfId="1326" priority="2126" stopIfTrue="1">
      <formula>LEN(TRIM(E24))&gt;0</formula>
    </cfRule>
  </conditionalFormatting>
  <conditionalFormatting sqref="E41:F41">
    <cfRule type="beginsWith" dxfId="1325" priority="2111" stopIfTrue="1" operator="beginsWith" text="Not Applicable">
      <formula>LEFT(E41,LEN("Not Applicable"))="Not Applicable"</formula>
    </cfRule>
    <cfRule type="beginsWith" dxfId="1324" priority="2112" stopIfTrue="1" operator="beginsWith" text="Waived">
      <formula>LEFT(E41,LEN("Waived"))="Waived"</formula>
    </cfRule>
    <cfRule type="beginsWith" dxfId="1323" priority="2113" stopIfTrue="1" operator="beginsWith" text="Pre-Passed">
      <formula>LEFT(E41,LEN("Pre-Passed"))="Pre-Passed"</formula>
    </cfRule>
    <cfRule type="beginsWith" dxfId="1322" priority="2114" stopIfTrue="1" operator="beginsWith" text="Completed">
      <formula>LEFT(E41,LEN("Completed"))="Completed"</formula>
    </cfRule>
    <cfRule type="beginsWith" dxfId="1321" priority="2115" stopIfTrue="1" operator="beginsWith" text="Partial">
      <formula>LEFT(E41,LEN("Partial"))="Partial"</formula>
    </cfRule>
    <cfRule type="beginsWith" dxfId="1320" priority="2116" stopIfTrue="1" operator="beginsWith" text="Missing">
      <formula>LEFT(E41,LEN("Missing"))="Missing"</formula>
    </cfRule>
    <cfRule type="beginsWith" dxfId="1319" priority="2117" stopIfTrue="1" operator="beginsWith" text="Untested">
      <formula>LEFT(E41,LEN("Untested"))="Untested"</formula>
    </cfRule>
    <cfRule type="notContainsBlanks" dxfId="1318" priority="2118" stopIfTrue="1">
      <formula>LEN(TRIM(E41))&gt;0</formula>
    </cfRule>
  </conditionalFormatting>
  <conditionalFormatting sqref="E42:F42">
    <cfRule type="beginsWith" dxfId="1317" priority="2103" stopIfTrue="1" operator="beginsWith" text="Not Applicable">
      <formula>LEFT(E42,LEN("Not Applicable"))="Not Applicable"</formula>
    </cfRule>
    <cfRule type="beginsWith" dxfId="1316" priority="2104" stopIfTrue="1" operator="beginsWith" text="Waived">
      <formula>LEFT(E42,LEN("Waived"))="Waived"</formula>
    </cfRule>
    <cfRule type="beginsWith" dxfId="1315" priority="2105" stopIfTrue="1" operator="beginsWith" text="Pre-Passed">
      <formula>LEFT(E42,LEN("Pre-Passed"))="Pre-Passed"</formula>
    </cfRule>
    <cfRule type="beginsWith" dxfId="1314" priority="2106" stopIfTrue="1" operator="beginsWith" text="Completed">
      <formula>LEFT(E42,LEN("Completed"))="Completed"</formula>
    </cfRule>
    <cfRule type="beginsWith" dxfId="1313" priority="2107" stopIfTrue="1" operator="beginsWith" text="Partial">
      <formula>LEFT(E42,LEN("Partial"))="Partial"</formula>
    </cfRule>
    <cfRule type="beginsWith" dxfId="1312" priority="2108" stopIfTrue="1" operator="beginsWith" text="Missing">
      <formula>LEFT(E42,LEN("Missing"))="Missing"</formula>
    </cfRule>
    <cfRule type="beginsWith" dxfId="1311" priority="2109" stopIfTrue="1" operator="beginsWith" text="Untested">
      <formula>LEFT(E42,LEN("Untested"))="Untested"</formula>
    </cfRule>
    <cfRule type="notContainsBlanks" dxfId="1310" priority="2110" stopIfTrue="1">
      <formula>LEN(TRIM(E42))&gt;0</formula>
    </cfRule>
  </conditionalFormatting>
  <conditionalFormatting sqref="E39:F39">
    <cfRule type="beginsWith" dxfId="1309" priority="2095" stopIfTrue="1" operator="beginsWith" text="Not Applicable">
      <formula>LEFT(E39,LEN("Not Applicable"))="Not Applicable"</formula>
    </cfRule>
    <cfRule type="beginsWith" dxfId="1308" priority="2096" stopIfTrue="1" operator="beginsWith" text="Waived">
      <formula>LEFT(E39,LEN("Waived"))="Waived"</formula>
    </cfRule>
    <cfRule type="beginsWith" dxfId="1307" priority="2097" stopIfTrue="1" operator="beginsWith" text="Pre-Passed">
      <formula>LEFT(E39,LEN("Pre-Passed"))="Pre-Passed"</formula>
    </cfRule>
    <cfRule type="beginsWith" dxfId="1306" priority="2098" stopIfTrue="1" operator="beginsWith" text="Completed">
      <formula>LEFT(E39,LEN("Completed"))="Completed"</formula>
    </cfRule>
    <cfRule type="beginsWith" dxfId="1305" priority="2099" stopIfTrue="1" operator="beginsWith" text="Partial">
      <formula>LEFT(E39,LEN("Partial"))="Partial"</formula>
    </cfRule>
    <cfRule type="beginsWith" dxfId="1304" priority="2100" stopIfTrue="1" operator="beginsWith" text="Missing">
      <formula>LEFT(E39,LEN("Missing"))="Missing"</formula>
    </cfRule>
    <cfRule type="beginsWith" dxfId="1303" priority="2101" stopIfTrue="1" operator="beginsWith" text="Untested">
      <formula>LEFT(E39,LEN("Untested"))="Untested"</formula>
    </cfRule>
    <cfRule type="notContainsBlanks" dxfId="1302" priority="2102" stopIfTrue="1">
      <formula>LEN(TRIM(E39))&gt;0</formula>
    </cfRule>
  </conditionalFormatting>
  <conditionalFormatting sqref="F17">
    <cfRule type="beginsWith" dxfId="1301" priority="2087" stopIfTrue="1" operator="beginsWith" text="Not Applicable">
      <formula>LEFT(F17,LEN("Not Applicable"))="Not Applicable"</formula>
    </cfRule>
    <cfRule type="beginsWith" dxfId="1300" priority="2088" stopIfTrue="1" operator="beginsWith" text="Waived">
      <formula>LEFT(F17,LEN("Waived"))="Waived"</formula>
    </cfRule>
    <cfRule type="beginsWith" dxfId="1299" priority="2089" stopIfTrue="1" operator="beginsWith" text="Pre-Passed">
      <formula>LEFT(F17,LEN("Pre-Passed"))="Pre-Passed"</formula>
    </cfRule>
    <cfRule type="beginsWith" dxfId="1298" priority="2090" stopIfTrue="1" operator="beginsWith" text="Completed">
      <formula>LEFT(F17,LEN("Completed"))="Completed"</formula>
    </cfRule>
    <cfRule type="beginsWith" dxfId="1297" priority="2091" stopIfTrue="1" operator="beginsWith" text="Partial">
      <formula>LEFT(F17,LEN("Partial"))="Partial"</formula>
    </cfRule>
    <cfRule type="beginsWith" dxfId="1296" priority="2092" stopIfTrue="1" operator="beginsWith" text="Missing">
      <formula>LEFT(F17,LEN("Missing"))="Missing"</formula>
    </cfRule>
    <cfRule type="beginsWith" dxfId="1295" priority="2093" stopIfTrue="1" operator="beginsWith" text="Untested">
      <formula>LEFT(F17,LEN("Untested"))="Untested"</formula>
    </cfRule>
    <cfRule type="notContainsBlanks" dxfId="1294" priority="2094" stopIfTrue="1">
      <formula>LEN(TRIM(F17))&gt;0</formula>
    </cfRule>
  </conditionalFormatting>
  <conditionalFormatting sqref="E31:F31">
    <cfRule type="beginsWith" dxfId="1293" priority="2055" stopIfTrue="1" operator="beginsWith" text="Not Applicable">
      <formula>LEFT(E31,LEN("Not Applicable"))="Not Applicable"</formula>
    </cfRule>
    <cfRule type="beginsWith" dxfId="1292" priority="2056" stopIfTrue="1" operator="beginsWith" text="Waived">
      <formula>LEFT(E31,LEN("Waived"))="Waived"</formula>
    </cfRule>
    <cfRule type="beginsWith" dxfId="1291" priority="2057" stopIfTrue="1" operator="beginsWith" text="Pre-Passed">
      <formula>LEFT(E31,LEN("Pre-Passed"))="Pre-Passed"</formula>
    </cfRule>
    <cfRule type="beginsWith" dxfId="1290" priority="2058" stopIfTrue="1" operator="beginsWith" text="Completed">
      <formula>LEFT(E31,LEN("Completed"))="Completed"</formula>
    </cfRule>
    <cfRule type="beginsWith" dxfId="1289" priority="2059" stopIfTrue="1" operator="beginsWith" text="Partial">
      <formula>LEFT(E31,LEN("Partial"))="Partial"</formula>
    </cfRule>
    <cfRule type="beginsWith" dxfId="1288" priority="2060" stopIfTrue="1" operator="beginsWith" text="Missing">
      <formula>LEFT(E31,LEN("Missing"))="Missing"</formula>
    </cfRule>
    <cfRule type="beginsWith" dxfId="1287" priority="2061" stopIfTrue="1" operator="beginsWith" text="Untested">
      <formula>LEFT(E31,LEN("Untested"))="Untested"</formula>
    </cfRule>
    <cfRule type="notContainsBlanks" dxfId="1286" priority="2062" stopIfTrue="1">
      <formula>LEN(TRIM(E31))&gt;0</formula>
    </cfRule>
  </conditionalFormatting>
  <conditionalFormatting sqref="E29:F29">
    <cfRule type="beginsWith" dxfId="1285" priority="2047" stopIfTrue="1" operator="beginsWith" text="Not Applicable">
      <formula>LEFT(E29,LEN("Not Applicable"))="Not Applicable"</formula>
    </cfRule>
    <cfRule type="beginsWith" dxfId="1284" priority="2048" stopIfTrue="1" operator="beginsWith" text="Waived">
      <formula>LEFT(E29,LEN("Waived"))="Waived"</formula>
    </cfRule>
    <cfRule type="beginsWith" dxfId="1283" priority="2049" stopIfTrue="1" operator="beginsWith" text="Pre-Passed">
      <formula>LEFT(E29,LEN("Pre-Passed"))="Pre-Passed"</formula>
    </cfRule>
    <cfRule type="beginsWith" dxfId="1282" priority="2050" stopIfTrue="1" operator="beginsWith" text="Completed">
      <formula>LEFT(E29,LEN("Completed"))="Completed"</formula>
    </cfRule>
    <cfRule type="beginsWith" dxfId="1281" priority="2051" stopIfTrue="1" operator="beginsWith" text="Partial">
      <formula>LEFT(E29,LEN("Partial"))="Partial"</formula>
    </cfRule>
    <cfRule type="beginsWith" dxfId="1280" priority="2052" stopIfTrue="1" operator="beginsWith" text="Missing">
      <formula>LEFT(E29,LEN("Missing"))="Missing"</formula>
    </cfRule>
    <cfRule type="beginsWith" dxfId="1279" priority="2053" stopIfTrue="1" operator="beginsWith" text="Untested">
      <formula>LEFT(E29,LEN("Untested"))="Untested"</formula>
    </cfRule>
    <cfRule type="notContainsBlanks" dxfId="1278" priority="2054" stopIfTrue="1">
      <formula>LEN(TRIM(E29))&gt;0</formula>
    </cfRule>
  </conditionalFormatting>
  <conditionalFormatting sqref="E32:F32">
    <cfRule type="beginsWith" dxfId="1277" priority="2039" stopIfTrue="1" operator="beginsWith" text="Not Applicable">
      <formula>LEFT(E32,LEN("Not Applicable"))="Not Applicable"</formula>
    </cfRule>
    <cfRule type="beginsWith" dxfId="1276" priority="2040" stopIfTrue="1" operator="beginsWith" text="Waived">
      <formula>LEFT(E32,LEN("Waived"))="Waived"</formula>
    </cfRule>
    <cfRule type="beginsWith" dxfId="1275" priority="2041" stopIfTrue="1" operator="beginsWith" text="Pre-Passed">
      <formula>LEFT(E32,LEN("Pre-Passed"))="Pre-Passed"</formula>
    </cfRule>
    <cfRule type="beginsWith" dxfId="1274" priority="2042" stopIfTrue="1" operator="beginsWith" text="Completed">
      <formula>LEFT(E32,LEN("Completed"))="Completed"</formula>
    </cfRule>
    <cfRule type="beginsWith" dxfId="1273" priority="2043" stopIfTrue="1" operator="beginsWith" text="Partial">
      <formula>LEFT(E32,LEN("Partial"))="Partial"</formula>
    </cfRule>
    <cfRule type="beginsWith" dxfId="1272" priority="2044" stopIfTrue="1" operator="beginsWith" text="Missing">
      <formula>LEFT(E32,LEN("Missing"))="Missing"</formula>
    </cfRule>
    <cfRule type="beginsWith" dxfId="1271" priority="2045" stopIfTrue="1" operator="beginsWith" text="Untested">
      <formula>LEFT(E32,LEN("Untested"))="Untested"</formula>
    </cfRule>
    <cfRule type="notContainsBlanks" dxfId="1270" priority="2046" stopIfTrue="1">
      <formula>LEN(TRIM(E32))&gt;0</formula>
    </cfRule>
  </conditionalFormatting>
  <conditionalFormatting sqref="E30:F30">
    <cfRule type="beginsWith" dxfId="1269" priority="2031" stopIfTrue="1" operator="beginsWith" text="Not Applicable">
      <formula>LEFT(E30,LEN("Not Applicable"))="Not Applicable"</formula>
    </cfRule>
    <cfRule type="beginsWith" dxfId="1268" priority="2032" stopIfTrue="1" operator="beginsWith" text="Waived">
      <formula>LEFT(E30,LEN("Waived"))="Waived"</formula>
    </cfRule>
    <cfRule type="beginsWith" dxfId="1267" priority="2033" stopIfTrue="1" operator="beginsWith" text="Pre-Passed">
      <formula>LEFT(E30,LEN("Pre-Passed"))="Pre-Passed"</formula>
    </cfRule>
    <cfRule type="beginsWith" dxfId="1266" priority="2034" stopIfTrue="1" operator="beginsWith" text="Completed">
      <formula>LEFT(E30,LEN("Completed"))="Completed"</formula>
    </cfRule>
    <cfRule type="beginsWith" dxfId="1265" priority="2035" stopIfTrue="1" operator="beginsWith" text="Partial">
      <formula>LEFT(E30,LEN("Partial"))="Partial"</formula>
    </cfRule>
    <cfRule type="beginsWith" dxfId="1264" priority="2036" stopIfTrue="1" operator="beginsWith" text="Missing">
      <formula>LEFT(E30,LEN("Missing"))="Missing"</formula>
    </cfRule>
    <cfRule type="beginsWith" dxfId="1263" priority="2037" stopIfTrue="1" operator="beginsWith" text="Untested">
      <formula>LEFT(E30,LEN("Untested"))="Untested"</formula>
    </cfRule>
    <cfRule type="notContainsBlanks" dxfId="1262" priority="2038" stopIfTrue="1">
      <formula>LEN(TRIM(E30))&gt;0</formula>
    </cfRule>
  </conditionalFormatting>
  <conditionalFormatting sqref="E43:F44">
    <cfRule type="beginsWith" dxfId="1261" priority="2023" stopIfTrue="1" operator="beginsWith" text="Not Applicable">
      <formula>LEFT(E43,LEN("Not Applicable"))="Not Applicable"</formula>
    </cfRule>
    <cfRule type="beginsWith" dxfId="1260" priority="2024" stopIfTrue="1" operator="beginsWith" text="Waived">
      <formula>LEFT(E43,LEN("Waived"))="Waived"</formula>
    </cfRule>
    <cfRule type="beginsWith" dxfId="1259" priority="2025" stopIfTrue="1" operator="beginsWith" text="Pre-Passed">
      <formula>LEFT(E43,LEN("Pre-Passed"))="Pre-Passed"</formula>
    </cfRule>
    <cfRule type="beginsWith" dxfId="1258" priority="2026" stopIfTrue="1" operator="beginsWith" text="Completed">
      <formula>LEFT(E43,LEN("Completed"))="Completed"</formula>
    </cfRule>
    <cfRule type="beginsWith" dxfId="1257" priority="2027" stopIfTrue="1" operator="beginsWith" text="Partial">
      <formula>LEFT(E43,LEN("Partial"))="Partial"</formula>
    </cfRule>
    <cfRule type="beginsWith" dxfId="1256" priority="2028" stopIfTrue="1" operator="beginsWith" text="Missing">
      <formula>LEFT(E43,LEN("Missing"))="Missing"</formula>
    </cfRule>
    <cfRule type="beginsWith" dxfId="1255" priority="2029" stopIfTrue="1" operator="beginsWith" text="Untested">
      <formula>LEFT(E43,LEN("Untested"))="Untested"</formula>
    </cfRule>
    <cfRule type="notContainsBlanks" dxfId="1254" priority="2030" stopIfTrue="1">
      <formula>LEN(TRIM(E43))&gt;0</formula>
    </cfRule>
  </conditionalFormatting>
  <conditionalFormatting sqref="E44">
    <cfRule type="beginsWith" dxfId="1253" priority="2015" stopIfTrue="1" operator="beginsWith" text="Not Applicable">
      <formula>LEFT(E44,LEN("Not Applicable"))="Not Applicable"</formula>
    </cfRule>
    <cfRule type="beginsWith" dxfId="1252" priority="2016" stopIfTrue="1" operator="beginsWith" text="Waived">
      <formula>LEFT(E44,LEN("Waived"))="Waived"</formula>
    </cfRule>
    <cfRule type="beginsWith" dxfId="1251" priority="2017" stopIfTrue="1" operator="beginsWith" text="Pre-Passed">
      <formula>LEFT(E44,LEN("Pre-Passed"))="Pre-Passed"</formula>
    </cfRule>
    <cfRule type="beginsWith" dxfId="1250" priority="2018" stopIfTrue="1" operator="beginsWith" text="Completed">
      <formula>LEFT(E44,LEN("Completed"))="Completed"</formula>
    </cfRule>
    <cfRule type="beginsWith" dxfId="1249" priority="2019" stopIfTrue="1" operator="beginsWith" text="Partial">
      <formula>LEFT(E44,LEN("Partial"))="Partial"</formula>
    </cfRule>
    <cfRule type="beginsWith" dxfId="1248" priority="2020" stopIfTrue="1" operator="beginsWith" text="Missing">
      <formula>LEFT(E44,LEN("Missing"))="Missing"</formula>
    </cfRule>
    <cfRule type="beginsWith" dxfId="1247" priority="2021" stopIfTrue="1" operator="beginsWith" text="Untested">
      <formula>LEFT(E44,LEN("Untested"))="Untested"</formula>
    </cfRule>
    <cfRule type="notContainsBlanks" dxfId="1246" priority="2022" stopIfTrue="1">
      <formula>LEN(TRIM(E44))&gt;0</formula>
    </cfRule>
  </conditionalFormatting>
  <conditionalFormatting sqref="F44">
    <cfRule type="beginsWith" dxfId="1245" priority="1959" stopIfTrue="1" operator="beginsWith" text="Not Applicable">
      <formula>LEFT(F44,LEN("Not Applicable"))="Not Applicable"</formula>
    </cfRule>
    <cfRule type="beginsWith" dxfId="1244" priority="1960" stopIfTrue="1" operator="beginsWith" text="Waived">
      <formula>LEFT(F44,LEN("Waived"))="Waived"</formula>
    </cfRule>
    <cfRule type="beginsWith" dxfId="1243" priority="1961" stopIfTrue="1" operator="beginsWith" text="Pre-Passed">
      <formula>LEFT(F44,LEN("Pre-Passed"))="Pre-Passed"</formula>
    </cfRule>
    <cfRule type="beginsWith" dxfId="1242" priority="1962" stopIfTrue="1" operator="beginsWith" text="Completed">
      <formula>LEFT(F44,LEN("Completed"))="Completed"</formula>
    </cfRule>
    <cfRule type="beginsWith" dxfId="1241" priority="1963" stopIfTrue="1" operator="beginsWith" text="Partial">
      <formula>LEFT(F44,LEN("Partial"))="Partial"</formula>
    </cfRule>
    <cfRule type="beginsWith" dxfId="1240" priority="1964" stopIfTrue="1" operator="beginsWith" text="Missing">
      <formula>LEFT(F44,LEN("Missing"))="Missing"</formula>
    </cfRule>
    <cfRule type="beginsWith" dxfId="1239" priority="1965" stopIfTrue="1" operator="beginsWith" text="Untested">
      <formula>LEFT(F44,LEN("Untested"))="Untested"</formula>
    </cfRule>
    <cfRule type="notContainsBlanks" dxfId="1238" priority="1966" stopIfTrue="1">
      <formula>LEN(TRIM(F44))&gt;0</formula>
    </cfRule>
  </conditionalFormatting>
  <conditionalFormatting sqref="E13:F14 E16:F16">
    <cfRule type="beginsWith" dxfId="1237" priority="1943" stopIfTrue="1" operator="beginsWith" text="Not Applicable">
      <formula>LEFT(E13,LEN("Not Applicable"))="Not Applicable"</formula>
    </cfRule>
    <cfRule type="beginsWith" dxfId="1236" priority="1944" stopIfTrue="1" operator="beginsWith" text="Waived">
      <formula>LEFT(E13,LEN("Waived"))="Waived"</formula>
    </cfRule>
    <cfRule type="beginsWith" dxfId="1235" priority="1945" stopIfTrue="1" operator="beginsWith" text="Pre-Passed">
      <formula>LEFT(E13,LEN("Pre-Passed"))="Pre-Passed"</formula>
    </cfRule>
    <cfRule type="beginsWith" dxfId="1234" priority="1946" stopIfTrue="1" operator="beginsWith" text="Completed">
      <formula>LEFT(E13,LEN("Completed"))="Completed"</formula>
    </cfRule>
    <cfRule type="beginsWith" dxfId="1233" priority="1947" stopIfTrue="1" operator="beginsWith" text="Partial">
      <formula>LEFT(E13,LEN("Partial"))="Partial"</formula>
    </cfRule>
    <cfRule type="beginsWith" dxfId="1232" priority="1948" stopIfTrue="1" operator="beginsWith" text="Missing">
      <formula>LEFT(E13,LEN("Missing"))="Missing"</formula>
    </cfRule>
    <cfRule type="beginsWith" dxfId="1231" priority="1949" stopIfTrue="1" operator="beginsWith" text="Untested">
      <formula>LEFT(E13,LEN("Untested"))="Untested"</formula>
    </cfRule>
    <cfRule type="notContainsBlanks" dxfId="1230" priority="1950" stopIfTrue="1">
      <formula>LEN(TRIM(E13))&gt;0</formula>
    </cfRule>
  </conditionalFormatting>
  <conditionalFormatting sqref="E15:F15">
    <cfRule type="beginsWith" dxfId="1229" priority="1935" stopIfTrue="1" operator="beginsWith" text="Not Applicable">
      <formula>LEFT(E15,LEN("Not Applicable"))="Not Applicable"</formula>
    </cfRule>
    <cfRule type="beginsWith" dxfId="1228" priority="1936" stopIfTrue="1" operator="beginsWith" text="Waived">
      <formula>LEFT(E15,LEN("Waived"))="Waived"</formula>
    </cfRule>
    <cfRule type="beginsWith" dxfId="1227" priority="1937" stopIfTrue="1" operator="beginsWith" text="Pre-Passed">
      <formula>LEFT(E15,LEN("Pre-Passed"))="Pre-Passed"</formula>
    </cfRule>
    <cfRule type="beginsWith" dxfId="1226" priority="1938" stopIfTrue="1" operator="beginsWith" text="Completed">
      <formula>LEFT(E15,LEN("Completed"))="Completed"</formula>
    </cfRule>
    <cfRule type="beginsWith" dxfId="1225" priority="1939" stopIfTrue="1" operator="beginsWith" text="Partial">
      <formula>LEFT(E15,LEN("Partial"))="Partial"</formula>
    </cfRule>
    <cfRule type="beginsWith" dxfId="1224" priority="1940" stopIfTrue="1" operator="beginsWith" text="Missing">
      <formula>LEFT(E15,LEN("Missing"))="Missing"</formula>
    </cfRule>
    <cfRule type="beginsWith" dxfId="1223" priority="1941" stopIfTrue="1" operator="beginsWith" text="Untested">
      <formula>LEFT(E15,LEN("Untested"))="Untested"</formula>
    </cfRule>
    <cfRule type="notContainsBlanks" dxfId="1222" priority="1942" stopIfTrue="1">
      <formula>LEN(TRIM(E15))&gt;0</formula>
    </cfRule>
  </conditionalFormatting>
  <conditionalFormatting sqref="E19">
    <cfRule type="beginsWith" dxfId="1221" priority="1765" stopIfTrue="1" operator="beginsWith" text="Not Applicable">
      <formula>LEFT(E19,LEN("Not Applicable"))="Not Applicable"</formula>
    </cfRule>
    <cfRule type="beginsWith" dxfId="1220" priority="1766" stopIfTrue="1" operator="beginsWith" text="Waived">
      <formula>LEFT(E19,LEN("Waived"))="Waived"</formula>
    </cfRule>
    <cfRule type="beginsWith" dxfId="1219" priority="1767" stopIfTrue="1" operator="beginsWith" text="Pre-Passed">
      <formula>LEFT(E19,LEN("Pre-Passed"))="Pre-Passed"</formula>
    </cfRule>
    <cfRule type="beginsWith" dxfId="1218" priority="1768" stopIfTrue="1" operator="beginsWith" text="Completed">
      <formula>LEFT(E19,LEN("Completed"))="Completed"</formula>
    </cfRule>
    <cfRule type="beginsWith" dxfId="1217" priority="1769" stopIfTrue="1" operator="beginsWith" text="Partial">
      <formula>LEFT(E19,LEN("Partial"))="Partial"</formula>
    </cfRule>
    <cfRule type="beginsWith" dxfId="1216" priority="1770" stopIfTrue="1" operator="beginsWith" text="Missing">
      <formula>LEFT(E19,LEN("Missing"))="Missing"</formula>
    </cfRule>
    <cfRule type="beginsWith" dxfId="1215" priority="1771" stopIfTrue="1" operator="beginsWith" text="Untested">
      <formula>LEFT(E19,LEN("Untested"))="Untested"</formula>
    </cfRule>
    <cfRule type="notContainsBlanks" dxfId="1214" priority="1772" stopIfTrue="1">
      <formula>LEN(TRIM(E19))&gt;0</formula>
    </cfRule>
  </conditionalFormatting>
  <conditionalFormatting sqref="F19">
    <cfRule type="beginsWith" dxfId="1213" priority="1757" stopIfTrue="1" operator="beginsWith" text="Not Applicable">
      <formula>LEFT(F19,LEN("Not Applicable"))="Not Applicable"</formula>
    </cfRule>
    <cfRule type="beginsWith" dxfId="1212" priority="1758" stopIfTrue="1" operator="beginsWith" text="Waived">
      <formula>LEFT(F19,LEN("Waived"))="Waived"</formula>
    </cfRule>
    <cfRule type="beginsWith" dxfId="1211" priority="1759" stopIfTrue="1" operator="beginsWith" text="Pre-Passed">
      <formula>LEFT(F19,LEN("Pre-Passed"))="Pre-Passed"</formula>
    </cfRule>
    <cfRule type="beginsWith" dxfId="1210" priority="1760" stopIfTrue="1" operator="beginsWith" text="Completed">
      <formula>LEFT(F19,LEN("Completed"))="Completed"</formula>
    </cfRule>
    <cfRule type="beginsWith" dxfId="1209" priority="1761" stopIfTrue="1" operator="beginsWith" text="Partial">
      <formula>LEFT(F19,LEN("Partial"))="Partial"</formula>
    </cfRule>
    <cfRule type="beginsWith" dxfId="1208" priority="1762" stopIfTrue="1" operator="beginsWith" text="Missing">
      <formula>LEFT(F19,LEN("Missing"))="Missing"</formula>
    </cfRule>
    <cfRule type="beginsWith" dxfId="1207" priority="1763" stopIfTrue="1" operator="beginsWith" text="Untested">
      <formula>LEFT(F19,LEN("Untested"))="Untested"</formula>
    </cfRule>
    <cfRule type="notContainsBlanks" dxfId="1206" priority="1764" stopIfTrue="1">
      <formula>LEN(TRIM(F19))&gt;0</formula>
    </cfRule>
  </conditionalFormatting>
  <conditionalFormatting sqref="E17:F17">
    <cfRule type="beginsWith" dxfId="1205" priority="1749" stopIfTrue="1" operator="beginsWith" text="Not Applicable">
      <formula>LEFT(E17,LEN("Not Applicable"))="Not Applicable"</formula>
    </cfRule>
    <cfRule type="beginsWith" dxfId="1204" priority="1750" stopIfTrue="1" operator="beginsWith" text="Waived">
      <formula>LEFT(E17,LEN("Waived"))="Waived"</formula>
    </cfRule>
    <cfRule type="beginsWith" dxfId="1203" priority="1751" stopIfTrue="1" operator="beginsWith" text="Pre-Passed">
      <formula>LEFT(E17,LEN("Pre-Passed"))="Pre-Passed"</formula>
    </cfRule>
    <cfRule type="beginsWith" dxfId="1202" priority="1752" stopIfTrue="1" operator="beginsWith" text="Completed">
      <formula>LEFT(E17,LEN("Completed"))="Completed"</formula>
    </cfRule>
    <cfRule type="beginsWith" dxfId="1201" priority="1753" stopIfTrue="1" operator="beginsWith" text="Partial">
      <formula>LEFT(E17,LEN("Partial"))="Partial"</formula>
    </cfRule>
    <cfRule type="beginsWith" dxfId="1200" priority="1754" stopIfTrue="1" operator="beginsWith" text="Missing">
      <formula>LEFT(E17,LEN("Missing"))="Missing"</formula>
    </cfRule>
    <cfRule type="beginsWith" dxfId="1199" priority="1755" stopIfTrue="1" operator="beginsWith" text="Untested">
      <formula>LEFT(E17,LEN("Untested"))="Untested"</formula>
    </cfRule>
    <cfRule type="notContainsBlanks" dxfId="1198" priority="1756" stopIfTrue="1">
      <formula>LEN(TRIM(E17))&gt;0</formula>
    </cfRule>
  </conditionalFormatting>
  <conditionalFormatting sqref="E16:F16">
    <cfRule type="beginsWith" dxfId="1197" priority="1741" stopIfTrue="1" operator="beginsWith" text="Not Applicable">
      <formula>LEFT(E16,LEN("Not Applicable"))="Not Applicable"</formula>
    </cfRule>
    <cfRule type="beginsWith" dxfId="1196" priority="1742" stopIfTrue="1" operator="beginsWith" text="Waived">
      <formula>LEFT(E16,LEN("Waived"))="Waived"</formula>
    </cfRule>
    <cfRule type="beginsWith" dxfId="1195" priority="1743" stopIfTrue="1" operator="beginsWith" text="Pre-Passed">
      <formula>LEFT(E16,LEN("Pre-Passed"))="Pre-Passed"</formula>
    </cfRule>
    <cfRule type="beginsWith" dxfId="1194" priority="1744" stopIfTrue="1" operator="beginsWith" text="Completed">
      <formula>LEFT(E16,LEN("Completed"))="Completed"</formula>
    </cfRule>
    <cfRule type="beginsWith" dxfId="1193" priority="1745" stopIfTrue="1" operator="beginsWith" text="Partial">
      <formula>LEFT(E16,LEN("Partial"))="Partial"</formula>
    </cfRule>
    <cfRule type="beginsWith" dxfId="1192" priority="1746" stopIfTrue="1" operator="beginsWith" text="Missing">
      <formula>LEFT(E16,LEN("Missing"))="Missing"</formula>
    </cfRule>
    <cfRule type="beginsWith" dxfId="1191" priority="1747" stopIfTrue="1" operator="beginsWith" text="Untested">
      <formula>LEFT(E16,LEN("Untested"))="Untested"</formula>
    </cfRule>
    <cfRule type="notContainsBlanks" dxfId="1190" priority="1748" stopIfTrue="1">
      <formula>LEN(TRIM(E16))&gt;0</formula>
    </cfRule>
  </conditionalFormatting>
  <conditionalFormatting sqref="E19">
    <cfRule type="beginsWith" dxfId="1189" priority="1733" stopIfTrue="1" operator="beginsWith" text="Not Applicable">
      <formula>LEFT(E19,LEN("Not Applicable"))="Not Applicable"</formula>
    </cfRule>
    <cfRule type="beginsWith" dxfId="1188" priority="1734" stopIfTrue="1" operator="beginsWith" text="Waived">
      <formula>LEFT(E19,LEN("Waived"))="Waived"</formula>
    </cfRule>
    <cfRule type="beginsWith" dxfId="1187" priority="1735" stopIfTrue="1" operator="beginsWith" text="Pre-Passed">
      <formula>LEFT(E19,LEN("Pre-Passed"))="Pre-Passed"</formula>
    </cfRule>
    <cfRule type="beginsWith" dxfId="1186" priority="1736" stopIfTrue="1" operator="beginsWith" text="Completed">
      <formula>LEFT(E19,LEN("Completed"))="Completed"</formula>
    </cfRule>
    <cfRule type="beginsWith" dxfId="1185" priority="1737" stopIfTrue="1" operator="beginsWith" text="Partial">
      <formula>LEFT(E19,LEN("Partial"))="Partial"</formula>
    </cfRule>
    <cfRule type="beginsWith" dxfId="1184" priority="1738" stopIfTrue="1" operator="beginsWith" text="Missing">
      <formula>LEFT(E19,LEN("Missing"))="Missing"</formula>
    </cfRule>
    <cfRule type="beginsWith" dxfId="1183" priority="1739" stopIfTrue="1" operator="beginsWith" text="Untested">
      <formula>LEFT(E19,LEN("Untested"))="Untested"</formula>
    </cfRule>
    <cfRule type="notContainsBlanks" dxfId="1182" priority="1740" stopIfTrue="1">
      <formula>LEN(TRIM(E19))&gt;0</formula>
    </cfRule>
  </conditionalFormatting>
  <conditionalFormatting sqref="F19">
    <cfRule type="beginsWith" dxfId="1181" priority="1725" stopIfTrue="1" operator="beginsWith" text="Not Applicable">
      <formula>LEFT(F19,LEN("Not Applicable"))="Not Applicable"</formula>
    </cfRule>
    <cfRule type="beginsWith" dxfId="1180" priority="1726" stopIfTrue="1" operator="beginsWith" text="Waived">
      <formula>LEFT(F19,LEN("Waived"))="Waived"</formula>
    </cfRule>
    <cfRule type="beginsWith" dxfId="1179" priority="1727" stopIfTrue="1" operator="beginsWith" text="Pre-Passed">
      <formula>LEFT(F19,LEN("Pre-Passed"))="Pre-Passed"</formula>
    </cfRule>
    <cfRule type="beginsWith" dxfId="1178" priority="1728" stopIfTrue="1" operator="beginsWith" text="Completed">
      <formula>LEFT(F19,LEN("Completed"))="Completed"</formula>
    </cfRule>
    <cfRule type="beginsWith" dxfId="1177" priority="1729" stopIfTrue="1" operator="beginsWith" text="Partial">
      <formula>LEFT(F19,LEN("Partial"))="Partial"</formula>
    </cfRule>
    <cfRule type="beginsWith" dxfId="1176" priority="1730" stopIfTrue="1" operator="beginsWith" text="Missing">
      <formula>LEFT(F19,LEN("Missing"))="Missing"</formula>
    </cfRule>
    <cfRule type="beginsWith" dxfId="1175" priority="1731" stopIfTrue="1" operator="beginsWith" text="Untested">
      <formula>LEFT(F19,LEN("Untested"))="Untested"</formula>
    </cfRule>
    <cfRule type="notContainsBlanks" dxfId="1174" priority="1732" stopIfTrue="1">
      <formula>LEN(TRIM(F19))&gt;0</formula>
    </cfRule>
  </conditionalFormatting>
  <conditionalFormatting sqref="E20">
    <cfRule type="beginsWith" dxfId="1173" priority="1717" stopIfTrue="1" operator="beginsWith" text="Not Applicable">
      <formula>LEFT(E20,LEN("Not Applicable"))="Not Applicable"</formula>
    </cfRule>
    <cfRule type="beginsWith" dxfId="1172" priority="1718" stopIfTrue="1" operator="beginsWith" text="Waived">
      <formula>LEFT(E20,LEN("Waived"))="Waived"</formula>
    </cfRule>
    <cfRule type="beginsWith" dxfId="1171" priority="1719" stopIfTrue="1" operator="beginsWith" text="Pre-Passed">
      <formula>LEFT(E20,LEN("Pre-Passed"))="Pre-Passed"</formula>
    </cfRule>
    <cfRule type="beginsWith" dxfId="1170" priority="1720" stopIfTrue="1" operator="beginsWith" text="Completed">
      <formula>LEFT(E20,LEN("Completed"))="Completed"</formula>
    </cfRule>
    <cfRule type="beginsWith" dxfId="1169" priority="1721" stopIfTrue="1" operator="beginsWith" text="Partial">
      <formula>LEFT(E20,LEN("Partial"))="Partial"</formula>
    </cfRule>
    <cfRule type="beginsWith" dxfId="1168" priority="1722" stopIfTrue="1" operator="beginsWith" text="Missing">
      <formula>LEFT(E20,LEN("Missing"))="Missing"</formula>
    </cfRule>
    <cfRule type="beginsWith" dxfId="1167" priority="1723" stopIfTrue="1" operator="beginsWith" text="Untested">
      <formula>LEFT(E20,LEN("Untested"))="Untested"</formula>
    </cfRule>
    <cfRule type="notContainsBlanks" dxfId="1166" priority="1724" stopIfTrue="1">
      <formula>LEN(TRIM(E20))&gt;0</formula>
    </cfRule>
  </conditionalFormatting>
  <conditionalFormatting sqref="F20">
    <cfRule type="beginsWith" dxfId="1165" priority="1709" stopIfTrue="1" operator="beginsWith" text="Not Applicable">
      <formula>LEFT(F20,LEN("Not Applicable"))="Not Applicable"</formula>
    </cfRule>
    <cfRule type="beginsWith" dxfId="1164" priority="1710" stopIfTrue="1" operator="beginsWith" text="Waived">
      <formula>LEFT(F20,LEN("Waived"))="Waived"</formula>
    </cfRule>
    <cfRule type="beginsWith" dxfId="1163" priority="1711" stopIfTrue="1" operator="beginsWith" text="Pre-Passed">
      <formula>LEFT(F20,LEN("Pre-Passed"))="Pre-Passed"</formula>
    </cfRule>
    <cfRule type="beginsWith" dxfId="1162" priority="1712" stopIfTrue="1" operator="beginsWith" text="Completed">
      <formula>LEFT(F20,LEN("Completed"))="Completed"</formula>
    </cfRule>
    <cfRule type="beginsWith" dxfId="1161" priority="1713" stopIfTrue="1" operator="beginsWith" text="Partial">
      <formula>LEFT(F20,LEN("Partial"))="Partial"</formula>
    </cfRule>
    <cfRule type="beginsWith" dxfId="1160" priority="1714" stopIfTrue="1" operator="beginsWith" text="Missing">
      <formula>LEFT(F20,LEN("Missing"))="Missing"</formula>
    </cfRule>
    <cfRule type="beginsWith" dxfId="1159" priority="1715" stopIfTrue="1" operator="beginsWith" text="Untested">
      <formula>LEFT(F20,LEN("Untested"))="Untested"</formula>
    </cfRule>
    <cfRule type="notContainsBlanks" dxfId="1158" priority="1716" stopIfTrue="1">
      <formula>LEN(TRIM(F20))&gt;0</formula>
    </cfRule>
  </conditionalFormatting>
  <conditionalFormatting sqref="E19:F19">
    <cfRule type="beginsWith" dxfId="1157" priority="1701" stopIfTrue="1" operator="beginsWith" text="Not Applicable">
      <formula>LEFT(E19,LEN("Not Applicable"))="Not Applicable"</formula>
    </cfRule>
    <cfRule type="beginsWith" dxfId="1156" priority="1702" stopIfTrue="1" operator="beginsWith" text="Waived">
      <formula>LEFT(E19,LEN("Waived"))="Waived"</formula>
    </cfRule>
    <cfRule type="beginsWith" dxfId="1155" priority="1703" stopIfTrue="1" operator="beginsWith" text="Pre-Passed">
      <formula>LEFT(E19,LEN("Pre-Passed"))="Pre-Passed"</formula>
    </cfRule>
    <cfRule type="beginsWith" dxfId="1154" priority="1704" stopIfTrue="1" operator="beginsWith" text="Completed">
      <formula>LEFT(E19,LEN("Completed"))="Completed"</formula>
    </cfRule>
    <cfRule type="beginsWith" dxfId="1153" priority="1705" stopIfTrue="1" operator="beginsWith" text="Partial">
      <formula>LEFT(E19,LEN("Partial"))="Partial"</formula>
    </cfRule>
    <cfRule type="beginsWith" dxfId="1152" priority="1706" stopIfTrue="1" operator="beginsWith" text="Missing">
      <formula>LEFT(E19,LEN("Missing"))="Missing"</formula>
    </cfRule>
    <cfRule type="beginsWith" dxfId="1151" priority="1707" stopIfTrue="1" operator="beginsWith" text="Untested">
      <formula>LEFT(E19,LEN("Untested"))="Untested"</formula>
    </cfRule>
    <cfRule type="notContainsBlanks" dxfId="1150" priority="1708" stopIfTrue="1">
      <formula>LEN(TRIM(E19))&gt;0</formula>
    </cfRule>
  </conditionalFormatting>
  <conditionalFormatting sqref="E27">
    <cfRule type="beginsWith" dxfId="1149" priority="1693" stopIfTrue="1" operator="beginsWith" text="Not Applicable">
      <formula>LEFT(E27,LEN("Not Applicable"))="Not Applicable"</formula>
    </cfRule>
    <cfRule type="beginsWith" dxfId="1148" priority="1694" stopIfTrue="1" operator="beginsWith" text="Waived">
      <formula>LEFT(E27,LEN("Waived"))="Waived"</formula>
    </cfRule>
    <cfRule type="beginsWith" dxfId="1147" priority="1695" stopIfTrue="1" operator="beginsWith" text="Pre-Passed">
      <formula>LEFT(E27,LEN("Pre-Passed"))="Pre-Passed"</formula>
    </cfRule>
    <cfRule type="beginsWith" dxfId="1146" priority="1696" stopIfTrue="1" operator="beginsWith" text="Completed">
      <formula>LEFT(E27,LEN("Completed"))="Completed"</formula>
    </cfRule>
    <cfRule type="beginsWith" dxfId="1145" priority="1697" stopIfTrue="1" operator="beginsWith" text="Partial">
      <formula>LEFT(E27,LEN("Partial"))="Partial"</formula>
    </cfRule>
    <cfRule type="beginsWith" dxfId="1144" priority="1698" stopIfTrue="1" operator="beginsWith" text="Missing">
      <formula>LEFT(E27,LEN("Missing"))="Missing"</formula>
    </cfRule>
    <cfRule type="beginsWith" dxfId="1143" priority="1699" stopIfTrue="1" operator="beginsWith" text="Untested">
      <formula>LEFT(E27,LEN("Untested"))="Untested"</formula>
    </cfRule>
    <cfRule type="notContainsBlanks" dxfId="1142" priority="1700" stopIfTrue="1">
      <formula>LEN(TRIM(E27))&gt;0</formula>
    </cfRule>
  </conditionalFormatting>
  <conditionalFormatting sqref="F27">
    <cfRule type="beginsWith" dxfId="1141" priority="1685" stopIfTrue="1" operator="beginsWith" text="Not Applicable">
      <formula>LEFT(F27,LEN("Not Applicable"))="Not Applicable"</formula>
    </cfRule>
    <cfRule type="beginsWith" dxfId="1140" priority="1686" stopIfTrue="1" operator="beginsWith" text="Waived">
      <formula>LEFT(F27,LEN("Waived"))="Waived"</formula>
    </cfRule>
    <cfRule type="beginsWith" dxfId="1139" priority="1687" stopIfTrue="1" operator="beginsWith" text="Pre-Passed">
      <formula>LEFT(F27,LEN("Pre-Passed"))="Pre-Passed"</formula>
    </cfRule>
    <cfRule type="beginsWith" dxfId="1138" priority="1688" stopIfTrue="1" operator="beginsWith" text="Completed">
      <formula>LEFT(F27,LEN("Completed"))="Completed"</formula>
    </cfRule>
    <cfRule type="beginsWith" dxfId="1137" priority="1689" stopIfTrue="1" operator="beginsWith" text="Partial">
      <formula>LEFT(F27,LEN("Partial"))="Partial"</formula>
    </cfRule>
    <cfRule type="beginsWith" dxfId="1136" priority="1690" stopIfTrue="1" operator="beginsWith" text="Missing">
      <formula>LEFT(F27,LEN("Missing"))="Missing"</formula>
    </cfRule>
    <cfRule type="beginsWith" dxfId="1135" priority="1691" stopIfTrue="1" operator="beginsWith" text="Untested">
      <formula>LEFT(F27,LEN("Untested"))="Untested"</formula>
    </cfRule>
    <cfRule type="notContainsBlanks" dxfId="1134" priority="1692" stopIfTrue="1">
      <formula>LEN(TRIM(F27))&gt;0</formula>
    </cfRule>
  </conditionalFormatting>
  <conditionalFormatting sqref="E28:F28">
    <cfRule type="beginsWith" dxfId="1133" priority="1677" stopIfTrue="1" operator="beginsWith" text="Not Applicable">
      <formula>LEFT(E28,LEN("Not Applicable"))="Not Applicable"</formula>
    </cfRule>
    <cfRule type="beginsWith" dxfId="1132" priority="1678" stopIfTrue="1" operator="beginsWith" text="Waived">
      <formula>LEFT(E28,LEN("Waived"))="Waived"</formula>
    </cfRule>
    <cfRule type="beginsWith" dxfId="1131" priority="1679" stopIfTrue="1" operator="beginsWith" text="Pre-Passed">
      <formula>LEFT(E28,LEN("Pre-Passed"))="Pre-Passed"</formula>
    </cfRule>
    <cfRule type="beginsWith" dxfId="1130" priority="1680" stopIfTrue="1" operator="beginsWith" text="Completed">
      <formula>LEFT(E28,LEN("Completed"))="Completed"</formula>
    </cfRule>
    <cfRule type="beginsWith" dxfId="1129" priority="1681" stopIfTrue="1" operator="beginsWith" text="Partial">
      <formula>LEFT(E28,LEN("Partial"))="Partial"</formula>
    </cfRule>
    <cfRule type="beginsWith" dxfId="1128" priority="1682" stopIfTrue="1" operator="beginsWith" text="Missing">
      <formula>LEFT(E28,LEN("Missing"))="Missing"</formula>
    </cfRule>
    <cfRule type="beginsWith" dxfId="1127" priority="1683" stopIfTrue="1" operator="beginsWith" text="Untested">
      <formula>LEFT(E28,LEN("Untested"))="Untested"</formula>
    </cfRule>
    <cfRule type="notContainsBlanks" dxfId="1126" priority="1684" stopIfTrue="1">
      <formula>LEN(TRIM(E28))&gt;0</formula>
    </cfRule>
  </conditionalFormatting>
  <conditionalFormatting sqref="E33:F34">
    <cfRule type="beginsWith" dxfId="1125" priority="1645" stopIfTrue="1" operator="beginsWith" text="Not Applicable">
      <formula>LEFT(E33,LEN("Not Applicable"))="Not Applicable"</formula>
    </cfRule>
    <cfRule type="beginsWith" dxfId="1124" priority="1646" stopIfTrue="1" operator="beginsWith" text="Waived">
      <formula>LEFT(E33,LEN("Waived"))="Waived"</formula>
    </cfRule>
    <cfRule type="beginsWith" dxfId="1123" priority="1647" stopIfTrue="1" operator="beginsWith" text="Pre-Passed">
      <formula>LEFT(E33,LEN("Pre-Passed"))="Pre-Passed"</formula>
    </cfRule>
    <cfRule type="beginsWith" dxfId="1122" priority="1648" stopIfTrue="1" operator="beginsWith" text="Completed">
      <formula>LEFT(E33,LEN("Completed"))="Completed"</formula>
    </cfRule>
    <cfRule type="beginsWith" dxfId="1121" priority="1649" stopIfTrue="1" operator="beginsWith" text="Partial">
      <formula>LEFT(E33,LEN("Partial"))="Partial"</formula>
    </cfRule>
    <cfRule type="beginsWith" dxfId="1120" priority="1650" stopIfTrue="1" operator="beginsWith" text="Missing">
      <formula>LEFT(E33,LEN("Missing"))="Missing"</formula>
    </cfRule>
    <cfRule type="beginsWith" dxfId="1119" priority="1651" stopIfTrue="1" operator="beginsWith" text="Untested">
      <formula>LEFT(E33,LEN("Untested"))="Untested"</formula>
    </cfRule>
    <cfRule type="notContainsBlanks" dxfId="1118" priority="1652" stopIfTrue="1">
      <formula>LEN(TRIM(E33))&gt;0</formula>
    </cfRule>
  </conditionalFormatting>
  <conditionalFormatting sqref="E35">
    <cfRule type="beginsWith" dxfId="1117" priority="1637" stopIfTrue="1" operator="beginsWith" text="Not Applicable">
      <formula>LEFT(E35,LEN("Not Applicable"))="Not Applicable"</formula>
    </cfRule>
    <cfRule type="beginsWith" dxfId="1116" priority="1638" stopIfTrue="1" operator="beginsWith" text="Waived">
      <formula>LEFT(E35,LEN("Waived"))="Waived"</formula>
    </cfRule>
    <cfRule type="beginsWith" dxfId="1115" priority="1639" stopIfTrue="1" operator="beginsWith" text="Pre-Passed">
      <formula>LEFT(E35,LEN("Pre-Passed"))="Pre-Passed"</formula>
    </cfRule>
    <cfRule type="beginsWith" dxfId="1114" priority="1640" stopIfTrue="1" operator="beginsWith" text="Completed">
      <formula>LEFT(E35,LEN("Completed"))="Completed"</formula>
    </cfRule>
    <cfRule type="beginsWith" dxfId="1113" priority="1641" stopIfTrue="1" operator="beginsWith" text="Partial">
      <formula>LEFT(E35,LEN("Partial"))="Partial"</formula>
    </cfRule>
    <cfRule type="beginsWith" dxfId="1112" priority="1642" stopIfTrue="1" operator="beginsWith" text="Missing">
      <formula>LEFT(E35,LEN("Missing"))="Missing"</formula>
    </cfRule>
    <cfRule type="beginsWith" dxfId="1111" priority="1643" stopIfTrue="1" operator="beginsWith" text="Untested">
      <formula>LEFT(E35,LEN("Untested"))="Untested"</formula>
    </cfRule>
    <cfRule type="notContainsBlanks" dxfId="1110" priority="1644" stopIfTrue="1">
      <formula>LEN(TRIM(E35))&gt;0</formula>
    </cfRule>
  </conditionalFormatting>
  <conditionalFormatting sqref="F35">
    <cfRule type="beginsWith" dxfId="1109" priority="1629" stopIfTrue="1" operator="beginsWith" text="Not Applicable">
      <formula>LEFT(F35,LEN("Not Applicable"))="Not Applicable"</formula>
    </cfRule>
    <cfRule type="beginsWith" dxfId="1108" priority="1630" stopIfTrue="1" operator="beginsWith" text="Waived">
      <formula>LEFT(F35,LEN("Waived"))="Waived"</formula>
    </cfRule>
    <cfRule type="beginsWith" dxfId="1107" priority="1631" stopIfTrue="1" operator="beginsWith" text="Pre-Passed">
      <formula>LEFT(F35,LEN("Pre-Passed"))="Pre-Passed"</formula>
    </cfRule>
    <cfRule type="beginsWith" dxfId="1106" priority="1632" stopIfTrue="1" operator="beginsWith" text="Completed">
      <formula>LEFT(F35,LEN("Completed"))="Completed"</formula>
    </cfRule>
    <cfRule type="beginsWith" dxfId="1105" priority="1633" stopIfTrue="1" operator="beginsWith" text="Partial">
      <formula>LEFT(F35,LEN("Partial"))="Partial"</formula>
    </cfRule>
    <cfRule type="beginsWith" dxfId="1104" priority="1634" stopIfTrue="1" operator="beginsWith" text="Missing">
      <formula>LEFT(F35,LEN("Missing"))="Missing"</formula>
    </cfRule>
    <cfRule type="beginsWith" dxfId="1103" priority="1635" stopIfTrue="1" operator="beginsWith" text="Untested">
      <formula>LEFT(F35,LEN("Untested"))="Untested"</formula>
    </cfRule>
    <cfRule type="notContainsBlanks" dxfId="1102" priority="1636" stopIfTrue="1">
      <formula>LEN(TRIM(F35))&gt;0</formula>
    </cfRule>
  </conditionalFormatting>
  <conditionalFormatting sqref="E33:F34">
    <cfRule type="beginsWith" dxfId="1101" priority="1621" stopIfTrue="1" operator="beginsWith" text="Not Applicable">
      <formula>LEFT(E33,LEN("Not Applicable"))="Not Applicable"</formula>
    </cfRule>
    <cfRule type="beginsWith" dxfId="1100" priority="1622" stopIfTrue="1" operator="beginsWith" text="Waived">
      <formula>LEFT(E33,LEN("Waived"))="Waived"</formula>
    </cfRule>
    <cfRule type="beginsWith" dxfId="1099" priority="1623" stopIfTrue="1" operator="beginsWith" text="Pre-Passed">
      <formula>LEFT(E33,LEN("Pre-Passed"))="Pre-Passed"</formula>
    </cfRule>
    <cfRule type="beginsWith" dxfId="1098" priority="1624" stopIfTrue="1" operator="beginsWith" text="Completed">
      <formula>LEFT(E33,LEN("Completed"))="Completed"</formula>
    </cfRule>
    <cfRule type="beginsWith" dxfId="1097" priority="1625" stopIfTrue="1" operator="beginsWith" text="Partial">
      <formula>LEFT(E33,LEN("Partial"))="Partial"</formula>
    </cfRule>
    <cfRule type="beginsWith" dxfId="1096" priority="1626" stopIfTrue="1" operator="beginsWith" text="Missing">
      <formula>LEFT(E33,LEN("Missing"))="Missing"</formula>
    </cfRule>
    <cfRule type="beginsWith" dxfId="1095" priority="1627" stopIfTrue="1" operator="beginsWith" text="Untested">
      <formula>LEFT(E33,LEN("Untested"))="Untested"</formula>
    </cfRule>
    <cfRule type="notContainsBlanks" dxfId="1094" priority="1628" stopIfTrue="1">
      <formula>LEN(TRIM(E33))&gt;0</formula>
    </cfRule>
  </conditionalFormatting>
  <conditionalFormatting sqref="E34">
    <cfRule type="beginsWith" dxfId="1093" priority="1613" stopIfTrue="1" operator="beginsWith" text="Not Applicable">
      <formula>LEFT(E34,LEN("Not Applicable"))="Not Applicable"</formula>
    </cfRule>
    <cfRule type="beginsWith" dxfId="1092" priority="1614" stopIfTrue="1" operator="beginsWith" text="Waived">
      <formula>LEFT(E34,LEN("Waived"))="Waived"</formula>
    </cfRule>
    <cfRule type="beginsWith" dxfId="1091" priority="1615" stopIfTrue="1" operator="beginsWith" text="Pre-Passed">
      <formula>LEFT(E34,LEN("Pre-Passed"))="Pre-Passed"</formula>
    </cfRule>
    <cfRule type="beginsWith" dxfId="1090" priority="1616" stopIfTrue="1" operator="beginsWith" text="Completed">
      <formula>LEFT(E34,LEN("Completed"))="Completed"</formula>
    </cfRule>
    <cfRule type="beginsWith" dxfId="1089" priority="1617" stopIfTrue="1" operator="beginsWith" text="Partial">
      <formula>LEFT(E34,LEN("Partial"))="Partial"</formula>
    </cfRule>
    <cfRule type="beginsWith" dxfId="1088" priority="1618" stopIfTrue="1" operator="beginsWith" text="Missing">
      <formula>LEFT(E34,LEN("Missing"))="Missing"</formula>
    </cfRule>
    <cfRule type="beginsWith" dxfId="1087" priority="1619" stopIfTrue="1" operator="beginsWith" text="Untested">
      <formula>LEFT(E34,LEN("Untested"))="Untested"</formula>
    </cfRule>
    <cfRule type="notContainsBlanks" dxfId="1086" priority="1620" stopIfTrue="1">
      <formula>LEN(TRIM(E34))&gt;0</formula>
    </cfRule>
  </conditionalFormatting>
  <conditionalFormatting sqref="F34">
    <cfRule type="beginsWith" dxfId="1085" priority="1605" stopIfTrue="1" operator="beginsWith" text="Not Applicable">
      <formula>LEFT(F34,LEN("Not Applicable"))="Not Applicable"</formula>
    </cfRule>
    <cfRule type="beginsWith" dxfId="1084" priority="1606" stopIfTrue="1" operator="beginsWith" text="Waived">
      <formula>LEFT(F34,LEN("Waived"))="Waived"</formula>
    </cfRule>
    <cfRule type="beginsWith" dxfId="1083" priority="1607" stopIfTrue="1" operator="beginsWith" text="Pre-Passed">
      <formula>LEFT(F34,LEN("Pre-Passed"))="Pre-Passed"</formula>
    </cfRule>
    <cfRule type="beginsWith" dxfId="1082" priority="1608" stopIfTrue="1" operator="beginsWith" text="Completed">
      <formula>LEFT(F34,LEN("Completed"))="Completed"</formula>
    </cfRule>
    <cfRule type="beginsWith" dxfId="1081" priority="1609" stopIfTrue="1" operator="beginsWith" text="Partial">
      <formula>LEFT(F34,LEN("Partial"))="Partial"</formula>
    </cfRule>
    <cfRule type="beginsWith" dxfId="1080" priority="1610" stopIfTrue="1" operator="beginsWith" text="Missing">
      <formula>LEFT(F34,LEN("Missing"))="Missing"</formula>
    </cfRule>
    <cfRule type="beginsWith" dxfId="1079" priority="1611" stopIfTrue="1" operator="beginsWith" text="Untested">
      <formula>LEFT(F34,LEN("Untested"))="Untested"</formula>
    </cfRule>
    <cfRule type="notContainsBlanks" dxfId="1078" priority="1612" stopIfTrue="1">
      <formula>LEN(TRIM(F34))&gt;0</formula>
    </cfRule>
  </conditionalFormatting>
  <conditionalFormatting sqref="E35:F35">
    <cfRule type="beginsWith" dxfId="1077" priority="1597" stopIfTrue="1" operator="beginsWith" text="Not Applicable">
      <formula>LEFT(E35,LEN("Not Applicable"))="Not Applicable"</formula>
    </cfRule>
    <cfRule type="beginsWith" dxfId="1076" priority="1598" stopIfTrue="1" operator="beginsWith" text="Waived">
      <formula>LEFT(E35,LEN("Waived"))="Waived"</formula>
    </cfRule>
    <cfRule type="beginsWith" dxfId="1075" priority="1599" stopIfTrue="1" operator="beginsWith" text="Pre-Passed">
      <formula>LEFT(E35,LEN("Pre-Passed"))="Pre-Passed"</formula>
    </cfRule>
    <cfRule type="beginsWith" dxfId="1074" priority="1600" stopIfTrue="1" operator="beginsWith" text="Completed">
      <formula>LEFT(E35,LEN("Completed"))="Completed"</formula>
    </cfRule>
    <cfRule type="beginsWith" dxfId="1073" priority="1601" stopIfTrue="1" operator="beginsWith" text="Partial">
      <formula>LEFT(E35,LEN("Partial"))="Partial"</formula>
    </cfRule>
    <cfRule type="beginsWith" dxfId="1072" priority="1602" stopIfTrue="1" operator="beginsWith" text="Missing">
      <formula>LEFT(E35,LEN("Missing"))="Missing"</formula>
    </cfRule>
    <cfRule type="beginsWith" dxfId="1071" priority="1603" stopIfTrue="1" operator="beginsWith" text="Untested">
      <formula>LEFT(E35,LEN("Untested"))="Untested"</formula>
    </cfRule>
    <cfRule type="notContainsBlanks" dxfId="1070" priority="1604" stopIfTrue="1">
      <formula>LEN(TRIM(E35))&gt;0</formula>
    </cfRule>
  </conditionalFormatting>
  <conditionalFormatting sqref="E36:F36">
    <cfRule type="beginsWith" dxfId="1069" priority="1589" stopIfTrue="1" operator="beginsWith" text="Not Applicable">
      <formula>LEFT(E36,LEN("Not Applicable"))="Not Applicable"</formula>
    </cfRule>
    <cfRule type="beginsWith" dxfId="1068" priority="1590" stopIfTrue="1" operator="beginsWith" text="Waived">
      <formula>LEFT(E36,LEN("Waived"))="Waived"</formula>
    </cfRule>
    <cfRule type="beginsWith" dxfId="1067" priority="1591" stopIfTrue="1" operator="beginsWith" text="Pre-Passed">
      <formula>LEFT(E36,LEN("Pre-Passed"))="Pre-Passed"</formula>
    </cfRule>
    <cfRule type="beginsWith" dxfId="1066" priority="1592" stopIfTrue="1" operator="beginsWith" text="Completed">
      <formula>LEFT(E36,LEN("Completed"))="Completed"</formula>
    </cfRule>
    <cfRule type="beginsWith" dxfId="1065" priority="1593" stopIfTrue="1" operator="beginsWith" text="Partial">
      <formula>LEFT(E36,LEN("Partial"))="Partial"</formula>
    </cfRule>
    <cfRule type="beginsWith" dxfId="1064" priority="1594" stopIfTrue="1" operator="beginsWith" text="Missing">
      <formula>LEFT(E36,LEN("Missing"))="Missing"</formula>
    </cfRule>
    <cfRule type="beginsWith" dxfId="1063" priority="1595" stopIfTrue="1" operator="beginsWith" text="Untested">
      <formula>LEFT(E36,LEN("Untested"))="Untested"</formula>
    </cfRule>
    <cfRule type="notContainsBlanks" dxfId="1062" priority="1596" stopIfTrue="1">
      <formula>LEN(TRIM(E36))&gt;0</formula>
    </cfRule>
  </conditionalFormatting>
  <conditionalFormatting sqref="E36:F36">
    <cfRule type="beginsWith" dxfId="1061" priority="1565" stopIfTrue="1" operator="beginsWith" text="Not Applicable">
      <formula>LEFT(E36,LEN("Not Applicable"))="Not Applicable"</formula>
    </cfRule>
    <cfRule type="beginsWith" dxfId="1060" priority="1566" stopIfTrue="1" operator="beginsWith" text="Waived">
      <formula>LEFT(E36,LEN("Waived"))="Waived"</formula>
    </cfRule>
    <cfRule type="beginsWith" dxfId="1059" priority="1567" stopIfTrue="1" operator="beginsWith" text="Pre-Passed">
      <formula>LEFT(E36,LEN("Pre-Passed"))="Pre-Passed"</formula>
    </cfRule>
    <cfRule type="beginsWith" dxfId="1058" priority="1568" stopIfTrue="1" operator="beginsWith" text="Completed">
      <formula>LEFT(E36,LEN("Completed"))="Completed"</formula>
    </cfRule>
    <cfRule type="beginsWith" dxfId="1057" priority="1569" stopIfTrue="1" operator="beginsWith" text="Partial">
      <formula>LEFT(E36,LEN("Partial"))="Partial"</formula>
    </cfRule>
    <cfRule type="beginsWith" dxfId="1056" priority="1570" stopIfTrue="1" operator="beginsWith" text="Missing">
      <formula>LEFT(E36,LEN("Missing"))="Missing"</formula>
    </cfRule>
    <cfRule type="beginsWith" dxfId="1055" priority="1571" stopIfTrue="1" operator="beginsWith" text="Untested">
      <formula>LEFT(E36,LEN("Untested"))="Untested"</formula>
    </cfRule>
    <cfRule type="notContainsBlanks" dxfId="1054" priority="1572" stopIfTrue="1">
      <formula>LEN(TRIM(E36))&gt;0</formula>
    </cfRule>
  </conditionalFormatting>
  <conditionalFormatting sqref="A12">
    <cfRule type="beginsWith" dxfId="1053" priority="1278" stopIfTrue="1" operator="beginsWith" text="Exceptional">
      <formula>LEFT(A12,LEN("Exceptional"))="Exceptional"</formula>
    </cfRule>
    <cfRule type="beginsWith" dxfId="1052" priority="1279" stopIfTrue="1" operator="beginsWith" text="Professional">
      <formula>LEFT(A12,LEN("Professional"))="Professional"</formula>
    </cfRule>
    <cfRule type="beginsWith" dxfId="1051" priority="1280" stopIfTrue="1" operator="beginsWith" text="Advanced">
      <formula>LEFT(A12,LEN("Advanced"))="Advanced"</formula>
    </cfRule>
    <cfRule type="beginsWith" dxfId="1050" priority="1281" stopIfTrue="1" operator="beginsWith" text="Intermediate">
      <formula>LEFT(A12,LEN("Intermediate"))="Intermediate"</formula>
    </cfRule>
    <cfRule type="beginsWith" dxfId="1049" priority="1282" stopIfTrue="1" operator="beginsWith" text="Basic">
      <formula>LEFT(A12,LEN("Basic"))="Basic"</formula>
    </cfRule>
    <cfRule type="beginsWith" dxfId="1048" priority="1283" stopIfTrue="1" operator="beginsWith" text="Required">
      <formula>LEFT(A12,LEN("Required"))="Required"</formula>
    </cfRule>
    <cfRule type="notContainsBlanks" dxfId="1047" priority="1284" stopIfTrue="1">
      <formula>LEN(TRIM(A12))&gt;0</formula>
    </cfRule>
  </conditionalFormatting>
  <conditionalFormatting sqref="E20">
    <cfRule type="beginsWith" dxfId="1046" priority="1270" stopIfTrue="1" operator="beginsWith" text="Not Applicable">
      <formula>LEFT(E20,LEN("Not Applicable"))="Not Applicable"</formula>
    </cfRule>
    <cfRule type="beginsWith" dxfId="1045" priority="1271" stopIfTrue="1" operator="beginsWith" text="Waived">
      <formula>LEFT(E20,LEN("Waived"))="Waived"</formula>
    </cfRule>
    <cfRule type="beginsWith" dxfId="1044" priority="1272" stopIfTrue="1" operator="beginsWith" text="Pre-Passed">
      <formula>LEFT(E20,LEN("Pre-Passed"))="Pre-Passed"</formula>
    </cfRule>
    <cfRule type="beginsWith" dxfId="1043" priority="1273" stopIfTrue="1" operator="beginsWith" text="Completed">
      <formula>LEFT(E20,LEN("Completed"))="Completed"</formula>
    </cfRule>
    <cfRule type="beginsWith" dxfId="1042" priority="1274" stopIfTrue="1" operator="beginsWith" text="Partial">
      <formula>LEFT(E20,LEN("Partial"))="Partial"</formula>
    </cfRule>
    <cfRule type="beginsWith" dxfId="1041" priority="1275" stopIfTrue="1" operator="beginsWith" text="Missing">
      <formula>LEFT(E20,LEN("Missing"))="Missing"</formula>
    </cfRule>
    <cfRule type="beginsWith" dxfId="1040" priority="1276" stopIfTrue="1" operator="beginsWith" text="Untested">
      <formula>LEFT(E20,LEN("Untested"))="Untested"</formula>
    </cfRule>
    <cfRule type="notContainsBlanks" dxfId="1039" priority="1277" stopIfTrue="1">
      <formula>LEN(TRIM(E20))&gt;0</formula>
    </cfRule>
  </conditionalFormatting>
  <conditionalFormatting sqref="F20">
    <cfRule type="beginsWith" dxfId="1038" priority="1262" stopIfTrue="1" operator="beginsWith" text="Not Applicable">
      <formula>LEFT(F20,LEN("Not Applicable"))="Not Applicable"</formula>
    </cfRule>
    <cfRule type="beginsWith" dxfId="1037" priority="1263" stopIfTrue="1" operator="beginsWith" text="Waived">
      <formula>LEFT(F20,LEN("Waived"))="Waived"</formula>
    </cfRule>
    <cfRule type="beginsWith" dxfId="1036" priority="1264" stopIfTrue="1" operator="beginsWith" text="Pre-Passed">
      <formula>LEFT(F20,LEN("Pre-Passed"))="Pre-Passed"</formula>
    </cfRule>
    <cfRule type="beginsWith" dxfId="1035" priority="1265" stopIfTrue="1" operator="beginsWith" text="Completed">
      <formula>LEFT(F20,LEN("Completed"))="Completed"</formula>
    </cfRule>
    <cfRule type="beginsWith" dxfId="1034" priority="1266" stopIfTrue="1" operator="beginsWith" text="Partial">
      <formula>LEFT(F20,LEN("Partial"))="Partial"</formula>
    </cfRule>
    <cfRule type="beginsWith" dxfId="1033" priority="1267" stopIfTrue="1" operator="beginsWith" text="Missing">
      <formula>LEFT(F20,LEN("Missing"))="Missing"</formula>
    </cfRule>
    <cfRule type="beginsWith" dxfId="1032" priority="1268" stopIfTrue="1" operator="beginsWith" text="Untested">
      <formula>LEFT(F20,LEN("Untested"))="Untested"</formula>
    </cfRule>
    <cfRule type="notContainsBlanks" dxfId="1031" priority="1269" stopIfTrue="1">
      <formula>LEN(TRIM(F20))&gt;0</formula>
    </cfRule>
  </conditionalFormatting>
  <conditionalFormatting sqref="E20">
    <cfRule type="beginsWith" dxfId="1030" priority="1254" stopIfTrue="1" operator="beginsWith" text="Not Applicable">
      <formula>LEFT(E20,LEN("Not Applicable"))="Not Applicable"</formula>
    </cfRule>
    <cfRule type="beginsWith" dxfId="1029" priority="1255" stopIfTrue="1" operator="beginsWith" text="Waived">
      <formula>LEFT(E20,LEN("Waived"))="Waived"</formula>
    </cfRule>
    <cfRule type="beginsWith" dxfId="1028" priority="1256" stopIfTrue="1" operator="beginsWith" text="Pre-Passed">
      <formula>LEFT(E20,LEN("Pre-Passed"))="Pre-Passed"</formula>
    </cfRule>
    <cfRule type="beginsWith" dxfId="1027" priority="1257" stopIfTrue="1" operator="beginsWith" text="Completed">
      <formula>LEFT(E20,LEN("Completed"))="Completed"</formula>
    </cfRule>
    <cfRule type="beginsWith" dxfId="1026" priority="1258" stopIfTrue="1" operator="beginsWith" text="Partial">
      <formula>LEFT(E20,LEN("Partial"))="Partial"</formula>
    </cfRule>
    <cfRule type="beginsWith" dxfId="1025" priority="1259" stopIfTrue="1" operator="beginsWith" text="Missing">
      <formula>LEFT(E20,LEN("Missing"))="Missing"</formula>
    </cfRule>
    <cfRule type="beginsWith" dxfId="1024" priority="1260" stopIfTrue="1" operator="beginsWith" text="Untested">
      <formula>LEFT(E20,LEN("Untested"))="Untested"</formula>
    </cfRule>
    <cfRule type="notContainsBlanks" dxfId="1023" priority="1261" stopIfTrue="1">
      <formula>LEN(TRIM(E20))&gt;0</formula>
    </cfRule>
  </conditionalFormatting>
  <conditionalFormatting sqref="F20">
    <cfRule type="beginsWith" dxfId="1022" priority="1246" stopIfTrue="1" operator="beginsWith" text="Not Applicable">
      <formula>LEFT(F20,LEN("Not Applicable"))="Not Applicable"</formula>
    </cfRule>
    <cfRule type="beginsWith" dxfId="1021" priority="1247" stopIfTrue="1" operator="beginsWith" text="Waived">
      <formula>LEFT(F20,LEN("Waived"))="Waived"</formula>
    </cfRule>
    <cfRule type="beginsWith" dxfId="1020" priority="1248" stopIfTrue="1" operator="beginsWith" text="Pre-Passed">
      <formula>LEFT(F20,LEN("Pre-Passed"))="Pre-Passed"</formula>
    </cfRule>
    <cfRule type="beginsWith" dxfId="1019" priority="1249" stopIfTrue="1" operator="beginsWith" text="Completed">
      <formula>LEFT(F20,LEN("Completed"))="Completed"</formula>
    </cfRule>
    <cfRule type="beginsWith" dxfId="1018" priority="1250" stopIfTrue="1" operator="beginsWith" text="Partial">
      <formula>LEFT(F20,LEN("Partial"))="Partial"</formula>
    </cfRule>
    <cfRule type="beginsWith" dxfId="1017" priority="1251" stopIfTrue="1" operator="beginsWith" text="Missing">
      <formula>LEFT(F20,LEN("Missing"))="Missing"</formula>
    </cfRule>
    <cfRule type="beginsWith" dxfId="1016" priority="1252" stopIfTrue="1" operator="beginsWith" text="Untested">
      <formula>LEFT(F20,LEN("Untested"))="Untested"</formula>
    </cfRule>
    <cfRule type="notContainsBlanks" dxfId="1015" priority="1253" stopIfTrue="1">
      <formula>LEN(TRIM(F20))&gt;0</formula>
    </cfRule>
  </conditionalFormatting>
  <conditionalFormatting sqref="E21">
    <cfRule type="beginsWith" dxfId="1014" priority="1238" stopIfTrue="1" operator="beginsWith" text="Not Applicable">
      <formula>LEFT(E21,LEN("Not Applicable"))="Not Applicable"</formula>
    </cfRule>
    <cfRule type="beginsWith" dxfId="1013" priority="1239" stopIfTrue="1" operator="beginsWith" text="Waived">
      <formula>LEFT(E21,LEN("Waived"))="Waived"</formula>
    </cfRule>
    <cfRule type="beginsWith" dxfId="1012" priority="1240" stopIfTrue="1" operator="beginsWith" text="Pre-Passed">
      <formula>LEFT(E21,LEN("Pre-Passed"))="Pre-Passed"</formula>
    </cfRule>
    <cfRule type="beginsWith" dxfId="1011" priority="1241" stopIfTrue="1" operator="beginsWith" text="Completed">
      <formula>LEFT(E21,LEN("Completed"))="Completed"</formula>
    </cfRule>
    <cfRule type="beginsWith" dxfId="1010" priority="1242" stopIfTrue="1" operator="beginsWith" text="Partial">
      <formula>LEFT(E21,LEN("Partial"))="Partial"</formula>
    </cfRule>
    <cfRule type="beginsWith" dxfId="1009" priority="1243" stopIfTrue="1" operator="beginsWith" text="Missing">
      <formula>LEFT(E21,LEN("Missing"))="Missing"</formula>
    </cfRule>
    <cfRule type="beginsWith" dxfId="1008" priority="1244" stopIfTrue="1" operator="beginsWith" text="Untested">
      <formula>LEFT(E21,LEN("Untested"))="Untested"</formula>
    </cfRule>
    <cfRule type="notContainsBlanks" dxfId="1007" priority="1245" stopIfTrue="1">
      <formula>LEN(TRIM(E21))&gt;0</formula>
    </cfRule>
  </conditionalFormatting>
  <conditionalFormatting sqref="F21">
    <cfRule type="beginsWith" dxfId="1006" priority="1230" stopIfTrue="1" operator="beginsWith" text="Not Applicable">
      <formula>LEFT(F21,LEN("Not Applicable"))="Not Applicable"</formula>
    </cfRule>
    <cfRule type="beginsWith" dxfId="1005" priority="1231" stopIfTrue="1" operator="beginsWith" text="Waived">
      <formula>LEFT(F21,LEN("Waived"))="Waived"</formula>
    </cfRule>
    <cfRule type="beginsWith" dxfId="1004" priority="1232" stopIfTrue="1" operator="beginsWith" text="Pre-Passed">
      <formula>LEFT(F21,LEN("Pre-Passed"))="Pre-Passed"</formula>
    </cfRule>
    <cfRule type="beginsWith" dxfId="1003" priority="1233" stopIfTrue="1" operator="beginsWith" text="Completed">
      <formula>LEFT(F21,LEN("Completed"))="Completed"</formula>
    </cfRule>
    <cfRule type="beginsWith" dxfId="1002" priority="1234" stopIfTrue="1" operator="beginsWith" text="Partial">
      <formula>LEFT(F21,LEN("Partial"))="Partial"</formula>
    </cfRule>
    <cfRule type="beginsWith" dxfId="1001" priority="1235" stopIfTrue="1" operator="beginsWith" text="Missing">
      <formula>LEFT(F21,LEN("Missing"))="Missing"</formula>
    </cfRule>
    <cfRule type="beginsWith" dxfId="1000" priority="1236" stopIfTrue="1" operator="beginsWith" text="Untested">
      <formula>LEFT(F21,LEN("Untested"))="Untested"</formula>
    </cfRule>
    <cfRule type="notContainsBlanks" dxfId="999" priority="1237" stopIfTrue="1">
      <formula>LEN(TRIM(F21))&gt;0</formula>
    </cfRule>
  </conditionalFormatting>
  <conditionalFormatting sqref="E20:F20">
    <cfRule type="beginsWith" dxfId="998" priority="1222" stopIfTrue="1" operator="beginsWith" text="Not Applicable">
      <formula>LEFT(E20,LEN("Not Applicable"))="Not Applicable"</formula>
    </cfRule>
    <cfRule type="beginsWith" dxfId="997" priority="1223" stopIfTrue="1" operator="beginsWith" text="Waived">
      <formula>LEFT(E20,LEN("Waived"))="Waived"</formula>
    </cfRule>
    <cfRule type="beginsWith" dxfId="996" priority="1224" stopIfTrue="1" operator="beginsWith" text="Pre-Passed">
      <formula>LEFT(E20,LEN("Pre-Passed"))="Pre-Passed"</formula>
    </cfRule>
    <cfRule type="beginsWith" dxfId="995" priority="1225" stopIfTrue="1" operator="beginsWith" text="Completed">
      <formula>LEFT(E20,LEN("Completed"))="Completed"</formula>
    </cfRule>
    <cfRule type="beginsWith" dxfId="994" priority="1226" stopIfTrue="1" operator="beginsWith" text="Partial">
      <formula>LEFT(E20,LEN("Partial"))="Partial"</formula>
    </cfRule>
    <cfRule type="beginsWith" dxfId="993" priority="1227" stopIfTrue="1" operator="beginsWith" text="Missing">
      <formula>LEFT(E20,LEN("Missing"))="Missing"</formula>
    </cfRule>
    <cfRule type="beginsWith" dxfId="992" priority="1228" stopIfTrue="1" operator="beginsWith" text="Untested">
      <formula>LEFT(E20,LEN("Untested"))="Untested"</formula>
    </cfRule>
    <cfRule type="notContainsBlanks" dxfId="991" priority="1229" stopIfTrue="1">
      <formula>LEN(TRIM(E20))&gt;0</formula>
    </cfRule>
  </conditionalFormatting>
  <conditionalFormatting sqref="E26:F26">
    <cfRule type="beginsWith" dxfId="990" priority="1214" stopIfTrue="1" operator="beginsWith" text="Not Applicable">
      <formula>LEFT(E26,LEN("Not Applicable"))="Not Applicable"</formula>
    </cfRule>
    <cfRule type="beginsWith" dxfId="989" priority="1215" stopIfTrue="1" operator="beginsWith" text="Waived">
      <formula>LEFT(E26,LEN("Waived"))="Waived"</formula>
    </cfRule>
    <cfRule type="beginsWith" dxfId="988" priority="1216" stopIfTrue="1" operator="beginsWith" text="Pre-Passed">
      <formula>LEFT(E26,LEN("Pre-Passed"))="Pre-Passed"</formula>
    </cfRule>
    <cfRule type="beginsWith" dxfId="987" priority="1217" stopIfTrue="1" operator="beginsWith" text="Completed">
      <formula>LEFT(E26,LEN("Completed"))="Completed"</formula>
    </cfRule>
    <cfRule type="beginsWith" dxfId="986" priority="1218" stopIfTrue="1" operator="beginsWith" text="Partial">
      <formula>LEFT(E26,LEN("Partial"))="Partial"</formula>
    </cfRule>
    <cfRule type="beginsWith" dxfId="985" priority="1219" stopIfTrue="1" operator="beginsWith" text="Missing">
      <formula>LEFT(E26,LEN("Missing"))="Missing"</formula>
    </cfRule>
    <cfRule type="beginsWith" dxfId="984" priority="1220" stopIfTrue="1" operator="beginsWith" text="Untested">
      <formula>LEFT(E26,LEN("Untested"))="Untested"</formula>
    </cfRule>
    <cfRule type="notContainsBlanks" dxfId="983" priority="1221" stopIfTrue="1">
      <formula>LEN(TRIM(E26))&gt;0</formula>
    </cfRule>
  </conditionalFormatting>
  <conditionalFormatting sqref="E27:F27">
    <cfRule type="beginsWith" dxfId="982" priority="1206" stopIfTrue="1" operator="beginsWith" text="Not Applicable">
      <formula>LEFT(E27,LEN("Not Applicable"))="Not Applicable"</formula>
    </cfRule>
    <cfRule type="beginsWith" dxfId="981" priority="1207" stopIfTrue="1" operator="beginsWith" text="Waived">
      <formula>LEFT(E27,LEN("Waived"))="Waived"</formula>
    </cfRule>
    <cfRule type="beginsWith" dxfId="980" priority="1208" stopIfTrue="1" operator="beginsWith" text="Pre-Passed">
      <formula>LEFT(E27,LEN("Pre-Passed"))="Pre-Passed"</formula>
    </cfRule>
    <cfRule type="beginsWith" dxfId="979" priority="1209" stopIfTrue="1" operator="beginsWith" text="Completed">
      <formula>LEFT(E27,LEN("Completed"))="Completed"</formula>
    </cfRule>
    <cfRule type="beginsWith" dxfId="978" priority="1210" stopIfTrue="1" operator="beginsWith" text="Partial">
      <formula>LEFT(E27,LEN("Partial"))="Partial"</formula>
    </cfRule>
    <cfRule type="beginsWith" dxfId="977" priority="1211" stopIfTrue="1" operator="beginsWith" text="Missing">
      <formula>LEFT(E27,LEN("Missing"))="Missing"</formula>
    </cfRule>
    <cfRule type="beginsWith" dxfId="976" priority="1212" stopIfTrue="1" operator="beginsWith" text="Untested">
      <formula>LEFT(E27,LEN("Untested"))="Untested"</formula>
    </cfRule>
    <cfRule type="notContainsBlanks" dxfId="975" priority="1213" stopIfTrue="1">
      <formula>LEN(TRIM(E27))&gt;0</formula>
    </cfRule>
  </conditionalFormatting>
  <conditionalFormatting sqref="E29">
    <cfRule type="beginsWith" dxfId="974" priority="1094" stopIfTrue="1" operator="beginsWith" text="Not Applicable">
      <formula>LEFT(E29,LEN("Not Applicable"))="Not Applicable"</formula>
    </cfRule>
    <cfRule type="beginsWith" dxfId="973" priority="1095" stopIfTrue="1" operator="beginsWith" text="Waived">
      <formula>LEFT(E29,LEN("Waived"))="Waived"</formula>
    </cfRule>
    <cfRule type="beginsWith" dxfId="972" priority="1096" stopIfTrue="1" operator="beginsWith" text="Pre-Passed">
      <formula>LEFT(E29,LEN("Pre-Passed"))="Pre-Passed"</formula>
    </cfRule>
    <cfRule type="beginsWith" dxfId="971" priority="1097" stopIfTrue="1" operator="beginsWith" text="Completed">
      <formula>LEFT(E29,LEN("Completed"))="Completed"</formula>
    </cfRule>
    <cfRule type="beginsWith" dxfId="970" priority="1098" stopIfTrue="1" operator="beginsWith" text="Partial">
      <formula>LEFT(E29,LEN("Partial"))="Partial"</formula>
    </cfRule>
    <cfRule type="beginsWith" dxfId="969" priority="1099" stopIfTrue="1" operator="beginsWith" text="Missing">
      <formula>LEFT(E29,LEN("Missing"))="Missing"</formula>
    </cfRule>
    <cfRule type="beginsWith" dxfId="968" priority="1100" stopIfTrue="1" operator="beginsWith" text="Untested">
      <formula>LEFT(E29,LEN("Untested"))="Untested"</formula>
    </cfRule>
    <cfRule type="notContainsBlanks" dxfId="967" priority="1101" stopIfTrue="1">
      <formula>LEN(TRIM(E29))&gt;0</formula>
    </cfRule>
  </conditionalFormatting>
  <conditionalFormatting sqref="F29">
    <cfRule type="beginsWith" dxfId="966" priority="1086" stopIfTrue="1" operator="beginsWith" text="Not Applicable">
      <formula>LEFT(F29,LEN("Not Applicable"))="Not Applicable"</formula>
    </cfRule>
    <cfRule type="beginsWith" dxfId="965" priority="1087" stopIfTrue="1" operator="beginsWith" text="Waived">
      <formula>LEFT(F29,LEN("Waived"))="Waived"</formula>
    </cfRule>
    <cfRule type="beginsWith" dxfId="964" priority="1088" stopIfTrue="1" operator="beginsWith" text="Pre-Passed">
      <formula>LEFT(F29,LEN("Pre-Passed"))="Pre-Passed"</formula>
    </cfRule>
    <cfRule type="beginsWith" dxfId="963" priority="1089" stopIfTrue="1" operator="beginsWith" text="Completed">
      <formula>LEFT(F29,LEN("Completed"))="Completed"</formula>
    </cfRule>
    <cfRule type="beginsWith" dxfId="962" priority="1090" stopIfTrue="1" operator="beginsWith" text="Partial">
      <formula>LEFT(F29,LEN("Partial"))="Partial"</formula>
    </cfRule>
    <cfRule type="beginsWith" dxfId="961" priority="1091" stopIfTrue="1" operator="beginsWith" text="Missing">
      <formula>LEFT(F29,LEN("Missing"))="Missing"</formula>
    </cfRule>
    <cfRule type="beginsWith" dxfId="960" priority="1092" stopIfTrue="1" operator="beginsWith" text="Untested">
      <formula>LEFT(F29,LEN("Untested"))="Untested"</formula>
    </cfRule>
    <cfRule type="notContainsBlanks" dxfId="959" priority="1093" stopIfTrue="1">
      <formula>LEN(TRIM(F29))&gt;0</formula>
    </cfRule>
  </conditionalFormatting>
  <conditionalFormatting sqref="E29">
    <cfRule type="beginsWith" dxfId="958" priority="1078" stopIfTrue="1" operator="beginsWith" text="Not Applicable">
      <formula>LEFT(E29,LEN("Not Applicable"))="Not Applicable"</formula>
    </cfRule>
    <cfRule type="beginsWith" dxfId="957" priority="1079" stopIfTrue="1" operator="beginsWith" text="Waived">
      <formula>LEFT(E29,LEN("Waived"))="Waived"</formula>
    </cfRule>
    <cfRule type="beginsWith" dxfId="956" priority="1080" stopIfTrue="1" operator="beginsWith" text="Pre-Passed">
      <formula>LEFT(E29,LEN("Pre-Passed"))="Pre-Passed"</formula>
    </cfRule>
    <cfRule type="beginsWith" dxfId="955" priority="1081" stopIfTrue="1" operator="beginsWith" text="Completed">
      <formula>LEFT(E29,LEN("Completed"))="Completed"</formula>
    </cfRule>
    <cfRule type="beginsWith" dxfId="954" priority="1082" stopIfTrue="1" operator="beginsWith" text="Partial">
      <formula>LEFT(E29,LEN("Partial"))="Partial"</formula>
    </cfRule>
    <cfRule type="beginsWith" dxfId="953" priority="1083" stopIfTrue="1" operator="beginsWith" text="Missing">
      <formula>LEFT(E29,LEN("Missing"))="Missing"</formula>
    </cfRule>
    <cfRule type="beginsWith" dxfId="952" priority="1084" stopIfTrue="1" operator="beginsWith" text="Untested">
      <formula>LEFT(E29,LEN("Untested"))="Untested"</formula>
    </cfRule>
    <cfRule type="notContainsBlanks" dxfId="951" priority="1085" stopIfTrue="1">
      <formula>LEN(TRIM(E29))&gt;0</formula>
    </cfRule>
  </conditionalFormatting>
  <conditionalFormatting sqref="F29">
    <cfRule type="beginsWith" dxfId="950" priority="1070" stopIfTrue="1" operator="beginsWith" text="Not Applicable">
      <formula>LEFT(F29,LEN("Not Applicable"))="Not Applicable"</formula>
    </cfRule>
    <cfRule type="beginsWith" dxfId="949" priority="1071" stopIfTrue="1" operator="beginsWith" text="Waived">
      <formula>LEFT(F29,LEN("Waived"))="Waived"</formula>
    </cfRule>
    <cfRule type="beginsWith" dxfId="948" priority="1072" stopIfTrue="1" operator="beginsWith" text="Pre-Passed">
      <formula>LEFT(F29,LEN("Pre-Passed"))="Pre-Passed"</formula>
    </cfRule>
    <cfRule type="beginsWith" dxfId="947" priority="1073" stopIfTrue="1" operator="beginsWith" text="Completed">
      <formula>LEFT(F29,LEN("Completed"))="Completed"</formula>
    </cfRule>
    <cfRule type="beginsWith" dxfId="946" priority="1074" stopIfTrue="1" operator="beginsWith" text="Partial">
      <formula>LEFT(F29,LEN("Partial"))="Partial"</formula>
    </cfRule>
    <cfRule type="beginsWith" dxfId="945" priority="1075" stopIfTrue="1" operator="beginsWith" text="Missing">
      <formula>LEFT(F29,LEN("Missing"))="Missing"</formula>
    </cfRule>
    <cfRule type="beginsWith" dxfId="944" priority="1076" stopIfTrue="1" operator="beginsWith" text="Untested">
      <formula>LEFT(F29,LEN("Untested"))="Untested"</formula>
    </cfRule>
    <cfRule type="notContainsBlanks" dxfId="943" priority="1077" stopIfTrue="1">
      <formula>LEN(TRIM(F29))&gt;0</formula>
    </cfRule>
  </conditionalFormatting>
  <conditionalFormatting sqref="E29:F29">
    <cfRule type="beginsWith" dxfId="942" priority="1038" stopIfTrue="1" operator="beginsWith" text="Not Applicable">
      <formula>LEFT(E29,LEN("Not Applicable"))="Not Applicable"</formula>
    </cfRule>
    <cfRule type="beginsWith" dxfId="941" priority="1039" stopIfTrue="1" operator="beginsWith" text="Waived">
      <formula>LEFT(E29,LEN("Waived"))="Waived"</formula>
    </cfRule>
    <cfRule type="beginsWith" dxfId="940" priority="1040" stopIfTrue="1" operator="beginsWith" text="Pre-Passed">
      <formula>LEFT(E29,LEN("Pre-Passed"))="Pre-Passed"</formula>
    </cfRule>
    <cfRule type="beginsWith" dxfId="939" priority="1041" stopIfTrue="1" operator="beginsWith" text="Completed">
      <formula>LEFT(E29,LEN("Completed"))="Completed"</formula>
    </cfRule>
    <cfRule type="beginsWith" dxfId="938" priority="1042" stopIfTrue="1" operator="beginsWith" text="Partial">
      <formula>LEFT(E29,LEN("Partial"))="Partial"</formula>
    </cfRule>
    <cfRule type="beginsWith" dxfId="937" priority="1043" stopIfTrue="1" operator="beginsWith" text="Missing">
      <formula>LEFT(E29,LEN("Missing"))="Missing"</formula>
    </cfRule>
    <cfRule type="beginsWith" dxfId="936" priority="1044" stopIfTrue="1" operator="beginsWith" text="Untested">
      <formula>LEFT(E29,LEN("Untested"))="Untested"</formula>
    </cfRule>
    <cfRule type="notContainsBlanks" dxfId="935" priority="1045" stopIfTrue="1">
      <formula>LEN(TRIM(E29))&gt;0</formula>
    </cfRule>
  </conditionalFormatting>
  <conditionalFormatting sqref="E29">
    <cfRule type="beginsWith" dxfId="934" priority="1030" stopIfTrue="1" operator="beginsWith" text="Not Applicable">
      <formula>LEFT(E29,LEN("Not Applicable"))="Not Applicable"</formula>
    </cfRule>
    <cfRule type="beginsWith" dxfId="933" priority="1031" stopIfTrue="1" operator="beginsWith" text="Waived">
      <formula>LEFT(E29,LEN("Waived"))="Waived"</formula>
    </cfRule>
    <cfRule type="beginsWith" dxfId="932" priority="1032" stopIfTrue="1" operator="beginsWith" text="Pre-Passed">
      <formula>LEFT(E29,LEN("Pre-Passed"))="Pre-Passed"</formula>
    </cfRule>
    <cfRule type="beginsWith" dxfId="931" priority="1033" stopIfTrue="1" operator="beginsWith" text="Completed">
      <formula>LEFT(E29,LEN("Completed"))="Completed"</formula>
    </cfRule>
    <cfRule type="beginsWith" dxfId="930" priority="1034" stopIfTrue="1" operator="beginsWith" text="Partial">
      <formula>LEFT(E29,LEN("Partial"))="Partial"</formula>
    </cfRule>
    <cfRule type="beginsWith" dxfId="929" priority="1035" stopIfTrue="1" operator="beginsWith" text="Missing">
      <formula>LEFT(E29,LEN("Missing"))="Missing"</formula>
    </cfRule>
    <cfRule type="beginsWith" dxfId="928" priority="1036" stopIfTrue="1" operator="beginsWith" text="Untested">
      <formula>LEFT(E29,LEN("Untested"))="Untested"</formula>
    </cfRule>
    <cfRule type="notContainsBlanks" dxfId="927" priority="1037" stopIfTrue="1">
      <formula>LEN(TRIM(E29))&gt;0</formula>
    </cfRule>
  </conditionalFormatting>
  <conditionalFormatting sqref="F29">
    <cfRule type="beginsWith" dxfId="926" priority="1022" stopIfTrue="1" operator="beginsWith" text="Not Applicable">
      <formula>LEFT(F29,LEN("Not Applicable"))="Not Applicable"</formula>
    </cfRule>
    <cfRule type="beginsWith" dxfId="925" priority="1023" stopIfTrue="1" operator="beginsWith" text="Waived">
      <formula>LEFT(F29,LEN("Waived"))="Waived"</formula>
    </cfRule>
    <cfRule type="beginsWith" dxfId="924" priority="1024" stopIfTrue="1" operator="beginsWith" text="Pre-Passed">
      <formula>LEFT(F29,LEN("Pre-Passed"))="Pre-Passed"</formula>
    </cfRule>
    <cfRule type="beginsWith" dxfId="923" priority="1025" stopIfTrue="1" operator="beginsWith" text="Completed">
      <formula>LEFT(F29,LEN("Completed"))="Completed"</formula>
    </cfRule>
    <cfRule type="beginsWith" dxfId="922" priority="1026" stopIfTrue="1" operator="beginsWith" text="Partial">
      <formula>LEFT(F29,LEN("Partial"))="Partial"</formula>
    </cfRule>
    <cfRule type="beginsWith" dxfId="921" priority="1027" stopIfTrue="1" operator="beginsWith" text="Missing">
      <formula>LEFT(F29,LEN("Missing"))="Missing"</formula>
    </cfRule>
    <cfRule type="beginsWith" dxfId="920" priority="1028" stopIfTrue="1" operator="beginsWith" text="Untested">
      <formula>LEFT(F29,LEN("Untested"))="Untested"</formula>
    </cfRule>
    <cfRule type="notContainsBlanks" dxfId="919" priority="1029" stopIfTrue="1">
      <formula>LEN(TRIM(F29))&gt;0</formula>
    </cfRule>
  </conditionalFormatting>
  <conditionalFormatting sqref="E35:F35">
    <cfRule type="beginsWith" dxfId="918" priority="1014" stopIfTrue="1" operator="beginsWith" text="Not Applicable">
      <formula>LEFT(E35,LEN("Not Applicable"))="Not Applicable"</formula>
    </cfRule>
    <cfRule type="beginsWith" dxfId="917" priority="1015" stopIfTrue="1" operator="beginsWith" text="Waived">
      <formula>LEFT(E35,LEN("Waived"))="Waived"</formula>
    </cfRule>
    <cfRule type="beginsWith" dxfId="916" priority="1016" stopIfTrue="1" operator="beginsWith" text="Pre-Passed">
      <formula>LEFT(E35,LEN("Pre-Passed"))="Pre-Passed"</formula>
    </cfRule>
    <cfRule type="beginsWith" dxfId="915" priority="1017" stopIfTrue="1" operator="beginsWith" text="Completed">
      <formula>LEFT(E35,LEN("Completed"))="Completed"</formula>
    </cfRule>
    <cfRule type="beginsWith" dxfId="914" priority="1018" stopIfTrue="1" operator="beginsWith" text="Partial">
      <formula>LEFT(E35,LEN("Partial"))="Partial"</formula>
    </cfRule>
    <cfRule type="beginsWith" dxfId="913" priority="1019" stopIfTrue="1" operator="beginsWith" text="Missing">
      <formula>LEFT(E35,LEN("Missing"))="Missing"</formula>
    </cfRule>
    <cfRule type="beginsWith" dxfId="912" priority="1020" stopIfTrue="1" operator="beginsWith" text="Untested">
      <formula>LEFT(E35,LEN("Untested"))="Untested"</formula>
    </cfRule>
    <cfRule type="notContainsBlanks" dxfId="911" priority="1021" stopIfTrue="1">
      <formula>LEN(TRIM(E35))&gt;0</formula>
    </cfRule>
  </conditionalFormatting>
  <conditionalFormatting sqref="E34:F34">
    <cfRule type="beginsWith" dxfId="910" priority="998" stopIfTrue="1" operator="beginsWith" text="Not Applicable">
      <formula>LEFT(E34,LEN("Not Applicable"))="Not Applicable"</formula>
    </cfRule>
    <cfRule type="beginsWith" dxfId="909" priority="999" stopIfTrue="1" operator="beginsWith" text="Waived">
      <formula>LEFT(E34,LEN("Waived"))="Waived"</formula>
    </cfRule>
    <cfRule type="beginsWith" dxfId="908" priority="1000" stopIfTrue="1" operator="beginsWith" text="Pre-Passed">
      <formula>LEFT(E34,LEN("Pre-Passed"))="Pre-Passed"</formula>
    </cfRule>
    <cfRule type="beginsWith" dxfId="907" priority="1001" stopIfTrue="1" operator="beginsWith" text="Completed">
      <formula>LEFT(E34,LEN("Completed"))="Completed"</formula>
    </cfRule>
    <cfRule type="beginsWith" dxfId="906" priority="1002" stopIfTrue="1" operator="beginsWith" text="Partial">
      <formula>LEFT(E34,LEN("Partial"))="Partial"</formula>
    </cfRule>
    <cfRule type="beginsWith" dxfId="905" priority="1003" stopIfTrue="1" operator="beginsWith" text="Missing">
      <formula>LEFT(E34,LEN("Missing"))="Missing"</formula>
    </cfRule>
    <cfRule type="beginsWith" dxfId="904" priority="1004" stopIfTrue="1" operator="beginsWith" text="Untested">
      <formula>LEFT(E34,LEN("Untested"))="Untested"</formula>
    </cfRule>
    <cfRule type="notContainsBlanks" dxfId="903" priority="1005" stopIfTrue="1">
      <formula>LEN(TRIM(E34))&gt;0</formula>
    </cfRule>
  </conditionalFormatting>
  <conditionalFormatting sqref="E36">
    <cfRule type="beginsWith" dxfId="902" priority="974" stopIfTrue="1" operator="beginsWith" text="Not Applicable">
      <formula>LEFT(E36,LEN("Not Applicable"))="Not Applicable"</formula>
    </cfRule>
    <cfRule type="beginsWith" dxfId="901" priority="975" stopIfTrue="1" operator="beginsWith" text="Waived">
      <formula>LEFT(E36,LEN("Waived"))="Waived"</formula>
    </cfRule>
    <cfRule type="beginsWith" dxfId="900" priority="976" stopIfTrue="1" operator="beginsWith" text="Pre-Passed">
      <formula>LEFT(E36,LEN("Pre-Passed"))="Pre-Passed"</formula>
    </cfRule>
    <cfRule type="beginsWith" dxfId="899" priority="977" stopIfTrue="1" operator="beginsWith" text="Completed">
      <formula>LEFT(E36,LEN("Completed"))="Completed"</formula>
    </cfRule>
    <cfRule type="beginsWith" dxfId="898" priority="978" stopIfTrue="1" operator="beginsWith" text="Partial">
      <formula>LEFT(E36,LEN("Partial"))="Partial"</formula>
    </cfRule>
    <cfRule type="beginsWith" dxfId="897" priority="979" stopIfTrue="1" operator="beginsWith" text="Missing">
      <formula>LEFT(E36,LEN("Missing"))="Missing"</formula>
    </cfRule>
    <cfRule type="beginsWith" dxfId="896" priority="980" stopIfTrue="1" operator="beginsWith" text="Untested">
      <formula>LEFT(E36,LEN("Untested"))="Untested"</formula>
    </cfRule>
    <cfRule type="notContainsBlanks" dxfId="895" priority="981" stopIfTrue="1">
      <formula>LEN(TRIM(E36))&gt;0</formula>
    </cfRule>
  </conditionalFormatting>
  <conditionalFormatting sqref="F36">
    <cfRule type="beginsWith" dxfId="894" priority="966" stopIfTrue="1" operator="beginsWith" text="Not Applicable">
      <formula>LEFT(F36,LEN("Not Applicable"))="Not Applicable"</formula>
    </cfRule>
    <cfRule type="beginsWith" dxfId="893" priority="967" stopIfTrue="1" operator="beginsWith" text="Waived">
      <formula>LEFT(F36,LEN("Waived"))="Waived"</formula>
    </cfRule>
    <cfRule type="beginsWith" dxfId="892" priority="968" stopIfTrue="1" operator="beginsWith" text="Pre-Passed">
      <formula>LEFT(F36,LEN("Pre-Passed"))="Pre-Passed"</formula>
    </cfRule>
    <cfRule type="beginsWith" dxfId="891" priority="969" stopIfTrue="1" operator="beginsWith" text="Completed">
      <formula>LEFT(F36,LEN("Completed"))="Completed"</formula>
    </cfRule>
    <cfRule type="beginsWith" dxfId="890" priority="970" stopIfTrue="1" operator="beginsWith" text="Partial">
      <formula>LEFT(F36,LEN("Partial"))="Partial"</formula>
    </cfRule>
    <cfRule type="beginsWith" dxfId="889" priority="971" stopIfTrue="1" operator="beginsWith" text="Missing">
      <formula>LEFT(F36,LEN("Missing"))="Missing"</formula>
    </cfRule>
    <cfRule type="beginsWith" dxfId="888" priority="972" stopIfTrue="1" operator="beginsWith" text="Untested">
      <formula>LEFT(F36,LEN("Untested"))="Untested"</formula>
    </cfRule>
    <cfRule type="notContainsBlanks" dxfId="887" priority="973" stopIfTrue="1">
      <formula>LEN(TRIM(F36))&gt;0</formula>
    </cfRule>
  </conditionalFormatting>
  <conditionalFormatting sqref="E37:F37">
    <cfRule type="beginsWith" dxfId="886" priority="958" stopIfTrue="1" operator="beginsWith" text="Not Applicable">
      <formula>LEFT(E37,LEN("Not Applicable"))="Not Applicable"</formula>
    </cfRule>
    <cfRule type="beginsWith" dxfId="885" priority="959" stopIfTrue="1" operator="beginsWith" text="Waived">
      <formula>LEFT(E37,LEN("Waived"))="Waived"</formula>
    </cfRule>
    <cfRule type="beginsWith" dxfId="884" priority="960" stopIfTrue="1" operator="beginsWith" text="Pre-Passed">
      <formula>LEFT(E37,LEN("Pre-Passed"))="Pre-Passed"</formula>
    </cfRule>
    <cfRule type="beginsWith" dxfId="883" priority="961" stopIfTrue="1" operator="beginsWith" text="Completed">
      <formula>LEFT(E37,LEN("Completed"))="Completed"</formula>
    </cfRule>
    <cfRule type="beginsWith" dxfId="882" priority="962" stopIfTrue="1" operator="beginsWith" text="Partial">
      <formula>LEFT(E37,LEN("Partial"))="Partial"</formula>
    </cfRule>
    <cfRule type="beginsWith" dxfId="881" priority="963" stopIfTrue="1" operator="beginsWith" text="Missing">
      <formula>LEFT(E37,LEN("Missing"))="Missing"</formula>
    </cfRule>
    <cfRule type="beginsWith" dxfId="880" priority="964" stopIfTrue="1" operator="beginsWith" text="Untested">
      <formula>LEFT(E37,LEN("Untested"))="Untested"</formula>
    </cfRule>
    <cfRule type="notContainsBlanks" dxfId="879" priority="965" stopIfTrue="1">
      <formula>LEN(TRIM(E37))&gt;0</formula>
    </cfRule>
  </conditionalFormatting>
  <conditionalFormatting sqref="E38:F38">
    <cfRule type="beginsWith" dxfId="878" priority="950" stopIfTrue="1" operator="beginsWith" text="Not Applicable">
      <formula>LEFT(E38,LEN("Not Applicable"))="Not Applicable"</formula>
    </cfRule>
    <cfRule type="beginsWith" dxfId="877" priority="951" stopIfTrue="1" operator="beginsWith" text="Waived">
      <formula>LEFT(E38,LEN("Waived"))="Waived"</formula>
    </cfRule>
    <cfRule type="beginsWith" dxfId="876" priority="952" stopIfTrue="1" operator="beginsWith" text="Pre-Passed">
      <formula>LEFT(E38,LEN("Pre-Passed"))="Pre-Passed"</formula>
    </cfRule>
    <cfRule type="beginsWith" dxfId="875" priority="953" stopIfTrue="1" operator="beginsWith" text="Completed">
      <formula>LEFT(E38,LEN("Completed"))="Completed"</formula>
    </cfRule>
    <cfRule type="beginsWith" dxfId="874" priority="954" stopIfTrue="1" operator="beginsWith" text="Partial">
      <formula>LEFT(E38,LEN("Partial"))="Partial"</formula>
    </cfRule>
    <cfRule type="beginsWith" dxfId="873" priority="955" stopIfTrue="1" operator="beginsWith" text="Missing">
      <formula>LEFT(E38,LEN("Missing"))="Missing"</formula>
    </cfRule>
    <cfRule type="beginsWith" dxfId="872" priority="956" stopIfTrue="1" operator="beginsWith" text="Untested">
      <formula>LEFT(E38,LEN("Untested"))="Untested"</formula>
    </cfRule>
    <cfRule type="notContainsBlanks" dxfId="871" priority="957" stopIfTrue="1">
      <formula>LEN(TRIM(E38))&gt;0</formula>
    </cfRule>
  </conditionalFormatting>
  <conditionalFormatting sqref="E38:F38">
    <cfRule type="beginsWith" dxfId="870" priority="942" stopIfTrue="1" operator="beginsWith" text="Not Applicable">
      <formula>LEFT(E38,LEN("Not Applicable"))="Not Applicable"</formula>
    </cfRule>
    <cfRule type="beginsWith" dxfId="869" priority="943" stopIfTrue="1" operator="beginsWith" text="Waived">
      <formula>LEFT(E38,LEN("Waived"))="Waived"</formula>
    </cfRule>
    <cfRule type="beginsWith" dxfId="868" priority="944" stopIfTrue="1" operator="beginsWith" text="Pre-Passed">
      <formula>LEFT(E38,LEN("Pre-Passed"))="Pre-Passed"</formula>
    </cfRule>
    <cfRule type="beginsWith" dxfId="867" priority="945" stopIfTrue="1" operator="beginsWith" text="Completed">
      <formula>LEFT(E38,LEN("Completed"))="Completed"</formula>
    </cfRule>
    <cfRule type="beginsWith" dxfId="866" priority="946" stopIfTrue="1" operator="beginsWith" text="Partial">
      <formula>LEFT(E38,LEN("Partial"))="Partial"</formula>
    </cfRule>
    <cfRule type="beginsWith" dxfId="865" priority="947" stopIfTrue="1" operator="beginsWith" text="Missing">
      <formula>LEFT(E38,LEN("Missing"))="Missing"</formula>
    </cfRule>
    <cfRule type="beginsWith" dxfId="864" priority="948" stopIfTrue="1" operator="beginsWith" text="Untested">
      <formula>LEFT(E38,LEN("Untested"))="Untested"</formula>
    </cfRule>
    <cfRule type="notContainsBlanks" dxfId="863" priority="949" stopIfTrue="1">
      <formula>LEN(TRIM(E38))&gt;0</formula>
    </cfRule>
  </conditionalFormatting>
  <conditionalFormatting sqref="E37:F38">
    <cfRule type="beginsWith" dxfId="862" priority="934" stopIfTrue="1" operator="beginsWith" text="Not Applicable">
      <formula>LEFT(E37,LEN("Not Applicable"))="Not Applicable"</formula>
    </cfRule>
    <cfRule type="beginsWith" dxfId="861" priority="935" stopIfTrue="1" operator="beginsWith" text="Waived">
      <formula>LEFT(E37,LEN("Waived"))="Waived"</formula>
    </cfRule>
    <cfRule type="beginsWith" dxfId="860" priority="936" stopIfTrue="1" operator="beginsWith" text="Pre-Passed">
      <formula>LEFT(E37,LEN("Pre-Passed"))="Pre-Passed"</formula>
    </cfRule>
    <cfRule type="beginsWith" dxfId="859" priority="937" stopIfTrue="1" operator="beginsWith" text="Completed">
      <formula>LEFT(E37,LEN("Completed"))="Completed"</formula>
    </cfRule>
    <cfRule type="beginsWith" dxfId="858" priority="938" stopIfTrue="1" operator="beginsWith" text="Partial">
      <formula>LEFT(E37,LEN("Partial"))="Partial"</formula>
    </cfRule>
    <cfRule type="beginsWith" dxfId="857" priority="939" stopIfTrue="1" operator="beginsWith" text="Missing">
      <formula>LEFT(E37,LEN("Missing"))="Missing"</formula>
    </cfRule>
    <cfRule type="beginsWith" dxfId="856" priority="940" stopIfTrue="1" operator="beginsWith" text="Untested">
      <formula>LEFT(E37,LEN("Untested"))="Untested"</formula>
    </cfRule>
    <cfRule type="notContainsBlanks" dxfId="855" priority="941" stopIfTrue="1">
      <formula>LEN(TRIM(E37))&gt;0</formula>
    </cfRule>
  </conditionalFormatting>
  <conditionalFormatting sqref="E37:F38">
    <cfRule type="beginsWith" dxfId="854" priority="926" stopIfTrue="1" operator="beginsWith" text="Not Applicable">
      <formula>LEFT(E37,LEN("Not Applicable"))="Not Applicable"</formula>
    </cfRule>
    <cfRule type="beginsWith" dxfId="853" priority="927" stopIfTrue="1" operator="beginsWith" text="Waived">
      <formula>LEFT(E37,LEN("Waived"))="Waived"</formula>
    </cfRule>
    <cfRule type="beginsWith" dxfId="852" priority="928" stopIfTrue="1" operator="beginsWith" text="Pre-Passed">
      <formula>LEFT(E37,LEN("Pre-Passed"))="Pre-Passed"</formula>
    </cfRule>
    <cfRule type="beginsWith" dxfId="851" priority="929" stopIfTrue="1" operator="beginsWith" text="Completed">
      <formula>LEFT(E37,LEN("Completed"))="Completed"</formula>
    </cfRule>
    <cfRule type="beginsWith" dxfId="850" priority="930" stopIfTrue="1" operator="beginsWith" text="Partial">
      <formula>LEFT(E37,LEN("Partial"))="Partial"</formula>
    </cfRule>
    <cfRule type="beginsWith" dxfId="849" priority="931" stopIfTrue="1" operator="beginsWith" text="Missing">
      <formula>LEFT(E37,LEN("Missing"))="Missing"</formula>
    </cfRule>
    <cfRule type="beginsWith" dxfId="848" priority="932" stopIfTrue="1" operator="beginsWith" text="Untested">
      <formula>LEFT(E37,LEN("Untested"))="Untested"</formula>
    </cfRule>
    <cfRule type="notContainsBlanks" dxfId="847" priority="933" stopIfTrue="1">
      <formula>LEN(TRIM(E37))&gt;0</formula>
    </cfRule>
  </conditionalFormatting>
  <conditionalFormatting sqref="E38">
    <cfRule type="beginsWith" dxfId="846" priority="918" stopIfTrue="1" operator="beginsWith" text="Not Applicable">
      <formula>LEFT(E38,LEN("Not Applicable"))="Not Applicable"</formula>
    </cfRule>
    <cfRule type="beginsWith" dxfId="845" priority="919" stopIfTrue="1" operator="beginsWith" text="Waived">
      <formula>LEFT(E38,LEN("Waived"))="Waived"</formula>
    </cfRule>
    <cfRule type="beginsWith" dxfId="844" priority="920" stopIfTrue="1" operator="beginsWith" text="Pre-Passed">
      <formula>LEFT(E38,LEN("Pre-Passed"))="Pre-Passed"</formula>
    </cfRule>
    <cfRule type="beginsWith" dxfId="843" priority="921" stopIfTrue="1" operator="beginsWith" text="Completed">
      <formula>LEFT(E38,LEN("Completed"))="Completed"</formula>
    </cfRule>
    <cfRule type="beginsWith" dxfId="842" priority="922" stopIfTrue="1" operator="beginsWith" text="Partial">
      <formula>LEFT(E38,LEN("Partial"))="Partial"</formula>
    </cfRule>
    <cfRule type="beginsWith" dxfId="841" priority="923" stopIfTrue="1" operator="beginsWith" text="Missing">
      <formula>LEFT(E38,LEN("Missing"))="Missing"</formula>
    </cfRule>
    <cfRule type="beginsWith" dxfId="840" priority="924" stopIfTrue="1" operator="beginsWith" text="Untested">
      <formula>LEFT(E38,LEN("Untested"))="Untested"</formula>
    </cfRule>
    <cfRule type="notContainsBlanks" dxfId="839" priority="925" stopIfTrue="1">
      <formula>LEN(TRIM(E38))&gt;0</formula>
    </cfRule>
  </conditionalFormatting>
  <conditionalFormatting sqref="F38">
    <cfRule type="beginsWith" dxfId="838" priority="910" stopIfTrue="1" operator="beginsWith" text="Not Applicable">
      <formula>LEFT(F38,LEN("Not Applicable"))="Not Applicable"</formula>
    </cfRule>
    <cfRule type="beginsWith" dxfId="837" priority="911" stopIfTrue="1" operator="beginsWith" text="Waived">
      <formula>LEFT(F38,LEN("Waived"))="Waived"</formula>
    </cfRule>
    <cfRule type="beginsWith" dxfId="836" priority="912" stopIfTrue="1" operator="beginsWith" text="Pre-Passed">
      <formula>LEFT(F38,LEN("Pre-Passed"))="Pre-Passed"</formula>
    </cfRule>
    <cfRule type="beginsWith" dxfId="835" priority="913" stopIfTrue="1" operator="beginsWith" text="Completed">
      <formula>LEFT(F38,LEN("Completed"))="Completed"</formula>
    </cfRule>
    <cfRule type="beginsWith" dxfId="834" priority="914" stopIfTrue="1" operator="beginsWith" text="Partial">
      <formula>LEFT(F38,LEN("Partial"))="Partial"</formula>
    </cfRule>
    <cfRule type="beginsWith" dxfId="833" priority="915" stopIfTrue="1" operator="beginsWith" text="Missing">
      <formula>LEFT(F38,LEN("Missing"))="Missing"</formula>
    </cfRule>
    <cfRule type="beginsWith" dxfId="832" priority="916" stopIfTrue="1" operator="beginsWith" text="Untested">
      <formula>LEFT(F38,LEN("Untested"))="Untested"</formula>
    </cfRule>
    <cfRule type="notContainsBlanks" dxfId="831" priority="917" stopIfTrue="1">
      <formula>LEN(TRIM(F38))&gt;0</formula>
    </cfRule>
  </conditionalFormatting>
  <conditionalFormatting sqref="E45:F45">
    <cfRule type="beginsWith" dxfId="830" priority="902" stopIfTrue="1" operator="beginsWith" text="Not Applicable">
      <formula>LEFT(E45,LEN("Not Applicable"))="Not Applicable"</formula>
    </cfRule>
    <cfRule type="beginsWith" dxfId="829" priority="903" stopIfTrue="1" operator="beginsWith" text="Waived">
      <formula>LEFT(E45,LEN("Waived"))="Waived"</formula>
    </cfRule>
    <cfRule type="beginsWith" dxfId="828" priority="904" stopIfTrue="1" operator="beginsWith" text="Pre-Passed">
      <formula>LEFT(E45,LEN("Pre-Passed"))="Pre-Passed"</formula>
    </cfRule>
    <cfRule type="beginsWith" dxfId="827" priority="905" stopIfTrue="1" operator="beginsWith" text="Completed">
      <formula>LEFT(E45,LEN("Completed"))="Completed"</formula>
    </cfRule>
    <cfRule type="beginsWith" dxfId="826" priority="906" stopIfTrue="1" operator="beginsWith" text="Partial">
      <formula>LEFT(E45,LEN("Partial"))="Partial"</formula>
    </cfRule>
    <cfRule type="beginsWith" dxfId="825" priority="907" stopIfTrue="1" operator="beginsWith" text="Missing">
      <formula>LEFT(E45,LEN("Missing"))="Missing"</formula>
    </cfRule>
    <cfRule type="beginsWith" dxfId="824" priority="908" stopIfTrue="1" operator="beginsWith" text="Untested">
      <formula>LEFT(E45,LEN("Untested"))="Untested"</formula>
    </cfRule>
    <cfRule type="notContainsBlanks" dxfId="823" priority="909" stopIfTrue="1">
      <formula>LEN(TRIM(E45))&gt;0</formula>
    </cfRule>
  </conditionalFormatting>
  <conditionalFormatting sqref="E45:F45">
    <cfRule type="beginsWith" dxfId="822" priority="878" stopIfTrue="1" operator="beginsWith" text="Not Applicable">
      <formula>LEFT(E45,LEN("Not Applicable"))="Not Applicable"</formula>
    </cfRule>
    <cfRule type="beginsWith" dxfId="821" priority="879" stopIfTrue="1" operator="beginsWith" text="Waived">
      <formula>LEFT(E45,LEN("Waived"))="Waived"</formula>
    </cfRule>
    <cfRule type="beginsWith" dxfId="820" priority="880" stopIfTrue="1" operator="beginsWith" text="Pre-Passed">
      <formula>LEFT(E45,LEN("Pre-Passed"))="Pre-Passed"</formula>
    </cfRule>
    <cfRule type="beginsWith" dxfId="819" priority="881" stopIfTrue="1" operator="beginsWith" text="Completed">
      <formula>LEFT(E45,LEN("Completed"))="Completed"</formula>
    </cfRule>
    <cfRule type="beginsWith" dxfId="818" priority="882" stopIfTrue="1" operator="beginsWith" text="Partial">
      <formula>LEFT(E45,LEN("Partial"))="Partial"</formula>
    </cfRule>
    <cfRule type="beginsWith" dxfId="817" priority="883" stopIfTrue="1" operator="beginsWith" text="Missing">
      <formula>LEFT(E45,LEN("Missing"))="Missing"</formula>
    </cfRule>
    <cfRule type="beginsWith" dxfId="816" priority="884" stopIfTrue="1" operator="beginsWith" text="Untested">
      <formula>LEFT(E45,LEN("Untested"))="Untested"</formula>
    </cfRule>
    <cfRule type="notContainsBlanks" dxfId="815" priority="885" stopIfTrue="1">
      <formula>LEN(TRIM(E45))&gt;0</formula>
    </cfRule>
  </conditionalFormatting>
  <conditionalFormatting sqref="E18:F18">
    <cfRule type="beginsWith" dxfId="814" priority="822" stopIfTrue="1" operator="beginsWith" text="Not Applicable">
      <formula>LEFT(E18,LEN("Not Applicable"))="Not Applicable"</formula>
    </cfRule>
    <cfRule type="beginsWith" dxfId="813" priority="823" stopIfTrue="1" operator="beginsWith" text="Waived">
      <formula>LEFT(E18,LEN("Waived"))="Waived"</formula>
    </cfRule>
    <cfRule type="beginsWith" dxfId="812" priority="824" stopIfTrue="1" operator="beginsWith" text="Pre-Passed">
      <formula>LEFT(E18,LEN("Pre-Passed"))="Pre-Passed"</formula>
    </cfRule>
    <cfRule type="beginsWith" dxfId="811" priority="825" stopIfTrue="1" operator="beginsWith" text="Completed">
      <formula>LEFT(E18,LEN("Completed"))="Completed"</formula>
    </cfRule>
    <cfRule type="beginsWith" dxfId="810" priority="826" stopIfTrue="1" operator="beginsWith" text="Partial">
      <formula>LEFT(E18,LEN("Partial"))="Partial"</formula>
    </cfRule>
    <cfRule type="beginsWith" dxfId="809" priority="827" stopIfTrue="1" operator="beginsWith" text="Missing">
      <formula>LEFT(E18,LEN("Missing"))="Missing"</formula>
    </cfRule>
    <cfRule type="beginsWith" dxfId="808" priority="828" stopIfTrue="1" operator="beginsWith" text="Untested">
      <formula>LEFT(E18,LEN("Untested"))="Untested"</formula>
    </cfRule>
    <cfRule type="notContainsBlanks" dxfId="807" priority="829" stopIfTrue="1">
      <formula>LEN(TRIM(E18))&gt;0</formula>
    </cfRule>
  </conditionalFormatting>
  <conditionalFormatting sqref="E18">
    <cfRule type="beginsWith" dxfId="806" priority="814" stopIfTrue="1" operator="beginsWith" text="Not Applicable">
      <formula>LEFT(E18,LEN("Not Applicable"))="Not Applicable"</formula>
    </cfRule>
    <cfRule type="beginsWith" dxfId="805" priority="815" stopIfTrue="1" operator="beginsWith" text="Waived">
      <formula>LEFT(E18,LEN("Waived"))="Waived"</formula>
    </cfRule>
    <cfRule type="beginsWith" dxfId="804" priority="816" stopIfTrue="1" operator="beginsWith" text="Pre-Passed">
      <formula>LEFT(E18,LEN("Pre-Passed"))="Pre-Passed"</formula>
    </cfRule>
    <cfRule type="beginsWith" dxfId="803" priority="817" stopIfTrue="1" operator="beginsWith" text="Completed">
      <formula>LEFT(E18,LEN("Completed"))="Completed"</formula>
    </cfRule>
    <cfRule type="beginsWith" dxfId="802" priority="818" stopIfTrue="1" operator="beginsWith" text="Partial">
      <formula>LEFT(E18,LEN("Partial"))="Partial"</formula>
    </cfRule>
    <cfRule type="beginsWith" dxfId="801" priority="819" stopIfTrue="1" operator="beginsWith" text="Missing">
      <formula>LEFT(E18,LEN("Missing"))="Missing"</formula>
    </cfRule>
    <cfRule type="beginsWith" dxfId="800" priority="820" stopIfTrue="1" operator="beginsWith" text="Untested">
      <formula>LEFT(E18,LEN("Untested"))="Untested"</formula>
    </cfRule>
    <cfRule type="notContainsBlanks" dxfId="799" priority="821" stopIfTrue="1">
      <formula>LEN(TRIM(E18))&gt;0</formula>
    </cfRule>
  </conditionalFormatting>
  <conditionalFormatting sqref="F18">
    <cfRule type="beginsWith" dxfId="798" priority="806" stopIfTrue="1" operator="beginsWith" text="Not Applicable">
      <formula>LEFT(F18,LEN("Not Applicable"))="Not Applicable"</formula>
    </cfRule>
    <cfRule type="beginsWith" dxfId="797" priority="807" stopIfTrue="1" operator="beginsWith" text="Waived">
      <formula>LEFT(F18,LEN("Waived"))="Waived"</formula>
    </cfRule>
    <cfRule type="beginsWith" dxfId="796" priority="808" stopIfTrue="1" operator="beginsWith" text="Pre-Passed">
      <formula>LEFT(F18,LEN("Pre-Passed"))="Pre-Passed"</formula>
    </cfRule>
    <cfRule type="beginsWith" dxfId="795" priority="809" stopIfTrue="1" operator="beginsWith" text="Completed">
      <formula>LEFT(F18,LEN("Completed"))="Completed"</formula>
    </cfRule>
    <cfRule type="beginsWith" dxfId="794" priority="810" stopIfTrue="1" operator="beginsWith" text="Partial">
      <formula>LEFT(F18,LEN("Partial"))="Partial"</formula>
    </cfRule>
    <cfRule type="beginsWith" dxfId="793" priority="811" stopIfTrue="1" operator="beginsWith" text="Missing">
      <formula>LEFT(F18,LEN("Missing"))="Missing"</formula>
    </cfRule>
    <cfRule type="beginsWith" dxfId="792" priority="812" stopIfTrue="1" operator="beginsWith" text="Untested">
      <formula>LEFT(F18,LEN("Untested"))="Untested"</formula>
    </cfRule>
    <cfRule type="notContainsBlanks" dxfId="791" priority="813" stopIfTrue="1">
      <formula>LEN(TRIM(F18))&gt;0</formula>
    </cfRule>
  </conditionalFormatting>
  <conditionalFormatting sqref="E18">
    <cfRule type="beginsWith" dxfId="790" priority="798" stopIfTrue="1" operator="beginsWith" text="Not Applicable">
      <formula>LEFT(E18,LEN("Not Applicable"))="Not Applicable"</formula>
    </cfRule>
    <cfRule type="beginsWith" dxfId="789" priority="799" stopIfTrue="1" operator="beginsWith" text="Waived">
      <formula>LEFT(E18,LEN("Waived"))="Waived"</formula>
    </cfRule>
    <cfRule type="beginsWith" dxfId="788" priority="800" stopIfTrue="1" operator="beginsWith" text="Pre-Passed">
      <formula>LEFT(E18,LEN("Pre-Passed"))="Pre-Passed"</formula>
    </cfRule>
    <cfRule type="beginsWith" dxfId="787" priority="801" stopIfTrue="1" operator="beginsWith" text="Completed">
      <formula>LEFT(E18,LEN("Completed"))="Completed"</formula>
    </cfRule>
    <cfRule type="beginsWith" dxfId="786" priority="802" stopIfTrue="1" operator="beginsWith" text="Partial">
      <formula>LEFT(E18,LEN("Partial"))="Partial"</formula>
    </cfRule>
    <cfRule type="beginsWith" dxfId="785" priority="803" stopIfTrue="1" operator="beginsWith" text="Missing">
      <formula>LEFT(E18,LEN("Missing"))="Missing"</formula>
    </cfRule>
    <cfRule type="beginsWith" dxfId="784" priority="804" stopIfTrue="1" operator="beginsWith" text="Untested">
      <formula>LEFT(E18,LEN("Untested"))="Untested"</formula>
    </cfRule>
    <cfRule type="notContainsBlanks" dxfId="783" priority="805" stopIfTrue="1">
      <formula>LEN(TRIM(E18))&gt;0</formula>
    </cfRule>
  </conditionalFormatting>
  <conditionalFormatting sqref="F18">
    <cfRule type="beginsWith" dxfId="782" priority="790" stopIfTrue="1" operator="beginsWith" text="Not Applicable">
      <formula>LEFT(F18,LEN("Not Applicable"))="Not Applicable"</formula>
    </cfRule>
    <cfRule type="beginsWith" dxfId="781" priority="791" stopIfTrue="1" operator="beginsWith" text="Waived">
      <formula>LEFT(F18,LEN("Waived"))="Waived"</formula>
    </cfRule>
    <cfRule type="beginsWith" dxfId="780" priority="792" stopIfTrue="1" operator="beginsWith" text="Pre-Passed">
      <formula>LEFT(F18,LEN("Pre-Passed"))="Pre-Passed"</formula>
    </cfRule>
    <cfRule type="beginsWith" dxfId="779" priority="793" stopIfTrue="1" operator="beginsWith" text="Completed">
      <formula>LEFT(F18,LEN("Completed"))="Completed"</formula>
    </cfRule>
    <cfRule type="beginsWith" dxfId="778" priority="794" stopIfTrue="1" operator="beginsWith" text="Partial">
      <formula>LEFT(F18,LEN("Partial"))="Partial"</formula>
    </cfRule>
    <cfRule type="beginsWith" dxfId="777" priority="795" stopIfTrue="1" operator="beginsWith" text="Missing">
      <formula>LEFT(F18,LEN("Missing"))="Missing"</formula>
    </cfRule>
    <cfRule type="beginsWith" dxfId="776" priority="796" stopIfTrue="1" operator="beginsWith" text="Untested">
      <formula>LEFT(F18,LEN("Untested"))="Untested"</formula>
    </cfRule>
    <cfRule type="notContainsBlanks" dxfId="775" priority="797" stopIfTrue="1">
      <formula>LEN(TRIM(F18))&gt;0</formula>
    </cfRule>
  </conditionalFormatting>
  <conditionalFormatting sqref="E18:F18">
    <cfRule type="beginsWith" dxfId="774" priority="782" stopIfTrue="1" operator="beginsWith" text="Not Applicable">
      <formula>LEFT(E18,LEN("Not Applicable"))="Not Applicable"</formula>
    </cfRule>
    <cfRule type="beginsWith" dxfId="773" priority="783" stopIfTrue="1" operator="beginsWith" text="Waived">
      <formula>LEFT(E18,LEN("Waived"))="Waived"</formula>
    </cfRule>
    <cfRule type="beginsWith" dxfId="772" priority="784" stopIfTrue="1" operator="beginsWith" text="Pre-Passed">
      <formula>LEFT(E18,LEN("Pre-Passed"))="Pre-Passed"</formula>
    </cfRule>
    <cfRule type="beginsWith" dxfId="771" priority="785" stopIfTrue="1" operator="beginsWith" text="Completed">
      <formula>LEFT(E18,LEN("Completed"))="Completed"</formula>
    </cfRule>
    <cfRule type="beginsWith" dxfId="770" priority="786" stopIfTrue="1" operator="beginsWith" text="Partial">
      <formula>LEFT(E18,LEN("Partial"))="Partial"</formula>
    </cfRule>
    <cfRule type="beginsWith" dxfId="769" priority="787" stopIfTrue="1" operator="beginsWith" text="Missing">
      <formula>LEFT(E18,LEN("Missing"))="Missing"</formula>
    </cfRule>
    <cfRule type="beginsWith" dxfId="768" priority="788" stopIfTrue="1" operator="beginsWith" text="Untested">
      <formula>LEFT(E18,LEN("Untested"))="Untested"</formula>
    </cfRule>
    <cfRule type="notContainsBlanks" dxfId="767" priority="789" stopIfTrue="1">
      <formula>LEN(TRIM(E18))&gt;0</formula>
    </cfRule>
  </conditionalFormatting>
  <conditionalFormatting sqref="A20">
    <cfRule type="beginsWith" dxfId="766" priority="768" stopIfTrue="1" operator="beginsWith" text="Exceptional">
      <formula>LEFT(A20,LEN("Exceptional"))="Exceptional"</formula>
    </cfRule>
    <cfRule type="beginsWith" dxfId="765" priority="769" stopIfTrue="1" operator="beginsWith" text="Professional">
      <formula>LEFT(A20,LEN("Professional"))="Professional"</formula>
    </cfRule>
    <cfRule type="beginsWith" dxfId="764" priority="770" stopIfTrue="1" operator="beginsWith" text="Advanced">
      <formula>LEFT(A20,LEN("Advanced"))="Advanced"</formula>
    </cfRule>
    <cfRule type="beginsWith" dxfId="763" priority="771" stopIfTrue="1" operator="beginsWith" text="Intermediate">
      <formula>LEFT(A20,LEN("Intermediate"))="Intermediate"</formula>
    </cfRule>
    <cfRule type="beginsWith" dxfId="762" priority="772" stopIfTrue="1" operator="beginsWith" text="Basic">
      <formula>LEFT(A20,LEN("Basic"))="Basic"</formula>
    </cfRule>
    <cfRule type="beginsWith" dxfId="761" priority="773" stopIfTrue="1" operator="beginsWith" text="Required">
      <formula>LEFT(A20,LEN("Required"))="Required"</formula>
    </cfRule>
    <cfRule type="notContainsBlanks" dxfId="760" priority="774" stopIfTrue="1">
      <formula>LEN(TRIM(A20))&gt;0</formula>
    </cfRule>
  </conditionalFormatting>
  <conditionalFormatting sqref="A19">
    <cfRule type="beginsWith" dxfId="759" priority="775" stopIfTrue="1" operator="beginsWith" text="Exceptional">
      <formula>LEFT(A19,LEN("Exceptional"))="Exceptional"</formula>
    </cfRule>
    <cfRule type="beginsWith" dxfId="758" priority="776" stopIfTrue="1" operator="beginsWith" text="Professional">
      <formula>LEFT(A19,LEN("Professional"))="Professional"</formula>
    </cfRule>
    <cfRule type="beginsWith" dxfId="757" priority="777" stopIfTrue="1" operator="beginsWith" text="Advanced">
      <formula>LEFT(A19,LEN("Advanced"))="Advanced"</formula>
    </cfRule>
    <cfRule type="beginsWith" dxfId="756" priority="778" stopIfTrue="1" operator="beginsWith" text="Intermediate">
      <formula>LEFT(A19,LEN("Intermediate"))="Intermediate"</formula>
    </cfRule>
    <cfRule type="beginsWith" dxfId="755" priority="779" stopIfTrue="1" operator="beginsWith" text="Basic">
      <formula>LEFT(A19,LEN("Basic"))="Basic"</formula>
    </cfRule>
    <cfRule type="beginsWith" dxfId="754" priority="780" stopIfTrue="1" operator="beginsWith" text="Required">
      <formula>LEFT(A19,LEN("Required"))="Required"</formula>
    </cfRule>
    <cfRule type="notContainsBlanks" dxfId="753" priority="781" stopIfTrue="1">
      <formula>LEN(TRIM(A19))&gt;0</formula>
    </cfRule>
  </conditionalFormatting>
  <conditionalFormatting sqref="E69:F70 E91:F92">
    <cfRule type="beginsWith" dxfId="752" priority="746" stopIfTrue="1" operator="beginsWith" text="Not Applicable">
      <formula>LEFT(E69,LEN("Not Applicable"))="Not Applicable"</formula>
    </cfRule>
    <cfRule type="beginsWith" dxfId="751" priority="747" stopIfTrue="1" operator="beginsWith" text="Waived">
      <formula>LEFT(E69,LEN("Waived"))="Waived"</formula>
    </cfRule>
    <cfRule type="beginsWith" dxfId="750" priority="748" stopIfTrue="1" operator="beginsWith" text="Pre-Passed">
      <formula>LEFT(E69,LEN("Pre-Passed"))="Pre-Passed"</formula>
    </cfRule>
    <cfRule type="beginsWith" dxfId="749" priority="749" stopIfTrue="1" operator="beginsWith" text="Completed">
      <formula>LEFT(E69,LEN("Completed"))="Completed"</formula>
    </cfRule>
    <cfRule type="beginsWith" dxfId="748" priority="750" stopIfTrue="1" operator="beginsWith" text="Partial">
      <formula>LEFT(E69,LEN("Partial"))="Partial"</formula>
    </cfRule>
    <cfRule type="beginsWith" dxfId="747" priority="751" stopIfTrue="1" operator="beginsWith" text="Missing">
      <formula>LEFT(E69,LEN("Missing"))="Missing"</formula>
    </cfRule>
    <cfRule type="beginsWith" dxfId="746" priority="752" stopIfTrue="1" operator="beginsWith" text="Untested">
      <formula>LEFT(E69,LEN("Untested"))="Untested"</formula>
    </cfRule>
    <cfRule type="notContainsBlanks" dxfId="745" priority="753" stopIfTrue="1">
      <formula>LEN(TRIM(E69))&gt;0</formula>
    </cfRule>
  </conditionalFormatting>
  <conditionalFormatting sqref="E58:F58">
    <cfRule type="beginsWith" dxfId="744" priority="634" stopIfTrue="1" operator="beginsWith" text="Not Applicable">
      <formula>LEFT(E58,LEN("Not Applicable"))="Not Applicable"</formula>
    </cfRule>
    <cfRule type="beginsWith" dxfId="743" priority="635" stopIfTrue="1" operator="beginsWith" text="Waived">
      <formula>LEFT(E58,LEN("Waived"))="Waived"</formula>
    </cfRule>
    <cfRule type="beginsWith" dxfId="742" priority="636" stopIfTrue="1" operator="beginsWith" text="Pre-Passed">
      <formula>LEFT(E58,LEN("Pre-Passed"))="Pre-Passed"</formula>
    </cfRule>
    <cfRule type="beginsWith" dxfId="741" priority="637" stopIfTrue="1" operator="beginsWith" text="Completed">
      <formula>LEFT(E58,LEN("Completed"))="Completed"</formula>
    </cfRule>
    <cfRule type="beginsWith" dxfId="740" priority="638" stopIfTrue="1" operator="beginsWith" text="Partial">
      <formula>LEFT(E58,LEN("Partial"))="Partial"</formula>
    </cfRule>
    <cfRule type="beginsWith" dxfId="739" priority="639" stopIfTrue="1" operator="beginsWith" text="Missing">
      <formula>LEFT(E58,LEN("Missing"))="Missing"</formula>
    </cfRule>
    <cfRule type="beginsWith" dxfId="738" priority="640" stopIfTrue="1" operator="beginsWith" text="Untested">
      <formula>LEFT(E58,LEN("Untested"))="Untested"</formula>
    </cfRule>
    <cfRule type="notContainsBlanks" dxfId="737" priority="641" stopIfTrue="1">
      <formula>LEN(TRIM(E58))&gt;0</formula>
    </cfRule>
  </conditionalFormatting>
  <conditionalFormatting sqref="E66:F68">
    <cfRule type="beginsWith" dxfId="736" priority="738" stopIfTrue="1" operator="beginsWith" text="Not Applicable">
      <formula>LEFT(E66,LEN("Not Applicable"))="Not Applicable"</formula>
    </cfRule>
    <cfRule type="beginsWith" dxfId="735" priority="739" stopIfTrue="1" operator="beginsWith" text="Waived">
      <formula>LEFT(E66,LEN("Waived"))="Waived"</formula>
    </cfRule>
    <cfRule type="beginsWith" dxfId="734" priority="740" stopIfTrue="1" operator="beginsWith" text="Pre-Passed">
      <formula>LEFT(E66,LEN("Pre-Passed"))="Pre-Passed"</formula>
    </cfRule>
    <cfRule type="beginsWith" dxfId="733" priority="741" stopIfTrue="1" operator="beginsWith" text="Completed">
      <formula>LEFT(E66,LEN("Completed"))="Completed"</formula>
    </cfRule>
    <cfRule type="beginsWith" dxfId="732" priority="742" stopIfTrue="1" operator="beginsWith" text="Partial">
      <formula>LEFT(E66,LEN("Partial"))="Partial"</formula>
    </cfRule>
    <cfRule type="beginsWith" dxfId="731" priority="743" stopIfTrue="1" operator="beginsWith" text="Missing">
      <formula>LEFT(E66,LEN("Missing"))="Missing"</formula>
    </cfRule>
    <cfRule type="beginsWith" dxfId="730" priority="744" stopIfTrue="1" operator="beginsWith" text="Untested">
      <formula>LEFT(E66,LEN("Untested"))="Untested"</formula>
    </cfRule>
    <cfRule type="notContainsBlanks" dxfId="729" priority="745" stopIfTrue="1">
      <formula>LEN(TRIM(E66))&gt;0</formula>
    </cfRule>
  </conditionalFormatting>
  <conditionalFormatting sqref="A100">
    <cfRule type="beginsWith" dxfId="728" priority="471" stopIfTrue="1" operator="beginsWith" text="Exceptional">
      <formula>LEFT(A100,LEN("Exceptional"))="Exceptional"</formula>
    </cfRule>
    <cfRule type="beginsWith" dxfId="727" priority="472" stopIfTrue="1" operator="beginsWith" text="Professional">
      <formula>LEFT(A100,LEN("Professional"))="Professional"</formula>
    </cfRule>
    <cfRule type="beginsWith" dxfId="726" priority="473" stopIfTrue="1" operator="beginsWith" text="Advanced">
      <formula>LEFT(A100,LEN("Advanced"))="Advanced"</formula>
    </cfRule>
    <cfRule type="beginsWith" dxfId="725" priority="474" stopIfTrue="1" operator="beginsWith" text="Intermediate">
      <formula>LEFT(A100,LEN("Intermediate"))="Intermediate"</formula>
    </cfRule>
    <cfRule type="beginsWith" dxfId="724" priority="475" stopIfTrue="1" operator="beginsWith" text="Basic">
      <formula>LEFT(A100,LEN("Basic"))="Basic"</formula>
    </cfRule>
    <cfRule type="beginsWith" dxfId="723" priority="476" stopIfTrue="1" operator="beginsWith" text="Required">
      <formula>LEFT(A100,LEN("Required"))="Required"</formula>
    </cfRule>
    <cfRule type="notContainsBlanks" dxfId="722" priority="477" stopIfTrue="1">
      <formula>LEN(TRIM(A100))&gt;0</formula>
    </cfRule>
  </conditionalFormatting>
  <conditionalFormatting sqref="E55:F55">
    <cfRule type="beginsWith" dxfId="721" priority="730" stopIfTrue="1" operator="beginsWith" text="Not Applicable">
      <formula>LEFT(E55,LEN("Not Applicable"))="Not Applicable"</formula>
    </cfRule>
    <cfRule type="beginsWith" dxfId="720" priority="731" stopIfTrue="1" operator="beginsWith" text="Waived">
      <formula>LEFT(E55,LEN("Waived"))="Waived"</formula>
    </cfRule>
    <cfRule type="beginsWith" dxfId="719" priority="732" stopIfTrue="1" operator="beginsWith" text="Pre-Passed">
      <formula>LEFT(E55,LEN("Pre-Passed"))="Pre-Passed"</formula>
    </cfRule>
    <cfRule type="beginsWith" dxfId="718" priority="733" stopIfTrue="1" operator="beginsWith" text="Completed">
      <formula>LEFT(E55,LEN("Completed"))="Completed"</formula>
    </cfRule>
    <cfRule type="beginsWith" dxfId="717" priority="734" stopIfTrue="1" operator="beginsWith" text="Partial">
      <formula>LEFT(E55,LEN("Partial"))="Partial"</formula>
    </cfRule>
    <cfRule type="beginsWith" dxfId="716" priority="735" stopIfTrue="1" operator="beginsWith" text="Missing">
      <formula>LEFT(E55,LEN("Missing"))="Missing"</formula>
    </cfRule>
    <cfRule type="beginsWith" dxfId="715" priority="736" stopIfTrue="1" operator="beginsWith" text="Untested">
      <formula>LEFT(E55,LEN("Untested"))="Untested"</formula>
    </cfRule>
    <cfRule type="notContainsBlanks" dxfId="714" priority="737" stopIfTrue="1">
      <formula>LEN(TRIM(E55))&gt;0</formula>
    </cfRule>
  </conditionalFormatting>
  <conditionalFormatting sqref="E53:F53">
    <cfRule type="beginsWith" dxfId="713" priority="722" stopIfTrue="1" operator="beginsWith" text="Not Applicable">
      <formula>LEFT(E53,LEN("Not Applicable"))="Not Applicable"</formula>
    </cfRule>
    <cfRule type="beginsWith" dxfId="712" priority="723" stopIfTrue="1" operator="beginsWith" text="Waived">
      <formula>LEFT(E53,LEN("Waived"))="Waived"</formula>
    </cfRule>
    <cfRule type="beginsWith" dxfId="711" priority="724" stopIfTrue="1" operator="beginsWith" text="Pre-Passed">
      <formula>LEFT(E53,LEN("Pre-Passed"))="Pre-Passed"</formula>
    </cfRule>
    <cfRule type="beginsWith" dxfId="710" priority="725" stopIfTrue="1" operator="beginsWith" text="Completed">
      <formula>LEFT(E53,LEN("Completed"))="Completed"</formula>
    </cfRule>
    <cfRule type="beginsWith" dxfId="709" priority="726" stopIfTrue="1" operator="beginsWith" text="Partial">
      <formula>LEFT(E53,LEN("Partial"))="Partial"</formula>
    </cfRule>
    <cfRule type="beginsWith" dxfId="708" priority="727" stopIfTrue="1" operator="beginsWith" text="Missing">
      <formula>LEFT(E53,LEN("Missing"))="Missing"</formula>
    </cfRule>
    <cfRule type="beginsWith" dxfId="707" priority="728" stopIfTrue="1" operator="beginsWith" text="Untested">
      <formula>LEFT(E53,LEN("Untested"))="Untested"</formula>
    </cfRule>
    <cfRule type="notContainsBlanks" dxfId="706" priority="729" stopIfTrue="1">
      <formula>LEN(TRIM(E53))&gt;0</formula>
    </cfRule>
  </conditionalFormatting>
  <conditionalFormatting sqref="E56:F56">
    <cfRule type="beginsWith" dxfId="705" priority="714" stopIfTrue="1" operator="beginsWith" text="Not Applicable">
      <formula>LEFT(E56,LEN("Not Applicable"))="Not Applicable"</formula>
    </cfRule>
    <cfRule type="beginsWith" dxfId="704" priority="715" stopIfTrue="1" operator="beginsWith" text="Waived">
      <formula>LEFT(E56,LEN("Waived"))="Waived"</formula>
    </cfRule>
    <cfRule type="beginsWith" dxfId="703" priority="716" stopIfTrue="1" operator="beginsWith" text="Pre-Passed">
      <formula>LEFT(E56,LEN("Pre-Passed"))="Pre-Passed"</formula>
    </cfRule>
    <cfRule type="beginsWith" dxfId="702" priority="717" stopIfTrue="1" operator="beginsWith" text="Completed">
      <formula>LEFT(E56,LEN("Completed"))="Completed"</formula>
    </cfRule>
    <cfRule type="beginsWith" dxfId="701" priority="718" stopIfTrue="1" operator="beginsWith" text="Partial">
      <formula>LEFT(E56,LEN("Partial"))="Partial"</formula>
    </cfRule>
    <cfRule type="beginsWith" dxfId="700" priority="719" stopIfTrue="1" operator="beginsWith" text="Missing">
      <formula>LEFT(E56,LEN("Missing"))="Missing"</formula>
    </cfRule>
    <cfRule type="beginsWith" dxfId="699" priority="720" stopIfTrue="1" operator="beginsWith" text="Untested">
      <formula>LEFT(E56,LEN("Untested"))="Untested"</formula>
    </cfRule>
    <cfRule type="notContainsBlanks" dxfId="698" priority="721" stopIfTrue="1">
      <formula>LEN(TRIM(E56))&gt;0</formula>
    </cfRule>
  </conditionalFormatting>
  <conditionalFormatting sqref="E49:F49">
    <cfRule type="beginsWith" dxfId="697" priority="690" stopIfTrue="1" operator="beginsWith" text="Not Applicable">
      <formula>LEFT(E49,LEN("Not Applicable"))="Not Applicable"</formula>
    </cfRule>
    <cfRule type="beginsWith" dxfId="696" priority="691" stopIfTrue="1" operator="beginsWith" text="Waived">
      <formula>LEFT(E49,LEN("Waived"))="Waived"</formula>
    </cfRule>
    <cfRule type="beginsWith" dxfId="695" priority="692" stopIfTrue="1" operator="beginsWith" text="Pre-Passed">
      <formula>LEFT(E49,LEN("Pre-Passed"))="Pre-Passed"</formula>
    </cfRule>
    <cfRule type="beginsWith" dxfId="694" priority="693" stopIfTrue="1" operator="beginsWith" text="Completed">
      <formula>LEFT(E49,LEN("Completed"))="Completed"</formula>
    </cfRule>
    <cfRule type="beginsWith" dxfId="693" priority="694" stopIfTrue="1" operator="beginsWith" text="Partial">
      <formula>LEFT(E49,LEN("Partial"))="Partial"</formula>
    </cfRule>
    <cfRule type="beginsWith" dxfId="692" priority="695" stopIfTrue="1" operator="beginsWith" text="Missing">
      <formula>LEFT(E49,LEN("Missing"))="Missing"</formula>
    </cfRule>
    <cfRule type="beginsWith" dxfId="691" priority="696" stopIfTrue="1" operator="beginsWith" text="Untested">
      <formula>LEFT(E49,LEN("Untested"))="Untested"</formula>
    </cfRule>
    <cfRule type="notContainsBlanks" dxfId="690" priority="697" stopIfTrue="1">
      <formula>LEN(TRIM(E49))&gt;0</formula>
    </cfRule>
  </conditionalFormatting>
  <conditionalFormatting sqref="E57:F57">
    <cfRule type="beginsWith" dxfId="689" priority="706" stopIfTrue="1" operator="beginsWith" text="Not Applicable">
      <formula>LEFT(E57,LEN("Not Applicable"))="Not Applicable"</formula>
    </cfRule>
    <cfRule type="beginsWith" dxfId="688" priority="707" stopIfTrue="1" operator="beginsWith" text="Waived">
      <formula>LEFT(E57,LEN("Waived"))="Waived"</formula>
    </cfRule>
    <cfRule type="beginsWith" dxfId="687" priority="708" stopIfTrue="1" operator="beginsWith" text="Pre-Passed">
      <formula>LEFT(E57,LEN("Pre-Passed"))="Pre-Passed"</formula>
    </cfRule>
    <cfRule type="beginsWith" dxfId="686" priority="709" stopIfTrue="1" operator="beginsWith" text="Completed">
      <formula>LEFT(E57,LEN("Completed"))="Completed"</formula>
    </cfRule>
    <cfRule type="beginsWith" dxfId="685" priority="710" stopIfTrue="1" operator="beginsWith" text="Partial">
      <formula>LEFT(E57,LEN("Partial"))="Partial"</formula>
    </cfRule>
    <cfRule type="beginsWith" dxfId="684" priority="711" stopIfTrue="1" operator="beginsWith" text="Missing">
      <formula>LEFT(E57,LEN("Missing"))="Missing"</formula>
    </cfRule>
    <cfRule type="beginsWith" dxfId="683" priority="712" stopIfTrue="1" operator="beginsWith" text="Untested">
      <formula>LEFT(E57,LEN("Untested"))="Untested"</formula>
    </cfRule>
    <cfRule type="notContainsBlanks" dxfId="682" priority="713" stopIfTrue="1">
      <formula>LEN(TRIM(E57))&gt;0</formula>
    </cfRule>
  </conditionalFormatting>
  <conditionalFormatting sqref="E54:F54">
    <cfRule type="beginsWith" dxfId="681" priority="698" stopIfTrue="1" operator="beginsWith" text="Not Applicable">
      <formula>LEFT(E54,LEN("Not Applicable"))="Not Applicable"</formula>
    </cfRule>
    <cfRule type="beginsWith" dxfId="680" priority="699" stopIfTrue="1" operator="beginsWith" text="Waived">
      <formula>LEFT(E54,LEN("Waived"))="Waived"</formula>
    </cfRule>
    <cfRule type="beginsWith" dxfId="679" priority="700" stopIfTrue="1" operator="beginsWith" text="Pre-Passed">
      <formula>LEFT(E54,LEN("Pre-Passed"))="Pre-Passed"</formula>
    </cfRule>
    <cfRule type="beginsWith" dxfId="678" priority="701" stopIfTrue="1" operator="beginsWith" text="Completed">
      <formula>LEFT(E54,LEN("Completed"))="Completed"</formula>
    </cfRule>
    <cfRule type="beginsWith" dxfId="677" priority="702" stopIfTrue="1" operator="beginsWith" text="Partial">
      <formula>LEFT(E54,LEN("Partial"))="Partial"</formula>
    </cfRule>
    <cfRule type="beginsWith" dxfId="676" priority="703" stopIfTrue="1" operator="beginsWith" text="Missing">
      <formula>LEFT(E54,LEN("Missing"))="Missing"</formula>
    </cfRule>
    <cfRule type="beginsWith" dxfId="675" priority="704" stopIfTrue="1" operator="beginsWith" text="Untested">
      <formula>LEFT(E54,LEN("Untested"))="Untested"</formula>
    </cfRule>
    <cfRule type="notContainsBlanks" dxfId="674" priority="705" stopIfTrue="1">
      <formula>LEN(TRIM(E54))&gt;0</formula>
    </cfRule>
  </conditionalFormatting>
  <conditionalFormatting sqref="E48:F48">
    <cfRule type="beginsWith" dxfId="673" priority="682" stopIfTrue="1" operator="beginsWith" text="Not Applicable">
      <formula>LEFT(E48,LEN("Not Applicable"))="Not Applicable"</formula>
    </cfRule>
    <cfRule type="beginsWith" dxfId="672" priority="683" stopIfTrue="1" operator="beginsWith" text="Waived">
      <formula>LEFT(E48,LEN("Waived"))="Waived"</formula>
    </cfRule>
    <cfRule type="beginsWith" dxfId="671" priority="684" stopIfTrue="1" operator="beginsWith" text="Pre-Passed">
      <formula>LEFT(E48,LEN("Pre-Passed"))="Pre-Passed"</formula>
    </cfRule>
    <cfRule type="beginsWith" dxfId="670" priority="685" stopIfTrue="1" operator="beginsWith" text="Completed">
      <formula>LEFT(E48,LEN("Completed"))="Completed"</formula>
    </cfRule>
    <cfRule type="beginsWith" dxfId="669" priority="686" stopIfTrue="1" operator="beginsWith" text="Partial">
      <formula>LEFT(E48,LEN("Partial"))="Partial"</formula>
    </cfRule>
    <cfRule type="beginsWith" dxfId="668" priority="687" stopIfTrue="1" operator="beginsWith" text="Missing">
      <formula>LEFT(E48,LEN("Missing"))="Missing"</formula>
    </cfRule>
    <cfRule type="beginsWith" dxfId="667" priority="688" stopIfTrue="1" operator="beginsWith" text="Untested">
      <formula>LEFT(E48,LEN("Untested"))="Untested"</formula>
    </cfRule>
    <cfRule type="notContainsBlanks" dxfId="666" priority="689" stopIfTrue="1">
      <formula>LEN(TRIM(E48))&gt;0</formula>
    </cfRule>
  </conditionalFormatting>
  <conditionalFormatting sqref="E60:F61">
    <cfRule type="beginsWith" dxfId="665" priority="674" stopIfTrue="1" operator="beginsWith" text="Not Applicable">
      <formula>LEFT(E60,LEN("Not Applicable"))="Not Applicable"</formula>
    </cfRule>
    <cfRule type="beginsWith" dxfId="664" priority="675" stopIfTrue="1" operator="beginsWith" text="Waived">
      <formula>LEFT(E60,LEN("Waived"))="Waived"</formula>
    </cfRule>
    <cfRule type="beginsWith" dxfId="663" priority="676" stopIfTrue="1" operator="beginsWith" text="Pre-Passed">
      <formula>LEFT(E60,LEN("Pre-Passed"))="Pre-Passed"</formula>
    </cfRule>
    <cfRule type="beginsWith" dxfId="662" priority="677" stopIfTrue="1" operator="beginsWith" text="Completed">
      <formula>LEFT(E60,LEN("Completed"))="Completed"</formula>
    </cfRule>
    <cfRule type="beginsWith" dxfId="661" priority="678" stopIfTrue="1" operator="beginsWith" text="Partial">
      <formula>LEFT(E60,LEN("Partial"))="Partial"</formula>
    </cfRule>
    <cfRule type="beginsWith" dxfId="660" priority="679" stopIfTrue="1" operator="beginsWith" text="Missing">
      <formula>LEFT(E60,LEN("Missing"))="Missing"</formula>
    </cfRule>
    <cfRule type="beginsWith" dxfId="659" priority="680" stopIfTrue="1" operator="beginsWith" text="Untested">
      <formula>LEFT(E60,LEN("Untested"))="Untested"</formula>
    </cfRule>
    <cfRule type="notContainsBlanks" dxfId="658" priority="681" stopIfTrue="1">
      <formula>LEN(TRIM(E60))&gt;0</formula>
    </cfRule>
  </conditionalFormatting>
  <conditionalFormatting sqref="E59">
    <cfRule type="beginsWith" dxfId="657" priority="666" stopIfTrue="1" operator="beginsWith" text="Not Applicable">
      <formula>LEFT(E59,LEN("Not Applicable"))="Not Applicable"</formula>
    </cfRule>
    <cfRule type="beginsWith" dxfId="656" priority="667" stopIfTrue="1" operator="beginsWith" text="Waived">
      <formula>LEFT(E59,LEN("Waived"))="Waived"</formula>
    </cfRule>
    <cfRule type="beginsWith" dxfId="655" priority="668" stopIfTrue="1" operator="beginsWith" text="Pre-Passed">
      <formula>LEFT(E59,LEN("Pre-Passed"))="Pre-Passed"</formula>
    </cfRule>
    <cfRule type="beginsWith" dxfId="654" priority="669" stopIfTrue="1" operator="beginsWith" text="Completed">
      <formula>LEFT(E59,LEN("Completed"))="Completed"</formula>
    </cfRule>
    <cfRule type="beginsWith" dxfId="653" priority="670" stopIfTrue="1" operator="beginsWith" text="Partial">
      <formula>LEFT(E59,LEN("Partial"))="Partial"</formula>
    </cfRule>
    <cfRule type="beginsWith" dxfId="652" priority="671" stopIfTrue="1" operator="beginsWith" text="Missing">
      <formula>LEFT(E59,LEN("Missing"))="Missing"</formula>
    </cfRule>
    <cfRule type="beginsWith" dxfId="651" priority="672" stopIfTrue="1" operator="beginsWith" text="Untested">
      <formula>LEFT(E59,LEN("Untested"))="Untested"</formula>
    </cfRule>
    <cfRule type="notContainsBlanks" dxfId="650" priority="673" stopIfTrue="1">
      <formula>LEN(TRIM(E59))&gt;0</formula>
    </cfRule>
  </conditionalFormatting>
  <conditionalFormatting sqref="E77:F77">
    <cfRule type="beginsWith" dxfId="649" priority="658" stopIfTrue="1" operator="beginsWith" text="Not Applicable">
      <formula>LEFT(E77,LEN("Not Applicable"))="Not Applicable"</formula>
    </cfRule>
    <cfRule type="beginsWith" dxfId="648" priority="659" stopIfTrue="1" operator="beginsWith" text="Waived">
      <formula>LEFT(E77,LEN("Waived"))="Waived"</formula>
    </cfRule>
    <cfRule type="beginsWith" dxfId="647" priority="660" stopIfTrue="1" operator="beginsWith" text="Pre-Passed">
      <formula>LEFT(E77,LEN("Pre-Passed"))="Pre-Passed"</formula>
    </cfRule>
    <cfRule type="beginsWith" dxfId="646" priority="661" stopIfTrue="1" operator="beginsWith" text="Completed">
      <formula>LEFT(E77,LEN("Completed"))="Completed"</formula>
    </cfRule>
    <cfRule type="beginsWith" dxfId="645" priority="662" stopIfTrue="1" operator="beginsWith" text="Partial">
      <formula>LEFT(E77,LEN("Partial"))="Partial"</formula>
    </cfRule>
    <cfRule type="beginsWith" dxfId="644" priority="663" stopIfTrue="1" operator="beginsWith" text="Missing">
      <formula>LEFT(E77,LEN("Missing"))="Missing"</formula>
    </cfRule>
    <cfRule type="beginsWith" dxfId="643" priority="664" stopIfTrue="1" operator="beginsWith" text="Untested">
      <formula>LEFT(E77,LEN("Untested"))="Untested"</formula>
    </cfRule>
    <cfRule type="notContainsBlanks" dxfId="642" priority="665" stopIfTrue="1">
      <formula>LEN(TRIM(E77))&gt;0</formula>
    </cfRule>
  </conditionalFormatting>
  <conditionalFormatting sqref="E72:F72 E74:F76">
    <cfRule type="beginsWith" dxfId="641" priority="650" stopIfTrue="1" operator="beginsWith" text="Not Applicable">
      <formula>LEFT(E72,LEN("Not Applicable"))="Not Applicable"</formula>
    </cfRule>
    <cfRule type="beginsWith" dxfId="640" priority="651" stopIfTrue="1" operator="beginsWith" text="Waived">
      <formula>LEFT(E72,LEN("Waived"))="Waived"</formula>
    </cfRule>
    <cfRule type="beginsWith" dxfId="639" priority="652" stopIfTrue="1" operator="beginsWith" text="Pre-Passed">
      <formula>LEFT(E72,LEN("Pre-Passed"))="Pre-Passed"</formula>
    </cfRule>
    <cfRule type="beginsWith" dxfId="638" priority="653" stopIfTrue="1" operator="beginsWith" text="Completed">
      <formula>LEFT(E72,LEN("Completed"))="Completed"</formula>
    </cfRule>
    <cfRule type="beginsWith" dxfId="637" priority="654" stopIfTrue="1" operator="beginsWith" text="Partial">
      <formula>LEFT(E72,LEN("Partial"))="Partial"</formula>
    </cfRule>
    <cfRule type="beginsWith" dxfId="636" priority="655" stopIfTrue="1" operator="beginsWith" text="Missing">
      <formula>LEFT(E72,LEN("Missing"))="Missing"</formula>
    </cfRule>
    <cfRule type="beginsWith" dxfId="635" priority="656" stopIfTrue="1" operator="beginsWith" text="Untested">
      <formula>LEFT(E72,LEN("Untested"))="Untested"</formula>
    </cfRule>
    <cfRule type="notContainsBlanks" dxfId="634" priority="657" stopIfTrue="1">
      <formula>LEN(TRIM(E72))&gt;0</formula>
    </cfRule>
  </conditionalFormatting>
  <conditionalFormatting sqref="E79:F80">
    <cfRule type="beginsWith" dxfId="633" priority="642" stopIfTrue="1" operator="beginsWith" text="Not Applicable">
      <formula>LEFT(E79,LEN("Not Applicable"))="Not Applicable"</formula>
    </cfRule>
    <cfRule type="beginsWith" dxfId="632" priority="643" stopIfTrue="1" operator="beginsWith" text="Waived">
      <formula>LEFT(E79,LEN("Waived"))="Waived"</formula>
    </cfRule>
    <cfRule type="beginsWith" dxfId="631" priority="644" stopIfTrue="1" operator="beginsWith" text="Pre-Passed">
      <formula>LEFT(E79,LEN("Pre-Passed"))="Pre-Passed"</formula>
    </cfRule>
    <cfRule type="beginsWith" dxfId="630" priority="645" stopIfTrue="1" operator="beginsWith" text="Completed">
      <formula>LEFT(E79,LEN("Completed"))="Completed"</formula>
    </cfRule>
    <cfRule type="beginsWith" dxfId="629" priority="646" stopIfTrue="1" operator="beginsWith" text="Partial">
      <formula>LEFT(E79,LEN("Partial"))="Partial"</formula>
    </cfRule>
    <cfRule type="beginsWith" dxfId="628" priority="647" stopIfTrue="1" operator="beginsWith" text="Missing">
      <formula>LEFT(E79,LEN("Missing"))="Missing"</formula>
    </cfRule>
    <cfRule type="beginsWith" dxfId="627" priority="648" stopIfTrue="1" operator="beginsWith" text="Untested">
      <formula>LEFT(E79,LEN("Untested"))="Untested"</formula>
    </cfRule>
    <cfRule type="notContainsBlanks" dxfId="626" priority="649" stopIfTrue="1">
      <formula>LEN(TRIM(E79))&gt;0</formula>
    </cfRule>
  </conditionalFormatting>
  <conditionalFormatting sqref="F59">
    <cfRule type="beginsWith" dxfId="625" priority="626" stopIfTrue="1" operator="beginsWith" text="Not Applicable">
      <formula>LEFT(F59,LEN("Not Applicable"))="Not Applicable"</formula>
    </cfRule>
    <cfRule type="beginsWith" dxfId="624" priority="627" stopIfTrue="1" operator="beginsWith" text="Waived">
      <formula>LEFT(F59,LEN("Waived"))="Waived"</formula>
    </cfRule>
    <cfRule type="beginsWith" dxfId="623" priority="628" stopIfTrue="1" operator="beginsWith" text="Pre-Passed">
      <formula>LEFT(F59,LEN("Pre-Passed"))="Pre-Passed"</formula>
    </cfRule>
    <cfRule type="beginsWith" dxfId="622" priority="629" stopIfTrue="1" operator="beginsWith" text="Completed">
      <formula>LEFT(F59,LEN("Completed"))="Completed"</formula>
    </cfRule>
    <cfRule type="beginsWith" dxfId="621" priority="630" stopIfTrue="1" operator="beginsWith" text="Partial">
      <formula>LEFT(F59,LEN("Partial"))="Partial"</formula>
    </cfRule>
    <cfRule type="beginsWith" dxfId="620" priority="631" stopIfTrue="1" operator="beginsWith" text="Missing">
      <formula>LEFT(F59,LEN("Missing"))="Missing"</formula>
    </cfRule>
    <cfRule type="beginsWith" dxfId="619" priority="632" stopIfTrue="1" operator="beginsWith" text="Untested">
      <formula>LEFT(F59,LEN("Untested"))="Untested"</formula>
    </cfRule>
    <cfRule type="notContainsBlanks" dxfId="618" priority="633" stopIfTrue="1">
      <formula>LEN(TRIM(F59))&gt;0</formula>
    </cfRule>
  </conditionalFormatting>
  <conditionalFormatting sqref="E73:F73">
    <cfRule type="beginsWith" dxfId="617" priority="618" stopIfTrue="1" operator="beginsWith" text="Not Applicable">
      <formula>LEFT(E73,LEN("Not Applicable"))="Not Applicable"</formula>
    </cfRule>
    <cfRule type="beginsWith" dxfId="616" priority="619" stopIfTrue="1" operator="beginsWith" text="Waived">
      <formula>LEFT(E73,LEN("Waived"))="Waived"</formula>
    </cfRule>
    <cfRule type="beginsWith" dxfId="615" priority="620" stopIfTrue="1" operator="beginsWith" text="Pre-Passed">
      <formula>LEFT(E73,LEN("Pre-Passed"))="Pre-Passed"</formula>
    </cfRule>
    <cfRule type="beginsWith" dxfId="614" priority="621" stopIfTrue="1" operator="beginsWith" text="Completed">
      <formula>LEFT(E73,LEN("Completed"))="Completed"</formula>
    </cfRule>
    <cfRule type="beginsWith" dxfId="613" priority="622" stopIfTrue="1" operator="beginsWith" text="Partial">
      <formula>LEFT(E73,LEN("Partial"))="Partial"</formula>
    </cfRule>
    <cfRule type="beginsWith" dxfId="612" priority="623" stopIfTrue="1" operator="beginsWith" text="Missing">
      <formula>LEFT(E73,LEN("Missing"))="Missing"</formula>
    </cfRule>
    <cfRule type="beginsWith" dxfId="611" priority="624" stopIfTrue="1" operator="beginsWith" text="Untested">
      <formula>LEFT(E73,LEN("Untested"))="Untested"</formula>
    </cfRule>
    <cfRule type="notContainsBlanks" dxfId="610" priority="625" stopIfTrue="1">
      <formula>LEN(TRIM(E73))&gt;0</formula>
    </cfRule>
  </conditionalFormatting>
  <conditionalFormatting sqref="A46:A48 A71 A73 A77 A50:A51 A82:A97 A54:A55 A57:A60 A101">
    <cfRule type="beginsWith" dxfId="609" priority="611" stopIfTrue="1" operator="beginsWith" text="Exceptional">
      <formula>LEFT(A46,LEN("Exceptional"))="Exceptional"</formula>
    </cfRule>
    <cfRule type="beginsWith" dxfId="608" priority="612" stopIfTrue="1" operator="beginsWith" text="Professional">
      <formula>LEFT(A46,LEN("Professional"))="Professional"</formula>
    </cfRule>
    <cfRule type="beginsWith" dxfId="607" priority="613" stopIfTrue="1" operator="beginsWith" text="Advanced">
      <formula>LEFT(A46,LEN("Advanced"))="Advanced"</formula>
    </cfRule>
    <cfRule type="beginsWith" dxfId="606" priority="614" stopIfTrue="1" operator="beginsWith" text="Intermediate">
      <formula>LEFT(A46,LEN("Intermediate"))="Intermediate"</formula>
    </cfRule>
    <cfRule type="beginsWith" dxfId="605" priority="615" stopIfTrue="1" operator="beginsWith" text="Basic">
      <formula>LEFT(A46,LEN("Basic"))="Basic"</formula>
    </cfRule>
    <cfRule type="beginsWith" dxfId="604" priority="616" stopIfTrue="1" operator="beginsWith" text="Required">
      <formula>LEFT(A46,LEN("Required"))="Required"</formula>
    </cfRule>
    <cfRule type="notContainsBlanks" dxfId="603" priority="617" stopIfTrue="1">
      <formula>LEN(TRIM(A46))&gt;0</formula>
    </cfRule>
  </conditionalFormatting>
  <conditionalFormatting sqref="A63 A65:A66 A68:A69 A81">
    <cfRule type="beginsWith" dxfId="602" priority="604" stopIfTrue="1" operator="beginsWith" text="Exceptional">
      <formula>LEFT(A63,LEN("Exceptional"))="Exceptional"</formula>
    </cfRule>
    <cfRule type="beginsWith" dxfId="601" priority="605" stopIfTrue="1" operator="beginsWith" text="Professional">
      <formula>LEFT(A63,LEN("Professional"))="Professional"</formula>
    </cfRule>
    <cfRule type="beginsWith" dxfId="600" priority="606" stopIfTrue="1" operator="beginsWith" text="Advanced">
      <formula>LEFT(A63,LEN("Advanced"))="Advanced"</formula>
    </cfRule>
    <cfRule type="beginsWith" dxfId="599" priority="607" stopIfTrue="1" operator="beginsWith" text="Intermediate">
      <formula>LEFT(A63,LEN("Intermediate"))="Intermediate"</formula>
    </cfRule>
    <cfRule type="beginsWith" dxfId="598" priority="608" stopIfTrue="1" operator="beginsWith" text="Basic">
      <formula>LEFT(A63,LEN("Basic"))="Basic"</formula>
    </cfRule>
    <cfRule type="beginsWith" dxfId="597" priority="609" stopIfTrue="1" operator="beginsWith" text="Required">
      <formula>LEFT(A63,LEN("Required"))="Required"</formula>
    </cfRule>
    <cfRule type="notContainsBlanks" dxfId="596" priority="610" stopIfTrue="1">
      <formula>LEN(TRIM(A63))&gt;0</formula>
    </cfRule>
  </conditionalFormatting>
  <conditionalFormatting sqref="A49">
    <cfRule type="beginsWith" dxfId="595" priority="597" stopIfTrue="1" operator="beginsWith" text="Exceptional">
      <formula>LEFT(A49,LEN("Exceptional"))="Exceptional"</formula>
    </cfRule>
    <cfRule type="beginsWith" dxfId="594" priority="598" stopIfTrue="1" operator="beginsWith" text="Professional">
      <formula>LEFT(A49,LEN("Professional"))="Professional"</formula>
    </cfRule>
    <cfRule type="beginsWith" dxfId="593" priority="599" stopIfTrue="1" operator="beginsWith" text="Advanced">
      <formula>LEFT(A49,LEN("Advanced"))="Advanced"</formula>
    </cfRule>
    <cfRule type="beginsWith" dxfId="592" priority="600" stopIfTrue="1" operator="beginsWith" text="Intermediate">
      <formula>LEFT(A49,LEN("Intermediate"))="Intermediate"</formula>
    </cfRule>
    <cfRule type="beginsWith" dxfId="591" priority="601" stopIfTrue="1" operator="beginsWith" text="Basic">
      <formula>LEFT(A49,LEN("Basic"))="Basic"</formula>
    </cfRule>
    <cfRule type="beginsWith" dxfId="590" priority="602" stopIfTrue="1" operator="beginsWith" text="Required">
      <formula>LEFT(A49,LEN("Required"))="Required"</formula>
    </cfRule>
    <cfRule type="notContainsBlanks" dxfId="589" priority="603" stopIfTrue="1">
      <formula>LEN(TRIM(A49))&gt;0</formula>
    </cfRule>
  </conditionalFormatting>
  <conditionalFormatting sqref="A52">
    <cfRule type="beginsWith" dxfId="588" priority="590" stopIfTrue="1" operator="beginsWith" text="Exceptional">
      <formula>LEFT(A52,LEN("Exceptional"))="Exceptional"</formula>
    </cfRule>
    <cfRule type="beginsWith" dxfId="587" priority="591" stopIfTrue="1" operator="beginsWith" text="Professional">
      <formula>LEFT(A52,LEN("Professional"))="Professional"</formula>
    </cfRule>
    <cfRule type="beginsWith" dxfId="586" priority="592" stopIfTrue="1" operator="beginsWith" text="Advanced">
      <formula>LEFT(A52,LEN("Advanced"))="Advanced"</formula>
    </cfRule>
    <cfRule type="beginsWith" dxfId="585" priority="593" stopIfTrue="1" operator="beginsWith" text="Intermediate">
      <formula>LEFT(A52,LEN("Intermediate"))="Intermediate"</formula>
    </cfRule>
    <cfRule type="beginsWith" dxfId="584" priority="594" stopIfTrue="1" operator="beginsWith" text="Basic">
      <formula>LEFT(A52,LEN("Basic"))="Basic"</formula>
    </cfRule>
    <cfRule type="beginsWith" dxfId="583" priority="595" stopIfTrue="1" operator="beginsWith" text="Required">
      <formula>LEFT(A52,LEN("Required"))="Required"</formula>
    </cfRule>
    <cfRule type="notContainsBlanks" dxfId="582" priority="596" stopIfTrue="1">
      <formula>LEN(TRIM(A52))&gt;0</formula>
    </cfRule>
  </conditionalFormatting>
  <conditionalFormatting sqref="A64">
    <cfRule type="beginsWith" dxfId="581" priority="583" stopIfTrue="1" operator="beginsWith" text="Exceptional">
      <formula>LEFT(A64,LEN("Exceptional"))="Exceptional"</formula>
    </cfRule>
    <cfRule type="beginsWith" dxfId="580" priority="584" stopIfTrue="1" operator="beginsWith" text="Professional">
      <formula>LEFT(A64,LEN("Professional"))="Professional"</formula>
    </cfRule>
    <cfRule type="beginsWith" dxfId="579" priority="585" stopIfTrue="1" operator="beginsWith" text="Advanced">
      <formula>LEFT(A64,LEN("Advanced"))="Advanced"</formula>
    </cfRule>
    <cfRule type="beginsWith" dxfId="578" priority="586" stopIfTrue="1" operator="beginsWith" text="Intermediate">
      <formula>LEFT(A64,LEN("Intermediate"))="Intermediate"</formula>
    </cfRule>
    <cfRule type="beginsWith" dxfId="577" priority="587" stopIfTrue="1" operator="beginsWith" text="Basic">
      <formula>LEFT(A64,LEN("Basic"))="Basic"</formula>
    </cfRule>
    <cfRule type="beginsWith" dxfId="576" priority="588" stopIfTrue="1" operator="beginsWith" text="Required">
      <formula>LEFT(A64,LEN("Required"))="Required"</formula>
    </cfRule>
    <cfRule type="notContainsBlanks" dxfId="575" priority="589" stopIfTrue="1">
      <formula>LEN(TRIM(A64))&gt;0</formula>
    </cfRule>
  </conditionalFormatting>
  <conditionalFormatting sqref="A53">
    <cfRule type="beginsWith" dxfId="574" priority="576" stopIfTrue="1" operator="beginsWith" text="Exceptional">
      <formula>LEFT(A53,LEN("Exceptional"))="Exceptional"</formula>
    </cfRule>
    <cfRule type="beginsWith" dxfId="573" priority="577" stopIfTrue="1" operator="beginsWith" text="Professional">
      <formula>LEFT(A53,LEN("Professional"))="Professional"</formula>
    </cfRule>
    <cfRule type="beginsWith" dxfId="572" priority="578" stopIfTrue="1" operator="beginsWith" text="Advanced">
      <formula>LEFT(A53,LEN("Advanced"))="Advanced"</formula>
    </cfRule>
    <cfRule type="beginsWith" dxfId="571" priority="579" stopIfTrue="1" operator="beginsWith" text="Intermediate">
      <formula>LEFT(A53,LEN("Intermediate"))="Intermediate"</formula>
    </cfRule>
    <cfRule type="beginsWith" dxfId="570" priority="580" stopIfTrue="1" operator="beginsWith" text="Basic">
      <formula>LEFT(A53,LEN("Basic"))="Basic"</formula>
    </cfRule>
    <cfRule type="beginsWith" dxfId="569" priority="581" stopIfTrue="1" operator="beginsWith" text="Required">
      <formula>LEFT(A53,LEN("Required"))="Required"</formula>
    </cfRule>
    <cfRule type="notContainsBlanks" dxfId="568" priority="582" stopIfTrue="1">
      <formula>LEN(TRIM(A53))&gt;0</formula>
    </cfRule>
  </conditionalFormatting>
  <conditionalFormatting sqref="A70">
    <cfRule type="beginsWith" dxfId="567" priority="569" stopIfTrue="1" operator="beginsWith" text="Exceptional">
      <formula>LEFT(A70,LEN("Exceptional"))="Exceptional"</formula>
    </cfRule>
    <cfRule type="beginsWith" dxfId="566" priority="570" stopIfTrue="1" operator="beginsWith" text="Professional">
      <formula>LEFT(A70,LEN("Professional"))="Professional"</formula>
    </cfRule>
    <cfRule type="beginsWith" dxfId="565" priority="571" stopIfTrue="1" operator="beginsWith" text="Advanced">
      <formula>LEFT(A70,LEN("Advanced"))="Advanced"</formula>
    </cfRule>
    <cfRule type="beginsWith" dxfId="564" priority="572" stopIfTrue="1" operator="beginsWith" text="Intermediate">
      <formula>LEFT(A70,LEN("Intermediate"))="Intermediate"</formula>
    </cfRule>
    <cfRule type="beginsWith" dxfId="563" priority="573" stopIfTrue="1" operator="beginsWith" text="Basic">
      <formula>LEFT(A70,LEN("Basic"))="Basic"</formula>
    </cfRule>
    <cfRule type="beginsWith" dxfId="562" priority="574" stopIfTrue="1" operator="beginsWith" text="Required">
      <formula>LEFT(A70,LEN("Required"))="Required"</formula>
    </cfRule>
    <cfRule type="notContainsBlanks" dxfId="561" priority="575" stopIfTrue="1">
      <formula>LEN(TRIM(A70))&gt;0</formula>
    </cfRule>
  </conditionalFormatting>
  <conditionalFormatting sqref="A67">
    <cfRule type="beginsWith" dxfId="560" priority="562" stopIfTrue="1" operator="beginsWith" text="Exceptional">
      <formula>LEFT(A67,LEN("Exceptional"))="Exceptional"</formula>
    </cfRule>
    <cfRule type="beginsWith" dxfId="559" priority="563" stopIfTrue="1" operator="beginsWith" text="Professional">
      <formula>LEFT(A67,LEN("Professional"))="Professional"</formula>
    </cfRule>
    <cfRule type="beginsWith" dxfId="558" priority="564" stopIfTrue="1" operator="beginsWith" text="Advanced">
      <formula>LEFT(A67,LEN("Advanced"))="Advanced"</formula>
    </cfRule>
    <cfRule type="beginsWith" dxfId="557" priority="565" stopIfTrue="1" operator="beginsWith" text="Intermediate">
      <formula>LEFT(A67,LEN("Intermediate"))="Intermediate"</formula>
    </cfRule>
    <cfRule type="beginsWith" dxfId="556" priority="566" stopIfTrue="1" operator="beginsWith" text="Basic">
      <formula>LEFT(A67,LEN("Basic"))="Basic"</formula>
    </cfRule>
    <cfRule type="beginsWith" dxfId="555" priority="567" stopIfTrue="1" operator="beginsWith" text="Required">
      <formula>LEFT(A67,LEN("Required"))="Required"</formula>
    </cfRule>
    <cfRule type="notContainsBlanks" dxfId="554" priority="568" stopIfTrue="1">
      <formula>LEN(TRIM(A67))&gt;0</formula>
    </cfRule>
  </conditionalFormatting>
  <conditionalFormatting sqref="A78">
    <cfRule type="beginsWith" dxfId="553" priority="555" stopIfTrue="1" operator="beginsWith" text="Exceptional">
      <formula>LEFT(A78,LEN("Exceptional"))="Exceptional"</formula>
    </cfRule>
    <cfRule type="beginsWith" dxfId="552" priority="556" stopIfTrue="1" operator="beginsWith" text="Professional">
      <formula>LEFT(A78,LEN("Professional"))="Professional"</formula>
    </cfRule>
    <cfRule type="beginsWith" dxfId="551" priority="557" stopIfTrue="1" operator="beginsWith" text="Advanced">
      <formula>LEFT(A78,LEN("Advanced"))="Advanced"</formula>
    </cfRule>
    <cfRule type="beginsWith" dxfId="550" priority="558" stopIfTrue="1" operator="beginsWith" text="Intermediate">
      <formula>LEFT(A78,LEN("Intermediate"))="Intermediate"</formula>
    </cfRule>
    <cfRule type="beginsWith" dxfId="549" priority="559" stopIfTrue="1" operator="beginsWith" text="Basic">
      <formula>LEFT(A78,LEN("Basic"))="Basic"</formula>
    </cfRule>
    <cfRule type="beginsWith" dxfId="548" priority="560" stopIfTrue="1" operator="beginsWith" text="Required">
      <formula>LEFT(A78,LEN("Required"))="Required"</formula>
    </cfRule>
    <cfRule type="notContainsBlanks" dxfId="547" priority="561" stopIfTrue="1">
      <formula>LEN(TRIM(A78))&gt;0</formula>
    </cfRule>
  </conditionalFormatting>
  <conditionalFormatting sqref="A79">
    <cfRule type="beginsWith" dxfId="546" priority="548" stopIfTrue="1" operator="beginsWith" text="Exceptional">
      <formula>LEFT(A79,LEN("Exceptional"))="Exceptional"</formula>
    </cfRule>
    <cfRule type="beginsWith" dxfId="545" priority="549" stopIfTrue="1" operator="beginsWith" text="Professional">
      <formula>LEFT(A79,LEN("Professional"))="Professional"</formula>
    </cfRule>
    <cfRule type="beginsWith" dxfId="544" priority="550" stopIfTrue="1" operator="beginsWith" text="Advanced">
      <formula>LEFT(A79,LEN("Advanced"))="Advanced"</formula>
    </cfRule>
    <cfRule type="beginsWith" dxfId="543" priority="551" stopIfTrue="1" operator="beginsWith" text="Intermediate">
      <formula>LEFT(A79,LEN("Intermediate"))="Intermediate"</formula>
    </cfRule>
    <cfRule type="beginsWith" dxfId="542" priority="552" stopIfTrue="1" operator="beginsWith" text="Basic">
      <formula>LEFT(A79,LEN("Basic"))="Basic"</formula>
    </cfRule>
    <cfRule type="beginsWith" dxfId="541" priority="553" stopIfTrue="1" operator="beginsWith" text="Required">
      <formula>LEFT(A79,LEN("Required"))="Required"</formula>
    </cfRule>
    <cfRule type="notContainsBlanks" dxfId="540" priority="554" stopIfTrue="1">
      <formula>LEN(TRIM(A79))&gt;0</formula>
    </cfRule>
  </conditionalFormatting>
  <conditionalFormatting sqref="A80">
    <cfRule type="beginsWith" dxfId="539" priority="541" stopIfTrue="1" operator="beginsWith" text="Exceptional">
      <formula>LEFT(A80,LEN("Exceptional"))="Exceptional"</formula>
    </cfRule>
    <cfRule type="beginsWith" dxfId="538" priority="542" stopIfTrue="1" operator="beginsWith" text="Professional">
      <formula>LEFT(A80,LEN("Professional"))="Professional"</formula>
    </cfRule>
    <cfRule type="beginsWith" dxfId="537" priority="543" stopIfTrue="1" operator="beginsWith" text="Advanced">
      <formula>LEFT(A80,LEN("Advanced"))="Advanced"</formula>
    </cfRule>
    <cfRule type="beginsWith" dxfId="536" priority="544" stopIfTrue="1" operator="beginsWith" text="Intermediate">
      <formula>LEFT(A80,LEN("Intermediate"))="Intermediate"</formula>
    </cfRule>
    <cfRule type="beginsWith" dxfId="535" priority="545" stopIfTrue="1" operator="beginsWith" text="Basic">
      <formula>LEFT(A80,LEN("Basic"))="Basic"</formula>
    </cfRule>
    <cfRule type="beginsWith" dxfId="534" priority="546" stopIfTrue="1" operator="beginsWith" text="Required">
      <formula>LEFT(A80,LEN("Required"))="Required"</formula>
    </cfRule>
    <cfRule type="notContainsBlanks" dxfId="533" priority="547" stopIfTrue="1">
      <formula>LEN(TRIM(A80))&gt;0</formula>
    </cfRule>
  </conditionalFormatting>
  <conditionalFormatting sqref="A75">
    <cfRule type="beginsWith" dxfId="532" priority="534" stopIfTrue="1" operator="beginsWith" text="Exceptional">
      <formula>LEFT(A75,LEN("Exceptional"))="Exceptional"</formula>
    </cfRule>
    <cfRule type="beginsWith" dxfId="531" priority="535" stopIfTrue="1" operator="beginsWith" text="Professional">
      <formula>LEFT(A75,LEN("Professional"))="Professional"</formula>
    </cfRule>
    <cfRule type="beginsWith" dxfId="530" priority="536" stopIfTrue="1" operator="beginsWith" text="Advanced">
      <formula>LEFT(A75,LEN("Advanced"))="Advanced"</formula>
    </cfRule>
    <cfRule type="beginsWith" dxfId="529" priority="537" stopIfTrue="1" operator="beginsWith" text="Intermediate">
      <formula>LEFT(A75,LEN("Intermediate"))="Intermediate"</formula>
    </cfRule>
    <cfRule type="beginsWith" dxfId="528" priority="538" stopIfTrue="1" operator="beginsWith" text="Basic">
      <formula>LEFT(A75,LEN("Basic"))="Basic"</formula>
    </cfRule>
    <cfRule type="beginsWith" dxfId="527" priority="539" stopIfTrue="1" operator="beginsWith" text="Required">
      <formula>LEFT(A75,LEN("Required"))="Required"</formula>
    </cfRule>
    <cfRule type="notContainsBlanks" dxfId="526" priority="540" stopIfTrue="1">
      <formula>LEN(TRIM(A75))&gt;0</formula>
    </cfRule>
  </conditionalFormatting>
  <conditionalFormatting sqref="A72">
    <cfRule type="beginsWith" dxfId="525" priority="527" stopIfTrue="1" operator="beginsWith" text="Exceptional">
      <formula>LEFT(A72,LEN("Exceptional"))="Exceptional"</formula>
    </cfRule>
    <cfRule type="beginsWith" dxfId="524" priority="528" stopIfTrue="1" operator="beginsWith" text="Professional">
      <formula>LEFT(A72,LEN("Professional"))="Professional"</formula>
    </cfRule>
    <cfRule type="beginsWith" dxfId="523" priority="529" stopIfTrue="1" operator="beginsWith" text="Advanced">
      <formula>LEFT(A72,LEN("Advanced"))="Advanced"</formula>
    </cfRule>
    <cfRule type="beginsWith" dxfId="522" priority="530" stopIfTrue="1" operator="beginsWith" text="Intermediate">
      <formula>LEFT(A72,LEN("Intermediate"))="Intermediate"</formula>
    </cfRule>
    <cfRule type="beginsWith" dxfId="521" priority="531" stopIfTrue="1" operator="beginsWith" text="Basic">
      <formula>LEFT(A72,LEN("Basic"))="Basic"</formula>
    </cfRule>
    <cfRule type="beginsWith" dxfId="520" priority="532" stopIfTrue="1" operator="beginsWith" text="Required">
      <formula>LEFT(A72,LEN("Required"))="Required"</formula>
    </cfRule>
    <cfRule type="notContainsBlanks" dxfId="519" priority="533" stopIfTrue="1">
      <formula>LEN(TRIM(A72))&gt;0</formula>
    </cfRule>
  </conditionalFormatting>
  <conditionalFormatting sqref="A74">
    <cfRule type="beginsWith" dxfId="518" priority="520" stopIfTrue="1" operator="beginsWith" text="Exceptional">
      <formula>LEFT(A74,LEN("Exceptional"))="Exceptional"</formula>
    </cfRule>
    <cfRule type="beginsWith" dxfId="517" priority="521" stopIfTrue="1" operator="beginsWith" text="Professional">
      <formula>LEFT(A74,LEN("Professional"))="Professional"</formula>
    </cfRule>
    <cfRule type="beginsWith" dxfId="516" priority="522" stopIfTrue="1" operator="beginsWith" text="Advanced">
      <formula>LEFT(A74,LEN("Advanced"))="Advanced"</formula>
    </cfRule>
    <cfRule type="beginsWith" dxfId="515" priority="523" stopIfTrue="1" operator="beginsWith" text="Intermediate">
      <formula>LEFT(A74,LEN("Intermediate"))="Intermediate"</formula>
    </cfRule>
    <cfRule type="beginsWith" dxfId="514" priority="524" stopIfTrue="1" operator="beginsWith" text="Basic">
      <formula>LEFT(A74,LEN("Basic"))="Basic"</formula>
    </cfRule>
    <cfRule type="beginsWith" dxfId="513" priority="525" stopIfTrue="1" operator="beginsWith" text="Required">
      <formula>LEFT(A74,LEN("Required"))="Required"</formula>
    </cfRule>
    <cfRule type="notContainsBlanks" dxfId="512" priority="526" stopIfTrue="1">
      <formula>LEN(TRIM(A74))&gt;0</formula>
    </cfRule>
  </conditionalFormatting>
  <conditionalFormatting sqref="A56">
    <cfRule type="beginsWith" dxfId="511" priority="513" stopIfTrue="1" operator="beginsWith" text="Exceptional">
      <formula>LEFT(A56,LEN("Exceptional"))="Exceptional"</formula>
    </cfRule>
    <cfRule type="beginsWith" dxfId="510" priority="514" stopIfTrue="1" operator="beginsWith" text="Professional">
      <formula>LEFT(A56,LEN("Professional"))="Professional"</formula>
    </cfRule>
    <cfRule type="beginsWith" dxfId="509" priority="515" stopIfTrue="1" operator="beginsWith" text="Advanced">
      <formula>LEFT(A56,LEN("Advanced"))="Advanced"</formula>
    </cfRule>
    <cfRule type="beginsWith" dxfId="508" priority="516" stopIfTrue="1" operator="beginsWith" text="Intermediate">
      <formula>LEFT(A56,LEN("Intermediate"))="Intermediate"</formula>
    </cfRule>
    <cfRule type="beginsWith" dxfId="507" priority="517" stopIfTrue="1" operator="beginsWith" text="Basic">
      <formula>LEFT(A56,LEN("Basic"))="Basic"</formula>
    </cfRule>
    <cfRule type="beginsWith" dxfId="506" priority="518" stopIfTrue="1" operator="beginsWith" text="Required">
      <formula>LEFT(A56,LEN("Required"))="Required"</formula>
    </cfRule>
    <cfRule type="notContainsBlanks" dxfId="505" priority="519" stopIfTrue="1">
      <formula>LEN(TRIM(A56))&gt;0</formula>
    </cfRule>
  </conditionalFormatting>
  <conditionalFormatting sqref="A76">
    <cfRule type="beginsWith" dxfId="504" priority="506" stopIfTrue="1" operator="beginsWith" text="Exceptional">
      <formula>LEFT(A76,LEN("Exceptional"))="Exceptional"</formula>
    </cfRule>
    <cfRule type="beginsWith" dxfId="503" priority="507" stopIfTrue="1" operator="beginsWith" text="Professional">
      <formula>LEFT(A76,LEN("Professional"))="Professional"</formula>
    </cfRule>
    <cfRule type="beginsWith" dxfId="502" priority="508" stopIfTrue="1" operator="beginsWith" text="Advanced">
      <formula>LEFT(A76,LEN("Advanced"))="Advanced"</formula>
    </cfRule>
    <cfRule type="beginsWith" dxfId="501" priority="509" stopIfTrue="1" operator="beginsWith" text="Intermediate">
      <formula>LEFT(A76,LEN("Intermediate"))="Intermediate"</formula>
    </cfRule>
    <cfRule type="beginsWith" dxfId="500" priority="510" stopIfTrue="1" operator="beginsWith" text="Basic">
      <formula>LEFT(A76,LEN("Basic"))="Basic"</formula>
    </cfRule>
    <cfRule type="beginsWith" dxfId="499" priority="511" stopIfTrue="1" operator="beginsWith" text="Required">
      <formula>LEFT(A76,LEN("Required"))="Required"</formula>
    </cfRule>
    <cfRule type="notContainsBlanks" dxfId="498" priority="512" stopIfTrue="1">
      <formula>LEN(TRIM(A76))&gt;0</formula>
    </cfRule>
  </conditionalFormatting>
  <conditionalFormatting sqref="A61">
    <cfRule type="beginsWith" dxfId="497" priority="499" stopIfTrue="1" operator="beginsWith" text="Exceptional">
      <formula>LEFT(A61,LEN("Exceptional"))="Exceptional"</formula>
    </cfRule>
    <cfRule type="beginsWith" dxfId="496" priority="500" stopIfTrue="1" operator="beginsWith" text="Professional">
      <formula>LEFT(A61,LEN("Professional"))="Professional"</formula>
    </cfRule>
    <cfRule type="beginsWith" dxfId="495" priority="501" stopIfTrue="1" operator="beginsWith" text="Advanced">
      <formula>LEFT(A61,LEN("Advanced"))="Advanced"</formula>
    </cfRule>
    <cfRule type="beginsWith" dxfId="494" priority="502" stopIfTrue="1" operator="beginsWith" text="Intermediate">
      <formula>LEFT(A61,LEN("Intermediate"))="Intermediate"</formula>
    </cfRule>
    <cfRule type="beginsWith" dxfId="493" priority="503" stopIfTrue="1" operator="beginsWith" text="Basic">
      <formula>LEFT(A61,LEN("Basic"))="Basic"</formula>
    </cfRule>
    <cfRule type="beginsWith" dxfId="492" priority="504" stopIfTrue="1" operator="beginsWith" text="Required">
      <formula>LEFT(A61,LEN("Required"))="Required"</formula>
    </cfRule>
    <cfRule type="notContainsBlanks" dxfId="491" priority="505" stopIfTrue="1">
      <formula>LEN(TRIM(A61))&gt;0</formula>
    </cfRule>
  </conditionalFormatting>
  <conditionalFormatting sqref="A62">
    <cfRule type="beginsWith" dxfId="490" priority="492" stopIfTrue="1" operator="beginsWith" text="Exceptional">
      <formula>LEFT(A62,LEN("Exceptional"))="Exceptional"</formula>
    </cfRule>
    <cfRule type="beginsWith" dxfId="489" priority="493" stopIfTrue="1" operator="beginsWith" text="Professional">
      <formula>LEFT(A62,LEN("Professional"))="Professional"</formula>
    </cfRule>
    <cfRule type="beginsWith" dxfId="488" priority="494" stopIfTrue="1" operator="beginsWith" text="Advanced">
      <formula>LEFT(A62,LEN("Advanced"))="Advanced"</formula>
    </cfRule>
    <cfRule type="beginsWith" dxfId="487" priority="495" stopIfTrue="1" operator="beginsWith" text="Intermediate">
      <formula>LEFT(A62,LEN("Intermediate"))="Intermediate"</formula>
    </cfRule>
    <cfRule type="beginsWith" dxfId="486" priority="496" stopIfTrue="1" operator="beginsWith" text="Basic">
      <formula>LEFT(A62,LEN("Basic"))="Basic"</formula>
    </cfRule>
    <cfRule type="beginsWith" dxfId="485" priority="497" stopIfTrue="1" operator="beginsWith" text="Required">
      <formula>LEFT(A62,LEN("Required"))="Required"</formula>
    </cfRule>
    <cfRule type="notContainsBlanks" dxfId="484" priority="498" stopIfTrue="1">
      <formula>LEN(TRIM(A62))&gt;0</formula>
    </cfRule>
  </conditionalFormatting>
  <conditionalFormatting sqref="A98">
    <cfRule type="beginsWith" dxfId="483" priority="485" stopIfTrue="1" operator="beginsWith" text="Exceptional">
      <formula>LEFT(A98,LEN("Exceptional"))="Exceptional"</formula>
    </cfRule>
    <cfRule type="beginsWith" dxfId="482" priority="486" stopIfTrue="1" operator="beginsWith" text="Professional">
      <formula>LEFT(A98,LEN("Professional"))="Professional"</formula>
    </cfRule>
    <cfRule type="beginsWith" dxfId="481" priority="487" stopIfTrue="1" operator="beginsWith" text="Advanced">
      <formula>LEFT(A98,LEN("Advanced"))="Advanced"</formula>
    </cfRule>
    <cfRule type="beginsWith" dxfId="480" priority="488" stopIfTrue="1" operator="beginsWith" text="Intermediate">
      <formula>LEFT(A98,LEN("Intermediate"))="Intermediate"</formula>
    </cfRule>
    <cfRule type="beginsWith" dxfId="479" priority="489" stopIfTrue="1" operator="beginsWith" text="Basic">
      <formula>LEFT(A98,LEN("Basic"))="Basic"</formula>
    </cfRule>
    <cfRule type="beginsWith" dxfId="478" priority="490" stopIfTrue="1" operator="beginsWith" text="Required">
      <formula>LEFT(A98,LEN("Required"))="Required"</formula>
    </cfRule>
    <cfRule type="notContainsBlanks" dxfId="477" priority="491" stopIfTrue="1">
      <formula>LEN(TRIM(A98))&gt;0</formula>
    </cfRule>
  </conditionalFormatting>
  <conditionalFormatting sqref="A99">
    <cfRule type="beginsWith" dxfId="476" priority="478" stopIfTrue="1" operator="beginsWith" text="Exceptional">
      <formula>LEFT(A99,LEN("Exceptional"))="Exceptional"</formula>
    </cfRule>
    <cfRule type="beginsWith" dxfId="475" priority="479" stopIfTrue="1" operator="beginsWith" text="Professional">
      <formula>LEFT(A99,LEN("Professional"))="Professional"</formula>
    </cfRule>
    <cfRule type="beginsWith" dxfId="474" priority="480" stopIfTrue="1" operator="beginsWith" text="Advanced">
      <formula>LEFT(A99,LEN("Advanced"))="Advanced"</formula>
    </cfRule>
    <cfRule type="beginsWith" dxfId="473" priority="481" stopIfTrue="1" operator="beginsWith" text="Intermediate">
      <formula>LEFT(A99,LEN("Intermediate"))="Intermediate"</formula>
    </cfRule>
    <cfRule type="beginsWith" dxfId="472" priority="482" stopIfTrue="1" operator="beginsWith" text="Basic">
      <formula>LEFT(A99,LEN("Basic"))="Basic"</formula>
    </cfRule>
    <cfRule type="beginsWith" dxfId="471" priority="483" stopIfTrue="1" operator="beginsWith" text="Required">
      <formula>LEFT(A99,LEN("Required"))="Required"</formula>
    </cfRule>
    <cfRule type="notContainsBlanks" dxfId="470" priority="484" stopIfTrue="1">
      <formula>LEN(TRIM(A99))&gt;0</formula>
    </cfRule>
  </conditionalFormatting>
  <conditionalFormatting sqref="E46:F46">
    <cfRule type="beginsWith" dxfId="469" priority="463" stopIfTrue="1" operator="beginsWith" text="Not Applicable">
      <formula>LEFT(E46,LEN("Not Applicable"))="Not Applicable"</formula>
    </cfRule>
    <cfRule type="beginsWith" dxfId="468" priority="464" stopIfTrue="1" operator="beginsWith" text="Waived">
      <formula>LEFT(E46,LEN("Waived"))="Waived"</formula>
    </cfRule>
    <cfRule type="beginsWith" dxfId="467" priority="465" stopIfTrue="1" operator="beginsWith" text="Pre-Passed">
      <formula>LEFT(E46,LEN("Pre-Passed"))="Pre-Passed"</formula>
    </cfRule>
    <cfRule type="beginsWith" dxfId="466" priority="466" stopIfTrue="1" operator="beginsWith" text="Completed">
      <formula>LEFT(E46,LEN("Completed"))="Completed"</formula>
    </cfRule>
    <cfRule type="beginsWith" dxfId="465" priority="467" stopIfTrue="1" operator="beginsWith" text="Partial">
      <formula>LEFT(E46,LEN("Partial"))="Partial"</formula>
    </cfRule>
    <cfRule type="beginsWith" dxfId="464" priority="468" stopIfTrue="1" operator="beginsWith" text="Missing">
      <formula>LEFT(E46,LEN("Missing"))="Missing"</formula>
    </cfRule>
    <cfRule type="beginsWith" dxfId="463" priority="469" stopIfTrue="1" operator="beginsWith" text="Untested">
      <formula>LEFT(E46,LEN("Untested"))="Untested"</formula>
    </cfRule>
    <cfRule type="notContainsBlanks" dxfId="462" priority="470" stopIfTrue="1">
      <formula>LEN(TRIM(E46))&gt;0</formula>
    </cfRule>
  </conditionalFormatting>
  <conditionalFormatting sqref="E47">
    <cfRule type="beginsWith" dxfId="461" priority="455" stopIfTrue="1" operator="beginsWith" text="Not Applicable">
      <formula>LEFT(E47,LEN("Not Applicable"))="Not Applicable"</formula>
    </cfRule>
    <cfRule type="beginsWith" dxfId="460" priority="456" stopIfTrue="1" operator="beginsWith" text="Waived">
      <formula>LEFT(E47,LEN("Waived"))="Waived"</formula>
    </cfRule>
    <cfRule type="beginsWith" dxfId="459" priority="457" stopIfTrue="1" operator="beginsWith" text="Pre-Passed">
      <formula>LEFT(E47,LEN("Pre-Passed"))="Pre-Passed"</formula>
    </cfRule>
    <cfRule type="beginsWith" dxfId="458" priority="458" stopIfTrue="1" operator="beginsWith" text="Completed">
      <formula>LEFT(E47,LEN("Completed"))="Completed"</formula>
    </cfRule>
    <cfRule type="beginsWith" dxfId="457" priority="459" stopIfTrue="1" operator="beginsWith" text="Partial">
      <formula>LEFT(E47,LEN("Partial"))="Partial"</formula>
    </cfRule>
    <cfRule type="beginsWith" dxfId="456" priority="460" stopIfTrue="1" operator="beginsWith" text="Missing">
      <formula>LEFT(E47,LEN("Missing"))="Missing"</formula>
    </cfRule>
    <cfRule type="beginsWith" dxfId="455" priority="461" stopIfTrue="1" operator="beginsWith" text="Untested">
      <formula>LEFT(E47,LEN("Untested"))="Untested"</formula>
    </cfRule>
    <cfRule type="notContainsBlanks" dxfId="454" priority="462" stopIfTrue="1">
      <formula>LEN(TRIM(E47))&gt;0</formula>
    </cfRule>
  </conditionalFormatting>
  <conditionalFormatting sqref="F47">
    <cfRule type="beginsWith" dxfId="453" priority="447" stopIfTrue="1" operator="beginsWith" text="Not Applicable">
      <formula>LEFT(F47,LEN("Not Applicable"))="Not Applicable"</formula>
    </cfRule>
    <cfRule type="beginsWith" dxfId="452" priority="448" stopIfTrue="1" operator="beginsWith" text="Waived">
      <formula>LEFT(F47,LEN("Waived"))="Waived"</formula>
    </cfRule>
    <cfRule type="beginsWith" dxfId="451" priority="449" stopIfTrue="1" operator="beginsWith" text="Pre-Passed">
      <formula>LEFT(F47,LEN("Pre-Passed"))="Pre-Passed"</formula>
    </cfRule>
    <cfRule type="beginsWith" dxfId="450" priority="450" stopIfTrue="1" operator="beginsWith" text="Completed">
      <formula>LEFT(F47,LEN("Completed"))="Completed"</formula>
    </cfRule>
    <cfRule type="beginsWith" dxfId="449" priority="451" stopIfTrue="1" operator="beginsWith" text="Partial">
      <formula>LEFT(F47,LEN("Partial"))="Partial"</formula>
    </cfRule>
    <cfRule type="beginsWith" dxfId="448" priority="452" stopIfTrue="1" operator="beginsWith" text="Missing">
      <formula>LEFT(F47,LEN("Missing"))="Missing"</formula>
    </cfRule>
    <cfRule type="beginsWith" dxfId="447" priority="453" stopIfTrue="1" operator="beginsWith" text="Untested">
      <formula>LEFT(F47,LEN("Untested"))="Untested"</formula>
    </cfRule>
    <cfRule type="notContainsBlanks" dxfId="446" priority="454" stopIfTrue="1">
      <formula>LEN(TRIM(F47))&gt;0</formula>
    </cfRule>
  </conditionalFormatting>
  <conditionalFormatting sqref="E46">
    <cfRule type="beginsWith" dxfId="445" priority="439" stopIfTrue="1" operator="beginsWith" text="Not Applicable">
      <formula>LEFT(E46,LEN("Not Applicable"))="Not Applicable"</formula>
    </cfRule>
    <cfRule type="beginsWith" dxfId="444" priority="440" stopIfTrue="1" operator="beginsWith" text="Waived">
      <formula>LEFT(E46,LEN("Waived"))="Waived"</formula>
    </cfRule>
    <cfRule type="beginsWith" dxfId="443" priority="441" stopIfTrue="1" operator="beginsWith" text="Pre-Passed">
      <formula>LEFT(E46,LEN("Pre-Passed"))="Pre-Passed"</formula>
    </cfRule>
    <cfRule type="beginsWith" dxfId="442" priority="442" stopIfTrue="1" operator="beginsWith" text="Completed">
      <formula>LEFT(E46,LEN("Completed"))="Completed"</formula>
    </cfRule>
    <cfRule type="beginsWith" dxfId="441" priority="443" stopIfTrue="1" operator="beginsWith" text="Partial">
      <formula>LEFT(E46,LEN("Partial"))="Partial"</formula>
    </cfRule>
    <cfRule type="beginsWith" dxfId="440" priority="444" stopIfTrue="1" operator="beginsWith" text="Missing">
      <formula>LEFT(E46,LEN("Missing"))="Missing"</formula>
    </cfRule>
    <cfRule type="beginsWith" dxfId="439" priority="445" stopIfTrue="1" operator="beginsWith" text="Untested">
      <formula>LEFT(E46,LEN("Untested"))="Untested"</formula>
    </cfRule>
    <cfRule type="notContainsBlanks" dxfId="438" priority="446" stopIfTrue="1">
      <formula>LEN(TRIM(E46))&gt;0</formula>
    </cfRule>
  </conditionalFormatting>
  <conditionalFormatting sqref="F46">
    <cfRule type="beginsWith" dxfId="437" priority="431" stopIfTrue="1" operator="beginsWith" text="Not Applicable">
      <formula>LEFT(F46,LEN("Not Applicable"))="Not Applicable"</formula>
    </cfRule>
    <cfRule type="beginsWith" dxfId="436" priority="432" stopIfTrue="1" operator="beginsWith" text="Waived">
      <formula>LEFT(F46,LEN("Waived"))="Waived"</formula>
    </cfRule>
    <cfRule type="beginsWith" dxfId="435" priority="433" stopIfTrue="1" operator="beginsWith" text="Pre-Passed">
      <formula>LEFT(F46,LEN("Pre-Passed"))="Pre-Passed"</formula>
    </cfRule>
    <cfRule type="beginsWith" dxfId="434" priority="434" stopIfTrue="1" operator="beginsWith" text="Completed">
      <formula>LEFT(F46,LEN("Completed"))="Completed"</formula>
    </cfRule>
    <cfRule type="beginsWith" dxfId="433" priority="435" stopIfTrue="1" operator="beginsWith" text="Partial">
      <formula>LEFT(F46,LEN("Partial"))="Partial"</formula>
    </cfRule>
    <cfRule type="beginsWith" dxfId="432" priority="436" stopIfTrue="1" operator="beginsWith" text="Missing">
      <formula>LEFT(F46,LEN("Missing"))="Missing"</formula>
    </cfRule>
    <cfRule type="beginsWith" dxfId="431" priority="437" stopIfTrue="1" operator="beginsWith" text="Untested">
      <formula>LEFT(F46,LEN("Untested"))="Untested"</formula>
    </cfRule>
    <cfRule type="notContainsBlanks" dxfId="430" priority="438" stopIfTrue="1">
      <formula>LEN(TRIM(F46))&gt;0</formula>
    </cfRule>
  </conditionalFormatting>
  <conditionalFormatting sqref="E47:F47">
    <cfRule type="beginsWith" dxfId="429" priority="423" stopIfTrue="1" operator="beginsWith" text="Not Applicable">
      <formula>LEFT(E47,LEN("Not Applicable"))="Not Applicable"</formula>
    </cfRule>
    <cfRule type="beginsWith" dxfId="428" priority="424" stopIfTrue="1" operator="beginsWith" text="Waived">
      <formula>LEFT(E47,LEN("Waived"))="Waived"</formula>
    </cfRule>
    <cfRule type="beginsWith" dxfId="427" priority="425" stopIfTrue="1" operator="beginsWith" text="Pre-Passed">
      <formula>LEFT(E47,LEN("Pre-Passed"))="Pre-Passed"</formula>
    </cfRule>
    <cfRule type="beginsWith" dxfId="426" priority="426" stopIfTrue="1" operator="beginsWith" text="Completed">
      <formula>LEFT(E47,LEN("Completed"))="Completed"</formula>
    </cfRule>
    <cfRule type="beginsWith" dxfId="425" priority="427" stopIfTrue="1" operator="beginsWith" text="Partial">
      <formula>LEFT(E47,LEN("Partial"))="Partial"</formula>
    </cfRule>
    <cfRule type="beginsWith" dxfId="424" priority="428" stopIfTrue="1" operator="beginsWith" text="Missing">
      <formula>LEFT(E47,LEN("Missing"))="Missing"</formula>
    </cfRule>
    <cfRule type="beginsWith" dxfId="423" priority="429" stopIfTrue="1" operator="beginsWith" text="Untested">
      <formula>LEFT(E47,LEN("Untested"))="Untested"</formula>
    </cfRule>
    <cfRule type="notContainsBlanks" dxfId="422" priority="430" stopIfTrue="1">
      <formula>LEN(TRIM(E47))&gt;0</formula>
    </cfRule>
  </conditionalFormatting>
  <conditionalFormatting sqref="E51:F51">
    <cfRule type="beginsWith" dxfId="421" priority="415" stopIfTrue="1" operator="beginsWith" text="Not Applicable">
      <formula>LEFT(E51,LEN("Not Applicable"))="Not Applicable"</formula>
    </cfRule>
    <cfRule type="beginsWith" dxfId="420" priority="416" stopIfTrue="1" operator="beginsWith" text="Waived">
      <formula>LEFT(E51,LEN("Waived"))="Waived"</formula>
    </cfRule>
    <cfRule type="beginsWith" dxfId="419" priority="417" stopIfTrue="1" operator="beginsWith" text="Pre-Passed">
      <formula>LEFT(E51,LEN("Pre-Passed"))="Pre-Passed"</formula>
    </cfRule>
    <cfRule type="beginsWith" dxfId="418" priority="418" stopIfTrue="1" operator="beginsWith" text="Completed">
      <formula>LEFT(E51,LEN("Completed"))="Completed"</formula>
    </cfRule>
    <cfRule type="beginsWith" dxfId="417" priority="419" stopIfTrue="1" operator="beginsWith" text="Partial">
      <formula>LEFT(E51,LEN("Partial"))="Partial"</formula>
    </cfRule>
    <cfRule type="beginsWith" dxfId="416" priority="420" stopIfTrue="1" operator="beginsWith" text="Missing">
      <formula>LEFT(E51,LEN("Missing"))="Missing"</formula>
    </cfRule>
    <cfRule type="beginsWith" dxfId="415" priority="421" stopIfTrue="1" operator="beginsWith" text="Untested">
      <formula>LEFT(E51,LEN("Untested"))="Untested"</formula>
    </cfRule>
    <cfRule type="notContainsBlanks" dxfId="414" priority="422" stopIfTrue="1">
      <formula>LEN(TRIM(E51))&gt;0</formula>
    </cfRule>
  </conditionalFormatting>
  <conditionalFormatting sqref="E52">
    <cfRule type="beginsWith" dxfId="413" priority="407" stopIfTrue="1" operator="beginsWith" text="Not Applicable">
      <formula>LEFT(E52,LEN("Not Applicable"))="Not Applicable"</formula>
    </cfRule>
    <cfRule type="beginsWith" dxfId="412" priority="408" stopIfTrue="1" operator="beginsWith" text="Waived">
      <formula>LEFT(E52,LEN("Waived"))="Waived"</formula>
    </cfRule>
    <cfRule type="beginsWith" dxfId="411" priority="409" stopIfTrue="1" operator="beginsWith" text="Pre-Passed">
      <formula>LEFT(E52,LEN("Pre-Passed"))="Pre-Passed"</formula>
    </cfRule>
    <cfRule type="beginsWith" dxfId="410" priority="410" stopIfTrue="1" operator="beginsWith" text="Completed">
      <formula>LEFT(E52,LEN("Completed"))="Completed"</formula>
    </cfRule>
    <cfRule type="beginsWith" dxfId="409" priority="411" stopIfTrue="1" operator="beginsWith" text="Partial">
      <formula>LEFT(E52,LEN("Partial"))="Partial"</formula>
    </cfRule>
    <cfRule type="beginsWith" dxfId="408" priority="412" stopIfTrue="1" operator="beginsWith" text="Missing">
      <formula>LEFT(E52,LEN("Missing"))="Missing"</formula>
    </cfRule>
    <cfRule type="beginsWith" dxfId="407" priority="413" stopIfTrue="1" operator="beginsWith" text="Untested">
      <formula>LEFT(E52,LEN("Untested"))="Untested"</formula>
    </cfRule>
    <cfRule type="notContainsBlanks" dxfId="406" priority="414" stopIfTrue="1">
      <formula>LEN(TRIM(E52))&gt;0</formula>
    </cfRule>
  </conditionalFormatting>
  <conditionalFormatting sqref="F52">
    <cfRule type="beginsWith" dxfId="405" priority="399" stopIfTrue="1" operator="beginsWith" text="Not Applicable">
      <formula>LEFT(F52,LEN("Not Applicable"))="Not Applicable"</formula>
    </cfRule>
    <cfRule type="beginsWith" dxfId="404" priority="400" stopIfTrue="1" operator="beginsWith" text="Waived">
      <formula>LEFT(F52,LEN("Waived"))="Waived"</formula>
    </cfRule>
    <cfRule type="beginsWith" dxfId="403" priority="401" stopIfTrue="1" operator="beginsWith" text="Pre-Passed">
      <formula>LEFT(F52,LEN("Pre-Passed"))="Pre-Passed"</formula>
    </cfRule>
    <cfRule type="beginsWith" dxfId="402" priority="402" stopIfTrue="1" operator="beginsWith" text="Completed">
      <formula>LEFT(F52,LEN("Completed"))="Completed"</formula>
    </cfRule>
    <cfRule type="beginsWith" dxfId="401" priority="403" stopIfTrue="1" operator="beginsWith" text="Partial">
      <formula>LEFT(F52,LEN("Partial"))="Partial"</formula>
    </cfRule>
    <cfRule type="beginsWith" dxfId="400" priority="404" stopIfTrue="1" operator="beginsWith" text="Missing">
      <formula>LEFT(F52,LEN("Missing"))="Missing"</formula>
    </cfRule>
    <cfRule type="beginsWith" dxfId="399" priority="405" stopIfTrue="1" operator="beginsWith" text="Untested">
      <formula>LEFT(F52,LEN("Untested"))="Untested"</formula>
    </cfRule>
    <cfRule type="notContainsBlanks" dxfId="398" priority="406" stopIfTrue="1">
      <formula>LEN(TRIM(F52))&gt;0</formula>
    </cfRule>
  </conditionalFormatting>
  <conditionalFormatting sqref="E50:F50">
    <cfRule type="beginsWith" dxfId="397" priority="391" stopIfTrue="1" operator="beginsWith" text="Not Applicable">
      <formula>LEFT(E50,LEN("Not Applicable"))="Not Applicable"</formula>
    </cfRule>
    <cfRule type="beginsWith" dxfId="396" priority="392" stopIfTrue="1" operator="beginsWith" text="Waived">
      <formula>LEFT(E50,LEN("Waived"))="Waived"</formula>
    </cfRule>
    <cfRule type="beginsWith" dxfId="395" priority="393" stopIfTrue="1" operator="beginsWith" text="Pre-Passed">
      <formula>LEFT(E50,LEN("Pre-Passed"))="Pre-Passed"</formula>
    </cfRule>
    <cfRule type="beginsWith" dxfId="394" priority="394" stopIfTrue="1" operator="beginsWith" text="Completed">
      <formula>LEFT(E50,LEN("Completed"))="Completed"</formula>
    </cfRule>
    <cfRule type="beginsWith" dxfId="393" priority="395" stopIfTrue="1" operator="beginsWith" text="Partial">
      <formula>LEFT(E50,LEN("Partial"))="Partial"</formula>
    </cfRule>
    <cfRule type="beginsWith" dxfId="392" priority="396" stopIfTrue="1" operator="beginsWith" text="Missing">
      <formula>LEFT(E50,LEN("Missing"))="Missing"</formula>
    </cfRule>
    <cfRule type="beginsWith" dxfId="391" priority="397" stopIfTrue="1" operator="beginsWith" text="Untested">
      <formula>LEFT(E50,LEN("Untested"))="Untested"</formula>
    </cfRule>
    <cfRule type="notContainsBlanks" dxfId="390" priority="398" stopIfTrue="1">
      <formula>LEN(TRIM(E50))&gt;0</formula>
    </cfRule>
  </conditionalFormatting>
  <conditionalFormatting sqref="E50:F50">
    <cfRule type="beginsWith" dxfId="389" priority="383" stopIfTrue="1" operator="beginsWith" text="Not Applicable">
      <formula>LEFT(E50,LEN("Not Applicable"))="Not Applicable"</formula>
    </cfRule>
    <cfRule type="beginsWith" dxfId="388" priority="384" stopIfTrue="1" operator="beginsWith" text="Waived">
      <formula>LEFT(E50,LEN("Waived"))="Waived"</formula>
    </cfRule>
    <cfRule type="beginsWith" dxfId="387" priority="385" stopIfTrue="1" operator="beginsWith" text="Pre-Passed">
      <formula>LEFT(E50,LEN("Pre-Passed"))="Pre-Passed"</formula>
    </cfRule>
    <cfRule type="beginsWith" dxfId="386" priority="386" stopIfTrue="1" operator="beginsWith" text="Completed">
      <formula>LEFT(E50,LEN("Completed"))="Completed"</formula>
    </cfRule>
    <cfRule type="beginsWith" dxfId="385" priority="387" stopIfTrue="1" operator="beginsWith" text="Partial">
      <formula>LEFT(E50,LEN("Partial"))="Partial"</formula>
    </cfRule>
    <cfRule type="beginsWith" dxfId="384" priority="388" stopIfTrue="1" operator="beginsWith" text="Missing">
      <formula>LEFT(E50,LEN("Missing"))="Missing"</formula>
    </cfRule>
    <cfRule type="beginsWith" dxfId="383" priority="389" stopIfTrue="1" operator="beginsWith" text="Untested">
      <formula>LEFT(E50,LEN("Untested"))="Untested"</formula>
    </cfRule>
    <cfRule type="notContainsBlanks" dxfId="382" priority="390" stopIfTrue="1">
      <formula>LEN(TRIM(E50))&gt;0</formula>
    </cfRule>
  </conditionalFormatting>
  <conditionalFormatting sqref="E51">
    <cfRule type="beginsWith" dxfId="381" priority="375" stopIfTrue="1" operator="beginsWith" text="Not Applicable">
      <formula>LEFT(E51,LEN("Not Applicable"))="Not Applicable"</formula>
    </cfRule>
    <cfRule type="beginsWith" dxfId="380" priority="376" stopIfTrue="1" operator="beginsWith" text="Waived">
      <formula>LEFT(E51,LEN("Waived"))="Waived"</formula>
    </cfRule>
    <cfRule type="beginsWith" dxfId="379" priority="377" stopIfTrue="1" operator="beginsWith" text="Pre-Passed">
      <formula>LEFT(E51,LEN("Pre-Passed"))="Pre-Passed"</formula>
    </cfRule>
    <cfRule type="beginsWith" dxfId="378" priority="378" stopIfTrue="1" operator="beginsWith" text="Completed">
      <formula>LEFT(E51,LEN("Completed"))="Completed"</formula>
    </cfRule>
    <cfRule type="beginsWith" dxfId="377" priority="379" stopIfTrue="1" operator="beginsWith" text="Partial">
      <formula>LEFT(E51,LEN("Partial"))="Partial"</formula>
    </cfRule>
    <cfRule type="beginsWith" dxfId="376" priority="380" stopIfTrue="1" operator="beginsWith" text="Missing">
      <formula>LEFT(E51,LEN("Missing"))="Missing"</formula>
    </cfRule>
    <cfRule type="beginsWith" dxfId="375" priority="381" stopIfTrue="1" operator="beginsWith" text="Untested">
      <formula>LEFT(E51,LEN("Untested"))="Untested"</formula>
    </cfRule>
    <cfRule type="notContainsBlanks" dxfId="374" priority="382" stopIfTrue="1">
      <formula>LEN(TRIM(E51))&gt;0</formula>
    </cfRule>
  </conditionalFormatting>
  <conditionalFormatting sqref="F51">
    <cfRule type="beginsWith" dxfId="373" priority="367" stopIfTrue="1" operator="beginsWith" text="Not Applicable">
      <formula>LEFT(F51,LEN("Not Applicable"))="Not Applicable"</formula>
    </cfRule>
    <cfRule type="beginsWith" dxfId="372" priority="368" stopIfTrue="1" operator="beginsWith" text="Waived">
      <formula>LEFT(F51,LEN("Waived"))="Waived"</formula>
    </cfRule>
    <cfRule type="beginsWith" dxfId="371" priority="369" stopIfTrue="1" operator="beginsWith" text="Pre-Passed">
      <formula>LEFT(F51,LEN("Pre-Passed"))="Pre-Passed"</formula>
    </cfRule>
    <cfRule type="beginsWith" dxfId="370" priority="370" stopIfTrue="1" operator="beginsWith" text="Completed">
      <formula>LEFT(F51,LEN("Completed"))="Completed"</formula>
    </cfRule>
    <cfRule type="beginsWith" dxfId="369" priority="371" stopIfTrue="1" operator="beginsWith" text="Partial">
      <formula>LEFT(F51,LEN("Partial"))="Partial"</formula>
    </cfRule>
    <cfRule type="beginsWith" dxfId="368" priority="372" stopIfTrue="1" operator="beginsWith" text="Missing">
      <formula>LEFT(F51,LEN("Missing"))="Missing"</formula>
    </cfRule>
    <cfRule type="beginsWith" dxfId="367" priority="373" stopIfTrue="1" operator="beginsWith" text="Untested">
      <formula>LEFT(F51,LEN("Untested"))="Untested"</formula>
    </cfRule>
    <cfRule type="notContainsBlanks" dxfId="366" priority="374" stopIfTrue="1">
      <formula>LEN(TRIM(F51))&gt;0</formula>
    </cfRule>
  </conditionalFormatting>
  <conditionalFormatting sqref="E52:F52">
    <cfRule type="beginsWith" dxfId="365" priority="359" stopIfTrue="1" operator="beginsWith" text="Not Applicable">
      <formula>LEFT(E52,LEN("Not Applicable"))="Not Applicable"</formula>
    </cfRule>
    <cfRule type="beginsWith" dxfId="364" priority="360" stopIfTrue="1" operator="beginsWith" text="Waived">
      <formula>LEFT(E52,LEN("Waived"))="Waived"</formula>
    </cfRule>
    <cfRule type="beginsWith" dxfId="363" priority="361" stopIfTrue="1" operator="beginsWith" text="Pre-Passed">
      <formula>LEFT(E52,LEN("Pre-Passed"))="Pre-Passed"</formula>
    </cfRule>
    <cfRule type="beginsWith" dxfId="362" priority="362" stopIfTrue="1" operator="beginsWith" text="Completed">
      <formula>LEFT(E52,LEN("Completed"))="Completed"</formula>
    </cfRule>
    <cfRule type="beginsWith" dxfId="361" priority="363" stopIfTrue="1" operator="beginsWith" text="Partial">
      <formula>LEFT(E52,LEN("Partial"))="Partial"</formula>
    </cfRule>
    <cfRule type="beginsWith" dxfId="360" priority="364" stopIfTrue="1" operator="beginsWith" text="Missing">
      <formula>LEFT(E52,LEN("Missing"))="Missing"</formula>
    </cfRule>
    <cfRule type="beginsWith" dxfId="359" priority="365" stopIfTrue="1" operator="beginsWith" text="Untested">
      <formula>LEFT(E52,LEN("Untested"))="Untested"</formula>
    </cfRule>
    <cfRule type="notContainsBlanks" dxfId="358" priority="366" stopIfTrue="1">
      <formula>LEN(TRIM(E52))&gt;0</formula>
    </cfRule>
  </conditionalFormatting>
  <conditionalFormatting sqref="E63:F63">
    <cfRule type="beginsWith" dxfId="357" priority="351" stopIfTrue="1" operator="beginsWith" text="Not Applicable">
      <formula>LEFT(E63,LEN("Not Applicable"))="Not Applicable"</formula>
    </cfRule>
    <cfRule type="beginsWith" dxfId="356" priority="352" stopIfTrue="1" operator="beginsWith" text="Waived">
      <formula>LEFT(E63,LEN("Waived"))="Waived"</formula>
    </cfRule>
    <cfRule type="beginsWith" dxfId="355" priority="353" stopIfTrue="1" operator="beginsWith" text="Pre-Passed">
      <formula>LEFT(E63,LEN("Pre-Passed"))="Pre-Passed"</formula>
    </cfRule>
    <cfRule type="beginsWith" dxfId="354" priority="354" stopIfTrue="1" operator="beginsWith" text="Completed">
      <formula>LEFT(E63,LEN("Completed"))="Completed"</formula>
    </cfRule>
    <cfRule type="beginsWith" dxfId="353" priority="355" stopIfTrue="1" operator="beginsWith" text="Partial">
      <formula>LEFT(E63,LEN("Partial"))="Partial"</formula>
    </cfRule>
    <cfRule type="beginsWith" dxfId="352" priority="356" stopIfTrue="1" operator="beginsWith" text="Missing">
      <formula>LEFT(E63,LEN("Missing"))="Missing"</formula>
    </cfRule>
    <cfRule type="beginsWith" dxfId="351" priority="357" stopIfTrue="1" operator="beginsWith" text="Untested">
      <formula>LEFT(E63,LEN("Untested"))="Untested"</formula>
    </cfRule>
    <cfRule type="notContainsBlanks" dxfId="350" priority="358" stopIfTrue="1">
      <formula>LEN(TRIM(E63))&gt;0</formula>
    </cfRule>
  </conditionalFormatting>
  <conditionalFormatting sqref="E64">
    <cfRule type="beginsWith" dxfId="349" priority="343" stopIfTrue="1" operator="beginsWith" text="Not Applicable">
      <formula>LEFT(E64,LEN("Not Applicable"))="Not Applicable"</formula>
    </cfRule>
    <cfRule type="beginsWith" dxfId="348" priority="344" stopIfTrue="1" operator="beginsWith" text="Waived">
      <formula>LEFT(E64,LEN("Waived"))="Waived"</formula>
    </cfRule>
    <cfRule type="beginsWith" dxfId="347" priority="345" stopIfTrue="1" operator="beginsWith" text="Pre-Passed">
      <formula>LEFT(E64,LEN("Pre-Passed"))="Pre-Passed"</formula>
    </cfRule>
    <cfRule type="beginsWith" dxfId="346" priority="346" stopIfTrue="1" operator="beginsWith" text="Completed">
      <formula>LEFT(E64,LEN("Completed"))="Completed"</formula>
    </cfRule>
    <cfRule type="beginsWith" dxfId="345" priority="347" stopIfTrue="1" operator="beginsWith" text="Partial">
      <formula>LEFT(E64,LEN("Partial"))="Partial"</formula>
    </cfRule>
    <cfRule type="beginsWith" dxfId="344" priority="348" stopIfTrue="1" operator="beginsWith" text="Missing">
      <formula>LEFT(E64,LEN("Missing"))="Missing"</formula>
    </cfRule>
    <cfRule type="beginsWith" dxfId="343" priority="349" stopIfTrue="1" operator="beginsWith" text="Untested">
      <formula>LEFT(E64,LEN("Untested"))="Untested"</formula>
    </cfRule>
    <cfRule type="notContainsBlanks" dxfId="342" priority="350" stopIfTrue="1">
      <formula>LEN(TRIM(E64))&gt;0</formula>
    </cfRule>
  </conditionalFormatting>
  <conditionalFormatting sqref="F64">
    <cfRule type="beginsWith" dxfId="341" priority="335" stopIfTrue="1" operator="beginsWith" text="Not Applicable">
      <formula>LEFT(F64,LEN("Not Applicable"))="Not Applicable"</formula>
    </cfRule>
    <cfRule type="beginsWith" dxfId="340" priority="336" stopIfTrue="1" operator="beginsWith" text="Waived">
      <formula>LEFT(F64,LEN("Waived"))="Waived"</formula>
    </cfRule>
    <cfRule type="beginsWith" dxfId="339" priority="337" stopIfTrue="1" operator="beginsWith" text="Pre-Passed">
      <formula>LEFT(F64,LEN("Pre-Passed"))="Pre-Passed"</formula>
    </cfRule>
    <cfRule type="beginsWith" dxfId="338" priority="338" stopIfTrue="1" operator="beginsWith" text="Completed">
      <formula>LEFT(F64,LEN("Completed"))="Completed"</formula>
    </cfRule>
    <cfRule type="beginsWith" dxfId="337" priority="339" stopIfTrue="1" operator="beginsWith" text="Partial">
      <formula>LEFT(F64,LEN("Partial"))="Partial"</formula>
    </cfRule>
    <cfRule type="beginsWith" dxfId="336" priority="340" stopIfTrue="1" operator="beginsWith" text="Missing">
      <formula>LEFT(F64,LEN("Missing"))="Missing"</formula>
    </cfRule>
    <cfRule type="beginsWith" dxfId="335" priority="341" stopIfTrue="1" operator="beginsWith" text="Untested">
      <formula>LEFT(F64,LEN("Untested"))="Untested"</formula>
    </cfRule>
    <cfRule type="notContainsBlanks" dxfId="334" priority="342" stopIfTrue="1">
      <formula>LEN(TRIM(F64))&gt;0</formula>
    </cfRule>
  </conditionalFormatting>
  <conditionalFormatting sqref="E62:F62">
    <cfRule type="beginsWith" dxfId="333" priority="327" stopIfTrue="1" operator="beginsWith" text="Not Applicable">
      <formula>LEFT(E62,LEN("Not Applicable"))="Not Applicable"</formula>
    </cfRule>
    <cfRule type="beginsWith" dxfId="332" priority="328" stopIfTrue="1" operator="beginsWith" text="Waived">
      <formula>LEFT(E62,LEN("Waived"))="Waived"</formula>
    </cfRule>
    <cfRule type="beginsWith" dxfId="331" priority="329" stopIfTrue="1" operator="beginsWith" text="Pre-Passed">
      <formula>LEFT(E62,LEN("Pre-Passed"))="Pre-Passed"</formula>
    </cfRule>
    <cfRule type="beginsWith" dxfId="330" priority="330" stopIfTrue="1" operator="beginsWith" text="Completed">
      <formula>LEFT(E62,LEN("Completed"))="Completed"</formula>
    </cfRule>
    <cfRule type="beginsWith" dxfId="329" priority="331" stopIfTrue="1" operator="beginsWith" text="Partial">
      <formula>LEFT(E62,LEN("Partial"))="Partial"</formula>
    </cfRule>
    <cfRule type="beginsWith" dxfId="328" priority="332" stopIfTrue="1" operator="beginsWith" text="Missing">
      <formula>LEFT(E62,LEN("Missing"))="Missing"</formula>
    </cfRule>
    <cfRule type="beginsWith" dxfId="327" priority="333" stopIfTrue="1" operator="beginsWith" text="Untested">
      <formula>LEFT(E62,LEN("Untested"))="Untested"</formula>
    </cfRule>
    <cfRule type="notContainsBlanks" dxfId="326" priority="334" stopIfTrue="1">
      <formula>LEN(TRIM(E62))&gt;0</formula>
    </cfRule>
  </conditionalFormatting>
  <conditionalFormatting sqref="E62:F62">
    <cfRule type="beginsWith" dxfId="325" priority="319" stopIfTrue="1" operator="beginsWith" text="Not Applicable">
      <formula>LEFT(E62,LEN("Not Applicable"))="Not Applicable"</formula>
    </cfRule>
    <cfRule type="beginsWith" dxfId="324" priority="320" stopIfTrue="1" operator="beginsWith" text="Waived">
      <formula>LEFT(E62,LEN("Waived"))="Waived"</formula>
    </cfRule>
    <cfRule type="beginsWith" dxfId="323" priority="321" stopIfTrue="1" operator="beginsWith" text="Pre-Passed">
      <formula>LEFT(E62,LEN("Pre-Passed"))="Pre-Passed"</formula>
    </cfRule>
    <cfRule type="beginsWith" dxfId="322" priority="322" stopIfTrue="1" operator="beginsWith" text="Completed">
      <formula>LEFT(E62,LEN("Completed"))="Completed"</formula>
    </cfRule>
    <cfRule type="beginsWith" dxfId="321" priority="323" stopIfTrue="1" operator="beginsWith" text="Partial">
      <formula>LEFT(E62,LEN("Partial"))="Partial"</formula>
    </cfRule>
    <cfRule type="beginsWith" dxfId="320" priority="324" stopIfTrue="1" operator="beginsWith" text="Missing">
      <formula>LEFT(E62,LEN("Missing"))="Missing"</formula>
    </cfRule>
    <cfRule type="beginsWith" dxfId="319" priority="325" stopIfTrue="1" operator="beginsWith" text="Untested">
      <formula>LEFT(E62,LEN("Untested"))="Untested"</formula>
    </cfRule>
    <cfRule type="notContainsBlanks" dxfId="318" priority="326" stopIfTrue="1">
      <formula>LEN(TRIM(E62))&gt;0</formula>
    </cfRule>
  </conditionalFormatting>
  <conditionalFormatting sqref="E63">
    <cfRule type="beginsWith" dxfId="317" priority="311" stopIfTrue="1" operator="beginsWith" text="Not Applicable">
      <formula>LEFT(E63,LEN("Not Applicable"))="Not Applicable"</formula>
    </cfRule>
    <cfRule type="beginsWith" dxfId="316" priority="312" stopIfTrue="1" operator="beginsWith" text="Waived">
      <formula>LEFT(E63,LEN("Waived"))="Waived"</formula>
    </cfRule>
    <cfRule type="beginsWith" dxfId="315" priority="313" stopIfTrue="1" operator="beginsWith" text="Pre-Passed">
      <formula>LEFT(E63,LEN("Pre-Passed"))="Pre-Passed"</formula>
    </cfRule>
    <cfRule type="beginsWith" dxfId="314" priority="314" stopIfTrue="1" operator="beginsWith" text="Completed">
      <formula>LEFT(E63,LEN("Completed"))="Completed"</formula>
    </cfRule>
    <cfRule type="beginsWith" dxfId="313" priority="315" stopIfTrue="1" operator="beginsWith" text="Partial">
      <formula>LEFT(E63,LEN("Partial"))="Partial"</formula>
    </cfRule>
    <cfRule type="beginsWith" dxfId="312" priority="316" stopIfTrue="1" operator="beginsWith" text="Missing">
      <formula>LEFT(E63,LEN("Missing"))="Missing"</formula>
    </cfRule>
    <cfRule type="beginsWith" dxfId="311" priority="317" stopIfTrue="1" operator="beginsWith" text="Untested">
      <formula>LEFT(E63,LEN("Untested"))="Untested"</formula>
    </cfRule>
    <cfRule type="notContainsBlanks" dxfId="310" priority="318" stopIfTrue="1">
      <formula>LEN(TRIM(E63))&gt;0</formula>
    </cfRule>
  </conditionalFormatting>
  <conditionalFormatting sqref="F63">
    <cfRule type="beginsWith" dxfId="309" priority="303" stopIfTrue="1" operator="beginsWith" text="Not Applicable">
      <formula>LEFT(F63,LEN("Not Applicable"))="Not Applicable"</formula>
    </cfRule>
    <cfRule type="beginsWith" dxfId="308" priority="304" stopIfTrue="1" operator="beginsWith" text="Waived">
      <formula>LEFT(F63,LEN("Waived"))="Waived"</formula>
    </cfRule>
    <cfRule type="beginsWith" dxfId="307" priority="305" stopIfTrue="1" operator="beginsWith" text="Pre-Passed">
      <formula>LEFT(F63,LEN("Pre-Passed"))="Pre-Passed"</formula>
    </cfRule>
    <cfRule type="beginsWith" dxfId="306" priority="306" stopIfTrue="1" operator="beginsWith" text="Completed">
      <formula>LEFT(F63,LEN("Completed"))="Completed"</formula>
    </cfRule>
    <cfRule type="beginsWith" dxfId="305" priority="307" stopIfTrue="1" operator="beginsWith" text="Partial">
      <formula>LEFT(F63,LEN("Partial"))="Partial"</formula>
    </cfRule>
    <cfRule type="beginsWith" dxfId="304" priority="308" stopIfTrue="1" operator="beginsWith" text="Missing">
      <formula>LEFT(F63,LEN("Missing"))="Missing"</formula>
    </cfRule>
    <cfRule type="beginsWith" dxfId="303" priority="309" stopIfTrue="1" operator="beginsWith" text="Untested">
      <formula>LEFT(F63,LEN("Untested"))="Untested"</formula>
    </cfRule>
    <cfRule type="notContainsBlanks" dxfId="302" priority="310" stopIfTrue="1">
      <formula>LEN(TRIM(F63))&gt;0</formula>
    </cfRule>
  </conditionalFormatting>
  <conditionalFormatting sqref="E64:F64">
    <cfRule type="beginsWith" dxfId="301" priority="295" stopIfTrue="1" operator="beginsWith" text="Not Applicable">
      <formula>LEFT(E64,LEN("Not Applicable"))="Not Applicable"</formula>
    </cfRule>
    <cfRule type="beginsWith" dxfId="300" priority="296" stopIfTrue="1" operator="beginsWith" text="Waived">
      <formula>LEFT(E64,LEN("Waived"))="Waived"</formula>
    </cfRule>
    <cfRule type="beginsWith" dxfId="299" priority="297" stopIfTrue="1" operator="beginsWith" text="Pre-Passed">
      <formula>LEFT(E64,LEN("Pre-Passed"))="Pre-Passed"</formula>
    </cfRule>
    <cfRule type="beginsWith" dxfId="298" priority="298" stopIfTrue="1" operator="beginsWith" text="Completed">
      <formula>LEFT(E64,LEN("Completed"))="Completed"</formula>
    </cfRule>
    <cfRule type="beginsWith" dxfId="297" priority="299" stopIfTrue="1" operator="beginsWith" text="Partial">
      <formula>LEFT(E64,LEN("Partial"))="Partial"</formula>
    </cfRule>
    <cfRule type="beginsWith" dxfId="296" priority="300" stopIfTrue="1" operator="beginsWith" text="Missing">
      <formula>LEFT(E64,LEN("Missing"))="Missing"</formula>
    </cfRule>
    <cfRule type="beginsWith" dxfId="295" priority="301" stopIfTrue="1" operator="beginsWith" text="Untested">
      <formula>LEFT(E64,LEN("Untested"))="Untested"</formula>
    </cfRule>
    <cfRule type="notContainsBlanks" dxfId="294" priority="302" stopIfTrue="1">
      <formula>LEN(TRIM(E64))&gt;0</formula>
    </cfRule>
  </conditionalFormatting>
  <conditionalFormatting sqref="E59:F59">
    <cfRule type="beginsWith" dxfId="293" priority="279" stopIfTrue="1" operator="beginsWith" text="Not Applicable">
      <formula>LEFT(E59,LEN("Not Applicable"))="Not Applicable"</formula>
    </cfRule>
    <cfRule type="beginsWith" dxfId="292" priority="280" stopIfTrue="1" operator="beginsWith" text="Waived">
      <formula>LEFT(E59,LEN("Waived"))="Waived"</formula>
    </cfRule>
    <cfRule type="beginsWith" dxfId="291" priority="281" stopIfTrue="1" operator="beginsWith" text="Pre-Passed">
      <formula>LEFT(E59,LEN("Pre-Passed"))="Pre-Passed"</formula>
    </cfRule>
    <cfRule type="beginsWith" dxfId="290" priority="282" stopIfTrue="1" operator="beginsWith" text="Completed">
      <formula>LEFT(E59,LEN("Completed"))="Completed"</formula>
    </cfRule>
    <cfRule type="beginsWith" dxfId="289" priority="283" stopIfTrue="1" operator="beginsWith" text="Partial">
      <formula>LEFT(E59,LEN("Partial"))="Partial"</formula>
    </cfRule>
    <cfRule type="beginsWith" dxfId="288" priority="284" stopIfTrue="1" operator="beginsWith" text="Missing">
      <formula>LEFT(E59,LEN("Missing"))="Missing"</formula>
    </cfRule>
    <cfRule type="beginsWith" dxfId="287" priority="285" stopIfTrue="1" operator="beginsWith" text="Untested">
      <formula>LEFT(E59,LEN("Untested"))="Untested"</formula>
    </cfRule>
    <cfRule type="notContainsBlanks" dxfId="286" priority="286" stopIfTrue="1">
      <formula>LEN(TRIM(E59))&gt;0</formula>
    </cfRule>
  </conditionalFormatting>
  <conditionalFormatting sqref="E58:F58">
    <cfRule type="beginsWith" dxfId="285" priority="287" stopIfTrue="1" operator="beginsWith" text="Not Applicable">
      <formula>LEFT(E58,LEN("Not Applicable"))="Not Applicable"</formula>
    </cfRule>
    <cfRule type="beginsWith" dxfId="284" priority="288" stopIfTrue="1" operator="beginsWith" text="Waived">
      <formula>LEFT(E58,LEN("Waived"))="Waived"</formula>
    </cfRule>
    <cfRule type="beginsWith" dxfId="283" priority="289" stopIfTrue="1" operator="beginsWith" text="Pre-Passed">
      <formula>LEFT(E58,LEN("Pre-Passed"))="Pre-Passed"</formula>
    </cfRule>
    <cfRule type="beginsWith" dxfId="282" priority="290" stopIfTrue="1" operator="beginsWith" text="Completed">
      <formula>LEFT(E58,LEN("Completed"))="Completed"</formula>
    </cfRule>
    <cfRule type="beginsWith" dxfId="281" priority="291" stopIfTrue="1" operator="beginsWith" text="Partial">
      <formula>LEFT(E58,LEN("Partial"))="Partial"</formula>
    </cfRule>
    <cfRule type="beginsWith" dxfId="280" priority="292" stopIfTrue="1" operator="beginsWith" text="Missing">
      <formula>LEFT(E58,LEN("Missing"))="Missing"</formula>
    </cfRule>
    <cfRule type="beginsWith" dxfId="279" priority="293" stopIfTrue="1" operator="beginsWith" text="Untested">
      <formula>LEFT(E58,LEN("Untested"))="Untested"</formula>
    </cfRule>
    <cfRule type="notContainsBlanks" dxfId="278" priority="294" stopIfTrue="1">
      <formula>LEN(TRIM(E58))&gt;0</formula>
    </cfRule>
  </conditionalFormatting>
  <conditionalFormatting sqref="E65:F65">
    <cfRule type="beginsWith" dxfId="277" priority="271" stopIfTrue="1" operator="beginsWith" text="Not Applicable">
      <formula>LEFT(E65,LEN("Not Applicable"))="Not Applicable"</formula>
    </cfRule>
    <cfRule type="beginsWith" dxfId="276" priority="272" stopIfTrue="1" operator="beginsWith" text="Waived">
      <formula>LEFT(E65,LEN("Waived"))="Waived"</formula>
    </cfRule>
    <cfRule type="beginsWith" dxfId="275" priority="273" stopIfTrue="1" operator="beginsWith" text="Pre-Passed">
      <formula>LEFT(E65,LEN("Pre-Passed"))="Pre-Passed"</formula>
    </cfRule>
    <cfRule type="beginsWith" dxfId="274" priority="274" stopIfTrue="1" operator="beginsWith" text="Completed">
      <formula>LEFT(E65,LEN("Completed"))="Completed"</formula>
    </cfRule>
    <cfRule type="beginsWith" dxfId="273" priority="275" stopIfTrue="1" operator="beginsWith" text="Partial">
      <formula>LEFT(E65,LEN("Partial"))="Partial"</formula>
    </cfRule>
    <cfRule type="beginsWith" dxfId="272" priority="276" stopIfTrue="1" operator="beginsWith" text="Missing">
      <formula>LEFT(E65,LEN("Missing"))="Missing"</formula>
    </cfRule>
    <cfRule type="beginsWith" dxfId="271" priority="277" stopIfTrue="1" operator="beginsWith" text="Untested">
      <formula>LEFT(E65,LEN("Untested"))="Untested"</formula>
    </cfRule>
    <cfRule type="notContainsBlanks" dxfId="270" priority="278" stopIfTrue="1">
      <formula>LEN(TRIM(E65))&gt;0</formula>
    </cfRule>
  </conditionalFormatting>
  <conditionalFormatting sqref="E71:F71">
    <cfRule type="beginsWith" dxfId="269" priority="263" stopIfTrue="1" operator="beginsWith" text="Not Applicable">
      <formula>LEFT(E71,LEN("Not Applicable"))="Not Applicable"</formula>
    </cfRule>
    <cfRule type="beginsWith" dxfId="268" priority="264" stopIfTrue="1" operator="beginsWith" text="Waived">
      <formula>LEFT(E71,LEN("Waived"))="Waived"</formula>
    </cfRule>
    <cfRule type="beginsWith" dxfId="267" priority="265" stopIfTrue="1" operator="beginsWith" text="Pre-Passed">
      <formula>LEFT(E71,LEN("Pre-Passed"))="Pre-Passed"</formula>
    </cfRule>
    <cfRule type="beginsWith" dxfId="266" priority="266" stopIfTrue="1" operator="beginsWith" text="Completed">
      <formula>LEFT(E71,LEN("Completed"))="Completed"</formula>
    </cfRule>
    <cfRule type="beginsWith" dxfId="265" priority="267" stopIfTrue="1" operator="beginsWith" text="Partial">
      <formula>LEFT(E71,LEN("Partial"))="Partial"</formula>
    </cfRule>
    <cfRule type="beginsWith" dxfId="264" priority="268" stopIfTrue="1" operator="beginsWith" text="Missing">
      <formula>LEFT(E71,LEN("Missing"))="Missing"</formula>
    </cfRule>
    <cfRule type="beginsWith" dxfId="263" priority="269" stopIfTrue="1" operator="beginsWith" text="Untested">
      <formula>LEFT(E71,LEN("Untested"))="Untested"</formula>
    </cfRule>
    <cfRule type="notContainsBlanks" dxfId="262" priority="270" stopIfTrue="1">
      <formula>LEN(TRIM(E71))&gt;0</formula>
    </cfRule>
  </conditionalFormatting>
  <conditionalFormatting sqref="E78:F78">
    <cfRule type="beginsWith" dxfId="261" priority="255" stopIfTrue="1" operator="beginsWith" text="Not Applicable">
      <formula>LEFT(E78,LEN("Not Applicable"))="Not Applicable"</formula>
    </cfRule>
    <cfRule type="beginsWith" dxfId="260" priority="256" stopIfTrue="1" operator="beginsWith" text="Waived">
      <formula>LEFT(E78,LEN("Waived"))="Waived"</formula>
    </cfRule>
    <cfRule type="beginsWith" dxfId="259" priority="257" stopIfTrue="1" operator="beginsWith" text="Pre-Passed">
      <formula>LEFT(E78,LEN("Pre-Passed"))="Pre-Passed"</formula>
    </cfRule>
    <cfRule type="beginsWith" dxfId="258" priority="258" stopIfTrue="1" operator="beginsWith" text="Completed">
      <formula>LEFT(E78,LEN("Completed"))="Completed"</formula>
    </cfRule>
    <cfRule type="beginsWith" dxfId="257" priority="259" stopIfTrue="1" operator="beginsWith" text="Partial">
      <formula>LEFT(E78,LEN("Partial"))="Partial"</formula>
    </cfRule>
    <cfRule type="beginsWith" dxfId="256" priority="260" stopIfTrue="1" operator="beginsWith" text="Missing">
      <formula>LEFT(E78,LEN("Missing"))="Missing"</formula>
    </cfRule>
    <cfRule type="beginsWith" dxfId="255" priority="261" stopIfTrue="1" operator="beginsWith" text="Untested">
      <formula>LEFT(E78,LEN("Untested"))="Untested"</formula>
    </cfRule>
    <cfRule type="notContainsBlanks" dxfId="254" priority="262" stopIfTrue="1">
      <formula>LEN(TRIM(E78))&gt;0</formula>
    </cfRule>
  </conditionalFormatting>
  <conditionalFormatting sqref="E85:F86">
    <cfRule type="beginsWith" dxfId="253" priority="247" stopIfTrue="1" operator="beginsWith" text="Not Applicable">
      <formula>LEFT(E85,LEN("Not Applicable"))="Not Applicable"</formula>
    </cfRule>
    <cfRule type="beginsWith" dxfId="252" priority="248" stopIfTrue="1" operator="beginsWith" text="Waived">
      <formula>LEFT(E85,LEN("Waived"))="Waived"</formula>
    </cfRule>
    <cfRule type="beginsWith" dxfId="251" priority="249" stopIfTrue="1" operator="beginsWith" text="Pre-Passed">
      <formula>LEFT(E85,LEN("Pre-Passed"))="Pre-Passed"</formula>
    </cfRule>
    <cfRule type="beginsWith" dxfId="250" priority="250" stopIfTrue="1" operator="beginsWith" text="Completed">
      <formula>LEFT(E85,LEN("Completed"))="Completed"</formula>
    </cfRule>
    <cfRule type="beginsWith" dxfId="249" priority="251" stopIfTrue="1" operator="beginsWith" text="Partial">
      <formula>LEFT(E85,LEN("Partial"))="Partial"</formula>
    </cfRule>
    <cfRule type="beginsWith" dxfId="248" priority="252" stopIfTrue="1" operator="beginsWith" text="Missing">
      <formula>LEFT(E85,LEN("Missing"))="Missing"</formula>
    </cfRule>
    <cfRule type="beginsWith" dxfId="247" priority="253" stopIfTrue="1" operator="beginsWith" text="Untested">
      <formula>LEFT(E85,LEN("Untested"))="Untested"</formula>
    </cfRule>
    <cfRule type="notContainsBlanks" dxfId="246" priority="254" stopIfTrue="1">
      <formula>LEN(TRIM(E85))&gt;0</formula>
    </cfRule>
  </conditionalFormatting>
  <conditionalFormatting sqref="E90:F90">
    <cfRule type="beginsWith" dxfId="245" priority="95" stopIfTrue="1" operator="beginsWith" text="Not Applicable">
      <formula>LEFT(E90,LEN("Not Applicable"))="Not Applicable"</formula>
    </cfRule>
    <cfRule type="beginsWith" dxfId="244" priority="96" stopIfTrue="1" operator="beginsWith" text="Waived">
      <formula>LEFT(E90,LEN("Waived"))="Waived"</formula>
    </cfRule>
    <cfRule type="beginsWith" dxfId="243" priority="97" stopIfTrue="1" operator="beginsWith" text="Pre-Passed">
      <formula>LEFT(E90,LEN("Pre-Passed"))="Pre-Passed"</formula>
    </cfRule>
    <cfRule type="beginsWith" dxfId="242" priority="98" stopIfTrue="1" operator="beginsWith" text="Completed">
      <formula>LEFT(E90,LEN("Completed"))="Completed"</formula>
    </cfRule>
    <cfRule type="beginsWith" dxfId="241" priority="99" stopIfTrue="1" operator="beginsWith" text="Partial">
      <formula>LEFT(E90,LEN("Partial"))="Partial"</formula>
    </cfRule>
    <cfRule type="beginsWith" dxfId="240" priority="100" stopIfTrue="1" operator="beginsWith" text="Missing">
      <formula>LEFT(E90,LEN("Missing"))="Missing"</formula>
    </cfRule>
    <cfRule type="beginsWith" dxfId="239" priority="101" stopIfTrue="1" operator="beginsWith" text="Untested">
      <formula>LEFT(E90,LEN("Untested"))="Untested"</formula>
    </cfRule>
    <cfRule type="notContainsBlanks" dxfId="238" priority="102" stopIfTrue="1">
      <formula>LEN(TRIM(E90))&gt;0</formula>
    </cfRule>
  </conditionalFormatting>
  <conditionalFormatting sqref="E82:F82">
    <cfRule type="beginsWith" dxfId="237" priority="239" stopIfTrue="1" operator="beginsWith" text="Not Applicable">
      <formula>LEFT(E82,LEN("Not Applicable"))="Not Applicable"</formula>
    </cfRule>
    <cfRule type="beginsWith" dxfId="236" priority="240" stopIfTrue="1" operator="beginsWith" text="Waived">
      <formula>LEFT(E82,LEN("Waived"))="Waived"</formula>
    </cfRule>
    <cfRule type="beginsWith" dxfId="235" priority="241" stopIfTrue="1" operator="beginsWith" text="Pre-Passed">
      <formula>LEFT(E82,LEN("Pre-Passed"))="Pre-Passed"</formula>
    </cfRule>
    <cfRule type="beginsWith" dxfId="234" priority="242" stopIfTrue="1" operator="beginsWith" text="Completed">
      <formula>LEFT(E82,LEN("Completed"))="Completed"</formula>
    </cfRule>
    <cfRule type="beginsWith" dxfId="233" priority="243" stopIfTrue="1" operator="beginsWith" text="Partial">
      <formula>LEFT(E82,LEN("Partial"))="Partial"</formula>
    </cfRule>
    <cfRule type="beginsWith" dxfId="232" priority="244" stopIfTrue="1" operator="beginsWith" text="Missing">
      <formula>LEFT(E82,LEN("Missing"))="Missing"</formula>
    </cfRule>
    <cfRule type="beginsWith" dxfId="231" priority="245" stopIfTrue="1" operator="beginsWith" text="Untested">
      <formula>LEFT(E82,LEN("Untested"))="Untested"</formula>
    </cfRule>
    <cfRule type="notContainsBlanks" dxfId="230" priority="246" stopIfTrue="1">
      <formula>LEN(TRIM(E82))&gt;0</formula>
    </cfRule>
  </conditionalFormatting>
  <conditionalFormatting sqref="E83">
    <cfRule type="beginsWith" dxfId="229" priority="231" stopIfTrue="1" operator="beginsWith" text="Not Applicable">
      <formula>LEFT(E83,LEN("Not Applicable"))="Not Applicable"</formula>
    </cfRule>
    <cfRule type="beginsWith" dxfId="228" priority="232" stopIfTrue="1" operator="beginsWith" text="Waived">
      <formula>LEFT(E83,LEN("Waived"))="Waived"</formula>
    </cfRule>
    <cfRule type="beginsWith" dxfId="227" priority="233" stopIfTrue="1" operator="beginsWith" text="Pre-Passed">
      <formula>LEFT(E83,LEN("Pre-Passed"))="Pre-Passed"</formula>
    </cfRule>
    <cfRule type="beginsWith" dxfId="226" priority="234" stopIfTrue="1" operator="beginsWith" text="Completed">
      <formula>LEFT(E83,LEN("Completed"))="Completed"</formula>
    </cfRule>
    <cfRule type="beginsWith" dxfId="225" priority="235" stopIfTrue="1" operator="beginsWith" text="Partial">
      <formula>LEFT(E83,LEN("Partial"))="Partial"</formula>
    </cfRule>
    <cfRule type="beginsWith" dxfId="224" priority="236" stopIfTrue="1" operator="beginsWith" text="Missing">
      <formula>LEFT(E83,LEN("Missing"))="Missing"</formula>
    </cfRule>
    <cfRule type="beginsWith" dxfId="223" priority="237" stopIfTrue="1" operator="beginsWith" text="Untested">
      <formula>LEFT(E83,LEN("Untested"))="Untested"</formula>
    </cfRule>
    <cfRule type="notContainsBlanks" dxfId="222" priority="238" stopIfTrue="1">
      <formula>LEN(TRIM(E83))&gt;0</formula>
    </cfRule>
  </conditionalFormatting>
  <conditionalFormatting sqref="F83">
    <cfRule type="beginsWith" dxfId="221" priority="223" stopIfTrue="1" operator="beginsWith" text="Not Applicable">
      <formula>LEFT(F83,LEN("Not Applicable"))="Not Applicable"</formula>
    </cfRule>
    <cfRule type="beginsWith" dxfId="220" priority="224" stopIfTrue="1" operator="beginsWith" text="Waived">
      <formula>LEFT(F83,LEN("Waived"))="Waived"</formula>
    </cfRule>
    <cfRule type="beginsWith" dxfId="219" priority="225" stopIfTrue="1" operator="beginsWith" text="Pre-Passed">
      <formula>LEFT(F83,LEN("Pre-Passed"))="Pre-Passed"</formula>
    </cfRule>
    <cfRule type="beginsWith" dxfId="218" priority="226" stopIfTrue="1" operator="beginsWith" text="Completed">
      <formula>LEFT(F83,LEN("Completed"))="Completed"</formula>
    </cfRule>
    <cfRule type="beginsWith" dxfId="217" priority="227" stopIfTrue="1" operator="beginsWith" text="Partial">
      <formula>LEFT(F83,LEN("Partial"))="Partial"</formula>
    </cfRule>
    <cfRule type="beginsWith" dxfId="216" priority="228" stopIfTrue="1" operator="beginsWith" text="Missing">
      <formula>LEFT(F83,LEN("Missing"))="Missing"</formula>
    </cfRule>
    <cfRule type="beginsWith" dxfId="215" priority="229" stopIfTrue="1" operator="beginsWith" text="Untested">
      <formula>LEFT(F83,LEN("Untested"))="Untested"</formula>
    </cfRule>
    <cfRule type="notContainsBlanks" dxfId="214" priority="230" stopIfTrue="1">
      <formula>LEN(TRIM(F83))&gt;0</formula>
    </cfRule>
  </conditionalFormatting>
  <conditionalFormatting sqref="E81:F81">
    <cfRule type="beginsWith" dxfId="213" priority="215" stopIfTrue="1" operator="beginsWith" text="Not Applicable">
      <formula>LEFT(E81,LEN("Not Applicable"))="Not Applicable"</formula>
    </cfRule>
    <cfRule type="beginsWith" dxfId="212" priority="216" stopIfTrue="1" operator="beginsWith" text="Waived">
      <formula>LEFT(E81,LEN("Waived"))="Waived"</formula>
    </cfRule>
    <cfRule type="beginsWith" dxfId="211" priority="217" stopIfTrue="1" operator="beginsWith" text="Pre-Passed">
      <formula>LEFT(E81,LEN("Pre-Passed"))="Pre-Passed"</formula>
    </cfRule>
    <cfRule type="beginsWith" dxfId="210" priority="218" stopIfTrue="1" operator="beginsWith" text="Completed">
      <formula>LEFT(E81,LEN("Completed"))="Completed"</formula>
    </cfRule>
    <cfRule type="beginsWith" dxfId="209" priority="219" stopIfTrue="1" operator="beginsWith" text="Partial">
      <formula>LEFT(E81,LEN("Partial"))="Partial"</formula>
    </cfRule>
    <cfRule type="beginsWith" dxfId="208" priority="220" stopIfTrue="1" operator="beginsWith" text="Missing">
      <formula>LEFT(E81,LEN("Missing"))="Missing"</formula>
    </cfRule>
    <cfRule type="beginsWith" dxfId="207" priority="221" stopIfTrue="1" operator="beginsWith" text="Untested">
      <formula>LEFT(E81,LEN("Untested"))="Untested"</formula>
    </cfRule>
    <cfRule type="notContainsBlanks" dxfId="206" priority="222" stopIfTrue="1">
      <formula>LEN(TRIM(E81))&gt;0</formula>
    </cfRule>
  </conditionalFormatting>
  <conditionalFormatting sqref="E81:F81">
    <cfRule type="beginsWith" dxfId="205" priority="207" stopIfTrue="1" operator="beginsWith" text="Not Applicable">
      <formula>LEFT(E81,LEN("Not Applicable"))="Not Applicable"</formula>
    </cfRule>
    <cfRule type="beginsWith" dxfId="204" priority="208" stopIfTrue="1" operator="beginsWith" text="Waived">
      <formula>LEFT(E81,LEN("Waived"))="Waived"</formula>
    </cfRule>
    <cfRule type="beginsWith" dxfId="203" priority="209" stopIfTrue="1" operator="beginsWith" text="Pre-Passed">
      <formula>LEFT(E81,LEN("Pre-Passed"))="Pre-Passed"</formula>
    </cfRule>
    <cfRule type="beginsWith" dxfId="202" priority="210" stopIfTrue="1" operator="beginsWith" text="Completed">
      <formula>LEFT(E81,LEN("Completed"))="Completed"</formula>
    </cfRule>
    <cfRule type="beginsWith" dxfId="201" priority="211" stopIfTrue="1" operator="beginsWith" text="Partial">
      <formula>LEFT(E81,LEN("Partial"))="Partial"</formula>
    </cfRule>
    <cfRule type="beginsWith" dxfId="200" priority="212" stopIfTrue="1" operator="beginsWith" text="Missing">
      <formula>LEFT(E81,LEN("Missing"))="Missing"</formula>
    </cfRule>
    <cfRule type="beginsWith" dxfId="199" priority="213" stopIfTrue="1" operator="beginsWith" text="Untested">
      <formula>LEFT(E81,LEN("Untested"))="Untested"</formula>
    </cfRule>
    <cfRule type="notContainsBlanks" dxfId="198" priority="214" stopIfTrue="1">
      <formula>LEN(TRIM(E81))&gt;0</formula>
    </cfRule>
  </conditionalFormatting>
  <conditionalFormatting sqref="E82">
    <cfRule type="beginsWith" dxfId="197" priority="199" stopIfTrue="1" operator="beginsWith" text="Not Applicable">
      <formula>LEFT(E82,LEN("Not Applicable"))="Not Applicable"</formula>
    </cfRule>
    <cfRule type="beginsWith" dxfId="196" priority="200" stopIfTrue="1" operator="beginsWith" text="Waived">
      <formula>LEFT(E82,LEN("Waived"))="Waived"</formula>
    </cfRule>
    <cfRule type="beginsWith" dxfId="195" priority="201" stopIfTrue="1" operator="beginsWith" text="Pre-Passed">
      <formula>LEFT(E82,LEN("Pre-Passed"))="Pre-Passed"</formula>
    </cfRule>
    <cfRule type="beginsWith" dxfId="194" priority="202" stopIfTrue="1" operator="beginsWith" text="Completed">
      <formula>LEFT(E82,LEN("Completed"))="Completed"</formula>
    </cfRule>
    <cfRule type="beginsWith" dxfId="193" priority="203" stopIfTrue="1" operator="beginsWith" text="Partial">
      <formula>LEFT(E82,LEN("Partial"))="Partial"</formula>
    </cfRule>
    <cfRule type="beginsWith" dxfId="192" priority="204" stopIfTrue="1" operator="beginsWith" text="Missing">
      <formula>LEFT(E82,LEN("Missing"))="Missing"</formula>
    </cfRule>
    <cfRule type="beginsWith" dxfId="191" priority="205" stopIfTrue="1" operator="beginsWith" text="Untested">
      <formula>LEFT(E82,LEN("Untested"))="Untested"</formula>
    </cfRule>
    <cfRule type="notContainsBlanks" dxfId="190" priority="206" stopIfTrue="1">
      <formula>LEN(TRIM(E82))&gt;0</formula>
    </cfRule>
  </conditionalFormatting>
  <conditionalFormatting sqref="F82">
    <cfRule type="beginsWith" dxfId="189" priority="191" stopIfTrue="1" operator="beginsWith" text="Not Applicable">
      <formula>LEFT(F82,LEN("Not Applicable"))="Not Applicable"</formula>
    </cfRule>
    <cfRule type="beginsWith" dxfId="188" priority="192" stopIfTrue="1" operator="beginsWith" text="Waived">
      <formula>LEFT(F82,LEN("Waived"))="Waived"</formula>
    </cfRule>
    <cfRule type="beginsWith" dxfId="187" priority="193" stopIfTrue="1" operator="beginsWith" text="Pre-Passed">
      <formula>LEFT(F82,LEN("Pre-Passed"))="Pre-Passed"</formula>
    </cfRule>
    <cfRule type="beginsWith" dxfId="186" priority="194" stopIfTrue="1" operator="beginsWith" text="Completed">
      <formula>LEFT(F82,LEN("Completed"))="Completed"</formula>
    </cfRule>
    <cfRule type="beginsWith" dxfId="185" priority="195" stopIfTrue="1" operator="beginsWith" text="Partial">
      <formula>LEFT(F82,LEN("Partial"))="Partial"</formula>
    </cfRule>
    <cfRule type="beginsWith" dxfId="184" priority="196" stopIfTrue="1" operator="beginsWith" text="Missing">
      <formula>LEFT(F82,LEN("Missing"))="Missing"</formula>
    </cfRule>
    <cfRule type="beginsWith" dxfId="183" priority="197" stopIfTrue="1" operator="beginsWith" text="Untested">
      <formula>LEFT(F82,LEN("Untested"))="Untested"</formula>
    </cfRule>
    <cfRule type="notContainsBlanks" dxfId="182" priority="198" stopIfTrue="1">
      <formula>LEN(TRIM(F82))&gt;0</formula>
    </cfRule>
  </conditionalFormatting>
  <conditionalFormatting sqref="E83:F83">
    <cfRule type="beginsWith" dxfId="181" priority="183" stopIfTrue="1" operator="beginsWith" text="Not Applicable">
      <formula>LEFT(E83,LEN("Not Applicable"))="Not Applicable"</formula>
    </cfRule>
    <cfRule type="beginsWith" dxfId="180" priority="184" stopIfTrue="1" operator="beginsWith" text="Waived">
      <formula>LEFT(E83,LEN("Waived"))="Waived"</formula>
    </cfRule>
    <cfRule type="beginsWith" dxfId="179" priority="185" stopIfTrue="1" operator="beginsWith" text="Pre-Passed">
      <formula>LEFT(E83,LEN("Pre-Passed"))="Pre-Passed"</formula>
    </cfRule>
    <cfRule type="beginsWith" dxfId="178" priority="186" stopIfTrue="1" operator="beginsWith" text="Completed">
      <formula>LEFT(E83,LEN("Completed"))="Completed"</formula>
    </cfRule>
    <cfRule type="beginsWith" dxfId="177" priority="187" stopIfTrue="1" operator="beginsWith" text="Partial">
      <formula>LEFT(E83,LEN("Partial"))="Partial"</formula>
    </cfRule>
    <cfRule type="beginsWith" dxfId="176" priority="188" stopIfTrue="1" operator="beginsWith" text="Missing">
      <formula>LEFT(E83,LEN("Missing"))="Missing"</formula>
    </cfRule>
    <cfRule type="beginsWith" dxfId="175" priority="189" stopIfTrue="1" operator="beginsWith" text="Untested">
      <formula>LEFT(E83,LEN("Untested"))="Untested"</formula>
    </cfRule>
    <cfRule type="notContainsBlanks" dxfId="174" priority="190" stopIfTrue="1">
      <formula>LEN(TRIM(E83))&gt;0</formula>
    </cfRule>
  </conditionalFormatting>
  <conditionalFormatting sqref="E84:F84">
    <cfRule type="beginsWith" dxfId="173" priority="175" stopIfTrue="1" operator="beginsWith" text="Not Applicable">
      <formula>LEFT(E84,LEN("Not Applicable"))="Not Applicable"</formula>
    </cfRule>
    <cfRule type="beginsWith" dxfId="172" priority="176" stopIfTrue="1" operator="beginsWith" text="Waived">
      <formula>LEFT(E84,LEN("Waived"))="Waived"</formula>
    </cfRule>
    <cfRule type="beginsWith" dxfId="171" priority="177" stopIfTrue="1" operator="beginsWith" text="Pre-Passed">
      <formula>LEFT(E84,LEN("Pre-Passed"))="Pre-Passed"</formula>
    </cfRule>
    <cfRule type="beginsWith" dxfId="170" priority="178" stopIfTrue="1" operator="beginsWith" text="Completed">
      <formula>LEFT(E84,LEN("Completed"))="Completed"</formula>
    </cfRule>
    <cfRule type="beginsWith" dxfId="169" priority="179" stopIfTrue="1" operator="beginsWith" text="Partial">
      <formula>LEFT(E84,LEN("Partial"))="Partial"</formula>
    </cfRule>
    <cfRule type="beginsWith" dxfId="168" priority="180" stopIfTrue="1" operator="beginsWith" text="Missing">
      <formula>LEFT(E84,LEN("Missing"))="Missing"</formula>
    </cfRule>
    <cfRule type="beginsWith" dxfId="167" priority="181" stopIfTrue="1" operator="beginsWith" text="Untested">
      <formula>LEFT(E84,LEN("Untested"))="Untested"</formula>
    </cfRule>
    <cfRule type="notContainsBlanks" dxfId="166" priority="182" stopIfTrue="1">
      <formula>LEN(TRIM(E84))&gt;0</formula>
    </cfRule>
  </conditionalFormatting>
  <conditionalFormatting sqref="E98:F98">
    <cfRule type="beginsWith" dxfId="165" priority="15" stopIfTrue="1" operator="beginsWith" text="Not Applicable">
      <formula>LEFT(E98,LEN("Not Applicable"))="Not Applicable"</formula>
    </cfRule>
    <cfRule type="beginsWith" dxfId="164" priority="16" stopIfTrue="1" operator="beginsWith" text="Waived">
      <formula>LEFT(E98,LEN("Waived"))="Waived"</formula>
    </cfRule>
    <cfRule type="beginsWith" dxfId="163" priority="17" stopIfTrue="1" operator="beginsWith" text="Pre-Passed">
      <formula>LEFT(E98,LEN("Pre-Passed"))="Pre-Passed"</formula>
    </cfRule>
    <cfRule type="beginsWith" dxfId="162" priority="18" stopIfTrue="1" operator="beginsWith" text="Completed">
      <formula>LEFT(E98,LEN("Completed"))="Completed"</formula>
    </cfRule>
    <cfRule type="beginsWith" dxfId="161" priority="19" stopIfTrue="1" operator="beginsWith" text="Partial">
      <formula>LEFT(E98,LEN("Partial"))="Partial"</formula>
    </cfRule>
    <cfRule type="beginsWith" dxfId="160" priority="20" stopIfTrue="1" operator="beginsWith" text="Missing">
      <formula>LEFT(E98,LEN("Missing"))="Missing"</formula>
    </cfRule>
    <cfRule type="beginsWith" dxfId="159" priority="21" stopIfTrue="1" operator="beginsWith" text="Untested">
      <formula>LEFT(E98,LEN("Untested"))="Untested"</formula>
    </cfRule>
    <cfRule type="notContainsBlanks" dxfId="158" priority="22" stopIfTrue="1">
      <formula>LEN(TRIM(E98))&gt;0</formula>
    </cfRule>
  </conditionalFormatting>
  <conditionalFormatting sqref="E93:F94">
    <cfRule type="beginsWith" dxfId="157" priority="167" stopIfTrue="1" operator="beginsWith" text="Not Applicable">
      <formula>LEFT(E93,LEN("Not Applicable"))="Not Applicable"</formula>
    </cfRule>
    <cfRule type="beginsWith" dxfId="156" priority="168" stopIfTrue="1" operator="beginsWith" text="Waived">
      <formula>LEFT(E93,LEN("Waived"))="Waived"</formula>
    </cfRule>
    <cfRule type="beginsWith" dxfId="155" priority="169" stopIfTrue="1" operator="beginsWith" text="Pre-Passed">
      <formula>LEFT(E93,LEN("Pre-Passed"))="Pre-Passed"</formula>
    </cfRule>
    <cfRule type="beginsWith" dxfId="154" priority="170" stopIfTrue="1" operator="beginsWith" text="Completed">
      <formula>LEFT(E93,LEN("Completed"))="Completed"</formula>
    </cfRule>
    <cfRule type="beginsWith" dxfId="153" priority="171" stopIfTrue="1" operator="beginsWith" text="Partial">
      <formula>LEFT(E93,LEN("Partial"))="Partial"</formula>
    </cfRule>
    <cfRule type="beginsWith" dxfId="152" priority="172" stopIfTrue="1" operator="beginsWith" text="Missing">
      <formula>LEFT(E93,LEN("Missing"))="Missing"</formula>
    </cfRule>
    <cfRule type="beginsWith" dxfId="151" priority="173" stopIfTrue="1" operator="beginsWith" text="Untested">
      <formula>LEFT(E93,LEN("Untested"))="Untested"</formula>
    </cfRule>
    <cfRule type="notContainsBlanks" dxfId="150" priority="174" stopIfTrue="1">
      <formula>LEN(TRIM(E93))&gt;0</formula>
    </cfRule>
  </conditionalFormatting>
  <conditionalFormatting sqref="E88:F88">
    <cfRule type="beginsWith" dxfId="149" priority="159" stopIfTrue="1" operator="beginsWith" text="Not Applicable">
      <formula>LEFT(E88,LEN("Not Applicable"))="Not Applicable"</formula>
    </cfRule>
    <cfRule type="beginsWith" dxfId="148" priority="160" stopIfTrue="1" operator="beginsWith" text="Waived">
      <formula>LEFT(E88,LEN("Waived"))="Waived"</formula>
    </cfRule>
    <cfRule type="beginsWith" dxfId="147" priority="161" stopIfTrue="1" operator="beginsWith" text="Pre-Passed">
      <formula>LEFT(E88,LEN("Pre-Passed"))="Pre-Passed"</formula>
    </cfRule>
    <cfRule type="beginsWith" dxfId="146" priority="162" stopIfTrue="1" operator="beginsWith" text="Completed">
      <formula>LEFT(E88,LEN("Completed"))="Completed"</formula>
    </cfRule>
    <cfRule type="beginsWith" dxfId="145" priority="163" stopIfTrue="1" operator="beginsWith" text="Partial">
      <formula>LEFT(E88,LEN("Partial"))="Partial"</formula>
    </cfRule>
    <cfRule type="beginsWith" dxfId="144" priority="164" stopIfTrue="1" operator="beginsWith" text="Missing">
      <formula>LEFT(E88,LEN("Missing"))="Missing"</formula>
    </cfRule>
    <cfRule type="beginsWith" dxfId="143" priority="165" stopIfTrue="1" operator="beginsWith" text="Untested">
      <formula>LEFT(E88,LEN("Untested"))="Untested"</formula>
    </cfRule>
    <cfRule type="notContainsBlanks" dxfId="142" priority="166" stopIfTrue="1">
      <formula>LEN(TRIM(E88))&gt;0</formula>
    </cfRule>
  </conditionalFormatting>
  <conditionalFormatting sqref="E89">
    <cfRule type="beginsWith" dxfId="141" priority="151" stopIfTrue="1" operator="beginsWith" text="Not Applicable">
      <formula>LEFT(E89,LEN("Not Applicable"))="Not Applicable"</formula>
    </cfRule>
    <cfRule type="beginsWith" dxfId="140" priority="152" stopIfTrue="1" operator="beginsWith" text="Waived">
      <formula>LEFT(E89,LEN("Waived"))="Waived"</formula>
    </cfRule>
    <cfRule type="beginsWith" dxfId="139" priority="153" stopIfTrue="1" operator="beginsWith" text="Pre-Passed">
      <formula>LEFT(E89,LEN("Pre-Passed"))="Pre-Passed"</formula>
    </cfRule>
    <cfRule type="beginsWith" dxfId="138" priority="154" stopIfTrue="1" operator="beginsWith" text="Completed">
      <formula>LEFT(E89,LEN("Completed"))="Completed"</formula>
    </cfRule>
    <cfRule type="beginsWith" dxfId="137" priority="155" stopIfTrue="1" operator="beginsWith" text="Partial">
      <formula>LEFT(E89,LEN("Partial"))="Partial"</formula>
    </cfRule>
    <cfRule type="beginsWith" dxfId="136" priority="156" stopIfTrue="1" operator="beginsWith" text="Missing">
      <formula>LEFT(E89,LEN("Missing"))="Missing"</formula>
    </cfRule>
    <cfRule type="beginsWith" dxfId="135" priority="157" stopIfTrue="1" operator="beginsWith" text="Untested">
      <formula>LEFT(E89,LEN("Untested"))="Untested"</formula>
    </cfRule>
    <cfRule type="notContainsBlanks" dxfId="134" priority="158" stopIfTrue="1">
      <formula>LEN(TRIM(E89))&gt;0</formula>
    </cfRule>
  </conditionalFormatting>
  <conditionalFormatting sqref="F89">
    <cfRule type="beginsWith" dxfId="133" priority="143" stopIfTrue="1" operator="beginsWith" text="Not Applicable">
      <formula>LEFT(F89,LEN("Not Applicable"))="Not Applicable"</formula>
    </cfRule>
    <cfRule type="beginsWith" dxfId="132" priority="144" stopIfTrue="1" operator="beginsWith" text="Waived">
      <formula>LEFT(F89,LEN("Waived"))="Waived"</formula>
    </cfRule>
    <cfRule type="beginsWith" dxfId="131" priority="145" stopIfTrue="1" operator="beginsWith" text="Pre-Passed">
      <formula>LEFT(F89,LEN("Pre-Passed"))="Pre-Passed"</formula>
    </cfRule>
    <cfRule type="beginsWith" dxfId="130" priority="146" stopIfTrue="1" operator="beginsWith" text="Completed">
      <formula>LEFT(F89,LEN("Completed"))="Completed"</formula>
    </cfRule>
    <cfRule type="beginsWith" dxfId="129" priority="147" stopIfTrue="1" operator="beginsWith" text="Partial">
      <formula>LEFT(F89,LEN("Partial"))="Partial"</formula>
    </cfRule>
    <cfRule type="beginsWith" dxfId="128" priority="148" stopIfTrue="1" operator="beginsWith" text="Missing">
      <formula>LEFT(F89,LEN("Missing"))="Missing"</formula>
    </cfRule>
    <cfRule type="beginsWith" dxfId="127" priority="149" stopIfTrue="1" operator="beginsWith" text="Untested">
      <formula>LEFT(F89,LEN("Untested"))="Untested"</formula>
    </cfRule>
    <cfRule type="notContainsBlanks" dxfId="126" priority="150" stopIfTrue="1">
      <formula>LEN(TRIM(F89))&gt;0</formula>
    </cfRule>
  </conditionalFormatting>
  <conditionalFormatting sqref="E87:F87">
    <cfRule type="beginsWith" dxfId="125" priority="135" stopIfTrue="1" operator="beginsWith" text="Not Applicable">
      <formula>LEFT(E87,LEN("Not Applicable"))="Not Applicable"</formula>
    </cfRule>
    <cfRule type="beginsWith" dxfId="124" priority="136" stopIfTrue="1" operator="beginsWith" text="Waived">
      <formula>LEFT(E87,LEN("Waived"))="Waived"</formula>
    </cfRule>
    <cfRule type="beginsWith" dxfId="123" priority="137" stopIfTrue="1" operator="beginsWith" text="Pre-Passed">
      <formula>LEFT(E87,LEN("Pre-Passed"))="Pre-Passed"</formula>
    </cfRule>
    <cfRule type="beginsWith" dxfId="122" priority="138" stopIfTrue="1" operator="beginsWith" text="Completed">
      <formula>LEFT(E87,LEN("Completed"))="Completed"</formula>
    </cfRule>
    <cfRule type="beginsWith" dxfId="121" priority="139" stopIfTrue="1" operator="beginsWith" text="Partial">
      <formula>LEFT(E87,LEN("Partial"))="Partial"</formula>
    </cfRule>
    <cfRule type="beginsWith" dxfId="120" priority="140" stopIfTrue="1" operator="beginsWith" text="Missing">
      <formula>LEFT(E87,LEN("Missing"))="Missing"</formula>
    </cfRule>
    <cfRule type="beginsWith" dxfId="119" priority="141" stopIfTrue="1" operator="beginsWith" text="Untested">
      <formula>LEFT(E87,LEN("Untested"))="Untested"</formula>
    </cfRule>
    <cfRule type="notContainsBlanks" dxfId="118" priority="142" stopIfTrue="1">
      <formula>LEN(TRIM(E87))&gt;0</formula>
    </cfRule>
  </conditionalFormatting>
  <conditionalFormatting sqref="E87:F87">
    <cfRule type="beginsWith" dxfId="117" priority="127" stopIfTrue="1" operator="beginsWith" text="Not Applicable">
      <formula>LEFT(E87,LEN("Not Applicable"))="Not Applicable"</formula>
    </cfRule>
    <cfRule type="beginsWith" dxfId="116" priority="128" stopIfTrue="1" operator="beginsWith" text="Waived">
      <formula>LEFT(E87,LEN("Waived"))="Waived"</formula>
    </cfRule>
    <cfRule type="beginsWith" dxfId="115" priority="129" stopIfTrue="1" operator="beginsWith" text="Pre-Passed">
      <formula>LEFT(E87,LEN("Pre-Passed"))="Pre-Passed"</formula>
    </cfRule>
    <cfRule type="beginsWith" dxfId="114" priority="130" stopIfTrue="1" operator="beginsWith" text="Completed">
      <formula>LEFT(E87,LEN("Completed"))="Completed"</formula>
    </cfRule>
    <cfRule type="beginsWith" dxfId="113" priority="131" stopIfTrue="1" operator="beginsWith" text="Partial">
      <formula>LEFT(E87,LEN("Partial"))="Partial"</formula>
    </cfRule>
    <cfRule type="beginsWith" dxfId="112" priority="132" stopIfTrue="1" operator="beginsWith" text="Missing">
      <formula>LEFT(E87,LEN("Missing"))="Missing"</formula>
    </cfRule>
    <cfRule type="beginsWith" dxfId="111" priority="133" stopIfTrue="1" operator="beginsWith" text="Untested">
      <formula>LEFT(E87,LEN("Untested"))="Untested"</formula>
    </cfRule>
    <cfRule type="notContainsBlanks" dxfId="110" priority="134" stopIfTrue="1">
      <formula>LEN(TRIM(E87))&gt;0</formula>
    </cfRule>
  </conditionalFormatting>
  <conditionalFormatting sqref="E88">
    <cfRule type="beginsWith" dxfId="109" priority="119" stopIfTrue="1" operator="beginsWith" text="Not Applicable">
      <formula>LEFT(E88,LEN("Not Applicable"))="Not Applicable"</formula>
    </cfRule>
    <cfRule type="beginsWith" dxfId="108" priority="120" stopIfTrue="1" operator="beginsWith" text="Waived">
      <formula>LEFT(E88,LEN("Waived"))="Waived"</formula>
    </cfRule>
    <cfRule type="beginsWith" dxfId="107" priority="121" stopIfTrue="1" operator="beginsWith" text="Pre-Passed">
      <formula>LEFT(E88,LEN("Pre-Passed"))="Pre-Passed"</formula>
    </cfRule>
    <cfRule type="beginsWith" dxfId="106" priority="122" stopIfTrue="1" operator="beginsWith" text="Completed">
      <formula>LEFT(E88,LEN("Completed"))="Completed"</formula>
    </cfRule>
    <cfRule type="beginsWith" dxfId="105" priority="123" stopIfTrue="1" operator="beginsWith" text="Partial">
      <formula>LEFT(E88,LEN("Partial"))="Partial"</formula>
    </cfRule>
    <cfRule type="beginsWith" dxfId="104" priority="124" stopIfTrue="1" operator="beginsWith" text="Missing">
      <formula>LEFT(E88,LEN("Missing"))="Missing"</formula>
    </cfRule>
    <cfRule type="beginsWith" dxfId="103" priority="125" stopIfTrue="1" operator="beginsWith" text="Untested">
      <formula>LEFT(E88,LEN("Untested"))="Untested"</formula>
    </cfRule>
    <cfRule type="notContainsBlanks" dxfId="102" priority="126" stopIfTrue="1">
      <formula>LEN(TRIM(E88))&gt;0</formula>
    </cfRule>
  </conditionalFormatting>
  <conditionalFormatting sqref="F88">
    <cfRule type="beginsWith" dxfId="101" priority="111" stopIfTrue="1" operator="beginsWith" text="Not Applicable">
      <formula>LEFT(F88,LEN("Not Applicable"))="Not Applicable"</formula>
    </cfRule>
    <cfRule type="beginsWith" dxfId="100" priority="112" stopIfTrue="1" operator="beginsWith" text="Waived">
      <formula>LEFT(F88,LEN("Waived"))="Waived"</formula>
    </cfRule>
    <cfRule type="beginsWith" dxfId="99" priority="113" stopIfTrue="1" operator="beginsWith" text="Pre-Passed">
      <formula>LEFT(F88,LEN("Pre-Passed"))="Pre-Passed"</formula>
    </cfRule>
    <cfRule type="beginsWith" dxfId="98" priority="114" stopIfTrue="1" operator="beginsWith" text="Completed">
      <formula>LEFT(F88,LEN("Completed"))="Completed"</formula>
    </cfRule>
    <cfRule type="beginsWith" dxfId="97" priority="115" stopIfTrue="1" operator="beginsWith" text="Partial">
      <formula>LEFT(F88,LEN("Partial"))="Partial"</formula>
    </cfRule>
    <cfRule type="beginsWith" dxfId="96" priority="116" stopIfTrue="1" operator="beginsWith" text="Missing">
      <formula>LEFT(F88,LEN("Missing"))="Missing"</formula>
    </cfRule>
    <cfRule type="beginsWith" dxfId="95" priority="117" stopIfTrue="1" operator="beginsWith" text="Untested">
      <formula>LEFT(F88,LEN("Untested"))="Untested"</formula>
    </cfRule>
    <cfRule type="notContainsBlanks" dxfId="94" priority="118" stopIfTrue="1">
      <formula>LEN(TRIM(F88))&gt;0</formula>
    </cfRule>
  </conditionalFormatting>
  <conditionalFormatting sqref="E89:F89">
    <cfRule type="beginsWith" dxfId="93" priority="103" stopIfTrue="1" operator="beginsWith" text="Not Applicable">
      <formula>LEFT(E89,LEN("Not Applicable"))="Not Applicable"</formula>
    </cfRule>
    <cfRule type="beginsWith" dxfId="92" priority="104" stopIfTrue="1" operator="beginsWith" text="Waived">
      <formula>LEFT(E89,LEN("Waived"))="Waived"</formula>
    </cfRule>
    <cfRule type="beginsWith" dxfId="91" priority="105" stopIfTrue="1" operator="beginsWith" text="Pre-Passed">
      <formula>LEFT(E89,LEN("Pre-Passed"))="Pre-Passed"</formula>
    </cfRule>
    <cfRule type="beginsWith" dxfId="90" priority="106" stopIfTrue="1" operator="beginsWith" text="Completed">
      <formula>LEFT(E89,LEN("Completed"))="Completed"</formula>
    </cfRule>
    <cfRule type="beginsWith" dxfId="89" priority="107" stopIfTrue="1" operator="beginsWith" text="Partial">
      <formula>LEFT(E89,LEN("Partial"))="Partial"</formula>
    </cfRule>
    <cfRule type="beginsWith" dxfId="88" priority="108" stopIfTrue="1" operator="beginsWith" text="Missing">
      <formula>LEFT(E89,LEN("Missing"))="Missing"</formula>
    </cfRule>
    <cfRule type="beginsWith" dxfId="87" priority="109" stopIfTrue="1" operator="beginsWith" text="Untested">
      <formula>LEFT(E89,LEN("Untested"))="Untested"</formula>
    </cfRule>
    <cfRule type="notContainsBlanks" dxfId="86" priority="110" stopIfTrue="1">
      <formula>LEN(TRIM(E89))&gt;0</formula>
    </cfRule>
  </conditionalFormatting>
  <conditionalFormatting sqref="E99:F101">
    <cfRule type="beginsWith" dxfId="85" priority="87" stopIfTrue="1" operator="beginsWith" text="Not Applicable">
      <formula>LEFT(E99,LEN("Not Applicable"))="Not Applicable"</formula>
    </cfRule>
    <cfRule type="beginsWith" dxfId="84" priority="88" stopIfTrue="1" operator="beginsWith" text="Waived">
      <formula>LEFT(E99,LEN("Waived"))="Waived"</formula>
    </cfRule>
    <cfRule type="beginsWith" dxfId="83" priority="89" stopIfTrue="1" operator="beginsWith" text="Pre-Passed">
      <formula>LEFT(E99,LEN("Pre-Passed"))="Pre-Passed"</formula>
    </cfRule>
    <cfRule type="beginsWith" dxfId="82" priority="90" stopIfTrue="1" operator="beginsWith" text="Completed">
      <formula>LEFT(E99,LEN("Completed"))="Completed"</formula>
    </cfRule>
    <cfRule type="beginsWith" dxfId="81" priority="91" stopIfTrue="1" operator="beginsWith" text="Partial">
      <formula>LEFT(E99,LEN("Partial"))="Partial"</formula>
    </cfRule>
    <cfRule type="beginsWith" dxfId="80" priority="92" stopIfTrue="1" operator="beginsWith" text="Missing">
      <formula>LEFT(E99,LEN("Missing"))="Missing"</formula>
    </cfRule>
    <cfRule type="beginsWith" dxfId="79" priority="93" stopIfTrue="1" operator="beginsWith" text="Untested">
      <formula>LEFT(E99,LEN("Untested"))="Untested"</formula>
    </cfRule>
    <cfRule type="notContainsBlanks" dxfId="78" priority="94" stopIfTrue="1">
      <formula>LEN(TRIM(E99))&gt;0</formula>
    </cfRule>
  </conditionalFormatting>
  <conditionalFormatting sqref="E96:F96">
    <cfRule type="beginsWith" dxfId="77" priority="79" stopIfTrue="1" operator="beginsWith" text="Not Applicable">
      <formula>LEFT(E96,LEN("Not Applicable"))="Not Applicable"</formula>
    </cfRule>
    <cfRule type="beginsWith" dxfId="76" priority="80" stopIfTrue="1" operator="beginsWith" text="Waived">
      <formula>LEFT(E96,LEN("Waived"))="Waived"</formula>
    </cfRule>
    <cfRule type="beginsWith" dxfId="75" priority="81" stopIfTrue="1" operator="beginsWith" text="Pre-Passed">
      <formula>LEFT(E96,LEN("Pre-Passed"))="Pre-Passed"</formula>
    </cfRule>
    <cfRule type="beginsWith" dxfId="74" priority="82" stopIfTrue="1" operator="beginsWith" text="Completed">
      <formula>LEFT(E96,LEN("Completed"))="Completed"</formula>
    </cfRule>
    <cfRule type="beginsWith" dxfId="73" priority="83" stopIfTrue="1" operator="beginsWith" text="Partial">
      <formula>LEFT(E96,LEN("Partial"))="Partial"</formula>
    </cfRule>
    <cfRule type="beginsWith" dxfId="72" priority="84" stopIfTrue="1" operator="beginsWith" text="Missing">
      <formula>LEFT(E96,LEN("Missing"))="Missing"</formula>
    </cfRule>
    <cfRule type="beginsWith" dxfId="71" priority="85" stopIfTrue="1" operator="beginsWith" text="Untested">
      <formula>LEFT(E96,LEN("Untested"))="Untested"</formula>
    </cfRule>
    <cfRule type="notContainsBlanks" dxfId="70" priority="86" stopIfTrue="1">
      <formula>LEN(TRIM(E96))&gt;0</formula>
    </cfRule>
  </conditionalFormatting>
  <conditionalFormatting sqref="E97">
    <cfRule type="beginsWith" dxfId="69" priority="71" stopIfTrue="1" operator="beginsWith" text="Not Applicable">
      <formula>LEFT(E97,LEN("Not Applicable"))="Not Applicable"</formula>
    </cfRule>
    <cfRule type="beginsWith" dxfId="68" priority="72" stopIfTrue="1" operator="beginsWith" text="Waived">
      <formula>LEFT(E97,LEN("Waived"))="Waived"</formula>
    </cfRule>
    <cfRule type="beginsWith" dxfId="67" priority="73" stopIfTrue="1" operator="beginsWith" text="Pre-Passed">
      <formula>LEFT(E97,LEN("Pre-Passed"))="Pre-Passed"</formula>
    </cfRule>
    <cfRule type="beginsWith" dxfId="66" priority="74" stopIfTrue="1" operator="beginsWith" text="Completed">
      <formula>LEFT(E97,LEN("Completed"))="Completed"</formula>
    </cfRule>
    <cfRule type="beginsWith" dxfId="65" priority="75" stopIfTrue="1" operator="beginsWith" text="Partial">
      <formula>LEFT(E97,LEN("Partial"))="Partial"</formula>
    </cfRule>
    <cfRule type="beginsWith" dxfId="64" priority="76" stopIfTrue="1" operator="beginsWith" text="Missing">
      <formula>LEFT(E97,LEN("Missing"))="Missing"</formula>
    </cfRule>
    <cfRule type="beginsWith" dxfId="63" priority="77" stopIfTrue="1" operator="beginsWith" text="Untested">
      <formula>LEFT(E97,LEN("Untested"))="Untested"</formula>
    </cfRule>
    <cfRule type="notContainsBlanks" dxfId="62" priority="78" stopIfTrue="1">
      <formula>LEN(TRIM(E97))&gt;0</formula>
    </cfRule>
  </conditionalFormatting>
  <conditionalFormatting sqref="F97">
    <cfRule type="beginsWith" dxfId="61" priority="63" stopIfTrue="1" operator="beginsWith" text="Not Applicable">
      <formula>LEFT(F97,LEN("Not Applicable"))="Not Applicable"</formula>
    </cfRule>
    <cfRule type="beginsWith" dxfId="60" priority="64" stopIfTrue="1" operator="beginsWith" text="Waived">
      <formula>LEFT(F97,LEN("Waived"))="Waived"</formula>
    </cfRule>
    <cfRule type="beginsWith" dxfId="59" priority="65" stopIfTrue="1" operator="beginsWith" text="Pre-Passed">
      <formula>LEFT(F97,LEN("Pre-Passed"))="Pre-Passed"</formula>
    </cfRule>
    <cfRule type="beginsWith" dxfId="58" priority="66" stopIfTrue="1" operator="beginsWith" text="Completed">
      <formula>LEFT(F97,LEN("Completed"))="Completed"</formula>
    </cfRule>
    <cfRule type="beginsWith" dxfId="57" priority="67" stopIfTrue="1" operator="beginsWith" text="Partial">
      <formula>LEFT(F97,LEN("Partial"))="Partial"</formula>
    </cfRule>
    <cfRule type="beginsWith" dxfId="56" priority="68" stopIfTrue="1" operator="beginsWith" text="Missing">
      <formula>LEFT(F97,LEN("Missing"))="Missing"</formula>
    </cfRule>
    <cfRule type="beginsWith" dxfId="55" priority="69" stopIfTrue="1" operator="beginsWith" text="Untested">
      <formula>LEFT(F97,LEN("Untested"))="Untested"</formula>
    </cfRule>
    <cfRule type="notContainsBlanks" dxfId="54" priority="70" stopIfTrue="1">
      <formula>LEN(TRIM(F97))&gt;0</formula>
    </cfRule>
  </conditionalFormatting>
  <conditionalFormatting sqref="E95:F95">
    <cfRule type="beginsWith" dxfId="53" priority="55" stopIfTrue="1" operator="beginsWith" text="Not Applicable">
      <formula>LEFT(E95,LEN("Not Applicable"))="Not Applicable"</formula>
    </cfRule>
    <cfRule type="beginsWith" dxfId="52" priority="56" stopIfTrue="1" operator="beginsWith" text="Waived">
      <formula>LEFT(E95,LEN("Waived"))="Waived"</formula>
    </cfRule>
    <cfRule type="beginsWith" dxfId="51" priority="57" stopIfTrue="1" operator="beginsWith" text="Pre-Passed">
      <formula>LEFT(E95,LEN("Pre-Passed"))="Pre-Passed"</formula>
    </cfRule>
    <cfRule type="beginsWith" dxfId="50" priority="58" stopIfTrue="1" operator="beginsWith" text="Completed">
      <formula>LEFT(E95,LEN("Completed"))="Completed"</formula>
    </cfRule>
    <cfRule type="beginsWith" dxfId="49" priority="59" stopIfTrue="1" operator="beginsWith" text="Partial">
      <formula>LEFT(E95,LEN("Partial"))="Partial"</formula>
    </cfRule>
    <cfRule type="beginsWith" dxfId="48" priority="60" stopIfTrue="1" operator="beginsWith" text="Missing">
      <formula>LEFT(E95,LEN("Missing"))="Missing"</formula>
    </cfRule>
    <cfRule type="beginsWith" dxfId="47" priority="61" stopIfTrue="1" operator="beginsWith" text="Untested">
      <formula>LEFT(E95,LEN("Untested"))="Untested"</formula>
    </cfRule>
    <cfRule type="notContainsBlanks" dxfId="46" priority="62" stopIfTrue="1">
      <formula>LEN(TRIM(E95))&gt;0</formula>
    </cfRule>
  </conditionalFormatting>
  <conditionalFormatting sqref="E95:F95">
    <cfRule type="beginsWith" dxfId="45" priority="47" stopIfTrue="1" operator="beginsWith" text="Not Applicable">
      <formula>LEFT(E95,LEN("Not Applicable"))="Not Applicable"</formula>
    </cfRule>
    <cfRule type="beginsWith" dxfId="44" priority="48" stopIfTrue="1" operator="beginsWith" text="Waived">
      <formula>LEFT(E95,LEN("Waived"))="Waived"</formula>
    </cfRule>
    <cfRule type="beginsWith" dxfId="43" priority="49" stopIfTrue="1" operator="beginsWith" text="Pre-Passed">
      <formula>LEFT(E95,LEN("Pre-Passed"))="Pre-Passed"</formula>
    </cfRule>
    <cfRule type="beginsWith" dxfId="42" priority="50" stopIfTrue="1" operator="beginsWith" text="Completed">
      <formula>LEFT(E95,LEN("Completed"))="Completed"</formula>
    </cfRule>
    <cfRule type="beginsWith" dxfId="41" priority="51" stopIfTrue="1" operator="beginsWith" text="Partial">
      <formula>LEFT(E95,LEN("Partial"))="Partial"</formula>
    </cfRule>
    <cfRule type="beginsWith" dxfId="40" priority="52" stopIfTrue="1" operator="beginsWith" text="Missing">
      <formula>LEFT(E95,LEN("Missing"))="Missing"</formula>
    </cfRule>
    <cfRule type="beginsWith" dxfId="39" priority="53" stopIfTrue="1" operator="beginsWith" text="Untested">
      <formula>LEFT(E95,LEN("Untested"))="Untested"</formula>
    </cfRule>
    <cfRule type="notContainsBlanks" dxfId="38" priority="54" stopIfTrue="1">
      <formula>LEN(TRIM(E95))&gt;0</formula>
    </cfRule>
  </conditionalFormatting>
  <conditionalFormatting sqref="E96">
    <cfRule type="beginsWith" dxfId="37" priority="39" stopIfTrue="1" operator="beginsWith" text="Not Applicable">
      <formula>LEFT(E96,LEN("Not Applicable"))="Not Applicable"</formula>
    </cfRule>
    <cfRule type="beginsWith" dxfId="36" priority="40" stopIfTrue="1" operator="beginsWith" text="Waived">
      <formula>LEFT(E96,LEN("Waived"))="Waived"</formula>
    </cfRule>
    <cfRule type="beginsWith" dxfId="35" priority="41" stopIfTrue="1" operator="beginsWith" text="Pre-Passed">
      <formula>LEFT(E96,LEN("Pre-Passed"))="Pre-Passed"</formula>
    </cfRule>
    <cfRule type="beginsWith" dxfId="34" priority="42" stopIfTrue="1" operator="beginsWith" text="Completed">
      <formula>LEFT(E96,LEN("Completed"))="Completed"</formula>
    </cfRule>
    <cfRule type="beginsWith" dxfId="33" priority="43" stopIfTrue="1" operator="beginsWith" text="Partial">
      <formula>LEFT(E96,LEN("Partial"))="Partial"</formula>
    </cfRule>
    <cfRule type="beginsWith" dxfId="32" priority="44" stopIfTrue="1" operator="beginsWith" text="Missing">
      <formula>LEFT(E96,LEN("Missing"))="Missing"</formula>
    </cfRule>
    <cfRule type="beginsWith" dxfId="31" priority="45" stopIfTrue="1" operator="beginsWith" text="Untested">
      <formula>LEFT(E96,LEN("Untested"))="Untested"</formula>
    </cfRule>
    <cfRule type="notContainsBlanks" dxfId="30" priority="46" stopIfTrue="1">
      <formula>LEN(TRIM(E96))&gt;0</formula>
    </cfRule>
  </conditionalFormatting>
  <conditionalFormatting sqref="F96">
    <cfRule type="beginsWith" dxfId="29" priority="31" stopIfTrue="1" operator="beginsWith" text="Not Applicable">
      <formula>LEFT(F96,LEN("Not Applicable"))="Not Applicable"</formula>
    </cfRule>
    <cfRule type="beginsWith" dxfId="28" priority="32" stopIfTrue="1" operator="beginsWith" text="Waived">
      <formula>LEFT(F96,LEN("Waived"))="Waived"</formula>
    </cfRule>
    <cfRule type="beginsWith" dxfId="27" priority="33" stopIfTrue="1" operator="beginsWith" text="Pre-Passed">
      <formula>LEFT(F96,LEN("Pre-Passed"))="Pre-Passed"</formula>
    </cfRule>
    <cfRule type="beginsWith" dxfId="26" priority="34" stopIfTrue="1" operator="beginsWith" text="Completed">
      <formula>LEFT(F96,LEN("Completed"))="Completed"</formula>
    </cfRule>
    <cfRule type="beginsWith" dxfId="25" priority="35" stopIfTrue="1" operator="beginsWith" text="Partial">
      <formula>LEFT(F96,LEN("Partial"))="Partial"</formula>
    </cfRule>
    <cfRule type="beginsWith" dxfId="24" priority="36" stopIfTrue="1" operator="beginsWith" text="Missing">
      <formula>LEFT(F96,LEN("Missing"))="Missing"</formula>
    </cfRule>
    <cfRule type="beginsWith" dxfId="23" priority="37" stopIfTrue="1" operator="beginsWith" text="Untested">
      <formula>LEFT(F96,LEN("Untested"))="Untested"</formula>
    </cfRule>
    <cfRule type="notContainsBlanks" dxfId="22" priority="38" stopIfTrue="1">
      <formula>LEN(TRIM(F96))&gt;0</formula>
    </cfRule>
  </conditionalFormatting>
  <conditionalFormatting sqref="E97:F97">
    <cfRule type="beginsWith" dxfId="21" priority="23" stopIfTrue="1" operator="beginsWith" text="Not Applicable">
      <formula>LEFT(E97,LEN("Not Applicable"))="Not Applicable"</formula>
    </cfRule>
    <cfRule type="beginsWith" dxfId="20" priority="24" stopIfTrue="1" operator="beginsWith" text="Waived">
      <formula>LEFT(E97,LEN("Waived"))="Waived"</formula>
    </cfRule>
    <cfRule type="beginsWith" dxfId="19" priority="25" stopIfTrue="1" operator="beginsWith" text="Pre-Passed">
      <formula>LEFT(E97,LEN("Pre-Passed"))="Pre-Passed"</formula>
    </cfRule>
    <cfRule type="beginsWith" dxfId="18" priority="26" stopIfTrue="1" operator="beginsWith" text="Completed">
      <formula>LEFT(E97,LEN("Completed"))="Completed"</formula>
    </cfRule>
    <cfRule type="beginsWith" dxfId="17" priority="27" stopIfTrue="1" operator="beginsWith" text="Partial">
      <formula>LEFT(E97,LEN("Partial"))="Partial"</formula>
    </cfRule>
    <cfRule type="beginsWith" dxfId="16" priority="28" stopIfTrue="1" operator="beginsWith" text="Missing">
      <formula>LEFT(E97,LEN("Missing"))="Missing"</formula>
    </cfRule>
    <cfRule type="beginsWith" dxfId="15" priority="29" stopIfTrue="1" operator="beginsWith" text="Untested">
      <formula>LEFT(E97,LEN("Untested"))="Untested"</formula>
    </cfRule>
    <cfRule type="notContainsBlanks" dxfId="14" priority="30" stopIfTrue="1">
      <formula>LEN(TRIM(E97))&gt;0</formula>
    </cfRule>
  </conditionalFormatting>
  <conditionalFormatting sqref="A45">
    <cfRule type="beginsWith" dxfId="13" priority="8" stopIfTrue="1" operator="beginsWith" text="Exceptional">
      <formula>LEFT(A45,LEN("Exceptional"))="Exceptional"</formula>
    </cfRule>
    <cfRule type="beginsWith" dxfId="12" priority="9" stopIfTrue="1" operator="beginsWith" text="Professional">
      <formula>LEFT(A45,LEN("Professional"))="Professional"</formula>
    </cfRule>
    <cfRule type="beginsWith" dxfId="11" priority="10" stopIfTrue="1" operator="beginsWith" text="Advanced">
      <formula>LEFT(A45,LEN("Advanced"))="Advanced"</formula>
    </cfRule>
    <cfRule type="beginsWith" dxfId="10" priority="11" stopIfTrue="1" operator="beginsWith" text="Intermediate">
      <formula>LEFT(A45,LEN("Intermediate"))="Intermediate"</formula>
    </cfRule>
    <cfRule type="beginsWith" dxfId="9" priority="12" stopIfTrue="1" operator="beginsWith" text="Basic">
      <formula>LEFT(A45,LEN("Basic"))="Basic"</formula>
    </cfRule>
    <cfRule type="beginsWith" dxfId="8" priority="13" stopIfTrue="1" operator="beginsWith" text="Required">
      <formula>LEFT(A45,LEN("Required"))="Required"</formula>
    </cfRule>
    <cfRule type="notContainsBlanks" dxfId="7" priority="14" stopIfTrue="1">
      <formula>LEN(TRIM(A45))&gt;0</formula>
    </cfRule>
  </conditionalFormatting>
  <conditionalFormatting sqref="A44">
    <cfRule type="beginsWith" dxfId="6" priority="1" stopIfTrue="1" operator="beginsWith" text="Exceptional">
      <formula>LEFT(A44,LEN("Exceptional"))="Exceptional"</formula>
    </cfRule>
    <cfRule type="beginsWith" dxfId="5" priority="2" stopIfTrue="1" operator="beginsWith" text="Professional">
      <formula>LEFT(A44,LEN("Professional"))="Professional"</formula>
    </cfRule>
    <cfRule type="beginsWith" dxfId="4" priority="3" stopIfTrue="1" operator="beginsWith" text="Advanced">
      <formula>LEFT(A44,LEN("Advanced"))="Advanced"</formula>
    </cfRule>
    <cfRule type="beginsWith" dxfId="3" priority="4" stopIfTrue="1" operator="beginsWith" text="Intermediate">
      <formula>LEFT(A44,LEN("Intermediate"))="Intermediate"</formula>
    </cfRule>
    <cfRule type="beginsWith" dxfId="2" priority="5" stopIfTrue="1" operator="beginsWith" text="Basic">
      <formula>LEFT(A44,LEN("Basic"))="Basic"</formula>
    </cfRule>
    <cfRule type="beginsWith" dxfId="1" priority="6" stopIfTrue="1" operator="beginsWith" text="Required">
      <formula>LEFT(A44,LEN("Required"))="Required"</formula>
    </cfRule>
    <cfRule type="notContainsBlanks" dxfId="0" priority="7" stopIfTrue="1">
      <formula>LEN(TRIM(A44))&gt;0</formula>
    </cfRule>
  </conditionalFormatting>
  <dataValidations count="1">
    <dataValidation type="list" showInputMessage="1" showErrorMessage="1" sqref="E127:F129 E136:F143 E131:F134 E105:F125 E37:F37 E22:F28 E39:F45 E30:F35 E13:F20 E97:F103 E52:F62 E47:F50 E83:F87 E64:F81 E89:F95">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5"/>
  <sheetViews>
    <sheetView workbookViewId="0">
      <selection activeCell="B10" sqref="B10:G10"/>
    </sheetView>
  </sheetViews>
  <sheetFormatPr defaultColWidth="10.875" defaultRowHeight="14.1" customHeight="1" x14ac:dyDescent="0.25"/>
  <cols>
    <col min="1" max="1" width="22" style="48" customWidth="1"/>
    <col min="2" max="2" width="9.625" style="48" customWidth="1"/>
    <col min="3" max="3" width="4.125" style="48" customWidth="1"/>
    <col min="4" max="4" width="6.125" style="48" customWidth="1"/>
    <col min="5" max="5" width="5.625" style="48" customWidth="1"/>
    <col min="6" max="6" width="41" style="48" customWidth="1"/>
    <col min="7" max="7" width="87.875" style="48" customWidth="1"/>
    <col min="8" max="16384" width="10.875" style="48"/>
  </cols>
  <sheetData>
    <row r="1" spans="1:7" ht="14.1" customHeight="1" thickBot="1" x14ac:dyDescent="0.3">
      <c r="A1" s="234" t="s">
        <v>1031</v>
      </c>
      <c r="B1" s="256"/>
      <c r="C1" s="256"/>
      <c r="D1" s="256"/>
      <c r="E1" s="256"/>
      <c r="F1" s="256"/>
      <c r="G1" s="235"/>
    </row>
    <row r="2" spans="1:7" ht="32.1" customHeight="1" thickBot="1" x14ac:dyDescent="0.3">
      <c r="A2" s="253" t="s">
        <v>1032</v>
      </c>
      <c r="B2" s="254"/>
      <c r="C2" s="254"/>
      <c r="D2" s="254"/>
      <c r="E2" s="254"/>
      <c r="F2" s="254"/>
      <c r="G2" s="255"/>
    </row>
    <row r="3" spans="1:7" ht="32.1" customHeight="1" thickBot="1" x14ac:dyDescent="0.3">
      <c r="A3" s="236" t="s">
        <v>1033</v>
      </c>
      <c r="B3" s="249"/>
      <c r="C3" s="249"/>
      <c r="D3" s="249"/>
      <c r="E3" s="249"/>
      <c r="F3" s="249"/>
      <c r="G3" s="237"/>
    </row>
    <row r="4" spans="1:7" ht="16.5" thickBot="1" x14ac:dyDescent="0.3">
      <c r="A4" s="253" t="s">
        <v>1034</v>
      </c>
      <c r="B4" s="254"/>
      <c r="C4" s="254"/>
      <c r="D4" s="254"/>
      <c r="E4" s="254"/>
      <c r="F4" s="254"/>
      <c r="G4" s="255"/>
    </row>
    <row r="5" spans="1:7" ht="16.5" thickBot="1" x14ac:dyDescent="0.3">
      <c r="A5" s="257" t="s">
        <v>1035</v>
      </c>
      <c r="B5" s="258"/>
      <c r="C5" s="258"/>
      <c r="D5" s="258"/>
      <c r="E5" s="258"/>
      <c r="F5" s="258"/>
      <c r="G5" s="259"/>
    </row>
    <row r="6" spans="1:7" ht="14.1" customHeight="1" thickBot="1" x14ac:dyDescent="0.3">
      <c r="A6" s="2"/>
      <c r="B6" s="2"/>
      <c r="C6" s="2"/>
      <c r="D6" s="2"/>
      <c r="E6" s="2"/>
      <c r="F6" s="2"/>
      <c r="G6" s="2"/>
    </row>
    <row r="7" spans="1:7" ht="14.1" customHeight="1" thickBot="1" x14ac:dyDescent="0.3">
      <c r="A7" s="4" t="s">
        <v>1036</v>
      </c>
      <c r="B7" s="234" t="s">
        <v>1037</v>
      </c>
      <c r="C7" s="256"/>
      <c r="D7" s="256"/>
      <c r="E7" s="256"/>
      <c r="F7" s="256"/>
      <c r="G7" s="235"/>
    </row>
    <row r="8" spans="1:7" ht="45" customHeight="1" thickBot="1" x14ac:dyDescent="0.3">
      <c r="A8" s="10" t="s">
        <v>1038</v>
      </c>
      <c r="B8" s="253" t="s">
        <v>1039</v>
      </c>
      <c r="C8" s="254"/>
      <c r="D8" s="254"/>
      <c r="E8" s="254"/>
      <c r="F8" s="254"/>
      <c r="G8" s="255"/>
    </row>
    <row r="9" spans="1:7" ht="16.5" thickBot="1" x14ac:dyDescent="0.3">
      <c r="A9" s="10" t="s">
        <v>1040</v>
      </c>
      <c r="B9" s="253" t="s">
        <v>1041</v>
      </c>
      <c r="C9" s="254"/>
      <c r="D9" s="254"/>
      <c r="E9" s="254"/>
      <c r="F9" s="254"/>
      <c r="G9" s="255"/>
    </row>
    <row r="10" spans="1:7" ht="59.1" customHeight="1" thickBot="1" x14ac:dyDescent="0.3">
      <c r="A10" s="10" t="s">
        <v>1042</v>
      </c>
      <c r="B10" s="253" t="s">
        <v>1043</v>
      </c>
      <c r="C10" s="254"/>
      <c r="D10" s="254"/>
      <c r="E10" s="254"/>
      <c r="F10" s="254"/>
      <c r="G10" s="255"/>
    </row>
    <row r="11" spans="1:7" ht="32.1" customHeight="1" x14ac:dyDescent="0.25">
      <c r="A11" s="59" t="s">
        <v>1044</v>
      </c>
      <c r="B11" s="236" t="s">
        <v>1045</v>
      </c>
      <c r="C11" s="249"/>
      <c r="D11" s="249"/>
      <c r="E11" s="249"/>
      <c r="F11" s="249"/>
      <c r="G11" s="237"/>
    </row>
    <row r="12" spans="1:7" ht="15.75" x14ac:dyDescent="0.25">
      <c r="A12" s="60"/>
      <c r="B12" s="243" t="s">
        <v>1046</v>
      </c>
      <c r="C12" s="244"/>
      <c r="D12" s="245" t="s">
        <v>1047</v>
      </c>
      <c r="E12" s="245"/>
      <c r="F12" s="245"/>
      <c r="G12" s="246"/>
    </row>
    <row r="13" spans="1:7" ht="15.75" x14ac:dyDescent="0.25">
      <c r="A13" s="60"/>
      <c r="B13" s="243" t="s">
        <v>1048</v>
      </c>
      <c r="C13" s="244"/>
      <c r="D13" s="245" t="s">
        <v>1049</v>
      </c>
      <c r="E13" s="245"/>
      <c r="F13" s="245"/>
      <c r="G13" s="246"/>
    </row>
    <row r="14" spans="1:7" ht="15.75" x14ac:dyDescent="0.25">
      <c r="A14" s="60"/>
      <c r="B14" s="243" t="s">
        <v>1050</v>
      </c>
      <c r="C14" s="244"/>
      <c r="D14" s="245" t="s">
        <v>1051</v>
      </c>
      <c r="E14" s="245"/>
      <c r="F14" s="245"/>
      <c r="G14" s="246"/>
    </row>
    <row r="15" spans="1:7" ht="15.75" x14ac:dyDescent="0.25">
      <c r="A15" s="60"/>
      <c r="B15" s="243" t="s">
        <v>1052</v>
      </c>
      <c r="C15" s="244"/>
      <c r="D15" s="247" t="s">
        <v>1053</v>
      </c>
      <c r="E15" s="247"/>
      <c r="F15" s="247"/>
      <c r="G15" s="248"/>
    </row>
    <row r="16" spans="1:7" ht="15.75" x14ac:dyDescent="0.25">
      <c r="A16" s="60"/>
      <c r="B16" s="243" t="s">
        <v>1054</v>
      </c>
      <c r="C16" s="244"/>
      <c r="D16" s="245" t="s">
        <v>1055</v>
      </c>
      <c r="E16" s="245"/>
      <c r="F16" s="245"/>
      <c r="G16" s="246"/>
    </row>
    <row r="17" spans="1:7" ht="15.75" x14ac:dyDescent="0.25">
      <c r="A17" s="60"/>
      <c r="B17" s="243" t="s">
        <v>1056</v>
      </c>
      <c r="C17" s="244"/>
      <c r="D17" s="247" t="s">
        <v>1057</v>
      </c>
      <c r="E17" s="247"/>
      <c r="F17" s="247"/>
      <c r="G17" s="248"/>
    </row>
    <row r="18" spans="1:7" ht="15.75" x14ac:dyDescent="0.25">
      <c r="A18" s="60"/>
      <c r="B18" s="243" t="s">
        <v>1058</v>
      </c>
      <c r="C18" s="244"/>
      <c r="D18" s="245" t="s">
        <v>1059</v>
      </c>
      <c r="E18" s="245"/>
      <c r="F18" s="245"/>
      <c r="G18" s="246"/>
    </row>
    <row r="19" spans="1:7" ht="15.75" x14ac:dyDescent="0.25">
      <c r="A19" s="60"/>
      <c r="B19" s="243" t="s">
        <v>1060</v>
      </c>
      <c r="C19" s="244"/>
      <c r="D19" s="247" t="s">
        <v>1061</v>
      </c>
      <c r="E19" s="247"/>
      <c r="F19" s="247"/>
      <c r="G19" s="248"/>
    </row>
    <row r="20" spans="1:7" ht="16.5" thickBot="1" x14ac:dyDescent="0.3">
      <c r="A20" s="60"/>
      <c r="B20" s="243" t="s">
        <v>1062</v>
      </c>
      <c r="C20" s="244"/>
      <c r="D20" s="247" t="s">
        <v>1063</v>
      </c>
      <c r="E20" s="247"/>
      <c r="F20" s="247"/>
      <c r="G20" s="248"/>
    </row>
    <row r="21" spans="1:7" ht="15.75" x14ac:dyDescent="0.25">
      <c r="A21" s="59" t="s">
        <v>1064</v>
      </c>
      <c r="B21" s="236" t="s">
        <v>1065</v>
      </c>
      <c r="C21" s="249"/>
      <c r="D21" s="249"/>
      <c r="E21" s="249"/>
      <c r="F21" s="249"/>
      <c r="G21" s="237"/>
    </row>
    <row r="22" spans="1:7" ht="15.75" x14ac:dyDescent="0.25">
      <c r="A22" s="60"/>
      <c r="B22" s="243" t="s">
        <v>1066</v>
      </c>
      <c r="C22" s="244"/>
      <c r="D22" s="245" t="s">
        <v>1067</v>
      </c>
      <c r="E22" s="245"/>
      <c r="F22" s="245"/>
      <c r="G22" s="246"/>
    </row>
    <row r="23" spans="1:7" ht="15.75" x14ac:dyDescent="0.25">
      <c r="A23" s="60"/>
      <c r="B23" s="243" t="s">
        <v>1068</v>
      </c>
      <c r="C23" s="244"/>
      <c r="D23" s="245" t="s">
        <v>1069</v>
      </c>
      <c r="E23" s="245"/>
      <c r="F23" s="245"/>
      <c r="G23" s="246"/>
    </row>
    <row r="24" spans="1:7" ht="16.5" thickBot="1" x14ac:dyDescent="0.3">
      <c r="A24" s="60"/>
      <c r="B24" s="243" t="s">
        <v>1070</v>
      </c>
      <c r="C24" s="244"/>
      <c r="D24" s="245" t="s">
        <v>1071</v>
      </c>
      <c r="E24" s="245"/>
      <c r="F24" s="245"/>
      <c r="G24" s="246"/>
    </row>
    <row r="25" spans="1:7" ht="32.1" customHeight="1" thickBot="1" x14ac:dyDescent="0.3">
      <c r="A25" s="110" t="s">
        <v>1072</v>
      </c>
      <c r="B25" s="250" t="s">
        <v>1073</v>
      </c>
      <c r="C25" s="251"/>
      <c r="D25" s="251"/>
      <c r="E25" s="251"/>
      <c r="F25" s="251"/>
      <c r="G25" s="252"/>
    </row>
  </sheetData>
  <mergeCells count="36">
    <mergeCell ref="B10:G10"/>
    <mergeCell ref="B9:G9"/>
    <mergeCell ref="A1:G1"/>
    <mergeCell ref="A2:G2"/>
    <mergeCell ref="A4:G4"/>
    <mergeCell ref="A3:G3"/>
    <mergeCell ref="A5:G5"/>
    <mergeCell ref="B7:G7"/>
    <mergeCell ref="B8:G8"/>
    <mergeCell ref="B25:G25"/>
    <mergeCell ref="B17:C17"/>
    <mergeCell ref="D17:G17"/>
    <mergeCell ref="B19:C19"/>
    <mergeCell ref="D19:G19"/>
    <mergeCell ref="B18:C18"/>
    <mergeCell ref="D18:G18"/>
    <mergeCell ref="B21:G21"/>
    <mergeCell ref="B22:C22"/>
    <mergeCell ref="B24:C24"/>
    <mergeCell ref="D24:G24"/>
    <mergeCell ref="B20:C20"/>
    <mergeCell ref="D20:G20"/>
    <mergeCell ref="D22:G22"/>
    <mergeCell ref="B23:C23"/>
    <mergeCell ref="D23:G23"/>
    <mergeCell ref="B11:G11"/>
    <mergeCell ref="B12:C12"/>
    <mergeCell ref="D12:G12"/>
    <mergeCell ref="B13:C13"/>
    <mergeCell ref="D13:G13"/>
    <mergeCell ref="B14:C14"/>
    <mergeCell ref="D14:G14"/>
    <mergeCell ref="B15:C15"/>
    <mergeCell ref="D15:G15"/>
    <mergeCell ref="B16:C16"/>
    <mergeCell ref="D16:G16"/>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Grade</vt:lpstr>
      <vt:lpstr>TECH</vt:lpstr>
      <vt:lpstr>DESIGN</vt:lpstr>
      <vt:lpstr>ART</vt:lpstr>
      <vt:lpstr>AUDIO</vt:lpstr>
      <vt:lpstr>ART (FULL)</vt:lpstr>
      <vt:lpstr>AUDIO (FULL)</vt:lpstr>
      <vt:lpstr>Submission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Re C Compos</cp:lastModifiedBy>
  <cp:revision/>
  <dcterms:created xsi:type="dcterms:W3CDTF">2014-10-20T01:35:31Z</dcterms:created>
  <dcterms:modified xsi:type="dcterms:W3CDTF">2017-04-18T02:04:25Z</dcterms:modified>
  <cp:category/>
  <cp:contentStatus/>
</cp:coreProperties>
</file>